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1775" tabRatio="831" activeTab="1"/>
  </bookViews>
  <sheets>
    <sheet name="Instrukcie" sheetId="9" r:id="rId1"/>
    <sheet name="Parametre" sheetId="6" r:id="rId2"/>
    <sheet name="Investicne vydavky" sheetId="1" r:id="rId3"/>
    <sheet name="Prevadzkové výdavky" sheetId="2" r:id="rId4"/>
    <sheet name="Prijmy" sheetId="3" r:id="rId5"/>
    <sheet name="Zostakova hodnota" sheetId="4" r:id="rId6"/>
    <sheet name="Uver" sheetId="8" r:id="rId7"/>
    <sheet name="Financovanie" sheetId="7" r:id="rId8"/>
    <sheet name="Financna analyza" sheetId="5" r:id="rId9"/>
  </sheets>
  <externalReferences>
    <externalReference r:id="rId10"/>
  </externalReferences>
  <definedNames>
    <definedName name="_msoanchor_1" localSheetId="1">Parametre!$B$26</definedName>
    <definedName name="SkupinaVýdavkov">'[1]Investičné výdavky'!$A$108:$A$122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  <c r="F38" i="1" l="1"/>
  <c r="C5" i="2" l="1"/>
  <c r="D43" i="1"/>
  <c r="AG24" i="5" l="1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AF23" i="5"/>
  <c r="AE23" i="5"/>
  <c r="AD23" i="5"/>
  <c r="AC23" i="5"/>
  <c r="AG22" i="5"/>
  <c r="AF22" i="5"/>
  <c r="AE22" i="5"/>
  <c r="AD22" i="5"/>
  <c r="AC22" i="5"/>
  <c r="AC25" i="5" s="1"/>
  <c r="D24" i="5"/>
  <c r="AG20" i="5"/>
  <c r="AF20" i="5"/>
  <c r="AE20" i="5"/>
  <c r="AD20" i="5"/>
  <c r="AC20" i="5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5" i="3"/>
  <c r="AF5" i="5"/>
  <c r="AE5" i="5"/>
  <c r="AD5" i="5"/>
  <c r="AC5" i="5"/>
  <c r="AG4" i="5"/>
  <c r="AF4" i="5"/>
  <c r="AF6" i="5" s="1"/>
  <c r="AE4" i="5"/>
  <c r="AE6" i="5" s="1"/>
  <c r="AD4" i="5"/>
  <c r="AC4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AG8" i="5"/>
  <c r="AF8" i="5"/>
  <c r="AE8" i="5"/>
  <c r="AD8" i="5"/>
  <c r="AC8" i="5"/>
  <c r="AE10" i="5" l="1"/>
  <c r="AD10" i="5"/>
  <c r="AC6" i="5"/>
  <c r="AD6" i="5"/>
  <c r="AD25" i="5"/>
  <c r="AE25" i="5"/>
  <c r="AF10" i="5"/>
  <c r="AC10" i="5"/>
  <c r="AG10" i="5"/>
  <c r="AF25" i="5"/>
  <c r="D44" i="1"/>
  <c r="AH39" i="1"/>
  <c r="AG39" i="1"/>
  <c r="AG46" i="1" s="1"/>
  <c r="AF39" i="1"/>
  <c r="AF46" i="1" s="1"/>
  <c r="AE39" i="1"/>
  <c r="AE42" i="1" s="1"/>
  <c r="AD39" i="1"/>
  <c r="AC39" i="1"/>
  <c r="AC46" i="1" s="1"/>
  <c r="AB39" i="1"/>
  <c r="AB46" i="1" s="1"/>
  <c r="AA39" i="1"/>
  <c r="AA42" i="1" s="1"/>
  <c r="Z39" i="1"/>
  <c r="Z46" i="1" s="1"/>
  <c r="Y39" i="1"/>
  <c r="Y46" i="1" s="1"/>
  <c r="X39" i="1"/>
  <c r="X46" i="1" s="1"/>
  <c r="W39" i="1"/>
  <c r="W46" i="1" s="1"/>
  <c r="V39" i="1"/>
  <c r="V46" i="1" s="1"/>
  <c r="U39" i="1"/>
  <c r="U46" i="1" s="1"/>
  <c r="T39" i="1"/>
  <c r="T46" i="1" s="1"/>
  <c r="S39" i="1"/>
  <c r="S46" i="1" s="1"/>
  <c r="R39" i="1"/>
  <c r="R46" i="1" s="1"/>
  <c r="Q39" i="1"/>
  <c r="Q46" i="1" s="1"/>
  <c r="P39" i="1"/>
  <c r="P46" i="1" s="1"/>
  <c r="O39" i="1"/>
  <c r="O42" i="1" s="1"/>
  <c r="N39" i="1"/>
  <c r="N46" i="1" s="1"/>
  <c r="M39" i="1"/>
  <c r="M46" i="1" s="1"/>
  <c r="L39" i="1"/>
  <c r="L46" i="1" s="1"/>
  <c r="K39" i="1"/>
  <c r="K42" i="1" s="1"/>
  <c r="J39" i="1"/>
  <c r="J46" i="1" s="1"/>
  <c r="I39" i="1"/>
  <c r="I46" i="1" s="1"/>
  <c r="H39" i="1"/>
  <c r="H46" i="1" s="1"/>
  <c r="G39" i="1"/>
  <c r="G42" i="1" s="1"/>
  <c r="F39" i="1"/>
  <c r="F46" i="1" s="1"/>
  <c r="E39" i="1"/>
  <c r="E46" i="1" s="1"/>
  <c r="AD46" i="1"/>
  <c r="AH46" i="1"/>
  <c r="AH38" i="1"/>
  <c r="AH41" i="1" s="1"/>
  <c r="AH45" i="1" s="1"/>
  <c r="AG38" i="1"/>
  <c r="AG41" i="1" s="1"/>
  <c r="AG45" i="1" s="1"/>
  <c r="AF38" i="1"/>
  <c r="AF41" i="1" s="1"/>
  <c r="AF45" i="1" s="1"/>
  <c r="AE38" i="1"/>
  <c r="AE41" i="1" s="1"/>
  <c r="AE45" i="1" s="1"/>
  <c r="AD38" i="1"/>
  <c r="AD41" i="1" s="1"/>
  <c r="AD45" i="1" s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E38" i="1"/>
  <c r="D4" i="5" s="1"/>
  <c r="D13" i="1"/>
  <c r="D12" i="1"/>
  <c r="D11" i="1"/>
  <c r="D10" i="1"/>
  <c r="D9" i="1"/>
  <c r="D8" i="1"/>
  <c r="D7" i="1"/>
  <c r="D6" i="1"/>
  <c r="D5" i="1"/>
  <c r="D4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F22" i="6"/>
  <c r="F21" i="6"/>
  <c r="F20" i="6"/>
  <c r="C16" i="6" s="1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17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7" i="3"/>
  <c r="C6" i="3"/>
  <c r="D16" i="5"/>
  <c r="E16" i="5" s="1"/>
  <c r="F16" i="5" s="1"/>
  <c r="G16" i="5" s="1"/>
  <c r="H16" i="5" s="1"/>
  <c r="I16" i="5" s="1"/>
  <c r="J16" i="5" s="1"/>
  <c r="K16" i="5" s="1"/>
  <c r="L16" i="5" s="1"/>
  <c r="M16" i="5" s="1"/>
  <c r="N16" i="5" s="1"/>
  <c r="O16" i="5" s="1"/>
  <c r="P16" i="5" s="1"/>
  <c r="Q16" i="5" s="1"/>
  <c r="R16" i="5" s="1"/>
  <c r="S16" i="5" s="1"/>
  <c r="T16" i="5" s="1"/>
  <c r="U16" i="5" s="1"/>
  <c r="V16" i="5" s="1"/>
  <c r="W16" i="5" s="1"/>
  <c r="X16" i="5" s="1"/>
  <c r="Y16" i="5" s="1"/>
  <c r="Z16" i="5" s="1"/>
  <c r="AA16" i="5" s="1"/>
  <c r="AB16" i="5" s="1"/>
  <c r="AC16" i="5" s="1"/>
  <c r="AD16" i="5" s="1"/>
  <c r="AE16" i="5" s="1"/>
  <c r="AF16" i="5" s="1"/>
  <c r="AG16" i="5" s="1"/>
  <c r="D3" i="5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E3" i="5" s="1"/>
  <c r="AF3" i="5" s="1"/>
  <c r="AG3" i="5" s="1"/>
  <c r="C19" i="3"/>
  <c r="C18" i="3"/>
  <c r="C9" i="3"/>
  <c r="C8" i="3"/>
  <c r="D46" i="1" l="1"/>
  <c r="G41" i="1"/>
  <c r="G45" i="1" s="1"/>
  <c r="F4" i="5"/>
  <c r="K41" i="1"/>
  <c r="K45" i="1" s="1"/>
  <c r="J4" i="5"/>
  <c r="O41" i="1"/>
  <c r="O45" i="1" s="1"/>
  <c r="N4" i="5"/>
  <c r="S41" i="1"/>
  <c r="S45" i="1" s="1"/>
  <c r="R4" i="5"/>
  <c r="W41" i="1"/>
  <c r="W45" i="1" s="1"/>
  <c r="V4" i="5"/>
  <c r="AA41" i="1"/>
  <c r="AA45" i="1" s="1"/>
  <c r="Z4" i="5"/>
  <c r="H41" i="1"/>
  <c r="H45" i="1" s="1"/>
  <c r="G4" i="5"/>
  <c r="L41" i="1"/>
  <c r="L45" i="1" s="1"/>
  <c r="K4" i="5"/>
  <c r="P41" i="1"/>
  <c r="P45" i="1" s="1"/>
  <c r="O4" i="5"/>
  <c r="T41" i="1"/>
  <c r="T45" i="1" s="1"/>
  <c r="S4" i="5"/>
  <c r="X41" i="1"/>
  <c r="X45" i="1" s="1"/>
  <c r="W4" i="5"/>
  <c r="AB41" i="1"/>
  <c r="AB45" i="1" s="1"/>
  <c r="AA4" i="5"/>
  <c r="F41" i="1"/>
  <c r="F45" i="1" s="1"/>
  <c r="E4" i="5"/>
  <c r="J41" i="1"/>
  <c r="J45" i="1" s="1"/>
  <c r="I4" i="5"/>
  <c r="N41" i="1"/>
  <c r="N45" i="1" s="1"/>
  <c r="M4" i="5"/>
  <c r="R41" i="1"/>
  <c r="R45" i="1" s="1"/>
  <c r="Q4" i="5"/>
  <c r="V41" i="1"/>
  <c r="V45" i="1" s="1"/>
  <c r="U4" i="5"/>
  <c r="Z41" i="1"/>
  <c r="Z45" i="1" s="1"/>
  <c r="Y4" i="5"/>
  <c r="E41" i="1"/>
  <c r="E45" i="1" s="1"/>
  <c r="I41" i="1"/>
  <c r="I45" i="1" s="1"/>
  <c r="H4" i="5"/>
  <c r="M41" i="1"/>
  <c r="M45" i="1" s="1"/>
  <c r="L4" i="5"/>
  <c r="Q41" i="1"/>
  <c r="Q45" i="1" s="1"/>
  <c r="P4" i="5"/>
  <c r="U41" i="1"/>
  <c r="U45" i="1" s="1"/>
  <c r="T4" i="5"/>
  <c r="Y41" i="1"/>
  <c r="Y45" i="1" s="1"/>
  <c r="X4" i="5"/>
  <c r="AC41" i="1"/>
  <c r="AC45" i="1" s="1"/>
  <c r="AB4" i="5"/>
  <c r="S42" i="1"/>
  <c r="G46" i="1"/>
  <c r="W42" i="1"/>
  <c r="K46" i="1"/>
  <c r="AA46" i="1"/>
  <c r="O46" i="1"/>
  <c r="AE46" i="1"/>
  <c r="H42" i="1"/>
  <c r="L42" i="1"/>
  <c r="P42" i="1"/>
  <c r="T42" i="1"/>
  <c r="X42" i="1"/>
  <c r="AB42" i="1"/>
  <c r="AF42" i="1"/>
  <c r="D39" i="1"/>
  <c r="E42" i="1"/>
  <c r="I42" i="1"/>
  <c r="M42" i="1"/>
  <c r="Q42" i="1"/>
  <c r="U42" i="1"/>
  <c r="Y42" i="1"/>
  <c r="AC42" i="1"/>
  <c r="AG42" i="1"/>
  <c r="F42" i="1"/>
  <c r="J42" i="1"/>
  <c r="N42" i="1"/>
  <c r="R42" i="1"/>
  <c r="V42" i="1"/>
  <c r="Z42" i="1"/>
  <c r="AD42" i="1"/>
  <c r="AH42" i="1"/>
  <c r="D14" i="1"/>
  <c r="D41" i="1" l="1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5" i="2"/>
  <c r="C34" i="2"/>
  <c r="D33" i="2"/>
  <c r="E33" i="2" s="1"/>
  <c r="F33" i="2" s="1"/>
  <c r="G33" i="2" s="1"/>
  <c r="H33" i="2" s="1"/>
  <c r="I33" i="2" s="1"/>
  <c r="J33" i="2" s="1"/>
  <c r="K33" i="2" s="1"/>
  <c r="L33" i="2" s="1"/>
  <c r="M33" i="2" s="1"/>
  <c r="N33" i="2" s="1"/>
  <c r="O33" i="2" s="1"/>
  <c r="P33" i="2" s="1"/>
  <c r="Q33" i="2" s="1"/>
  <c r="R33" i="2" s="1"/>
  <c r="S33" i="2" s="1"/>
  <c r="T33" i="2" s="1"/>
  <c r="U33" i="2" s="1"/>
  <c r="V33" i="2" s="1"/>
  <c r="W33" i="2" s="1"/>
  <c r="X33" i="2" s="1"/>
  <c r="Y33" i="2" s="1"/>
  <c r="Z33" i="2" s="1"/>
  <c r="AA33" i="2" s="1"/>
  <c r="AB33" i="2" s="1"/>
  <c r="AC33" i="2" s="1"/>
  <c r="AD33" i="2" s="1"/>
  <c r="AE33" i="2" s="1"/>
  <c r="AF33" i="2" s="1"/>
  <c r="AG33" i="2" s="1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29" i="2"/>
  <c r="C28" i="2"/>
  <c r="C27" i="2"/>
  <c r="C26" i="2"/>
  <c r="C25" i="2"/>
  <c r="C24" i="2"/>
  <c r="D23" i="2"/>
  <c r="E23" i="2" s="1"/>
  <c r="F23" i="2" s="1"/>
  <c r="G23" i="2" s="1"/>
  <c r="H23" i="2" s="1"/>
  <c r="I23" i="2" s="1"/>
  <c r="J23" i="2" s="1"/>
  <c r="K23" i="2" s="1"/>
  <c r="L23" i="2" s="1"/>
  <c r="M23" i="2" s="1"/>
  <c r="N23" i="2" s="1"/>
  <c r="O23" i="2" s="1"/>
  <c r="P23" i="2" s="1"/>
  <c r="Q23" i="2" s="1"/>
  <c r="R23" i="2" s="1"/>
  <c r="S23" i="2" s="1"/>
  <c r="T23" i="2" s="1"/>
  <c r="U23" i="2" s="1"/>
  <c r="V23" i="2" s="1"/>
  <c r="W23" i="2" s="1"/>
  <c r="X23" i="2" s="1"/>
  <c r="Y23" i="2" s="1"/>
  <c r="Z23" i="2" s="1"/>
  <c r="AA23" i="2" s="1"/>
  <c r="AB23" i="2" s="1"/>
  <c r="AC23" i="2" s="1"/>
  <c r="AD23" i="2" s="1"/>
  <c r="AE23" i="2" s="1"/>
  <c r="AF23" i="2" s="1"/>
  <c r="AG23" i="2" s="1"/>
  <c r="C14" i="7"/>
  <c r="C24" i="5" l="1"/>
  <c r="N38" i="2"/>
  <c r="AD38" i="2"/>
  <c r="H38" i="2"/>
  <c r="L38" i="2"/>
  <c r="P38" i="2"/>
  <c r="T38" i="2"/>
  <c r="X38" i="2"/>
  <c r="AB38" i="2"/>
  <c r="AF38" i="2"/>
  <c r="F38" i="2"/>
  <c r="J38" i="2"/>
  <c r="R38" i="2"/>
  <c r="V38" i="2"/>
  <c r="Z38" i="2"/>
  <c r="E38" i="2"/>
  <c r="I38" i="2"/>
  <c r="M38" i="2"/>
  <c r="Q38" i="2"/>
  <c r="U38" i="2"/>
  <c r="Y38" i="2"/>
  <c r="AC38" i="2"/>
  <c r="AG38" i="2"/>
  <c r="G38" i="2"/>
  <c r="K38" i="2"/>
  <c r="O38" i="2"/>
  <c r="S38" i="2"/>
  <c r="W38" i="2"/>
  <c r="AA38" i="2"/>
  <c r="AE38" i="2"/>
  <c r="D38" i="2"/>
  <c r="C36" i="2"/>
  <c r="C30" i="2"/>
  <c r="C38" i="2" l="1"/>
  <c r="C3" i="7"/>
  <c r="D38" i="1"/>
  <c r="AG19" i="5" l="1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D19" i="7"/>
  <c r="D3" i="8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AE3" i="8" s="1"/>
  <c r="AF3" i="8" s="1"/>
  <c r="AG3" i="8" s="1"/>
  <c r="D14" i="3"/>
  <c r="E14" i="3" s="1"/>
  <c r="F14" i="3" s="1"/>
  <c r="G14" i="3" s="1"/>
  <c r="H14" i="3" s="1"/>
  <c r="I14" i="3" s="1"/>
  <c r="J14" i="3" s="1"/>
  <c r="K14" i="3" s="1"/>
  <c r="L14" i="3" s="1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Z14" i="3" s="1"/>
  <c r="AA14" i="3" s="1"/>
  <c r="AB14" i="3" s="1"/>
  <c r="AC14" i="3" s="1"/>
  <c r="AD14" i="3" s="1"/>
  <c r="AE14" i="3" s="1"/>
  <c r="AF14" i="3" s="1"/>
  <c r="AG14" i="3" s="1"/>
  <c r="D4" i="3"/>
  <c r="E4" i="3" s="1"/>
  <c r="F4" i="3" s="1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AF4" i="3" s="1"/>
  <c r="AG4" i="3" s="1"/>
  <c r="D14" i="2"/>
  <c r="E14" i="2" s="1"/>
  <c r="F14" i="2" s="1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G4" i="2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C6" i="8"/>
  <c r="C5" i="8"/>
  <c r="C4" i="8"/>
  <c r="C16" i="3"/>
  <c r="C15" i="3"/>
  <c r="C16" i="2"/>
  <c r="C15" i="2"/>
  <c r="C10" i="2"/>
  <c r="C9" i="2"/>
  <c r="C8" i="2"/>
  <c r="C7" i="2"/>
  <c r="C6" i="2"/>
  <c r="D40" i="1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9" i="5" l="1"/>
  <c r="E19" i="7"/>
  <c r="D19" i="2"/>
  <c r="D41" i="2" s="1"/>
  <c r="H19" i="2"/>
  <c r="H41" i="2" s="1"/>
  <c r="L19" i="2"/>
  <c r="L41" i="2" s="1"/>
  <c r="P19" i="2"/>
  <c r="P41" i="2" s="1"/>
  <c r="T19" i="2"/>
  <c r="T41" i="2" s="1"/>
  <c r="X19" i="2"/>
  <c r="X41" i="2" s="1"/>
  <c r="AB19" i="2"/>
  <c r="AB41" i="2" s="1"/>
  <c r="AF19" i="2"/>
  <c r="AF41" i="2" s="1"/>
  <c r="E19" i="2"/>
  <c r="E41" i="2" s="1"/>
  <c r="I19" i="2"/>
  <c r="I41" i="2" s="1"/>
  <c r="M19" i="2"/>
  <c r="M41" i="2" s="1"/>
  <c r="Q19" i="2"/>
  <c r="Q41" i="2" s="1"/>
  <c r="U19" i="2"/>
  <c r="U41" i="2" s="1"/>
  <c r="Y19" i="2"/>
  <c r="Y41" i="2" s="1"/>
  <c r="AC19" i="2"/>
  <c r="AC41" i="2" s="1"/>
  <c r="AG19" i="2"/>
  <c r="AG41" i="2" s="1"/>
  <c r="F19" i="2"/>
  <c r="F41" i="2" s="1"/>
  <c r="J19" i="2"/>
  <c r="J41" i="2" s="1"/>
  <c r="N19" i="2"/>
  <c r="N41" i="2" s="1"/>
  <c r="R19" i="2"/>
  <c r="R41" i="2" s="1"/>
  <c r="V19" i="2"/>
  <c r="V41" i="2" s="1"/>
  <c r="Z19" i="2"/>
  <c r="Z41" i="2" s="1"/>
  <c r="AD19" i="2"/>
  <c r="AD41" i="2" s="1"/>
  <c r="G19" i="2"/>
  <c r="G41" i="2" s="1"/>
  <c r="K19" i="2"/>
  <c r="K41" i="2" s="1"/>
  <c r="O19" i="2"/>
  <c r="O41" i="2" s="1"/>
  <c r="S19" i="2"/>
  <c r="S41" i="2" s="1"/>
  <c r="W19" i="2"/>
  <c r="W41" i="2" s="1"/>
  <c r="AA19" i="2"/>
  <c r="AA41" i="2" s="1"/>
  <c r="AE19" i="2"/>
  <c r="AE41" i="2" s="1"/>
  <c r="C4" i="5"/>
  <c r="C22" i="7"/>
  <c r="C17" i="2"/>
  <c r="C11" i="2"/>
  <c r="C12" i="7"/>
  <c r="AG23" i="5" l="1"/>
  <c r="AG25" i="5" s="1"/>
  <c r="AG5" i="5"/>
  <c r="AG6" i="5" s="1"/>
  <c r="F23" i="5"/>
  <c r="F5" i="5"/>
  <c r="F6" i="5" s="1"/>
  <c r="E5" i="5"/>
  <c r="E6" i="5" s="1"/>
  <c r="E23" i="5"/>
  <c r="D23" i="5"/>
  <c r="D5" i="5"/>
  <c r="D6" i="5" s="1"/>
  <c r="J23" i="5"/>
  <c r="J5" i="5"/>
  <c r="J6" i="5" s="1"/>
  <c r="I23" i="5"/>
  <c r="I5" i="5"/>
  <c r="I6" i="5" s="1"/>
  <c r="X23" i="5"/>
  <c r="X5" i="5"/>
  <c r="X6" i="5" s="1"/>
  <c r="H23" i="5"/>
  <c r="H5" i="5"/>
  <c r="H6" i="5" s="1"/>
  <c r="AA23" i="5"/>
  <c r="AA5" i="5"/>
  <c r="AA6" i="5" s="1"/>
  <c r="K5" i="5"/>
  <c r="K6" i="5" s="1"/>
  <c r="K23" i="5"/>
  <c r="V23" i="5"/>
  <c r="V5" i="5"/>
  <c r="V6" i="5" s="1"/>
  <c r="U23" i="5"/>
  <c r="U5" i="5"/>
  <c r="U6" i="5" s="1"/>
  <c r="T23" i="5"/>
  <c r="T5" i="5"/>
  <c r="T6" i="5" s="1"/>
  <c r="Z5" i="5"/>
  <c r="Z6" i="5" s="1"/>
  <c r="Z23" i="5"/>
  <c r="W23" i="5"/>
  <c r="W5" i="5"/>
  <c r="W6" i="5" s="1"/>
  <c r="R5" i="5"/>
  <c r="R6" i="5" s="1"/>
  <c r="R23" i="5"/>
  <c r="Q23" i="5"/>
  <c r="Q5" i="5"/>
  <c r="Q6" i="5" s="1"/>
  <c r="P23" i="5"/>
  <c r="P5" i="5"/>
  <c r="P6" i="5" s="1"/>
  <c r="O23" i="5"/>
  <c r="O5" i="5"/>
  <c r="O6" i="5" s="1"/>
  <c r="Y23" i="5"/>
  <c r="Y5" i="5"/>
  <c r="Y6" i="5" s="1"/>
  <c r="S23" i="5"/>
  <c r="S5" i="5"/>
  <c r="S6" i="5" s="1"/>
  <c r="N23" i="5"/>
  <c r="N5" i="5"/>
  <c r="N6" i="5" s="1"/>
  <c r="M23" i="5"/>
  <c r="M5" i="5"/>
  <c r="M6" i="5" s="1"/>
  <c r="AB23" i="5"/>
  <c r="AB5" i="5"/>
  <c r="AB6" i="5" s="1"/>
  <c r="L23" i="5"/>
  <c r="L5" i="5"/>
  <c r="L6" i="5" s="1"/>
  <c r="G23" i="5"/>
  <c r="G5" i="5"/>
  <c r="G6" i="5" s="1"/>
  <c r="F19" i="7"/>
  <c r="AD22" i="3"/>
  <c r="N22" i="3"/>
  <c r="AC22" i="3"/>
  <c r="M22" i="3"/>
  <c r="AB22" i="3"/>
  <c r="L22" i="3"/>
  <c r="AA22" i="3"/>
  <c r="K22" i="3"/>
  <c r="Z22" i="3"/>
  <c r="J22" i="3"/>
  <c r="Y22" i="3"/>
  <c r="I22" i="3"/>
  <c r="X22" i="3"/>
  <c r="H22" i="3"/>
  <c r="W22" i="3"/>
  <c r="G22" i="3"/>
  <c r="V22" i="3"/>
  <c r="F22" i="3"/>
  <c r="U22" i="3"/>
  <c r="E22" i="3"/>
  <c r="T22" i="3"/>
  <c r="S22" i="3"/>
  <c r="R22" i="3"/>
  <c r="AG22" i="3"/>
  <c r="Q22" i="3"/>
  <c r="AF22" i="3"/>
  <c r="P22" i="3"/>
  <c r="AE22" i="3"/>
  <c r="O22" i="3"/>
  <c r="D22" i="3"/>
  <c r="C41" i="2"/>
  <c r="C19" i="2"/>
  <c r="C20" i="3"/>
  <c r="C10" i="3"/>
  <c r="W8" i="5" l="1"/>
  <c r="W10" i="5" s="1"/>
  <c r="W20" i="5"/>
  <c r="S8" i="5"/>
  <c r="S20" i="5"/>
  <c r="F8" i="5"/>
  <c r="F10" i="5" s="1"/>
  <c r="F20" i="5"/>
  <c r="H20" i="5"/>
  <c r="H8" i="5"/>
  <c r="H10" i="5" s="1"/>
  <c r="J8" i="5"/>
  <c r="J10" i="5" s="1"/>
  <c r="J20" i="5"/>
  <c r="L20" i="5"/>
  <c r="L8" i="5"/>
  <c r="L10" i="5" s="1"/>
  <c r="N8" i="5"/>
  <c r="N10" i="5" s="1"/>
  <c r="N20" i="5"/>
  <c r="P20" i="5"/>
  <c r="P8" i="5"/>
  <c r="P10" i="5" s="1"/>
  <c r="U8" i="5"/>
  <c r="U10" i="5" s="1"/>
  <c r="U20" i="5"/>
  <c r="AA8" i="5"/>
  <c r="AA10" i="5" s="1"/>
  <c r="AA20" i="5"/>
  <c r="T20" i="5"/>
  <c r="T8" i="5"/>
  <c r="T10" i="5" s="1"/>
  <c r="V8" i="5"/>
  <c r="V10" i="5" s="1"/>
  <c r="V20" i="5"/>
  <c r="X20" i="5"/>
  <c r="X8" i="5"/>
  <c r="X10" i="5" s="1"/>
  <c r="Z8" i="5"/>
  <c r="Z10" i="5" s="1"/>
  <c r="Z20" i="5"/>
  <c r="AB20" i="5"/>
  <c r="AB8" i="5"/>
  <c r="AB10" i="5" s="1"/>
  <c r="R8" i="5"/>
  <c r="R10" i="5" s="1"/>
  <c r="R20" i="5"/>
  <c r="Y20" i="5"/>
  <c r="Y8" i="5"/>
  <c r="Y10" i="5" s="1"/>
  <c r="O8" i="5"/>
  <c r="O10" i="5" s="1"/>
  <c r="O20" i="5"/>
  <c r="Q20" i="5"/>
  <c r="Q8" i="5"/>
  <c r="Q10" i="5" s="1"/>
  <c r="E20" i="5"/>
  <c r="E10" i="5"/>
  <c r="G8" i="5"/>
  <c r="G10" i="5" s="1"/>
  <c r="G20" i="5"/>
  <c r="I8" i="5"/>
  <c r="I10" i="5" s="1"/>
  <c r="I20" i="5"/>
  <c r="K8" i="5"/>
  <c r="K10" i="5" s="1"/>
  <c r="K20" i="5"/>
  <c r="M20" i="5"/>
  <c r="M8" i="5"/>
  <c r="M10" i="5" s="1"/>
  <c r="D20" i="5"/>
  <c r="D8" i="5"/>
  <c r="C23" i="5"/>
  <c r="C5" i="5"/>
  <c r="C5" i="7" s="1"/>
  <c r="G19" i="7"/>
  <c r="C22" i="3"/>
  <c r="S10" i="5" l="1"/>
  <c r="F6" i="4"/>
  <c r="D10" i="5"/>
  <c r="C8" i="5"/>
  <c r="C6" i="7" s="1"/>
  <c r="C6" i="5"/>
  <c r="C20" i="5"/>
  <c r="H19" i="7"/>
  <c r="C8" i="7" l="1"/>
  <c r="C9" i="7" s="1"/>
  <c r="C9" i="5"/>
  <c r="C4" i="7" s="1"/>
  <c r="C7" i="7" s="1"/>
  <c r="I19" i="7"/>
  <c r="C13" i="7" l="1"/>
  <c r="C10" i="5"/>
  <c r="J19" i="7"/>
  <c r="C12" i="5" a="1"/>
  <c r="C12" i="5" l="1"/>
  <c r="C15" i="7"/>
  <c r="K19" i="7"/>
  <c r="K21" i="7" l="1"/>
  <c r="J21" i="7"/>
  <c r="H21" i="7"/>
  <c r="G21" i="7"/>
  <c r="I21" i="7"/>
  <c r="F21" i="7"/>
  <c r="D21" i="7"/>
  <c r="D20" i="7" s="1"/>
  <c r="E21" i="7"/>
  <c r="L19" i="7"/>
  <c r="L21" i="7" s="1"/>
  <c r="J18" i="5" l="1"/>
  <c r="G18" i="5"/>
  <c r="D18" i="5"/>
  <c r="I18" i="5"/>
  <c r="E18" i="5"/>
  <c r="F18" i="5"/>
  <c r="H18" i="5"/>
  <c r="K18" i="5"/>
  <c r="M19" i="7"/>
  <c r="M21" i="7" s="1"/>
  <c r="L18" i="5" l="1"/>
  <c r="N19" i="7"/>
  <c r="N21" i="7" s="1"/>
  <c r="M18" i="5" l="1"/>
  <c r="O19" i="7"/>
  <c r="O21" i="7" s="1"/>
  <c r="N18" i="5" l="1"/>
  <c r="P19" i="7"/>
  <c r="P21" i="7" s="1"/>
  <c r="O18" i="5" l="1"/>
  <c r="Q19" i="7"/>
  <c r="Q21" i="7" s="1"/>
  <c r="P18" i="5" l="1"/>
  <c r="R19" i="7"/>
  <c r="R21" i="7" s="1"/>
  <c r="Q18" i="5" l="1"/>
  <c r="S19" i="7"/>
  <c r="S21" i="7" s="1"/>
  <c r="R18" i="5" l="1"/>
  <c r="T19" i="7"/>
  <c r="T21" i="7" s="1"/>
  <c r="S18" i="5" l="1"/>
  <c r="U19" i="7"/>
  <c r="U21" i="7" s="1"/>
  <c r="T18" i="5" l="1"/>
  <c r="V19" i="7"/>
  <c r="V21" i="7" s="1"/>
  <c r="U18" i="5" l="1"/>
  <c r="W19" i="7"/>
  <c r="W21" i="7" s="1"/>
  <c r="V18" i="5" l="1"/>
  <c r="X19" i="7"/>
  <c r="X21" i="7" s="1"/>
  <c r="W18" i="5" l="1"/>
  <c r="Y19" i="7"/>
  <c r="Y21" i="7" s="1"/>
  <c r="X18" i="5" l="1"/>
  <c r="Z19" i="7"/>
  <c r="Z21" i="7" s="1"/>
  <c r="Y18" i="5" l="1"/>
  <c r="AA19" i="7"/>
  <c r="AA21" i="7" s="1"/>
  <c r="Z18" i="5" l="1"/>
  <c r="AB19" i="7"/>
  <c r="AB21" i="7" s="1"/>
  <c r="AA18" i="5" l="1"/>
  <c r="AC19" i="7"/>
  <c r="AC21" i="7" s="1"/>
  <c r="AC20" i="7" s="1"/>
  <c r="AC23" i="7" s="1"/>
  <c r="AB18" i="5" l="1"/>
  <c r="AD19" i="7"/>
  <c r="AD21" i="7" s="1"/>
  <c r="AD20" i="7" s="1"/>
  <c r="AD23" i="7" s="1"/>
  <c r="AC18" i="5" l="1"/>
  <c r="AE19" i="7"/>
  <c r="AE21" i="7" s="1"/>
  <c r="AE20" i="7" s="1"/>
  <c r="AE23" i="7" s="1"/>
  <c r="AD18" i="5" l="1"/>
  <c r="AF19" i="7"/>
  <c r="AF21" i="7" s="1"/>
  <c r="AF20" i="7" s="1"/>
  <c r="AF23" i="7" s="1"/>
  <c r="AE18" i="5" l="1"/>
  <c r="AG19" i="7"/>
  <c r="AG21" i="7" s="1"/>
  <c r="AG20" i="7" s="1"/>
  <c r="AG23" i="7" s="1"/>
  <c r="AG18" i="5" l="1"/>
  <c r="AF18" i="5"/>
  <c r="C21" i="7"/>
  <c r="C18" i="5" l="1"/>
  <c r="D22" i="5" l="1"/>
  <c r="D25" i="5" s="1"/>
  <c r="D23" i="7"/>
  <c r="D17" i="5" l="1"/>
  <c r="D21" i="5" s="1"/>
  <c r="D27" i="5" s="1"/>
  <c r="D28" i="5" s="1"/>
  <c r="D29" i="5" s="1"/>
  <c r="D42" i="1"/>
  <c r="F22" i="5" l="1"/>
  <c r="F25" i="5" s="1"/>
  <c r="F20" i="7"/>
  <c r="F23" i="7" s="1"/>
  <c r="S22" i="5"/>
  <c r="S25" i="5" s="1"/>
  <c r="S20" i="7"/>
  <c r="S23" i="7" s="1"/>
  <c r="X22" i="5"/>
  <c r="X25" i="5" s="1"/>
  <c r="X20" i="7"/>
  <c r="X23" i="7" s="1"/>
  <c r="M22" i="5"/>
  <c r="M25" i="5" s="1"/>
  <c r="M20" i="7"/>
  <c r="M23" i="7" s="1"/>
  <c r="G22" i="5"/>
  <c r="G25" i="5" s="1"/>
  <c r="G20" i="7"/>
  <c r="G23" i="7" s="1"/>
  <c r="AA22" i="5"/>
  <c r="AA25" i="5" s="1"/>
  <c r="AA20" i="7"/>
  <c r="AA23" i="7" s="1"/>
  <c r="I22" i="5"/>
  <c r="I25" i="5" s="1"/>
  <c r="I20" i="7"/>
  <c r="I23" i="7" s="1"/>
  <c r="O22" i="5"/>
  <c r="O25" i="5" s="1"/>
  <c r="O20" i="7"/>
  <c r="O23" i="7" s="1"/>
  <c r="V22" i="5"/>
  <c r="V25" i="5" s="1"/>
  <c r="V20" i="7"/>
  <c r="V23" i="7" s="1"/>
  <c r="P22" i="5"/>
  <c r="P25" i="5" s="1"/>
  <c r="P20" i="7"/>
  <c r="P23" i="7" s="1"/>
  <c r="J22" i="5"/>
  <c r="J25" i="5" s="1"/>
  <c r="J20" i="7"/>
  <c r="J23" i="7" s="1"/>
  <c r="T22" i="5"/>
  <c r="T25" i="5" s="1"/>
  <c r="T20" i="7"/>
  <c r="T23" i="7" s="1"/>
  <c r="W22" i="5"/>
  <c r="W25" i="5" s="1"/>
  <c r="W20" i="7"/>
  <c r="W23" i="7" s="1"/>
  <c r="K22" i="5"/>
  <c r="K25" i="5" s="1"/>
  <c r="K20" i="7"/>
  <c r="K23" i="7" s="1"/>
  <c r="R22" i="5"/>
  <c r="R25" i="5" s="1"/>
  <c r="R20" i="7"/>
  <c r="R23" i="7" s="1"/>
  <c r="N22" i="5"/>
  <c r="N25" i="5" s="1"/>
  <c r="N20" i="7"/>
  <c r="N23" i="7" s="1"/>
  <c r="L22" i="5"/>
  <c r="L25" i="5" s="1"/>
  <c r="L20" i="7"/>
  <c r="L23" i="7" s="1"/>
  <c r="U22" i="5"/>
  <c r="U25" i="5" s="1"/>
  <c r="U20" i="7"/>
  <c r="U23" i="7" s="1"/>
  <c r="H22" i="5"/>
  <c r="H25" i="5" s="1"/>
  <c r="H20" i="7"/>
  <c r="H23" i="7" s="1"/>
  <c r="Y22" i="5"/>
  <c r="Y25" i="5" s="1"/>
  <c r="Y20" i="7"/>
  <c r="Y23" i="7" s="1"/>
  <c r="E22" i="5"/>
  <c r="E25" i="5" s="1"/>
  <c r="E20" i="7"/>
  <c r="E23" i="7" s="1"/>
  <c r="Z22" i="5"/>
  <c r="Z25" i="5" s="1"/>
  <c r="Z20" i="7"/>
  <c r="Z23" i="7" s="1"/>
  <c r="AB22" i="5"/>
  <c r="AB25" i="5" s="1"/>
  <c r="AB20" i="7"/>
  <c r="AB23" i="7" s="1"/>
  <c r="Q22" i="5"/>
  <c r="Q25" i="5" s="1"/>
  <c r="Q20" i="7"/>
  <c r="Q23" i="7" s="1"/>
  <c r="D45" i="1"/>
  <c r="AF17" i="5"/>
  <c r="AF21" i="5" s="1"/>
  <c r="AF27" i="5" s="1"/>
  <c r="AF28" i="5" s="1"/>
  <c r="AF29" i="5" s="1"/>
  <c r="AG17" i="5"/>
  <c r="AG21" i="5" s="1"/>
  <c r="AG27" i="5" s="1"/>
  <c r="AG28" i="5" s="1"/>
  <c r="AG29" i="5" s="1"/>
  <c r="AC17" i="5"/>
  <c r="AC21" i="5" s="1"/>
  <c r="AC27" i="5" s="1"/>
  <c r="AC28" i="5" s="1"/>
  <c r="AC29" i="5" s="1"/>
  <c r="F17" i="5" l="1"/>
  <c r="F21" i="5" s="1"/>
  <c r="F27" i="5" s="1"/>
  <c r="F28" i="5" s="1"/>
  <c r="F29" i="5" s="1"/>
  <c r="P17" i="5"/>
  <c r="P21" i="5" s="1"/>
  <c r="P27" i="5" s="1"/>
  <c r="P28" i="5" s="1"/>
  <c r="P29" i="5" s="1"/>
  <c r="W17" i="5"/>
  <c r="W21" i="5" s="1"/>
  <c r="W27" i="5" s="1"/>
  <c r="W28" i="5" s="1"/>
  <c r="W29" i="5" s="1"/>
  <c r="J17" i="5"/>
  <c r="J21" i="5" s="1"/>
  <c r="J27" i="5" s="1"/>
  <c r="J28" i="5" s="1"/>
  <c r="J29" i="5" s="1"/>
  <c r="R17" i="5"/>
  <c r="R21" i="5" s="1"/>
  <c r="R27" i="5" s="1"/>
  <c r="R28" i="5" s="1"/>
  <c r="R29" i="5" s="1"/>
  <c r="G17" i="5"/>
  <c r="G21" i="5" s="1"/>
  <c r="G27" i="5" s="1"/>
  <c r="G28" i="5" s="1"/>
  <c r="G29" i="5" s="1"/>
  <c r="Q17" i="5"/>
  <c r="Q21" i="5" s="1"/>
  <c r="Q27" i="5" s="1"/>
  <c r="Q28" i="5" s="1"/>
  <c r="Q29" i="5" s="1"/>
  <c r="T17" i="5"/>
  <c r="T21" i="5" s="1"/>
  <c r="T27" i="5" s="1"/>
  <c r="T28" i="5" s="1"/>
  <c r="T29" i="5" s="1"/>
  <c r="S17" i="5"/>
  <c r="S21" i="5" s="1"/>
  <c r="S27" i="5" s="1"/>
  <c r="S28" i="5" s="1"/>
  <c r="S29" i="5" s="1"/>
  <c r="AB17" i="5"/>
  <c r="AB21" i="5" s="1"/>
  <c r="AB27" i="5" s="1"/>
  <c r="AB28" i="5" s="1"/>
  <c r="AB29" i="5" s="1"/>
  <c r="N17" i="5"/>
  <c r="N21" i="5" s="1"/>
  <c r="N27" i="5" s="1"/>
  <c r="N28" i="5" s="1"/>
  <c r="N29" i="5" s="1"/>
  <c r="O17" i="5"/>
  <c r="O21" i="5" s="1"/>
  <c r="O27" i="5" s="1"/>
  <c r="O28" i="5" s="1"/>
  <c r="O29" i="5" s="1"/>
  <c r="L17" i="5"/>
  <c r="L21" i="5" s="1"/>
  <c r="L27" i="5" s="1"/>
  <c r="L28" i="5" s="1"/>
  <c r="L29" i="5" s="1"/>
  <c r="E17" i="5"/>
  <c r="E21" i="5" s="1"/>
  <c r="E27" i="5" s="1"/>
  <c r="E28" i="5" s="1"/>
  <c r="E29" i="5" s="1"/>
  <c r="C25" i="5"/>
  <c r="M17" i="5"/>
  <c r="M21" i="5" s="1"/>
  <c r="M27" i="5" s="1"/>
  <c r="M28" i="5" s="1"/>
  <c r="M29" i="5" s="1"/>
  <c r="K17" i="5"/>
  <c r="K21" i="5" s="1"/>
  <c r="K27" i="5" s="1"/>
  <c r="K28" i="5" s="1"/>
  <c r="K29" i="5" s="1"/>
  <c r="AD17" i="5"/>
  <c r="AD21" i="5" s="1"/>
  <c r="AD27" i="5" s="1"/>
  <c r="AD28" i="5" s="1"/>
  <c r="AD29" i="5" s="1"/>
  <c r="Y17" i="5"/>
  <c r="Y21" i="5" s="1"/>
  <c r="Y27" i="5" s="1"/>
  <c r="Y28" i="5" s="1"/>
  <c r="Y29" i="5" s="1"/>
  <c r="H17" i="5"/>
  <c r="H21" i="5" s="1"/>
  <c r="H27" i="5" s="1"/>
  <c r="H28" i="5" s="1"/>
  <c r="H29" i="5" s="1"/>
  <c r="U17" i="5"/>
  <c r="U21" i="5" s="1"/>
  <c r="U27" i="5" s="1"/>
  <c r="U28" i="5" s="1"/>
  <c r="U29" i="5" s="1"/>
  <c r="AE17" i="5"/>
  <c r="AE21" i="5" s="1"/>
  <c r="AE27" i="5" s="1"/>
  <c r="AE28" i="5" s="1"/>
  <c r="AE29" i="5" s="1"/>
  <c r="V17" i="5"/>
  <c r="V21" i="5" s="1"/>
  <c r="V27" i="5" s="1"/>
  <c r="V28" i="5" s="1"/>
  <c r="V29" i="5" s="1"/>
  <c r="I17" i="5"/>
  <c r="I21" i="5" s="1"/>
  <c r="I27" i="5" s="1"/>
  <c r="I28" i="5" s="1"/>
  <c r="I29" i="5" s="1"/>
  <c r="Z17" i="5"/>
  <c r="Z21" i="5" s="1"/>
  <c r="Z27" i="5" s="1"/>
  <c r="Z28" i="5" s="1"/>
  <c r="Z29" i="5" s="1"/>
  <c r="C20" i="7"/>
  <c r="X17" i="5"/>
  <c r="X21" i="5" s="1"/>
  <c r="X27" i="5" s="1"/>
  <c r="X28" i="5" s="1"/>
  <c r="X29" i="5" s="1"/>
  <c r="C22" i="5"/>
  <c r="AA17" i="5"/>
  <c r="AA21" i="5" s="1"/>
  <c r="AA27" i="5" s="1"/>
  <c r="AA28" i="5" s="1"/>
  <c r="AA29" i="5" s="1"/>
  <c r="C29" i="5" l="1"/>
  <c r="C23" i="7"/>
  <c r="C21" i="5"/>
  <c r="C17" i="5"/>
  <c r="C27" i="5" l="1"/>
  <c r="C13" i="5" a="1"/>
  <c r="C13" i="5" l="1"/>
</calcChain>
</file>

<file path=xl/comments1.xml><?xml version="1.0" encoding="utf-8"?>
<comments xmlns="http://schemas.openxmlformats.org/spreadsheetml/2006/main">
  <authors>
    <author>FM</author>
  </authors>
  <commentList>
    <comment ref="B5" authorId="0">
      <text>
        <r>
          <rPr>
            <sz val="9"/>
            <color indexed="81"/>
            <rFont val="Tahoma"/>
            <family val="2"/>
          </rPr>
          <t>Spracovateľ vyplní názov položky prevádzkových výdavkov</t>
        </r>
      </text>
    </comment>
  </commentList>
</comments>
</file>

<file path=xl/comments2.xml><?xml version="1.0" encoding="utf-8"?>
<comments xmlns="http://schemas.openxmlformats.org/spreadsheetml/2006/main">
  <authors>
    <author>FM</author>
  </authors>
  <commentList>
    <comment ref="B5" authorId="0">
      <text>
        <r>
          <rPr>
            <sz val="9"/>
            <color indexed="81"/>
            <rFont val="Tahoma"/>
            <family val="2"/>
          </rPr>
          <t>Spracovateľ vyplní názov príjmovej položky</t>
        </r>
      </text>
    </comment>
    <comment ref="B15" authorId="0">
      <text>
        <r>
          <rPr>
            <sz val="9"/>
            <color indexed="81"/>
            <rFont val="Tahoma"/>
            <family val="2"/>
          </rPr>
          <t>Spracovateľ vyplní názov položky, z ktorej vyplývajú príjmy</t>
        </r>
      </text>
    </comment>
  </commentList>
</comments>
</file>

<file path=xl/comments3.xml><?xml version="1.0" encoding="utf-8"?>
<comments xmlns="http://schemas.openxmlformats.org/spreadsheetml/2006/main">
  <authors>
    <author>FM</author>
  </authors>
  <commentList>
    <comment ref="F4" authorId="0">
      <text>
        <r>
          <rPr>
            <sz val="9"/>
            <color indexed="81"/>
            <rFont val="Tahoma"/>
            <family val="2"/>
          </rPr>
          <t>Spracovateľ FA vypní počet rokov životnosti aktív. Životnosť aktív musí byť minimálne rovnaká s počtom rokov od ukončenia realizácie projektu po koniec referenčného obdobia.  V prípade, že životnosť predmetných aktív projektu je výrazne vyššia ako referenčné obdobie, spracovateľ vyplní do tohto poľa hodnotu N/A.</t>
        </r>
      </text>
    </comment>
  </commentList>
</comments>
</file>

<file path=xl/sharedStrings.xml><?xml version="1.0" encoding="utf-8"?>
<sst xmlns="http://schemas.openxmlformats.org/spreadsheetml/2006/main" count="221" uniqueCount="136">
  <si>
    <t>Prevádzkové výdavky</t>
  </si>
  <si>
    <t>Spolu</t>
  </si>
  <si>
    <t>013 - Softvér</t>
  </si>
  <si>
    <t>014 - Oceniteľné práva</t>
  </si>
  <si>
    <t>021 - Stavby</t>
  </si>
  <si>
    <t>023 - Dopravné prostriedky</t>
  </si>
  <si>
    <t>027 - Pozemky</t>
  </si>
  <si>
    <t>029 - Ostatný dlhodobý hmotný majetok</t>
  </si>
  <si>
    <t>112 - Zásoby</t>
  </si>
  <si>
    <t>502 - Spotreba energie</t>
  </si>
  <si>
    <t>503 - Spotreba ostatných neskladovateľných dodávok</t>
  </si>
  <si>
    <t>512 - Cestovné náhrady</t>
  </si>
  <si>
    <t>518 - Ostatné služby</t>
  </si>
  <si>
    <t>521 - Mzdové výdavky</t>
  </si>
  <si>
    <t>568 - Ostatné finančné výdavky</t>
  </si>
  <si>
    <t>930 - Rezerva na nepredvídané výdavky</t>
  </si>
  <si>
    <t>DPH</t>
  </si>
  <si>
    <t>Celkové investičné výdavky</t>
  </si>
  <si>
    <t>Celkové investičné výdavky bez DPH</t>
  </si>
  <si>
    <t>Oprávnené investičné výdavky bez DPH</t>
  </si>
  <si>
    <t>Oprávnené investičné výdavky</t>
  </si>
  <si>
    <t>Referenčné obdobie</t>
  </si>
  <si>
    <t>Začiatok realizácie projektu</t>
  </si>
  <si>
    <t>Doba realizácie projektu</t>
  </si>
  <si>
    <t>Intenzita pomoci  (v %)</t>
  </si>
  <si>
    <t>Vstupné parametre</t>
  </si>
  <si>
    <t>Pravidelné opravy</t>
  </si>
  <si>
    <t>Výmeny</t>
  </si>
  <si>
    <t>Celkové príjmy bez projektu</t>
  </si>
  <si>
    <t>Celkové príjmy s projektom</t>
  </si>
  <si>
    <t>Referenčný rok&gt;&gt;&gt;</t>
  </si>
  <si>
    <t>Investičné výdavky</t>
  </si>
  <si>
    <t>Príjmy</t>
  </si>
  <si>
    <t>Zostatková hodnota</t>
  </si>
  <si>
    <t>Diskontované</t>
  </si>
  <si>
    <t>Spolufinancovanie žiadateľa</t>
  </si>
  <si>
    <t>Príspevok z EŠIF</t>
  </si>
  <si>
    <t>Financovanie projektu (EUR)</t>
  </si>
  <si>
    <t>Čerpanie úveru</t>
  </si>
  <si>
    <t>Diskontná sadzba</t>
  </si>
  <si>
    <t>Identifikácia projektu</t>
  </si>
  <si>
    <t>Názov projektu</t>
  </si>
  <si>
    <t>Žiadateľ</t>
  </si>
  <si>
    <t>Splátka istiny</t>
  </si>
  <si>
    <t>Úrok</t>
  </si>
  <si>
    <t>Splátky úveru</t>
  </si>
  <si>
    <t>Výdavky celkom</t>
  </si>
  <si>
    <t>Príjmy celkom</t>
  </si>
  <si>
    <t>Finančná medzera</t>
  </si>
  <si>
    <t>Celkové investičné výdavky bez rezervy a DPH</t>
  </si>
  <si>
    <t>Schodok financovania</t>
  </si>
  <si>
    <t>Suma v rozhodnutí</t>
  </si>
  <si>
    <t>Celkové prevádzkové výdavky bez projektu</t>
  </si>
  <si>
    <t>Celkové prevádzkové výdavky s projektom</t>
  </si>
  <si>
    <t>S projektom</t>
  </si>
  <si>
    <t>Bez projektu</t>
  </si>
  <si>
    <t>Pravidelné opravy a výmeny s projektom</t>
  </si>
  <si>
    <t>Bežné prevádzkové výdavky s projektom</t>
  </si>
  <si>
    <t>Pravidelné opravy a výmeny bez projektu</t>
  </si>
  <si>
    <t>Bežné prevádzkové výdavky bez projektu</t>
  </si>
  <si>
    <t>Bežné prevádzkové výdavky bez projektu (EUR)</t>
  </si>
  <si>
    <t>Bežné prevádzkové výdavky s projektom (EUR)</t>
  </si>
  <si>
    <t>Inkrementálne prevádzkové výdavky</t>
  </si>
  <si>
    <t>Inkrementálne príjmy</t>
  </si>
  <si>
    <t>Kladné finančné toky</t>
  </si>
  <si>
    <t>Záporné finančné toky</t>
  </si>
  <si>
    <t>Celkové peňažné toky</t>
  </si>
  <si>
    <t>Kumulované peňažné toky</t>
  </si>
  <si>
    <t>Udržateľnosť projektu</t>
  </si>
  <si>
    <t>Príjmy bez projektu (EUR)</t>
  </si>
  <si>
    <t>Príjmy s projektom (EUR)</t>
  </si>
  <si>
    <t>Úver (EUR)</t>
  </si>
  <si>
    <t>Výpočet finančnej medzery (EUR)</t>
  </si>
  <si>
    <t>Príspevok z EŠIF (EUR)</t>
  </si>
  <si>
    <t>Finančná analýza (EUR)</t>
  </si>
  <si>
    <t>Finančná udržateľnosť (EUR)</t>
  </si>
  <si>
    <t>022 - Samostatné hnuteľné veci a súbory hnuteľných vecí</t>
  </si>
  <si>
    <t>Zostatková hodnota ako NPV peňažných tokov po uplynutí referenčného obdobia</t>
  </si>
  <si>
    <t>Výber metódy výpočtu zostatkovej hodnoty</t>
  </si>
  <si>
    <t>Pravidelné opravy a obnova zariadenia s kratšou dobou životnosti (EUR)</t>
  </si>
  <si>
    <t>Finančná návratnosť projektu (NPV)</t>
  </si>
  <si>
    <t>Vnútorné výnosové percento (IRR)</t>
  </si>
  <si>
    <t>019 - Ostatný dlhodobý nehmotný majetok</t>
  </si>
  <si>
    <t>511 - Opravy a udržiavanie</t>
  </si>
  <si>
    <t>Projektovaná životnosť aktív projektu</t>
  </si>
  <si>
    <t>Investičné výdavky projektu (EUR)</t>
  </si>
  <si>
    <t>Cenová úroveň (rok)</t>
  </si>
  <si>
    <t>Typ žiadateľa</t>
  </si>
  <si>
    <t>Kategória regiónu</t>
  </si>
  <si>
    <t>Obec/Vyšší územný celok</t>
  </si>
  <si>
    <t>Subjekt zo súkromného sektora</t>
  </si>
  <si>
    <t>Mimovládna/nezisková organizácia</t>
  </si>
  <si>
    <t>Subjekt verejnej správy</t>
  </si>
  <si>
    <r>
      <t>Kategória regiónu</t>
    </r>
    <r>
      <rPr>
        <sz val="8"/>
        <color rgb="FF002776"/>
        <rFont val="Arial"/>
        <family val="2"/>
      </rPr>
      <t>[autor1] </t>
    </r>
  </si>
  <si>
    <t>Výška príspevku zo zdrojov IROP</t>
  </si>
  <si>
    <t>Výška spolufinancovania zo zdrojov prijímateľa</t>
  </si>
  <si>
    <t>v % celkových oprávnených výdavkov</t>
  </si>
  <si>
    <t xml:space="preserve">zdroje EÚ (EFRR) </t>
  </si>
  <si>
    <t> % z celk. oprávnených výdavkov</t>
  </si>
  <si>
    <t xml:space="preserve">Štátny rozpočet </t>
  </si>
  <si>
    <t>v % z celk. oprávnených výdavkov</t>
  </si>
  <si>
    <t>menej rozvinutý región</t>
  </si>
  <si>
    <t>viac rozvinutý región</t>
  </si>
  <si>
    <t xml:space="preserve">IROP - Zdroje EÚ (EFRR) </t>
  </si>
  <si>
    <t xml:space="preserve">IROP - Štátny rozpočet </t>
  </si>
  <si>
    <t>Zdroje financovania (% z celkových oprávnených výdavkov)</t>
  </si>
  <si>
    <t>Menej rozvinutý región</t>
  </si>
  <si>
    <t>oprávnené výdavky</t>
  </si>
  <si>
    <t>neoprávnené výdavky</t>
  </si>
  <si>
    <t>Oprávnenosť</t>
  </si>
  <si>
    <t>oprávnená</t>
  </si>
  <si>
    <t>neoprávnená</t>
  </si>
  <si>
    <t>Celkové oprávnené výdavky bez rezervy a DPH</t>
  </si>
  <si>
    <t>Celkové oprávnené investičné výdavky</t>
  </si>
  <si>
    <t>Zostatková hodnota určená na základe inej metódy výpočtu ako NPV peňažných tokov po uplynutí ref. obdobia</t>
  </si>
  <si>
    <t>Účel dokumentu</t>
  </si>
  <si>
    <t>Legenda</t>
  </si>
  <si>
    <t>V dokumente sa nachádzajú nasledujúce typy polí:</t>
  </si>
  <si>
    <t>Štruktúra dokumentu</t>
  </si>
  <si>
    <t>Pracovný dokument slúži na vyhodnotenie miery financovania projektov financovaných prostredníctvom Integrovaného regionálneho operačného programu (IROP)</t>
  </si>
  <si>
    <r>
      <t xml:space="preserve">0000 </t>
    </r>
    <r>
      <rPr>
        <sz val="10"/>
        <rFont val="Calibri"/>
        <family val="2"/>
      </rPr>
      <t>- červeným číslom je označený zodpovedajúci rok pre daný stĺpec</t>
    </r>
  </si>
  <si>
    <t>Biele - polia je potrebné vyplniť spracovateľom finančnej analýzy. Tieto polia slúžia ako vstupné dáta do ďalších výpočtov.</t>
  </si>
  <si>
    <t>Zelené - sumarizácia príslušných výdavkov/príjmov za celé referenčné obdobie</t>
  </si>
  <si>
    <t>Šedé - polia slúžia pre automatizované výpočty; pre správne fungovanie MS Excel nástroja je potrebné zachovanie vzorcov, ktoré sa v nich nachádzajú</t>
  </si>
  <si>
    <t>Parametre</t>
  </si>
  <si>
    <t>Úver</t>
  </si>
  <si>
    <t>Financovanie</t>
  </si>
  <si>
    <t>Finančná analýza</t>
  </si>
  <si>
    <t>548 - Výdavky na prevádzkovú činnosť</t>
  </si>
  <si>
    <t>Kód ITMS2014+</t>
  </si>
  <si>
    <t>Finančná analýza za referenčné obdobie projektov financovaných prostredníctvom IROP</t>
  </si>
  <si>
    <t>Celkové investičné výdavky bez rezervy a DPH (diskontované)</t>
  </si>
  <si>
    <t>Zostatková hodnota (diskontované)</t>
  </si>
  <si>
    <t>Prevádzkové výdavky (diskontované)</t>
  </si>
  <si>
    <t>Príjmy (diskontované)</t>
  </si>
  <si>
    <t>Čisté príjmy (diskontované)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</si>
</sst>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</font>
    <font>
      <sz val="9.5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9"/>
      <color indexed="81"/>
      <name val="Tahoma"/>
      <family val="2"/>
    </font>
    <font>
      <sz val="12"/>
      <color theme="1"/>
      <name val="Times New Roman"/>
      <family val="1"/>
    </font>
    <font>
      <b/>
      <sz val="9.5"/>
      <color rgb="FF002776"/>
      <name val="Arial"/>
      <family val="2"/>
    </font>
    <font>
      <sz val="8"/>
      <color rgb="FF002776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3">
    <xf numFmtId="0" fontId="0" fillId="0" borderId="0" xfId="0"/>
    <xf numFmtId="0" fontId="2" fillId="0" borderId="0" xfId="1"/>
    <xf numFmtId="0" fontId="4" fillId="0" borderId="0" xfId="1" applyFont="1"/>
    <xf numFmtId="0" fontId="2" fillId="0" borderId="1" xfId="1" applyBorder="1"/>
    <xf numFmtId="0" fontId="5" fillId="0" borderId="0" xfId="0" applyFont="1"/>
    <xf numFmtId="0" fontId="6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4" fillId="0" borderId="1" xfId="1" applyFont="1" applyBorder="1"/>
    <xf numFmtId="0" fontId="2" fillId="0" borderId="1" xfId="1" applyBorder="1" applyAlignment="1">
      <alignment horizontal="right"/>
    </xf>
    <xf numFmtId="0" fontId="2" fillId="0" borderId="1" xfId="1" applyFont="1" applyBorder="1"/>
    <xf numFmtId="0" fontId="7" fillId="0" borderId="0" xfId="0" applyFont="1"/>
    <xf numFmtId="0" fontId="8" fillId="0" borderId="1" xfId="0" applyFont="1" applyBorder="1"/>
    <xf numFmtId="0" fontId="7" fillId="0" borderId="1" xfId="0" applyFont="1" applyBorder="1"/>
    <xf numFmtId="0" fontId="8" fillId="0" borderId="0" xfId="0" applyFont="1"/>
    <xf numFmtId="3" fontId="2" fillId="0" borderId="1" xfId="1" applyNumberFormat="1" applyBorder="1"/>
    <xf numFmtId="4" fontId="2" fillId="0" borderId="1" xfId="1" applyNumberFormat="1" applyBorder="1"/>
    <xf numFmtId="0" fontId="2" fillId="0" borderId="2" xfId="1" applyBorder="1" applyAlignment="1">
      <alignment horizontal="right"/>
    </xf>
    <xf numFmtId="0" fontId="2" fillId="0" borderId="3" xfId="1" applyBorder="1"/>
    <xf numFmtId="0" fontId="4" fillId="0" borderId="4" xfId="1" applyFont="1" applyBorder="1"/>
    <xf numFmtId="0" fontId="10" fillId="0" borderId="0" xfId="1" applyFont="1"/>
    <xf numFmtId="0" fontId="2" fillId="0" borderId="3" xfId="1" applyBorder="1" applyAlignment="1">
      <alignment horizontal="right"/>
    </xf>
    <xf numFmtId="0" fontId="4" fillId="2" borderId="1" xfId="0" applyFont="1" applyFill="1" applyBorder="1"/>
    <xf numFmtId="0" fontId="9" fillId="0" borderId="1" xfId="1" applyFont="1" applyBorder="1"/>
    <xf numFmtId="3" fontId="2" fillId="0" borderId="0" xfId="1" applyNumberFormat="1"/>
    <xf numFmtId="0" fontId="7" fillId="0" borderId="4" xfId="0" applyFont="1" applyBorder="1"/>
    <xf numFmtId="0" fontId="2" fillId="0" borderId="3" xfId="1" applyFont="1" applyBorder="1" applyAlignment="1">
      <alignment horizontal="right"/>
    </xf>
    <xf numFmtId="0" fontId="2" fillId="0" borderId="3" xfId="1" applyFont="1" applyBorder="1"/>
    <xf numFmtId="3" fontId="2" fillId="0" borderId="0" xfId="1" applyNumberFormat="1" applyAlignment="1">
      <alignment horizontal="right"/>
    </xf>
    <xf numFmtId="3" fontId="0" fillId="0" borderId="1" xfId="0" applyNumberFormat="1" applyBorder="1"/>
    <xf numFmtId="0" fontId="4" fillId="3" borderId="2" xfId="1" applyFont="1" applyFill="1" applyBorder="1" applyAlignment="1">
      <alignment horizontal="center"/>
    </xf>
    <xf numFmtId="3" fontId="2" fillId="3" borderId="1" xfId="1" applyNumberFormat="1" applyFont="1" applyFill="1" applyBorder="1" applyAlignment="1">
      <alignment horizontal="right"/>
    </xf>
    <xf numFmtId="3" fontId="4" fillId="3" borderId="1" xfId="1" applyNumberFormat="1" applyFont="1" applyFill="1" applyBorder="1" applyAlignment="1">
      <alignment horizontal="right"/>
    </xf>
    <xf numFmtId="3" fontId="2" fillId="3" borderId="1" xfId="1" applyNumberFormat="1" applyFill="1" applyBorder="1" applyAlignment="1">
      <alignment horizontal="right"/>
    </xf>
    <xf numFmtId="3" fontId="2" fillId="3" borderId="2" xfId="1" applyNumberFormat="1" applyFont="1" applyFill="1" applyBorder="1" applyAlignment="1">
      <alignment horizontal="right"/>
    </xf>
    <xf numFmtId="3" fontId="4" fillId="3" borderId="2" xfId="1" applyNumberFormat="1" applyFont="1" applyFill="1" applyBorder="1" applyAlignment="1">
      <alignment horizontal="right"/>
    </xf>
    <xf numFmtId="3" fontId="4" fillId="3" borderId="2" xfId="1" applyNumberFormat="1" applyFont="1" applyFill="1" applyBorder="1" applyAlignment="1">
      <alignment horizontal="center"/>
    </xf>
    <xf numFmtId="3" fontId="0" fillId="3" borderId="1" xfId="0" applyNumberFormat="1" applyFill="1" applyBorder="1"/>
    <xf numFmtId="3" fontId="5" fillId="3" borderId="1" xfId="0" applyNumberFormat="1" applyFont="1" applyFill="1" applyBorder="1"/>
    <xf numFmtId="0" fontId="4" fillId="3" borderId="1" xfId="1" applyFont="1" applyFill="1" applyBorder="1" applyAlignment="1">
      <alignment horizontal="center"/>
    </xf>
    <xf numFmtId="4" fontId="2" fillId="4" borderId="1" xfId="1" applyNumberFormat="1" applyFill="1" applyBorder="1"/>
    <xf numFmtId="4" fontId="4" fillId="4" borderId="1" xfId="1" applyNumberFormat="1" applyFont="1" applyFill="1" applyBorder="1"/>
    <xf numFmtId="10" fontId="4" fillId="4" borderId="1" xfId="1" applyNumberFormat="1" applyFont="1" applyFill="1" applyBorder="1"/>
    <xf numFmtId="9" fontId="2" fillId="4" borderId="1" xfId="1" applyNumberFormat="1" applyFill="1" applyBorder="1"/>
    <xf numFmtId="3" fontId="2" fillId="4" borderId="1" xfId="1" applyNumberFormat="1" applyFill="1" applyBorder="1"/>
    <xf numFmtId="3" fontId="4" fillId="4" borderId="1" xfId="1" applyNumberFormat="1" applyFont="1" applyFill="1" applyBorder="1"/>
    <xf numFmtId="3" fontId="5" fillId="4" borderId="1" xfId="0" applyNumberFormat="1" applyFont="1" applyFill="1" applyBorder="1"/>
    <xf numFmtId="0" fontId="4" fillId="4" borderId="1" xfId="1" applyFont="1" applyFill="1" applyBorder="1" applyAlignment="1">
      <alignment horizontal="center"/>
    </xf>
    <xf numFmtId="0" fontId="4" fillId="0" borderId="0" xfId="1" applyFont="1" applyBorder="1" applyAlignment="1"/>
    <xf numFmtId="4" fontId="2" fillId="0" borderId="0" xfId="1" applyNumberFormat="1"/>
    <xf numFmtId="10" fontId="4" fillId="3" borderId="1" xfId="1" applyNumberFormat="1" applyFont="1" applyFill="1" applyBorder="1" applyAlignment="1">
      <alignment horizontal="right"/>
    </xf>
    <xf numFmtId="0" fontId="2" fillId="0" borderId="1" xfId="1" applyBorder="1" applyAlignment="1">
      <alignment horizontal="center"/>
    </xf>
    <xf numFmtId="0" fontId="2" fillId="0" borderId="0" xfId="1" applyBorder="1"/>
    <xf numFmtId="0" fontId="1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9" fontId="2" fillId="0" borderId="1" xfId="1" applyNumberFormat="1" applyBorder="1"/>
    <xf numFmtId="0" fontId="8" fillId="0" borderId="1" xfId="0" applyFont="1" applyFill="1" applyBorder="1"/>
    <xf numFmtId="3" fontId="0" fillId="6" borderId="1" xfId="0" applyNumberFormat="1" applyFill="1" applyBorder="1"/>
    <xf numFmtId="0" fontId="2" fillId="0" borderId="1" xfId="1" applyFill="1" applyBorder="1"/>
    <xf numFmtId="0" fontId="8" fillId="6" borderId="1" xfId="0" applyFont="1" applyFill="1" applyBorder="1"/>
    <xf numFmtId="0" fontId="4" fillId="0" borderId="0" xfId="2" applyFont="1"/>
    <xf numFmtId="0" fontId="2" fillId="0" borderId="0" xfId="2"/>
    <xf numFmtId="0" fontId="15" fillId="7" borderId="0" xfId="1" applyFont="1" applyFill="1" applyBorder="1"/>
    <xf numFmtId="0" fontId="16" fillId="7" borderId="0" xfId="1" applyFont="1" applyFill="1"/>
    <xf numFmtId="0" fontId="16" fillId="0" borderId="0" xfId="1" applyFont="1" applyAlignment="1">
      <alignment wrapText="1"/>
    </xf>
    <xf numFmtId="0" fontId="16" fillId="0" borderId="0" xfId="1" applyFont="1"/>
    <xf numFmtId="0" fontId="16" fillId="0" borderId="1" xfId="1" applyFont="1" applyBorder="1" applyAlignment="1">
      <alignment vertical="center" wrapText="1"/>
    </xf>
    <xf numFmtId="0" fontId="16" fillId="3" borderId="1" xfId="1" applyFont="1" applyFill="1" applyBorder="1" applyAlignment="1">
      <alignment vertical="center"/>
    </xf>
    <xf numFmtId="0" fontId="17" fillId="0" borderId="1" xfId="1" applyFont="1" applyFill="1" applyBorder="1" applyAlignment="1">
      <alignment vertical="center" wrapText="1"/>
    </xf>
    <xf numFmtId="0" fontId="16" fillId="4" borderId="1" xfId="1" applyFont="1" applyFill="1" applyBorder="1" applyAlignment="1">
      <alignment vertical="center" wrapText="1"/>
    </xf>
    <xf numFmtId="0" fontId="8" fillId="0" borderId="7" xfId="0" applyFont="1" applyFill="1" applyBorder="1"/>
    <xf numFmtId="3" fontId="0" fillId="3" borderId="7" xfId="0" applyNumberFormat="1" applyFill="1" applyBorder="1"/>
    <xf numFmtId="3" fontId="2" fillId="0" borderId="7" xfId="1" applyNumberFormat="1" applyFill="1" applyBorder="1"/>
    <xf numFmtId="0" fontId="8" fillId="0" borderId="8" xfId="0" applyFont="1" applyFill="1" applyBorder="1"/>
    <xf numFmtId="3" fontId="0" fillId="3" borderId="8" xfId="0" applyNumberFormat="1" applyFill="1" applyBorder="1"/>
    <xf numFmtId="3" fontId="0" fillId="0" borderId="8" xfId="0" applyNumberFormat="1" applyFill="1" applyBorder="1"/>
    <xf numFmtId="0" fontId="2" fillId="0" borderId="1" xfId="1" applyBorder="1" applyAlignment="1"/>
    <xf numFmtId="0" fontId="13" fillId="5" borderId="1" xfId="0" applyFont="1" applyFill="1" applyBorder="1" applyAlignment="1">
      <alignment horizontal="center" vertical="center"/>
    </xf>
    <xf numFmtId="0" fontId="2" fillId="0" borderId="1" xfId="1" applyBorder="1" applyAlignment="1">
      <alignment horizontal="center"/>
    </xf>
    <xf numFmtId="0" fontId="2" fillId="0" borderId="5" xfId="1" applyBorder="1" applyAlignment="1">
      <alignment horizontal="left"/>
    </xf>
    <xf numFmtId="0" fontId="2" fillId="0" borderId="6" xfId="1" applyBorder="1" applyAlignment="1">
      <alignment horizontal="left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2" xfId="1" applyBorder="1" applyAlignment="1">
      <alignment horizont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4" fillId="0" borderId="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</cellXfs>
  <cellStyles count="3">
    <cellStyle name="Normal 10" xfId="2"/>
    <cellStyle name="Normal 2" xfId="1"/>
    <cellStyle name="Normálna" xfId="0" builtinId="0"/>
  </cellStyles>
  <dxfs count="25"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kiss/AppData/Local/Temp/wz3fae/Pr&#237;loha%203%20-%20Financna%20analyza%20-%20tabulkova%20ca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štrukcie"/>
      <sheetName val="Typ žiadateľa"/>
      <sheetName val="Peňažné toky projektu"/>
      <sheetName val="Investičné výdavky"/>
      <sheetName val="Výdavky na prevádzku"/>
      <sheetName val="Príjmy z prevádzky"/>
      <sheetName val="Úver"/>
      <sheetName val="Odpisy - daňové"/>
      <sheetName val="Kontrolný list"/>
      <sheetName val="POM_Odpisy linearne"/>
      <sheetName val="POM_Odpisy zrychlene"/>
    </sheetNames>
    <sheetDataSet>
      <sheetData sheetId="0" refreshError="1"/>
      <sheetData sheetId="1" refreshError="1"/>
      <sheetData sheetId="2" refreshError="1"/>
      <sheetData sheetId="3">
        <row r="108">
          <cell r="A108" t="str">
            <v>013 - Softvér</v>
          </cell>
        </row>
        <row r="109">
          <cell r="A109" t="str">
            <v>014 - Oceniteľné práva</v>
          </cell>
        </row>
        <row r="110">
          <cell r="A110" t="str">
            <v>021 - Stavby</v>
          </cell>
        </row>
        <row r="111">
          <cell r="A111" t="str">
            <v>022 - Samostatné hnuteľné veci a súbory hnuteľných vecí</v>
          </cell>
        </row>
        <row r="112">
          <cell r="A112" t="str">
            <v>023 - Dopravné prostriedky</v>
          </cell>
        </row>
        <row r="113">
          <cell r="A113" t="str">
            <v>027 - Pozemky</v>
          </cell>
        </row>
        <row r="114">
          <cell r="A114" t="str">
            <v>029 - Ostatný dlhodobý hmotný majetok</v>
          </cell>
        </row>
        <row r="115">
          <cell r="A115" t="str">
            <v>112 - Zásoby</v>
          </cell>
        </row>
        <row r="116">
          <cell r="A116" t="str">
            <v>502 - Spotreba energie</v>
          </cell>
        </row>
        <row r="117">
          <cell r="A117" t="str">
            <v>503 - Spotreba ostatných neskladovateľných dodávok</v>
          </cell>
        </row>
        <row r="118">
          <cell r="A118" t="str">
            <v>512 - Cestovné náhrady</v>
          </cell>
        </row>
        <row r="119">
          <cell r="A119" t="str">
            <v>518 - Ostatné služby</v>
          </cell>
        </row>
        <row r="120">
          <cell r="A120" t="str">
            <v>521 - Mzdové výdavky</v>
          </cell>
        </row>
        <row r="121">
          <cell r="A121" t="str">
            <v>568 - Ostatné finančné výdavky</v>
          </cell>
        </row>
        <row r="122">
          <cell r="A122" t="str">
            <v>930 - Rezerva na nepredvídané výdavky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Deloitte">
      <a:dk1>
        <a:sysClr val="windowText" lastClr="000000"/>
      </a:dk1>
      <a:lt1>
        <a:srgbClr val="FFFFFF"/>
      </a:lt1>
      <a:dk2>
        <a:srgbClr val="002776"/>
      </a:dk2>
      <a:lt2>
        <a:srgbClr val="FFFFFF"/>
      </a:lt2>
      <a:accent1>
        <a:srgbClr val="002776"/>
      </a:accent1>
      <a:accent2>
        <a:srgbClr val="92D400"/>
      </a:accent2>
      <a:accent3>
        <a:srgbClr val="00A1DE"/>
      </a:accent3>
      <a:accent4>
        <a:srgbClr val="72C7E7"/>
      </a:accent4>
      <a:accent5>
        <a:srgbClr val="3C8A2E"/>
      </a:accent5>
      <a:accent6>
        <a:srgbClr val="C9DD03"/>
      </a:accent6>
      <a:hlink>
        <a:srgbClr val="3C8A2E"/>
      </a:hlink>
      <a:folHlink>
        <a:srgbClr val="C9DD03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1"/>
  <sheetViews>
    <sheetView showGridLines="0" workbookViewId="0">
      <selection activeCell="C2" sqref="C2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100" style="1" customWidth="1"/>
    <col min="4" max="16384" width="9.140625" style="1"/>
  </cols>
  <sheetData>
    <row r="2" spans="2:3" x14ac:dyDescent="0.2">
      <c r="B2" s="62" t="s">
        <v>130</v>
      </c>
      <c r="C2" s="63"/>
    </row>
    <row r="3" spans="2:3" x14ac:dyDescent="0.2">
      <c r="B3" s="64" t="s">
        <v>115</v>
      </c>
      <c r="C3" s="65"/>
    </row>
    <row r="4" spans="2:3" ht="25.5" x14ac:dyDescent="0.2">
      <c r="C4" s="66" t="s">
        <v>119</v>
      </c>
    </row>
    <row r="5" spans="2:3" x14ac:dyDescent="0.2">
      <c r="C5" s="67"/>
    </row>
    <row r="6" spans="2:3" x14ac:dyDescent="0.2">
      <c r="B6" s="64" t="s">
        <v>116</v>
      </c>
      <c r="C6" s="65"/>
    </row>
    <row r="7" spans="2:3" x14ac:dyDescent="0.2">
      <c r="C7" s="67" t="s">
        <v>117</v>
      </c>
    </row>
    <row r="8" spans="2:3" x14ac:dyDescent="0.2">
      <c r="C8" s="68" t="s">
        <v>121</v>
      </c>
    </row>
    <row r="9" spans="2:3" ht="25.5" x14ac:dyDescent="0.2">
      <c r="C9" s="71" t="s">
        <v>123</v>
      </c>
    </row>
    <row r="10" spans="2:3" x14ac:dyDescent="0.2">
      <c r="C10" s="69" t="s">
        <v>122</v>
      </c>
    </row>
    <row r="11" spans="2:3" x14ac:dyDescent="0.2">
      <c r="C11" s="70" t="s">
        <v>120</v>
      </c>
    </row>
    <row r="12" spans="2:3" x14ac:dyDescent="0.2">
      <c r="C12" s="67"/>
    </row>
    <row r="13" spans="2:3" x14ac:dyDescent="0.2">
      <c r="B13" s="64" t="s">
        <v>118</v>
      </c>
      <c r="C13" s="65"/>
    </row>
    <row r="14" spans="2:3" x14ac:dyDescent="0.2">
      <c r="C14" s="1" t="s">
        <v>124</v>
      </c>
    </row>
    <row r="15" spans="2:3" x14ac:dyDescent="0.2">
      <c r="C15" s="1" t="s">
        <v>31</v>
      </c>
    </row>
    <row r="16" spans="2:3" x14ac:dyDescent="0.2">
      <c r="C16" s="1" t="s">
        <v>0</v>
      </c>
    </row>
    <row r="17" spans="3:3" x14ac:dyDescent="0.2">
      <c r="C17" s="1" t="s">
        <v>32</v>
      </c>
    </row>
    <row r="18" spans="3:3" x14ac:dyDescent="0.2">
      <c r="C18" s="1" t="s">
        <v>33</v>
      </c>
    </row>
    <row r="19" spans="3:3" x14ac:dyDescent="0.2">
      <c r="C19" s="1" t="s">
        <v>125</v>
      </c>
    </row>
    <row r="20" spans="3:3" x14ac:dyDescent="0.2">
      <c r="C20" s="1" t="s">
        <v>126</v>
      </c>
    </row>
    <row r="21" spans="3:3" x14ac:dyDescent="0.2">
      <c r="C21" s="1" t="s">
        <v>127</v>
      </c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tabSelected="1" zoomScale="85" zoomScaleNormal="85" workbookViewId="0">
      <selection activeCell="H15" sqref="H15"/>
    </sheetView>
  </sheetViews>
  <sheetFormatPr defaultColWidth="0" defaultRowHeight="12.75" zeroHeight="1" x14ac:dyDescent="0.2"/>
  <cols>
    <col min="1" max="1" width="2.7109375" style="1" customWidth="1"/>
    <col min="2" max="2" width="24" style="1" bestFit="1" customWidth="1"/>
    <col min="3" max="4" width="9.140625" style="1" customWidth="1"/>
    <col min="5" max="5" width="12.28515625" style="1" customWidth="1"/>
    <col min="6" max="12" width="9.140625" style="1" customWidth="1"/>
    <col min="13" max="13" width="3" style="1" customWidth="1"/>
    <col min="14" max="15" width="0" style="1" hidden="1" customWidth="1"/>
    <col min="16" max="16384" width="9.140625" style="1" hidden="1"/>
  </cols>
  <sheetData>
    <row r="1" spans="2:12" x14ac:dyDescent="0.2"/>
    <row r="2" spans="2:12" x14ac:dyDescent="0.2">
      <c r="B2" s="2" t="s">
        <v>40</v>
      </c>
    </row>
    <row r="3" spans="2:12" x14ac:dyDescent="0.2">
      <c r="B3" s="3" t="s">
        <v>41</v>
      </c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2:12" x14ac:dyDescent="0.2">
      <c r="B4" s="3" t="s">
        <v>129</v>
      </c>
      <c r="C4" s="84"/>
      <c r="D4" s="85"/>
      <c r="E4" s="85"/>
      <c r="F4" s="85"/>
      <c r="G4" s="85"/>
      <c r="H4" s="85"/>
      <c r="I4" s="85"/>
      <c r="J4" s="85"/>
      <c r="K4" s="85"/>
      <c r="L4" s="86"/>
    </row>
    <row r="5" spans="2:12" x14ac:dyDescent="0.2">
      <c r="B5" s="3" t="s">
        <v>42</v>
      </c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2:12" x14ac:dyDescent="0.2"/>
    <row r="7" spans="2:12" x14ac:dyDescent="0.2">
      <c r="B7" s="2" t="s">
        <v>87</v>
      </c>
    </row>
    <row r="8" spans="2:12" x14ac:dyDescent="0.2">
      <c r="B8" s="3" t="s">
        <v>88</v>
      </c>
      <c r="C8" s="81" t="s">
        <v>106</v>
      </c>
      <c r="D8" s="82"/>
      <c r="E8" s="83"/>
    </row>
    <row r="9" spans="2:12" x14ac:dyDescent="0.2">
      <c r="B9" s="3" t="s">
        <v>87</v>
      </c>
      <c r="C9" s="81" t="s">
        <v>92</v>
      </c>
      <c r="D9" s="82"/>
      <c r="E9" s="83"/>
    </row>
    <row r="10" spans="2:12" x14ac:dyDescent="0.2">
      <c r="B10" s="52"/>
    </row>
    <row r="11" spans="2:12" x14ac:dyDescent="0.2">
      <c r="B11" s="2" t="s">
        <v>25</v>
      </c>
    </row>
    <row r="12" spans="2:12" x14ac:dyDescent="0.2">
      <c r="B12" s="3" t="s">
        <v>21</v>
      </c>
      <c r="C12" s="60"/>
    </row>
    <row r="13" spans="2:12" x14ac:dyDescent="0.2">
      <c r="B13" s="3" t="s">
        <v>22</v>
      </c>
      <c r="C13" s="3"/>
    </row>
    <row r="14" spans="2:12" x14ac:dyDescent="0.2">
      <c r="B14" s="3" t="s">
        <v>23</v>
      </c>
      <c r="C14" s="3"/>
    </row>
    <row r="15" spans="2:12" x14ac:dyDescent="0.2">
      <c r="B15" s="3" t="s">
        <v>86</v>
      </c>
      <c r="C15" s="3"/>
    </row>
    <row r="16" spans="2:12" x14ac:dyDescent="0.2">
      <c r="B16" s="3" t="s">
        <v>24</v>
      </c>
      <c r="C16" s="43">
        <f>SUM(F20:F21)</f>
        <v>0.95</v>
      </c>
    </row>
    <row r="17" spans="2:6" x14ac:dyDescent="0.2">
      <c r="B17" s="3" t="s">
        <v>39</v>
      </c>
      <c r="C17" s="43">
        <v>0.04</v>
      </c>
    </row>
    <row r="18" spans="2:6" x14ac:dyDescent="0.2"/>
    <row r="19" spans="2:6" x14ac:dyDescent="0.2">
      <c r="B19" s="2" t="s">
        <v>105</v>
      </c>
    </row>
    <row r="20" spans="2:6" x14ac:dyDescent="0.2">
      <c r="B20" s="78" t="s">
        <v>103</v>
      </c>
      <c r="C20" s="78"/>
      <c r="D20" s="78"/>
      <c r="E20" s="78"/>
      <c r="F20" s="43">
        <f>SUMIFS($D$31:$D$38,$B$31:$B$38,$C$8,$C$31:$C$38,$C$9)</f>
        <v>0.85</v>
      </c>
    </row>
    <row r="21" spans="2:6" x14ac:dyDescent="0.2">
      <c r="B21" s="78" t="s">
        <v>104</v>
      </c>
      <c r="C21" s="78"/>
      <c r="D21" s="78"/>
      <c r="E21" s="78"/>
      <c r="F21" s="43">
        <f>SUMIFS($E$31:$E$38,$B$31:$B$38,$C$8,$C$31:$C$38,$C$9)</f>
        <v>0.1</v>
      </c>
    </row>
    <row r="22" spans="2:6" x14ac:dyDescent="0.2">
      <c r="B22" s="78" t="s">
        <v>95</v>
      </c>
      <c r="C22" s="78"/>
      <c r="D22" s="78"/>
      <c r="E22" s="78"/>
      <c r="F22" s="43">
        <f>SUMIFS($F$31:$F$38,$B$31:$B$38,$C$8,$C$31:$C$38,$C$9)</f>
        <v>0.05</v>
      </c>
    </row>
    <row r="23" spans="2:6" x14ac:dyDescent="0.2"/>
    <row r="24" spans="2:6" hidden="1" x14ac:dyDescent="0.2"/>
    <row r="25" spans="2:6" hidden="1" x14ac:dyDescent="0.2"/>
    <row r="26" spans="2:6" hidden="1" x14ac:dyDescent="0.2">
      <c r="B26" s="79" t="s">
        <v>93</v>
      </c>
      <c r="C26" s="79" t="s">
        <v>42</v>
      </c>
      <c r="D26" s="79" t="s">
        <v>94</v>
      </c>
      <c r="E26" s="79"/>
      <c r="F26" s="53" t="s">
        <v>95</v>
      </c>
    </row>
    <row r="27" spans="2:6" ht="15" hidden="1" x14ac:dyDescent="0.2">
      <c r="B27" s="79"/>
      <c r="C27" s="79"/>
      <c r="D27" s="79"/>
      <c r="E27" s="79"/>
      <c r="F27" s="54"/>
    </row>
    <row r="28" spans="2:6" hidden="1" x14ac:dyDescent="0.2">
      <c r="B28" s="79"/>
      <c r="C28" s="79"/>
      <c r="D28" s="53" t="s">
        <v>97</v>
      </c>
      <c r="E28" s="53" t="s">
        <v>99</v>
      </c>
      <c r="F28" s="53" t="s">
        <v>96</v>
      </c>
    </row>
    <row r="29" spans="2:6" ht="15" hidden="1" x14ac:dyDescent="0.2">
      <c r="B29" s="79"/>
      <c r="C29" s="79"/>
      <c r="D29" s="54"/>
      <c r="E29" s="54"/>
      <c r="F29" s="54"/>
    </row>
    <row r="30" spans="2:6" ht="15" hidden="1" x14ac:dyDescent="0.2">
      <c r="B30" s="79"/>
      <c r="C30" s="79"/>
      <c r="D30" s="53" t="s">
        <v>98</v>
      </c>
      <c r="E30" s="53" t="s">
        <v>100</v>
      </c>
      <c r="F30" s="54"/>
    </row>
    <row r="31" spans="2:6" ht="15.75" hidden="1" x14ac:dyDescent="0.2">
      <c r="B31" s="55" t="s">
        <v>101</v>
      </c>
      <c r="C31" s="56" t="s">
        <v>92</v>
      </c>
      <c r="D31" s="57">
        <v>0.85</v>
      </c>
      <c r="E31" s="57">
        <v>0.1</v>
      </c>
      <c r="F31" s="57">
        <v>0.05</v>
      </c>
    </row>
    <row r="32" spans="2:6" ht="15.75" hidden="1" x14ac:dyDescent="0.2">
      <c r="B32" s="55" t="s">
        <v>101</v>
      </c>
      <c r="C32" s="56" t="s">
        <v>89</v>
      </c>
      <c r="D32" s="57">
        <v>0.85</v>
      </c>
      <c r="E32" s="57">
        <v>0.1</v>
      </c>
      <c r="F32" s="57">
        <v>0.05</v>
      </c>
    </row>
    <row r="33" spans="2:6" ht="15.75" hidden="1" x14ac:dyDescent="0.2">
      <c r="B33" s="55" t="s">
        <v>101</v>
      </c>
      <c r="C33" s="56" t="s">
        <v>91</v>
      </c>
      <c r="D33" s="57">
        <v>0.85</v>
      </c>
      <c r="E33" s="57">
        <v>0.1</v>
      </c>
      <c r="F33" s="57">
        <v>0.05</v>
      </c>
    </row>
    <row r="34" spans="2:6" ht="15.75" hidden="1" x14ac:dyDescent="0.2">
      <c r="B34" s="55" t="s">
        <v>101</v>
      </c>
      <c r="C34" s="56" t="s">
        <v>90</v>
      </c>
      <c r="D34" s="57">
        <v>0.85</v>
      </c>
      <c r="E34" s="57">
        <v>0.05</v>
      </c>
      <c r="F34" s="57">
        <v>0.1</v>
      </c>
    </row>
    <row r="35" spans="2:6" ht="15.75" hidden="1" x14ac:dyDescent="0.2">
      <c r="B35" s="55" t="s">
        <v>102</v>
      </c>
      <c r="C35" s="56" t="s">
        <v>92</v>
      </c>
      <c r="D35" s="57">
        <v>0.5</v>
      </c>
      <c r="E35" s="57">
        <v>0.45</v>
      </c>
      <c r="F35" s="57">
        <v>0.05</v>
      </c>
    </row>
    <row r="36" spans="2:6" ht="15.75" hidden="1" x14ac:dyDescent="0.2">
      <c r="B36" s="55" t="s">
        <v>102</v>
      </c>
      <c r="C36" s="56" t="s">
        <v>89</v>
      </c>
      <c r="D36" s="57">
        <v>0.5</v>
      </c>
      <c r="E36" s="57">
        <v>0.45</v>
      </c>
      <c r="F36" s="57">
        <v>0.05</v>
      </c>
    </row>
    <row r="37" spans="2:6" ht="15.75" hidden="1" x14ac:dyDescent="0.2">
      <c r="B37" s="55" t="s">
        <v>102</v>
      </c>
      <c r="C37" s="56" t="s">
        <v>91</v>
      </c>
      <c r="D37" s="57">
        <v>0.5</v>
      </c>
      <c r="E37" s="57">
        <v>0.45</v>
      </c>
      <c r="F37" s="57">
        <v>0.05</v>
      </c>
    </row>
    <row r="38" spans="2:6" ht="15.75" hidden="1" x14ac:dyDescent="0.2">
      <c r="B38" s="55" t="s">
        <v>102</v>
      </c>
      <c r="C38" s="56" t="s">
        <v>90</v>
      </c>
      <c r="D38" s="57">
        <v>0.5</v>
      </c>
      <c r="E38" s="57">
        <v>0.4</v>
      </c>
      <c r="F38" s="57">
        <v>0.1</v>
      </c>
    </row>
    <row r="39" spans="2:6" x14ac:dyDescent="0.2"/>
  </sheetData>
  <mergeCells count="11">
    <mergeCell ref="C3:L3"/>
    <mergeCell ref="C5:L5"/>
    <mergeCell ref="C8:E8"/>
    <mergeCell ref="C9:E9"/>
    <mergeCell ref="B20:E20"/>
    <mergeCell ref="C4:L4"/>
    <mergeCell ref="B21:E21"/>
    <mergeCell ref="B22:E22"/>
    <mergeCell ref="B26:B30"/>
    <mergeCell ref="C26:C30"/>
    <mergeCell ref="D26:E27"/>
  </mergeCells>
  <dataValidations disablePrompts="1" count="2">
    <dataValidation type="list" allowBlank="1" showInputMessage="1" showErrorMessage="1" sqref="C8:E8">
      <formula1>"Menej rozvinutý región,Viac rozvinutý región"</formula1>
    </dataValidation>
    <dataValidation type="list" allowBlank="1" showInputMessage="1" showErrorMessage="1" sqref="C9:E9">
      <formula1>"Subjekt verejnej správy,Obec/Vyšší územný celok,Mimovládna/nezisková organizácia,Subjekt zo súkromného sektora"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47"/>
  <sheetViews>
    <sheetView showGridLines="0" zoomScale="85" zoomScaleNormal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G18" sqref="G18"/>
    </sheetView>
  </sheetViews>
  <sheetFormatPr defaultRowHeight="15" outlineLevelRow="1" x14ac:dyDescent="0.25"/>
  <cols>
    <col min="1" max="1" width="2.7109375" customWidth="1"/>
    <col min="2" max="2" width="45" style="14" customWidth="1"/>
    <col min="3" max="3" width="19.5703125" style="14" customWidth="1"/>
    <col min="4" max="4" width="16.85546875" customWidth="1"/>
    <col min="5" max="5" width="10.28515625" bestFit="1" customWidth="1"/>
    <col min="6" max="6" width="9.7109375" bestFit="1" customWidth="1"/>
  </cols>
  <sheetData>
    <row r="1" spans="2:34" x14ac:dyDescent="0.25">
      <c r="B1" s="11"/>
      <c r="C1" s="11"/>
      <c r="D1" s="4"/>
    </row>
    <row r="2" spans="2:34" x14ac:dyDescent="0.25">
      <c r="B2" s="89" t="s">
        <v>85</v>
      </c>
      <c r="C2" s="89" t="s">
        <v>109</v>
      </c>
      <c r="D2" s="17" t="s">
        <v>30</v>
      </c>
      <c r="E2" s="5">
        <v>1</v>
      </c>
      <c r="F2" s="5">
        <v>2</v>
      </c>
      <c r="G2" s="5">
        <v>3</v>
      </c>
      <c r="H2" s="5">
        <v>4</v>
      </c>
      <c r="I2" s="5">
        <v>5</v>
      </c>
      <c r="J2" s="5">
        <v>6</v>
      </c>
      <c r="K2" s="5">
        <v>7</v>
      </c>
      <c r="L2" s="5">
        <v>8</v>
      </c>
      <c r="M2" s="5">
        <v>9</v>
      </c>
      <c r="N2" s="5">
        <v>10</v>
      </c>
      <c r="O2" s="5">
        <v>11</v>
      </c>
      <c r="P2" s="5">
        <v>12</v>
      </c>
      <c r="Q2" s="5">
        <v>13</v>
      </c>
      <c r="R2" s="5">
        <v>14</v>
      </c>
      <c r="S2" s="5">
        <v>15</v>
      </c>
      <c r="T2" s="5">
        <v>16</v>
      </c>
      <c r="U2" s="5">
        <v>17</v>
      </c>
      <c r="V2" s="5">
        <v>18</v>
      </c>
      <c r="W2" s="5">
        <v>19</v>
      </c>
      <c r="X2" s="5">
        <v>20</v>
      </c>
      <c r="Y2" s="5">
        <v>21</v>
      </c>
      <c r="Z2" s="5">
        <v>22</v>
      </c>
      <c r="AA2" s="5">
        <v>23</v>
      </c>
      <c r="AB2" s="5">
        <v>24</v>
      </c>
      <c r="AC2" s="5">
        <v>25</v>
      </c>
      <c r="AD2" s="5">
        <v>26</v>
      </c>
      <c r="AE2" s="5">
        <v>27</v>
      </c>
      <c r="AF2" s="5">
        <v>28</v>
      </c>
      <c r="AG2" s="5">
        <v>29</v>
      </c>
      <c r="AH2" s="5">
        <v>30</v>
      </c>
    </row>
    <row r="3" spans="2:34" x14ac:dyDescent="0.25">
      <c r="B3" s="90"/>
      <c r="C3" s="90"/>
      <c r="D3" s="30" t="s">
        <v>1</v>
      </c>
      <c r="E3" s="6">
        <f>Parametre!$C$13</f>
        <v>0</v>
      </c>
      <c r="F3" s="6">
        <f>E3+1</f>
        <v>1</v>
      </c>
      <c r="G3" s="6">
        <f t="shared" ref="G3:AH3" si="0">F3+1</f>
        <v>2</v>
      </c>
      <c r="H3" s="6">
        <f t="shared" si="0"/>
        <v>3</v>
      </c>
      <c r="I3" s="6">
        <f t="shared" si="0"/>
        <v>4</v>
      </c>
      <c r="J3" s="6">
        <f t="shared" si="0"/>
        <v>5</v>
      </c>
      <c r="K3" s="6">
        <f t="shared" si="0"/>
        <v>6</v>
      </c>
      <c r="L3" s="6">
        <f t="shared" si="0"/>
        <v>7</v>
      </c>
      <c r="M3" s="6">
        <f t="shared" si="0"/>
        <v>8</v>
      </c>
      <c r="N3" s="6">
        <f t="shared" si="0"/>
        <v>9</v>
      </c>
      <c r="O3" s="6">
        <f t="shared" si="0"/>
        <v>10</v>
      </c>
      <c r="P3" s="6">
        <f t="shared" si="0"/>
        <v>11</v>
      </c>
      <c r="Q3" s="6">
        <f t="shared" si="0"/>
        <v>12</v>
      </c>
      <c r="R3" s="6">
        <f t="shared" si="0"/>
        <v>13</v>
      </c>
      <c r="S3" s="6">
        <f t="shared" si="0"/>
        <v>14</v>
      </c>
      <c r="T3" s="6">
        <f t="shared" si="0"/>
        <v>15</v>
      </c>
      <c r="U3" s="6">
        <f t="shared" si="0"/>
        <v>16</v>
      </c>
      <c r="V3" s="6">
        <f t="shared" si="0"/>
        <v>17</v>
      </c>
      <c r="W3" s="6">
        <f t="shared" si="0"/>
        <v>18</v>
      </c>
      <c r="X3" s="6">
        <f t="shared" si="0"/>
        <v>19</v>
      </c>
      <c r="Y3" s="6">
        <f t="shared" si="0"/>
        <v>20</v>
      </c>
      <c r="Z3" s="6">
        <f t="shared" si="0"/>
        <v>21</v>
      </c>
      <c r="AA3" s="6">
        <f t="shared" si="0"/>
        <v>22</v>
      </c>
      <c r="AB3" s="6">
        <f t="shared" si="0"/>
        <v>23</v>
      </c>
      <c r="AC3" s="6">
        <f t="shared" si="0"/>
        <v>24</v>
      </c>
      <c r="AD3" s="6">
        <f t="shared" si="0"/>
        <v>25</v>
      </c>
      <c r="AE3" s="6">
        <f t="shared" si="0"/>
        <v>26</v>
      </c>
      <c r="AF3" s="6">
        <f t="shared" si="0"/>
        <v>27</v>
      </c>
      <c r="AG3" s="6">
        <f t="shared" si="0"/>
        <v>28</v>
      </c>
      <c r="AH3" s="6">
        <f t="shared" si="0"/>
        <v>29</v>
      </c>
    </row>
    <row r="4" spans="2:34" outlineLevel="1" x14ac:dyDescent="0.25">
      <c r="B4" s="87" t="s">
        <v>2</v>
      </c>
      <c r="C4" s="72" t="s">
        <v>107</v>
      </c>
      <c r="D4" s="73">
        <f t="shared" ref="D4:D45" si="1">SUM(E4:AH4)</f>
        <v>0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</row>
    <row r="5" spans="2:34" outlineLevel="1" x14ac:dyDescent="0.25">
      <c r="B5" s="88"/>
      <c r="C5" s="75" t="s">
        <v>108</v>
      </c>
      <c r="D5" s="76">
        <f t="shared" si="1"/>
        <v>0</v>
      </c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</row>
    <row r="6" spans="2:34" outlineLevel="1" x14ac:dyDescent="0.25">
      <c r="B6" s="87" t="s">
        <v>3</v>
      </c>
      <c r="C6" s="72" t="s">
        <v>107</v>
      </c>
      <c r="D6" s="73">
        <f t="shared" si="1"/>
        <v>0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</row>
    <row r="7" spans="2:34" outlineLevel="1" x14ac:dyDescent="0.25">
      <c r="B7" s="88"/>
      <c r="C7" s="75" t="s">
        <v>108</v>
      </c>
      <c r="D7" s="76">
        <f t="shared" si="1"/>
        <v>0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</row>
    <row r="8" spans="2:34" outlineLevel="1" x14ac:dyDescent="0.25">
      <c r="B8" s="87" t="s">
        <v>82</v>
      </c>
      <c r="C8" s="72" t="s">
        <v>107</v>
      </c>
      <c r="D8" s="73">
        <f t="shared" si="1"/>
        <v>0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</row>
    <row r="9" spans="2:34" outlineLevel="1" x14ac:dyDescent="0.25">
      <c r="B9" s="88"/>
      <c r="C9" s="75" t="s">
        <v>108</v>
      </c>
      <c r="D9" s="76">
        <f t="shared" si="1"/>
        <v>0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</row>
    <row r="10" spans="2:34" outlineLevel="1" x14ac:dyDescent="0.25">
      <c r="B10" s="87" t="s">
        <v>4</v>
      </c>
      <c r="C10" s="72" t="s">
        <v>107</v>
      </c>
      <c r="D10" s="73">
        <f t="shared" si="1"/>
        <v>0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</row>
    <row r="11" spans="2:34" outlineLevel="1" x14ac:dyDescent="0.25">
      <c r="B11" s="88"/>
      <c r="C11" s="75" t="s">
        <v>108</v>
      </c>
      <c r="D11" s="76">
        <f t="shared" si="1"/>
        <v>0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</row>
    <row r="12" spans="2:34" ht="15" customHeight="1" outlineLevel="1" x14ac:dyDescent="0.25">
      <c r="B12" s="87" t="s">
        <v>76</v>
      </c>
      <c r="C12" s="72" t="s">
        <v>107</v>
      </c>
      <c r="D12" s="73">
        <f t="shared" si="1"/>
        <v>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</row>
    <row r="13" spans="2:34" outlineLevel="1" x14ac:dyDescent="0.25">
      <c r="B13" s="88"/>
      <c r="C13" s="75" t="s">
        <v>108</v>
      </c>
      <c r="D13" s="76">
        <f t="shared" si="1"/>
        <v>0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</row>
    <row r="14" spans="2:34" outlineLevel="1" x14ac:dyDescent="0.25">
      <c r="B14" s="87" t="s">
        <v>5</v>
      </c>
      <c r="C14" s="72" t="s">
        <v>107</v>
      </c>
      <c r="D14" s="73">
        <f t="shared" si="1"/>
        <v>0</v>
      </c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</row>
    <row r="15" spans="2:34" outlineLevel="1" x14ac:dyDescent="0.25">
      <c r="B15" s="88"/>
      <c r="C15" s="75" t="s">
        <v>108</v>
      </c>
      <c r="D15" s="76">
        <f t="shared" si="1"/>
        <v>0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</row>
    <row r="16" spans="2:34" outlineLevel="1" x14ac:dyDescent="0.25">
      <c r="B16" s="87" t="s">
        <v>6</v>
      </c>
      <c r="C16" s="72" t="s">
        <v>107</v>
      </c>
      <c r="D16" s="73">
        <f t="shared" si="1"/>
        <v>0</v>
      </c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</row>
    <row r="17" spans="2:34" outlineLevel="1" x14ac:dyDescent="0.25">
      <c r="B17" s="88"/>
      <c r="C17" s="75" t="s">
        <v>108</v>
      </c>
      <c r="D17" s="76">
        <f t="shared" si="1"/>
        <v>0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</row>
    <row r="18" spans="2:34" outlineLevel="1" x14ac:dyDescent="0.25">
      <c r="B18" s="87" t="s">
        <v>7</v>
      </c>
      <c r="C18" s="72" t="s">
        <v>107</v>
      </c>
      <c r="D18" s="73">
        <f t="shared" si="1"/>
        <v>0</v>
      </c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</row>
    <row r="19" spans="2:34" outlineLevel="1" x14ac:dyDescent="0.25">
      <c r="B19" s="88"/>
      <c r="C19" s="75" t="s">
        <v>108</v>
      </c>
      <c r="D19" s="76">
        <f t="shared" si="1"/>
        <v>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</row>
    <row r="20" spans="2:34" outlineLevel="1" x14ac:dyDescent="0.25">
      <c r="B20" s="87" t="s">
        <v>8</v>
      </c>
      <c r="C20" s="72" t="s">
        <v>107</v>
      </c>
      <c r="D20" s="73">
        <f t="shared" si="1"/>
        <v>0</v>
      </c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</row>
    <row r="21" spans="2:34" outlineLevel="1" x14ac:dyDescent="0.25">
      <c r="B21" s="88"/>
      <c r="C21" s="75" t="s">
        <v>108</v>
      </c>
      <c r="D21" s="76">
        <f t="shared" si="1"/>
        <v>0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</row>
    <row r="22" spans="2:34" outlineLevel="1" x14ac:dyDescent="0.25">
      <c r="B22" s="87" t="s">
        <v>9</v>
      </c>
      <c r="C22" s="72" t="s">
        <v>107</v>
      </c>
      <c r="D22" s="73">
        <f t="shared" si="1"/>
        <v>0</v>
      </c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</row>
    <row r="23" spans="2:34" outlineLevel="1" x14ac:dyDescent="0.25">
      <c r="B23" s="88"/>
      <c r="C23" s="75" t="s">
        <v>108</v>
      </c>
      <c r="D23" s="76">
        <f t="shared" si="1"/>
        <v>0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</row>
    <row r="24" spans="2:34" ht="15" customHeight="1" outlineLevel="1" x14ac:dyDescent="0.25">
      <c r="B24" s="87" t="s">
        <v>10</v>
      </c>
      <c r="C24" s="72" t="s">
        <v>107</v>
      </c>
      <c r="D24" s="73">
        <f t="shared" si="1"/>
        <v>0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</row>
    <row r="25" spans="2:34" outlineLevel="1" x14ac:dyDescent="0.25">
      <c r="B25" s="88"/>
      <c r="C25" s="75" t="s">
        <v>108</v>
      </c>
      <c r="D25" s="76">
        <f t="shared" si="1"/>
        <v>0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</row>
    <row r="26" spans="2:34" outlineLevel="1" x14ac:dyDescent="0.25">
      <c r="B26" s="87" t="s">
        <v>83</v>
      </c>
      <c r="C26" s="72" t="s">
        <v>107</v>
      </c>
      <c r="D26" s="73">
        <f t="shared" si="1"/>
        <v>0</v>
      </c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</row>
    <row r="27" spans="2:34" outlineLevel="1" x14ac:dyDescent="0.25">
      <c r="B27" s="88"/>
      <c r="C27" s="75" t="s">
        <v>108</v>
      </c>
      <c r="D27" s="76">
        <f t="shared" si="1"/>
        <v>0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</row>
    <row r="28" spans="2:34" outlineLevel="1" x14ac:dyDescent="0.25">
      <c r="B28" s="87" t="s">
        <v>11</v>
      </c>
      <c r="C28" s="72" t="s">
        <v>107</v>
      </c>
      <c r="D28" s="73">
        <f t="shared" si="1"/>
        <v>0</v>
      </c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</row>
    <row r="29" spans="2:34" outlineLevel="1" x14ac:dyDescent="0.25">
      <c r="B29" s="88"/>
      <c r="C29" s="75" t="s">
        <v>108</v>
      </c>
      <c r="D29" s="76">
        <f t="shared" si="1"/>
        <v>0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</row>
    <row r="30" spans="2:34" outlineLevel="1" x14ac:dyDescent="0.25">
      <c r="B30" s="87" t="s">
        <v>12</v>
      </c>
      <c r="C30" s="72" t="s">
        <v>107</v>
      </c>
      <c r="D30" s="73">
        <f t="shared" si="1"/>
        <v>0</v>
      </c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</row>
    <row r="31" spans="2:34" outlineLevel="1" x14ac:dyDescent="0.25">
      <c r="B31" s="88"/>
      <c r="C31" s="75" t="s">
        <v>108</v>
      </c>
      <c r="D31" s="76">
        <f t="shared" si="1"/>
        <v>0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</row>
    <row r="32" spans="2:34" outlineLevel="1" x14ac:dyDescent="0.25">
      <c r="B32" s="87" t="s">
        <v>13</v>
      </c>
      <c r="C32" s="72" t="s">
        <v>107</v>
      </c>
      <c r="D32" s="73">
        <f t="shared" si="1"/>
        <v>0</v>
      </c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</row>
    <row r="33" spans="2:34" outlineLevel="1" x14ac:dyDescent="0.25">
      <c r="B33" s="88"/>
      <c r="C33" s="75" t="s">
        <v>108</v>
      </c>
      <c r="D33" s="76">
        <f t="shared" si="1"/>
        <v>0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</row>
    <row r="34" spans="2:34" outlineLevel="1" x14ac:dyDescent="0.25">
      <c r="B34" s="87" t="s">
        <v>128</v>
      </c>
      <c r="C34" s="72" t="s">
        <v>107</v>
      </c>
      <c r="D34" s="73">
        <f t="shared" si="1"/>
        <v>0</v>
      </c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</row>
    <row r="35" spans="2:34" outlineLevel="1" x14ac:dyDescent="0.25">
      <c r="B35" s="88"/>
      <c r="C35" s="75" t="s">
        <v>108</v>
      </c>
      <c r="D35" s="76">
        <f t="shared" si="1"/>
        <v>0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</row>
    <row r="36" spans="2:34" outlineLevel="1" x14ac:dyDescent="0.25">
      <c r="B36" s="87" t="s">
        <v>14</v>
      </c>
      <c r="C36" s="72" t="s">
        <v>107</v>
      </c>
      <c r="D36" s="73">
        <f t="shared" si="1"/>
        <v>0</v>
      </c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</row>
    <row r="37" spans="2:34" outlineLevel="1" x14ac:dyDescent="0.25">
      <c r="B37" s="88"/>
      <c r="C37" s="75" t="s">
        <v>108</v>
      </c>
      <c r="D37" s="76">
        <f t="shared" si="1"/>
        <v>0</v>
      </c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</row>
    <row r="38" spans="2:34" x14ac:dyDescent="0.25">
      <c r="B38" s="13" t="s">
        <v>49</v>
      </c>
      <c r="C38" s="13"/>
      <c r="D38" s="38">
        <f t="shared" si="1"/>
        <v>0</v>
      </c>
      <c r="E38" s="46">
        <f>SUM(E4:E37)</f>
        <v>0</v>
      </c>
      <c r="F38" s="46">
        <f>SUM(F4:F37)</f>
        <v>0</v>
      </c>
      <c r="G38" s="46">
        <f t="shared" ref="G38:AH38" si="2">SUM(G4:G37)</f>
        <v>0</v>
      </c>
      <c r="H38" s="46">
        <f t="shared" si="2"/>
        <v>0</v>
      </c>
      <c r="I38" s="46">
        <f t="shared" si="2"/>
        <v>0</v>
      </c>
      <c r="J38" s="46">
        <f t="shared" si="2"/>
        <v>0</v>
      </c>
      <c r="K38" s="46">
        <f t="shared" si="2"/>
        <v>0</v>
      </c>
      <c r="L38" s="46">
        <f t="shared" si="2"/>
        <v>0</v>
      </c>
      <c r="M38" s="46">
        <f t="shared" si="2"/>
        <v>0</v>
      </c>
      <c r="N38" s="46">
        <f t="shared" si="2"/>
        <v>0</v>
      </c>
      <c r="O38" s="46">
        <f t="shared" si="2"/>
        <v>0</v>
      </c>
      <c r="P38" s="46">
        <f t="shared" si="2"/>
        <v>0</v>
      </c>
      <c r="Q38" s="46">
        <f t="shared" si="2"/>
        <v>0</v>
      </c>
      <c r="R38" s="46">
        <f t="shared" si="2"/>
        <v>0</v>
      </c>
      <c r="S38" s="46">
        <f t="shared" si="2"/>
        <v>0</v>
      </c>
      <c r="T38" s="46">
        <f t="shared" si="2"/>
        <v>0</v>
      </c>
      <c r="U38" s="46">
        <f t="shared" si="2"/>
        <v>0</v>
      </c>
      <c r="V38" s="46">
        <f t="shared" si="2"/>
        <v>0</v>
      </c>
      <c r="W38" s="46">
        <f t="shared" si="2"/>
        <v>0</v>
      </c>
      <c r="X38" s="46">
        <f t="shared" si="2"/>
        <v>0</v>
      </c>
      <c r="Y38" s="46">
        <f t="shared" si="2"/>
        <v>0</v>
      </c>
      <c r="Z38" s="46">
        <f t="shared" si="2"/>
        <v>0</v>
      </c>
      <c r="AA38" s="46">
        <f t="shared" si="2"/>
        <v>0</v>
      </c>
      <c r="AB38" s="46">
        <f t="shared" si="2"/>
        <v>0</v>
      </c>
      <c r="AC38" s="46">
        <f t="shared" si="2"/>
        <v>0</v>
      </c>
      <c r="AD38" s="46">
        <f t="shared" si="2"/>
        <v>0</v>
      </c>
      <c r="AE38" s="46">
        <f t="shared" si="2"/>
        <v>0</v>
      </c>
      <c r="AF38" s="46">
        <f t="shared" si="2"/>
        <v>0</v>
      </c>
      <c r="AG38" s="46">
        <f t="shared" si="2"/>
        <v>0</v>
      </c>
      <c r="AH38" s="46">
        <f t="shared" si="2"/>
        <v>0</v>
      </c>
    </row>
    <row r="39" spans="2:34" x14ac:dyDescent="0.25">
      <c r="B39" s="13" t="s">
        <v>112</v>
      </c>
      <c r="C39" s="13"/>
      <c r="D39" s="38">
        <f t="shared" si="1"/>
        <v>0</v>
      </c>
      <c r="E39" s="46">
        <f>SUMIFS(E$4:E$37,$C$4:$C$37,$C$4)</f>
        <v>0</v>
      </c>
      <c r="F39" s="46">
        <f t="shared" ref="F39:AH39" si="3">SUMIFS(F$4:F$37,$C$4:$C$37,$C$4)</f>
        <v>0</v>
      </c>
      <c r="G39" s="46">
        <f t="shared" si="3"/>
        <v>0</v>
      </c>
      <c r="H39" s="46">
        <f t="shared" si="3"/>
        <v>0</v>
      </c>
      <c r="I39" s="46">
        <f t="shared" si="3"/>
        <v>0</v>
      </c>
      <c r="J39" s="46">
        <f t="shared" si="3"/>
        <v>0</v>
      </c>
      <c r="K39" s="46">
        <f t="shared" si="3"/>
        <v>0</v>
      </c>
      <c r="L39" s="46">
        <f t="shared" si="3"/>
        <v>0</v>
      </c>
      <c r="M39" s="46">
        <f t="shared" si="3"/>
        <v>0</v>
      </c>
      <c r="N39" s="46">
        <f t="shared" si="3"/>
        <v>0</v>
      </c>
      <c r="O39" s="46">
        <f t="shared" si="3"/>
        <v>0</v>
      </c>
      <c r="P39" s="46">
        <f t="shared" si="3"/>
        <v>0</v>
      </c>
      <c r="Q39" s="46">
        <f t="shared" si="3"/>
        <v>0</v>
      </c>
      <c r="R39" s="46">
        <f t="shared" si="3"/>
        <v>0</v>
      </c>
      <c r="S39" s="46">
        <f t="shared" si="3"/>
        <v>0</v>
      </c>
      <c r="T39" s="46">
        <f t="shared" si="3"/>
        <v>0</v>
      </c>
      <c r="U39" s="46">
        <f t="shared" si="3"/>
        <v>0</v>
      </c>
      <c r="V39" s="46">
        <f t="shared" si="3"/>
        <v>0</v>
      </c>
      <c r="W39" s="46">
        <f t="shared" si="3"/>
        <v>0</v>
      </c>
      <c r="X39" s="46">
        <f t="shared" si="3"/>
        <v>0</v>
      </c>
      <c r="Y39" s="46">
        <f t="shared" si="3"/>
        <v>0</v>
      </c>
      <c r="Z39" s="46">
        <f t="shared" si="3"/>
        <v>0</v>
      </c>
      <c r="AA39" s="46">
        <f t="shared" si="3"/>
        <v>0</v>
      </c>
      <c r="AB39" s="46">
        <f t="shared" si="3"/>
        <v>0</v>
      </c>
      <c r="AC39" s="46">
        <f t="shared" si="3"/>
        <v>0</v>
      </c>
      <c r="AD39" s="46">
        <f t="shared" si="3"/>
        <v>0</v>
      </c>
      <c r="AE39" s="46">
        <f t="shared" si="3"/>
        <v>0</v>
      </c>
      <c r="AF39" s="46">
        <f t="shared" si="3"/>
        <v>0</v>
      </c>
      <c r="AG39" s="46">
        <f t="shared" si="3"/>
        <v>0</v>
      </c>
      <c r="AH39" s="46">
        <f t="shared" si="3"/>
        <v>0</v>
      </c>
    </row>
    <row r="40" spans="2:34" x14ac:dyDescent="0.25">
      <c r="B40" s="12" t="s">
        <v>15</v>
      </c>
      <c r="C40" s="12"/>
      <c r="D40" s="37">
        <f t="shared" si="1"/>
        <v>0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</row>
    <row r="41" spans="2:34" x14ac:dyDescent="0.25">
      <c r="B41" s="13" t="s">
        <v>18</v>
      </c>
      <c r="C41" s="13"/>
      <c r="D41" s="38">
        <f t="shared" si="1"/>
        <v>0</v>
      </c>
      <c r="E41" s="46">
        <f>E40+E38</f>
        <v>0</v>
      </c>
      <c r="F41" s="46">
        <f t="shared" ref="F41:AH41" si="4">F40+F38</f>
        <v>0</v>
      </c>
      <c r="G41" s="46">
        <f t="shared" si="4"/>
        <v>0</v>
      </c>
      <c r="H41" s="46">
        <f t="shared" si="4"/>
        <v>0</v>
      </c>
      <c r="I41" s="46">
        <f t="shared" si="4"/>
        <v>0</v>
      </c>
      <c r="J41" s="46">
        <f t="shared" si="4"/>
        <v>0</v>
      </c>
      <c r="K41" s="46">
        <f t="shared" si="4"/>
        <v>0</v>
      </c>
      <c r="L41" s="46">
        <f t="shared" si="4"/>
        <v>0</v>
      </c>
      <c r="M41" s="46">
        <f t="shared" si="4"/>
        <v>0</v>
      </c>
      <c r="N41" s="46">
        <f t="shared" si="4"/>
        <v>0</v>
      </c>
      <c r="O41" s="46">
        <f t="shared" si="4"/>
        <v>0</v>
      </c>
      <c r="P41" s="46">
        <f t="shared" si="4"/>
        <v>0</v>
      </c>
      <c r="Q41" s="46">
        <f t="shared" si="4"/>
        <v>0</v>
      </c>
      <c r="R41" s="46">
        <f t="shared" si="4"/>
        <v>0</v>
      </c>
      <c r="S41" s="46">
        <f t="shared" si="4"/>
        <v>0</v>
      </c>
      <c r="T41" s="46">
        <f t="shared" si="4"/>
        <v>0</v>
      </c>
      <c r="U41" s="46">
        <f t="shared" si="4"/>
        <v>0</v>
      </c>
      <c r="V41" s="46">
        <f t="shared" si="4"/>
        <v>0</v>
      </c>
      <c r="W41" s="46">
        <f t="shared" si="4"/>
        <v>0</v>
      </c>
      <c r="X41" s="46">
        <f t="shared" si="4"/>
        <v>0</v>
      </c>
      <c r="Y41" s="46">
        <f t="shared" si="4"/>
        <v>0</v>
      </c>
      <c r="Z41" s="46">
        <f t="shared" si="4"/>
        <v>0</v>
      </c>
      <c r="AA41" s="46">
        <f t="shared" si="4"/>
        <v>0</v>
      </c>
      <c r="AB41" s="46">
        <f t="shared" si="4"/>
        <v>0</v>
      </c>
      <c r="AC41" s="46">
        <f t="shared" si="4"/>
        <v>0</v>
      </c>
      <c r="AD41" s="46">
        <f t="shared" si="4"/>
        <v>0</v>
      </c>
      <c r="AE41" s="46">
        <f t="shared" si="4"/>
        <v>0</v>
      </c>
      <c r="AF41" s="46">
        <f t="shared" si="4"/>
        <v>0</v>
      </c>
      <c r="AG41" s="46">
        <f t="shared" si="4"/>
        <v>0</v>
      </c>
      <c r="AH41" s="46">
        <f t="shared" si="4"/>
        <v>0</v>
      </c>
    </row>
    <row r="42" spans="2:34" x14ac:dyDescent="0.25">
      <c r="B42" s="13" t="s">
        <v>19</v>
      </c>
      <c r="C42" s="13"/>
      <c r="D42" s="38">
        <f>SUM(E42:AH42)</f>
        <v>0</v>
      </c>
      <c r="E42" s="46">
        <f>E39+E40</f>
        <v>0</v>
      </c>
      <c r="F42" s="46">
        <f t="shared" ref="F42:AH42" si="5">F39+F40</f>
        <v>0</v>
      </c>
      <c r="G42" s="46">
        <f t="shared" si="5"/>
        <v>0</v>
      </c>
      <c r="H42" s="46">
        <f t="shared" si="5"/>
        <v>0</v>
      </c>
      <c r="I42" s="46">
        <f t="shared" si="5"/>
        <v>0</v>
      </c>
      <c r="J42" s="46">
        <f t="shared" si="5"/>
        <v>0</v>
      </c>
      <c r="K42" s="46">
        <f t="shared" si="5"/>
        <v>0</v>
      </c>
      <c r="L42" s="46">
        <f t="shared" si="5"/>
        <v>0</v>
      </c>
      <c r="M42" s="46">
        <f t="shared" si="5"/>
        <v>0</v>
      </c>
      <c r="N42" s="46">
        <f t="shared" si="5"/>
        <v>0</v>
      </c>
      <c r="O42" s="46">
        <f t="shared" si="5"/>
        <v>0</v>
      </c>
      <c r="P42" s="46">
        <f t="shared" si="5"/>
        <v>0</v>
      </c>
      <c r="Q42" s="46">
        <f t="shared" si="5"/>
        <v>0</v>
      </c>
      <c r="R42" s="46">
        <f t="shared" si="5"/>
        <v>0</v>
      </c>
      <c r="S42" s="46">
        <f t="shared" si="5"/>
        <v>0</v>
      </c>
      <c r="T42" s="46">
        <f t="shared" si="5"/>
        <v>0</v>
      </c>
      <c r="U42" s="46">
        <f t="shared" si="5"/>
        <v>0</v>
      </c>
      <c r="V42" s="46">
        <f t="shared" si="5"/>
        <v>0</v>
      </c>
      <c r="W42" s="46">
        <f t="shared" si="5"/>
        <v>0</v>
      </c>
      <c r="X42" s="46">
        <f t="shared" si="5"/>
        <v>0</v>
      </c>
      <c r="Y42" s="46">
        <f t="shared" si="5"/>
        <v>0</v>
      </c>
      <c r="Z42" s="46">
        <f t="shared" si="5"/>
        <v>0</v>
      </c>
      <c r="AA42" s="46">
        <f t="shared" si="5"/>
        <v>0</v>
      </c>
      <c r="AB42" s="46">
        <f t="shared" si="5"/>
        <v>0</v>
      </c>
      <c r="AC42" s="46">
        <f t="shared" si="5"/>
        <v>0</v>
      </c>
      <c r="AD42" s="46">
        <f t="shared" si="5"/>
        <v>0</v>
      </c>
      <c r="AE42" s="46">
        <f t="shared" si="5"/>
        <v>0</v>
      </c>
      <c r="AF42" s="46">
        <f t="shared" si="5"/>
        <v>0</v>
      </c>
      <c r="AG42" s="46">
        <f t="shared" si="5"/>
        <v>0</v>
      </c>
      <c r="AH42" s="46">
        <f t="shared" si="5"/>
        <v>0</v>
      </c>
    </row>
    <row r="43" spans="2:34" x14ac:dyDescent="0.25">
      <c r="B43" s="87" t="s">
        <v>16</v>
      </c>
      <c r="C43" s="58" t="s">
        <v>110</v>
      </c>
      <c r="D43" s="37">
        <f>SUM(E43:AH43)</f>
        <v>0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</row>
    <row r="44" spans="2:34" x14ac:dyDescent="0.25">
      <c r="B44" s="88"/>
      <c r="C44" s="61" t="s">
        <v>111</v>
      </c>
      <c r="D44" s="37">
        <f t="shared" si="1"/>
        <v>0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</row>
    <row r="45" spans="2:34" x14ac:dyDescent="0.25">
      <c r="B45" s="13" t="s">
        <v>17</v>
      </c>
      <c r="C45" s="13"/>
      <c r="D45" s="38">
        <f t="shared" si="1"/>
        <v>0</v>
      </c>
      <c r="E45" s="46">
        <f t="shared" ref="E45" si="6">SUM(E43:E44,E41)</f>
        <v>0</v>
      </c>
      <c r="F45" s="46">
        <f>SUM(F43:F44,F41)</f>
        <v>0</v>
      </c>
      <c r="G45" s="46">
        <f t="shared" ref="G45:AH45" si="7">SUM(G43:G44,G41)</f>
        <v>0</v>
      </c>
      <c r="H45" s="46">
        <f t="shared" si="7"/>
        <v>0</v>
      </c>
      <c r="I45" s="46">
        <f t="shared" si="7"/>
        <v>0</v>
      </c>
      <c r="J45" s="46">
        <f t="shared" si="7"/>
        <v>0</v>
      </c>
      <c r="K45" s="46">
        <f t="shared" si="7"/>
        <v>0</v>
      </c>
      <c r="L45" s="46">
        <f t="shared" si="7"/>
        <v>0</v>
      </c>
      <c r="M45" s="46">
        <f t="shared" si="7"/>
        <v>0</v>
      </c>
      <c r="N45" s="46">
        <f t="shared" si="7"/>
        <v>0</v>
      </c>
      <c r="O45" s="46">
        <f t="shared" si="7"/>
        <v>0</v>
      </c>
      <c r="P45" s="46">
        <f t="shared" si="7"/>
        <v>0</v>
      </c>
      <c r="Q45" s="46">
        <f t="shared" si="7"/>
        <v>0</v>
      </c>
      <c r="R45" s="46">
        <f t="shared" si="7"/>
        <v>0</v>
      </c>
      <c r="S45" s="46">
        <f t="shared" si="7"/>
        <v>0</v>
      </c>
      <c r="T45" s="46">
        <f t="shared" si="7"/>
        <v>0</v>
      </c>
      <c r="U45" s="46">
        <f t="shared" si="7"/>
        <v>0</v>
      </c>
      <c r="V45" s="46">
        <f t="shared" si="7"/>
        <v>0</v>
      </c>
      <c r="W45" s="46">
        <f t="shared" si="7"/>
        <v>0</v>
      </c>
      <c r="X45" s="46">
        <f t="shared" si="7"/>
        <v>0</v>
      </c>
      <c r="Y45" s="46">
        <f t="shared" si="7"/>
        <v>0</v>
      </c>
      <c r="Z45" s="46">
        <f t="shared" si="7"/>
        <v>0</v>
      </c>
      <c r="AA45" s="46">
        <f t="shared" si="7"/>
        <v>0</v>
      </c>
      <c r="AB45" s="46">
        <f t="shared" si="7"/>
        <v>0</v>
      </c>
      <c r="AC45" s="46">
        <f t="shared" si="7"/>
        <v>0</v>
      </c>
      <c r="AD45" s="46">
        <f t="shared" si="7"/>
        <v>0</v>
      </c>
      <c r="AE45" s="46">
        <f t="shared" si="7"/>
        <v>0</v>
      </c>
      <c r="AF45" s="46">
        <f t="shared" si="7"/>
        <v>0</v>
      </c>
      <c r="AG45" s="46">
        <f t="shared" si="7"/>
        <v>0</v>
      </c>
      <c r="AH45" s="46">
        <f t="shared" si="7"/>
        <v>0</v>
      </c>
    </row>
    <row r="46" spans="2:34" x14ac:dyDescent="0.25">
      <c r="B46" s="13" t="s">
        <v>113</v>
      </c>
      <c r="C46" s="13"/>
      <c r="D46" s="38">
        <f>SUM(E46:AH46)</f>
        <v>0</v>
      </c>
      <c r="E46" s="46">
        <f>SUM(E39,E40,E43)</f>
        <v>0</v>
      </c>
      <c r="F46" s="46">
        <f t="shared" ref="F46:AH46" si="8">SUM(F39,F40,F43)</f>
        <v>0</v>
      </c>
      <c r="G46" s="46">
        <f t="shared" si="8"/>
        <v>0</v>
      </c>
      <c r="H46" s="46">
        <f t="shared" si="8"/>
        <v>0</v>
      </c>
      <c r="I46" s="46">
        <f t="shared" si="8"/>
        <v>0</v>
      </c>
      <c r="J46" s="46">
        <f t="shared" si="8"/>
        <v>0</v>
      </c>
      <c r="K46" s="46">
        <f t="shared" si="8"/>
        <v>0</v>
      </c>
      <c r="L46" s="46">
        <f t="shared" si="8"/>
        <v>0</v>
      </c>
      <c r="M46" s="46">
        <f t="shared" si="8"/>
        <v>0</v>
      </c>
      <c r="N46" s="46">
        <f t="shared" si="8"/>
        <v>0</v>
      </c>
      <c r="O46" s="46">
        <f t="shared" si="8"/>
        <v>0</v>
      </c>
      <c r="P46" s="46">
        <f t="shared" si="8"/>
        <v>0</v>
      </c>
      <c r="Q46" s="46">
        <f t="shared" si="8"/>
        <v>0</v>
      </c>
      <c r="R46" s="46">
        <f t="shared" si="8"/>
        <v>0</v>
      </c>
      <c r="S46" s="46">
        <f t="shared" si="8"/>
        <v>0</v>
      </c>
      <c r="T46" s="46">
        <f t="shared" si="8"/>
        <v>0</v>
      </c>
      <c r="U46" s="46">
        <f t="shared" si="8"/>
        <v>0</v>
      </c>
      <c r="V46" s="46">
        <f t="shared" si="8"/>
        <v>0</v>
      </c>
      <c r="W46" s="46">
        <f t="shared" si="8"/>
        <v>0</v>
      </c>
      <c r="X46" s="46">
        <f t="shared" si="8"/>
        <v>0</v>
      </c>
      <c r="Y46" s="46">
        <f t="shared" si="8"/>
        <v>0</v>
      </c>
      <c r="Z46" s="46">
        <f t="shared" si="8"/>
        <v>0</v>
      </c>
      <c r="AA46" s="46">
        <f t="shared" si="8"/>
        <v>0</v>
      </c>
      <c r="AB46" s="46">
        <f t="shared" si="8"/>
        <v>0</v>
      </c>
      <c r="AC46" s="46">
        <f t="shared" si="8"/>
        <v>0</v>
      </c>
      <c r="AD46" s="46">
        <f t="shared" si="8"/>
        <v>0</v>
      </c>
      <c r="AE46" s="46">
        <f t="shared" si="8"/>
        <v>0</v>
      </c>
      <c r="AF46" s="46">
        <f t="shared" si="8"/>
        <v>0</v>
      </c>
      <c r="AG46" s="46">
        <f t="shared" si="8"/>
        <v>0</v>
      </c>
      <c r="AH46" s="46">
        <f t="shared" si="8"/>
        <v>0</v>
      </c>
    </row>
    <row r="47" spans="2:34" x14ac:dyDescent="0.25">
      <c r="B47" s="11"/>
      <c r="C47" s="11"/>
      <c r="D47" s="4"/>
    </row>
  </sheetData>
  <mergeCells count="20">
    <mergeCell ref="B22:B23"/>
    <mergeCell ref="B24:B25"/>
    <mergeCell ref="B26:B27"/>
    <mergeCell ref="B4:B5"/>
    <mergeCell ref="B6:B7"/>
    <mergeCell ref="B8:B9"/>
    <mergeCell ref="B10:B11"/>
    <mergeCell ref="B12:B13"/>
    <mergeCell ref="B14:B15"/>
    <mergeCell ref="C2:C3"/>
    <mergeCell ref="B2:B3"/>
    <mergeCell ref="B16:B17"/>
    <mergeCell ref="B18:B19"/>
    <mergeCell ref="B20:B21"/>
    <mergeCell ref="B43:B44"/>
    <mergeCell ref="B28:B29"/>
    <mergeCell ref="B30:B31"/>
    <mergeCell ref="B32:B33"/>
    <mergeCell ref="B34:B35"/>
    <mergeCell ref="B36:B37"/>
  </mergeCells>
  <conditionalFormatting sqref="E3:AH3">
    <cfRule type="expression" dxfId="24" priority="7">
      <formula>E3&lt;1900</formula>
    </cfRule>
  </conditionalFormatting>
  <pageMargins left="0.70866141732283472" right="0.70866141732283472" top="0.74803149606299213" bottom="0.74803149606299213" header="0.31496062992125984" footer="0.31496062992125984"/>
  <pageSetup paperSize="9" scale="36" orientation="landscape" r:id="rId1"/>
  <headerFooter>
    <oddHeader>&amp;C&amp;F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3B55EF9-6590-4141-A87A-0C50A3C8AE79}">
            <xm:f>E$2&gt;Parametre!$C$12</xm:f>
            <x14:dxf>
              <fill>
                <patternFill>
                  <bgColor theme="0" tint="-0.14996795556505021"/>
                </patternFill>
              </fill>
            </x14:dxf>
          </x14:cfRule>
          <xm:sqref>E4:AH5</xm:sqref>
        </x14:conditionalFormatting>
        <x14:conditionalFormatting xmlns:xm="http://schemas.microsoft.com/office/excel/2006/main">
          <x14:cfRule type="expression" priority="2" id="{0F998C53-A3E5-4047-AC35-460CEE249882}">
            <xm:f>E$2&gt;Parametre!$C$12</xm:f>
            <x14:dxf>
              <fill>
                <patternFill>
                  <bgColor theme="0" tint="-0.14996795556505021"/>
                </patternFill>
              </fill>
            </x14:dxf>
          </x14:cfRule>
          <xm:sqref>E40:AH40</xm:sqref>
        </x14:conditionalFormatting>
        <x14:conditionalFormatting xmlns:xm="http://schemas.microsoft.com/office/excel/2006/main">
          <x14:cfRule type="expression" priority="3" id="{49C5E0F1-0A30-4951-852F-17FED4612E8D}">
            <xm:f>E$2&gt;Parametre!$C$12</xm:f>
            <x14:dxf>
              <fill>
                <patternFill>
                  <bgColor theme="0" tint="-0.14996795556505021"/>
                </patternFill>
              </fill>
            </x14:dxf>
          </x14:cfRule>
          <xm:sqref>E43:AH44</xm:sqref>
        </x14:conditionalFormatting>
        <x14:conditionalFormatting xmlns:xm="http://schemas.microsoft.com/office/excel/2006/main">
          <x14:cfRule type="expression" priority="1" id="{7C7F9D36-FA96-49A0-9DD3-83A0DA26B37E}">
            <xm:f>E$2&gt;Parametre!$C$12</xm:f>
            <x14:dxf>
              <fill>
                <patternFill>
                  <bgColor theme="0" tint="-0.14996795556505021"/>
                </patternFill>
              </fill>
            </x14:dxf>
          </x14:cfRule>
          <xm:sqref>E6:AH37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G41"/>
  <sheetViews>
    <sheetView showGridLines="0" zoomScaleNormal="100" workbookViewId="0">
      <selection activeCell="F28" sqref="F28"/>
    </sheetView>
  </sheetViews>
  <sheetFormatPr defaultRowHeight="12.75" x14ac:dyDescent="0.2"/>
  <cols>
    <col min="1" max="1" width="2.7109375" style="1" customWidth="1"/>
    <col min="2" max="2" width="46" style="1" bestFit="1" customWidth="1"/>
    <col min="3" max="3" width="17" style="1" bestFit="1" customWidth="1"/>
    <col min="4" max="16384" width="9.140625" style="1"/>
  </cols>
  <sheetData>
    <row r="2" spans="2:33" ht="15" x14ac:dyDescent="0.2">
      <c r="B2" s="20" t="s">
        <v>55</v>
      </c>
      <c r="C2" s="2"/>
    </row>
    <row r="3" spans="2:33" ht="15" x14ac:dyDescent="0.25">
      <c r="B3" s="95" t="s">
        <v>60</v>
      </c>
      <c r="C3" s="9" t="s">
        <v>30</v>
      </c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5">
        <v>11</v>
      </c>
      <c r="O3" s="5">
        <v>12</v>
      </c>
      <c r="P3" s="5">
        <v>13</v>
      </c>
      <c r="Q3" s="5">
        <v>14</v>
      </c>
      <c r="R3" s="5">
        <v>15</v>
      </c>
      <c r="S3" s="5">
        <v>16</v>
      </c>
      <c r="T3" s="5">
        <v>17</v>
      </c>
      <c r="U3" s="5">
        <v>18</v>
      </c>
      <c r="V3" s="5">
        <v>19</v>
      </c>
      <c r="W3" s="5">
        <v>20</v>
      </c>
      <c r="X3" s="5">
        <v>21</v>
      </c>
      <c r="Y3" s="5">
        <v>22</v>
      </c>
      <c r="Z3" s="5">
        <v>23</v>
      </c>
      <c r="AA3" s="5">
        <v>24</v>
      </c>
      <c r="AB3" s="5">
        <v>25</v>
      </c>
      <c r="AC3" s="5">
        <v>26</v>
      </c>
      <c r="AD3" s="5">
        <v>27</v>
      </c>
      <c r="AE3" s="5">
        <v>28</v>
      </c>
      <c r="AF3" s="5">
        <v>29</v>
      </c>
      <c r="AG3" s="5">
        <v>30</v>
      </c>
    </row>
    <row r="4" spans="2:33" ht="15" x14ac:dyDescent="0.25">
      <c r="B4" s="96"/>
      <c r="C4" s="39" t="s">
        <v>1</v>
      </c>
      <c r="D4" s="6">
        <f>Parametre!$C$13</f>
        <v>0</v>
      </c>
      <c r="E4" s="6">
        <f>D4+1</f>
        <v>1</v>
      </c>
      <c r="F4" s="6">
        <f t="shared" ref="F4:AG4" si="0">E4+1</f>
        <v>2</v>
      </c>
      <c r="G4" s="6">
        <f t="shared" si="0"/>
        <v>3</v>
      </c>
      <c r="H4" s="6">
        <f t="shared" si="0"/>
        <v>4</v>
      </c>
      <c r="I4" s="6">
        <f t="shared" si="0"/>
        <v>5</v>
      </c>
      <c r="J4" s="6">
        <f t="shared" si="0"/>
        <v>6</v>
      </c>
      <c r="K4" s="6">
        <f t="shared" si="0"/>
        <v>7</v>
      </c>
      <c r="L4" s="6">
        <f t="shared" si="0"/>
        <v>8</v>
      </c>
      <c r="M4" s="6">
        <f t="shared" si="0"/>
        <v>9</v>
      </c>
      <c r="N4" s="6">
        <f t="shared" si="0"/>
        <v>10</v>
      </c>
      <c r="O4" s="6">
        <f t="shared" si="0"/>
        <v>11</v>
      </c>
      <c r="P4" s="6">
        <f t="shared" si="0"/>
        <v>12</v>
      </c>
      <c r="Q4" s="6">
        <f t="shared" si="0"/>
        <v>13</v>
      </c>
      <c r="R4" s="6">
        <f t="shared" si="0"/>
        <v>14</v>
      </c>
      <c r="S4" s="6">
        <f t="shared" si="0"/>
        <v>15</v>
      </c>
      <c r="T4" s="6">
        <f t="shared" si="0"/>
        <v>16</v>
      </c>
      <c r="U4" s="6">
        <f t="shared" si="0"/>
        <v>17</v>
      </c>
      <c r="V4" s="6">
        <f t="shared" si="0"/>
        <v>18</v>
      </c>
      <c r="W4" s="6">
        <f t="shared" si="0"/>
        <v>19</v>
      </c>
      <c r="X4" s="6">
        <f t="shared" si="0"/>
        <v>20</v>
      </c>
      <c r="Y4" s="6">
        <f t="shared" si="0"/>
        <v>21</v>
      </c>
      <c r="Z4" s="6">
        <f t="shared" si="0"/>
        <v>22</v>
      </c>
      <c r="AA4" s="6">
        <f t="shared" si="0"/>
        <v>23</v>
      </c>
      <c r="AB4" s="6">
        <f t="shared" si="0"/>
        <v>24</v>
      </c>
      <c r="AC4" s="6">
        <f t="shared" si="0"/>
        <v>25</v>
      </c>
      <c r="AD4" s="6">
        <f t="shared" si="0"/>
        <v>26</v>
      </c>
      <c r="AE4" s="6">
        <f t="shared" si="0"/>
        <v>27</v>
      </c>
      <c r="AF4" s="6">
        <f t="shared" si="0"/>
        <v>28</v>
      </c>
      <c r="AG4" s="6">
        <f t="shared" si="0"/>
        <v>29</v>
      </c>
    </row>
    <row r="5" spans="2:33" ht="15" x14ac:dyDescent="0.25">
      <c r="B5" s="18"/>
      <c r="C5" s="37">
        <f>SUM(D5:AG5)</f>
        <v>0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2:33" ht="15" x14ac:dyDescent="0.25">
      <c r="B6" s="3"/>
      <c r="C6" s="37">
        <f t="shared" ref="C6:C11" si="1">SUM(D6:AG6)</f>
        <v>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2:33" ht="15" x14ac:dyDescent="0.25">
      <c r="B7" s="7"/>
      <c r="C7" s="37">
        <f t="shared" si="1"/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2:33" ht="15" x14ac:dyDescent="0.25">
      <c r="B8" s="3"/>
      <c r="C8" s="37">
        <f t="shared" si="1"/>
        <v>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2:33" ht="15" x14ac:dyDescent="0.25">
      <c r="B9" s="3"/>
      <c r="C9" s="37">
        <f t="shared" si="1"/>
        <v>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2:33" ht="15" x14ac:dyDescent="0.25">
      <c r="B10" s="3"/>
      <c r="C10" s="37">
        <f t="shared" si="1"/>
        <v>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2:33" ht="15" x14ac:dyDescent="0.25">
      <c r="B11" s="8" t="s">
        <v>59</v>
      </c>
      <c r="C11" s="38">
        <f t="shared" si="1"/>
        <v>0</v>
      </c>
      <c r="D11" s="45">
        <f>SUM(D5:D10)</f>
        <v>0</v>
      </c>
      <c r="E11" s="45">
        <f t="shared" ref="E11:AG11" si="2">SUM(E5:E10)</f>
        <v>0</v>
      </c>
      <c r="F11" s="45">
        <f t="shared" si="2"/>
        <v>0</v>
      </c>
      <c r="G11" s="45">
        <f t="shared" si="2"/>
        <v>0</v>
      </c>
      <c r="H11" s="45">
        <f t="shared" si="2"/>
        <v>0</v>
      </c>
      <c r="I11" s="45">
        <f t="shared" si="2"/>
        <v>0</v>
      </c>
      <c r="J11" s="45">
        <f t="shared" si="2"/>
        <v>0</v>
      </c>
      <c r="K11" s="45">
        <f t="shared" si="2"/>
        <v>0</v>
      </c>
      <c r="L11" s="45">
        <f t="shared" si="2"/>
        <v>0</v>
      </c>
      <c r="M11" s="45">
        <f t="shared" si="2"/>
        <v>0</v>
      </c>
      <c r="N11" s="45">
        <f t="shared" si="2"/>
        <v>0</v>
      </c>
      <c r="O11" s="45">
        <f t="shared" si="2"/>
        <v>0</v>
      </c>
      <c r="P11" s="45">
        <f t="shared" si="2"/>
        <v>0</v>
      </c>
      <c r="Q11" s="45">
        <f t="shared" si="2"/>
        <v>0</v>
      </c>
      <c r="R11" s="45">
        <f t="shared" si="2"/>
        <v>0</v>
      </c>
      <c r="S11" s="45">
        <f t="shared" si="2"/>
        <v>0</v>
      </c>
      <c r="T11" s="45">
        <f t="shared" si="2"/>
        <v>0</v>
      </c>
      <c r="U11" s="45">
        <f t="shared" si="2"/>
        <v>0</v>
      </c>
      <c r="V11" s="45">
        <f t="shared" si="2"/>
        <v>0</v>
      </c>
      <c r="W11" s="45">
        <f t="shared" si="2"/>
        <v>0</v>
      </c>
      <c r="X11" s="45">
        <f t="shared" si="2"/>
        <v>0</v>
      </c>
      <c r="Y11" s="45">
        <f t="shared" si="2"/>
        <v>0</v>
      </c>
      <c r="Z11" s="45">
        <f t="shared" si="2"/>
        <v>0</v>
      </c>
      <c r="AA11" s="45">
        <f t="shared" si="2"/>
        <v>0</v>
      </c>
      <c r="AB11" s="45">
        <f t="shared" si="2"/>
        <v>0</v>
      </c>
      <c r="AC11" s="45">
        <f t="shared" si="2"/>
        <v>0</v>
      </c>
      <c r="AD11" s="45">
        <f t="shared" si="2"/>
        <v>0</v>
      </c>
      <c r="AE11" s="45">
        <f t="shared" si="2"/>
        <v>0</v>
      </c>
      <c r="AF11" s="45">
        <f t="shared" si="2"/>
        <v>0</v>
      </c>
      <c r="AG11" s="45">
        <f t="shared" si="2"/>
        <v>0</v>
      </c>
    </row>
    <row r="13" spans="2:33" ht="15" customHeight="1" x14ac:dyDescent="0.25">
      <c r="B13" s="91" t="s">
        <v>79</v>
      </c>
      <c r="C13" s="9" t="s">
        <v>30</v>
      </c>
      <c r="D13" s="5">
        <v>1</v>
      </c>
      <c r="E13" s="5">
        <v>2</v>
      </c>
      <c r="F13" s="5">
        <v>3</v>
      </c>
      <c r="G13" s="5">
        <v>4</v>
      </c>
      <c r="H13" s="5">
        <v>5</v>
      </c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5">
        <v>13</v>
      </c>
      <c r="Q13" s="5">
        <v>14</v>
      </c>
      <c r="R13" s="5">
        <v>15</v>
      </c>
      <c r="S13" s="5">
        <v>16</v>
      </c>
      <c r="T13" s="5">
        <v>17</v>
      </c>
      <c r="U13" s="5">
        <v>18</v>
      </c>
      <c r="V13" s="5">
        <v>19</v>
      </c>
      <c r="W13" s="5">
        <v>20</v>
      </c>
      <c r="X13" s="5">
        <v>21</v>
      </c>
      <c r="Y13" s="5">
        <v>22</v>
      </c>
      <c r="Z13" s="5">
        <v>23</v>
      </c>
      <c r="AA13" s="5">
        <v>24</v>
      </c>
      <c r="AB13" s="5">
        <v>25</v>
      </c>
      <c r="AC13" s="5">
        <v>26</v>
      </c>
      <c r="AD13" s="5">
        <v>27</v>
      </c>
      <c r="AE13" s="5">
        <v>28</v>
      </c>
      <c r="AF13" s="5">
        <v>29</v>
      </c>
      <c r="AG13" s="5">
        <v>30</v>
      </c>
    </row>
    <row r="14" spans="2:33" ht="15" x14ac:dyDescent="0.25">
      <c r="B14" s="92"/>
      <c r="C14" s="39" t="s">
        <v>1</v>
      </c>
      <c r="D14" s="6">
        <f>Parametre!$C$13</f>
        <v>0</v>
      </c>
      <c r="E14" s="6">
        <f>D14+1</f>
        <v>1</v>
      </c>
      <c r="F14" s="6">
        <f t="shared" ref="F14:AG14" si="3">E14+1</f>
        <v>2</v>
      </c>
      <c r="G14" s="6">
        <f t="shared" si="3"/>
        <v>3</v>
      </c>
      <c r="H14" s="6">
        <f t="shared" si="3"/>
        <v>4</v>
      </c>
      <c r="I14" s="6">
        <f t="shared" si="3"/>
        <v>5</v>
      </c>
      <c r="J14" s="6">
        <f t="shared" si="3"/>
        <v>6</v>
      </c>
      <c r="K14" s="6">
        <f t="shared" si="3"/>
        <v>7</v>
      </c>
      <c r="L14" s="6">
        <f t="shared" si="3"/>
        <v>8</v>
      </c>
      <c r="M14" s="6">
        <f t="shared" si="3"/>
        <v>9</v>
      </c>
      <c r="N14" s="6">
        <f t="shared" si="3"/>
        <v>10</v>
      </c>
      <c r="O14" s="6">
        <f t="shared" si="3"/>
        <v>11</v>
      </c>
      <c r="P14" s="6">
        <f t="shared" si="3"/>
        <v>12</v>
      </c>
      <c r="Q14" s="6">
        <f t="shared" si="3"/>
        <v>13</v>
      </c>
      <c r="R14" s="6">
        <f t="shared" si="3"/>
        <v>14</v>
      </c>
      <c r="S14" s="6">
        <f t="shared" si="3"/>
        <v>15</v>
      </c>
      <c r="T14" s="6">
        <f t="shared" si="3"/>
        <v>16</v>
      </c>
      <c r="U14" s="6">
        <f t="shared" si="3"/>
        <v>17</v>
      </c>
      <c r="V14" s="6">
        <f t="shared" si="3"/>
        <v>18</v>
      </c>
      <c r="W14" s="6">
        <f t="shared" si="3"/>
        <v>19</v>
      </c>
      <c r="X14" s="6">
        <f t="shared" si="3"/>
        <v>20</v>
      </c>
      <c r="Y14" s="6">
        <f t="shared" si="3"/>
        <v>21</v>
      </c>
      <c r="Z14" s="6">
        <f t="shared" si="3"/>
        <v>22</v>
      </c>
      <c r="AA14" s="6">
        <f t="shared" si="3"/>
        <v>23</v>
      </c>
      <c r="AB14" s="6">
        <f t="shared" si="3"/>
        <v>24</v>
      </c>
      <c r="AC14" s="6">
        <f t="shared" si="3"/>
        <v>25</v>
      </c>
      <c r="AD14" s="6">
        <f t="shared" si="3"/>
        <v>26</v>
      </c>
      <c r="AE14" s="6">
        <f t="shared" si="3"/>
        <v>27</v>
      </c>
      <c r="AF14" s="6">
        <f t="shared" si="3"/>
        <v>28</v>
      </c>
      <c r="AG14" s="6">
        <f t="shared" si="3"/>
        <v>29</v>
      </c>
    </row>
    <row r="15" spans="2:33" ht="15" x14ac:dyDescent="0.25">
      <c r="B15" s="3" t="s">
        <v>26</v>
      </c>
      <c r="C15" s="37">
        <f>SUM(D15:AG15)</f>
        <v>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2:33" ht="15" x14ac:dyDescent="0.25">
      <c r="B16" s="3" t="s">
        <v>27</v>
      </c>
      <c r="C16" s="37">
        <f>SUM(D16:AG16)</f>
        <v>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2:33" ht="15" x14ac:dyDescent="0.25">
      <c r="B17" s="8" t="s">
        <v>58</v>
      </c>
      <c r="C17" s="38">
        <f>SUM(D17:AG17)</f>
        <v>0</v>
      </c>
      <c r="D17" s="45">
        <f>SUM(D15:D16)</f>
        <v>0</v>
      </c>
      <c r="E17" s="45">
        <f t="shared" ref="E17:AG17" si="4">SUM(E15:E16)</f>
        <v>0</v>
      </c>
      <c r="F17" s="45">
        <f t="shared" si="4"/>
        <v>0</v>
      </c>
      <c r="G17" s="45">
        <f t="shared" si="4"/>
        <v>0</v>
      </c>
      <c r="H17" s="45">
        <f t="shared" si="4"/>
        <v>0</v>
      </c>
      <c r="I17" s="45">
        <f t="shared" si="4"/>
        <v>0</v>
      </c>
      <c r="J17" s="45">
        <f t="shared" si="4"/>
        <v>0</v>
      </c>
      <c r="K17" s="45">
        <f t="shared" si="4"/>
        <v>0</v>
      </c>
      <c r="L17" s="45">
        <f t="shared" si="4"/>
        <v>0</v>
      </c>
      <c r="M17" s="45">
        <f t="shared" si="4"/>
        <v>0</v>
      </c>
      <c r="N17" s="45">
        <f t="shared" si="4"/>
        <v>0</v>
      </c>
      <c r="O17" s="45">
        <f t="shared" si="4"/>
        <v>0</v>
      </c>
      <c r="P17" s="45">
        <f t="shared" si="4"/>
        <v>0</v>
      </c>
      <c r="Q17" s="45">
        <f t="shared" si="4"/>
        <v>0</v>
      </c>
      <c r="R17" s="45">
        <f t="shared" si="4"/>
        <v>0</v>
      </c>
      <c r="S17" s="45">
        <f t="shared" si="4"/>
        <v>0</v>
      </c>
      <c r="T17" s="45">
        <f t="shared" si="4"/>
        <v>0</v>
      </c>
      <c r="U17" s="45">
        <f t="shared" si="4"/>
        <v>0</v>
      </c>
      <c r="V17" s="45">
        <f t="shared" si="4"/>
        <v>0</v>
      </c>
      <c r="W17" s="45">
        <f t="shared" si="4"/>
        <v>0</v>
      </c>
      <c r="X17" s="45">
        <f t="shared" si="4"/>
        <v>0</v>
      </c>
      <c r="Y17" s="45">
        <f t="shared" si="4"/>
        <v>0</v>
      </c>
      <c r="Z17" s="45">
        <f t="shared" si="4"/>
        <v>0</v>
      </c>
      <c r="AA17" s="45">
        <f t="shared" si="4"/>
        <v>0</v>
      </c>
      <c r="AB17" s="45">
        <f t="shared" si="4"/>
        <v>0</v>
      </c>
      <c r="AC17" s="45">
        <f t="shared" si="4"/>
        <v>0</v>
      </c>
      <c r="AD17" s="45">
        <f t="shared" si="4"/>
        <v>0</v>
      </c>
      <c r="AE17" s="45">
        <f t="shared" si="4"/>
        <v>0</v>
      </c>
      <c r="AF17" s="45">
        <f t="shared" si="4"/>
        <v>0</v>
      </c>
      <c r="AG17" s="45">
        <f t="shared" si="4"/>
        <v>0</v>
      </c>
    </row>
    <row r="18" spans="2:33" x14ac:dyDescent="0.2"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pans="2:33" ht="15" x14ac:dyDescent="0.25">
      <c r="B19" s="8" t="s">
        <v>52</v>
      </c>
      <c r="C19" s="38">
        <f>SUM(D19:AG19)</f>
        <v>0</v>
      </c>
      <c r="D19" s="45">
        <f t="shared" ref="D19:AG19" si="5">SUM(D17,D11)</f>
        <v>0</v>
      </c>
      <c r="E19" s="45">
        <f t="shared" si="5"/>
        <v>0</v>
      </c>
      <c r="F19" s="45">
        <f t="shared" si="5"/>
        <v>0</v>
      </c>
      <c r="G19" s="45">
        <f t="shared" si="5"/>
        <v>0</v>
      </c>
      <c r="H19" s="45">
        <f t="shared" si="5"/>
        <v>0</v>
      </c>
      <c r="I19" s="45">
        <f t="shared" si="5"/>
        <v>0</v>
      </c>
      <c r="J19" s="45">
        <f t="shared" si="5"/>
        <v>0</v>
      </c>
      <c r="K19" s="45">
        <f t="shared" si="5"/>
        <v>0</v>
      </c>
      <c r="L19" s="45">
        <f t="shared" si="5"/>
        <v>0</v>
      </c>
      <c r="M19" s="45">
        <f t="shared" si="5"/>
        <v>0</v>
      </c>
      <c r="N19" s="45">
        <f t="shared" si="5"/>
        <v>0</v>
      </c>
      <c r="O19" s="45">
        <f t="shared" si="5"/>
        <v>0</v>
      </c>
      <c r="P19" s="45">
        <f t="shared" si="5"/>
        <v>0</v>
      </c>
      <c r="Q19" s="45">
        <f t="shared" si="5"/>
        <v>0</v>
      </c>
      <c r="R19" s="45">
        <f t="shared" si="5"/>
        <v>0</v>
      </c>
      <c r="S19" s="45">
        <f t="shared" si="5"/>
        <v>0</v>
      </c>
      <c r="T19" s="45">
        <f t="shared" si="5"/>
        <v>0</v>
      </c>
      <c r="U19" s="45">
        <f t="shared" si="5"/>
        <v>0</v>
      </c>
      <c r="V19" s="45">
        <f t="shared" si="5"/>
        <v>0</v>
      </c>
      <c r="W19" s="45">
        <f t="shared" si="5"/>
        <v>0</v>
      </c>
      <c r="X19" s="45">
        <f t="shared" si="5"/>
        <v>0</v>
      </c>
      <c r="Y19" s="45">
        <f t="shared" si="5"/>
        <v>0</v>
      </c>
      <c r="Z19" s="45">
        <f t="shared" si="5"/>
        <v>0</v>
      </c>
      <c r="AA19" s="45">
        <f t="shared" si="5"/>
        <v>0</v>
      </c>
      <c r="AB19" s="45">
        <f t="shared" si="5"/>
        <v>0</v>
      </c>
      <c r="AC19" s="45">
        <f t="shared" si="5"/>
        <v>0</v>
      </c>
      <c r="AD19" s="45">
        <f t="shared" si="5"/>
        <v>0</v>
      </c>
      <c r="AE19" s="45">
        <f t="shared" si="5"/>
        <v>0</v>
      </c>
      <c r="AF19" s="45">
        <f t="shared" si="5"/>
        <v>0</v>
      </c>
      <c r="AG19" s="45">
        <f t="shared" si="5"/>
        <v>0</v>
      </c>
    </row>
    <row r="21" spans="2:33" ht="15" x14ac:dyDescent="0.2">
      <c r="B21" s="20" t="s">
        <v>54</v>
      </c>
      <c r="C21" s="2"/>
    </row>
    <row r="22" spans="2:33" ht="15" x14ac:dyDescent="0.25">
      <c r="B22" s="95" t="s">
        <v>61</v>
      </c>
      <c r="C22" s="9" t="s">
        <v>30</v>
      </c>
      <c r="D22" s="5">
        <v>1</v>
      </c>
      <c r="E22" s="5">
        <v>2</v>
      </c>
      <c r="F22" s="5">
        <v>3</v>
      </c>
      <c r="G22" s="5">
        <v>4</v>
      </c>
      <c r="H22" s="5">
        <v>5</v>
      </c>
      <c r="I22" s="5">
        <v>6</v>
      </c>
      <c r="J22" s="5">
        <v>7</v>
      </c>
      <c r="K22" s="5">
        <v>8</v>
      </c>
      <c r="L22" s="5">
        <v>9</v>
      </c>
      <c r="M22" s="5">
        <v>10</v>
      </c>
      <c r="N22" s="5">
        <v>11</v>
      </c>
      <c r="O22" s="5">
        <v>12</v>
      </c>
      <c r="P22" s="5">
        <v>13</v>
      </c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  <c r="X22" s="5">
        <v>21</v>
      </c>
      <c r="Y22" s="5">
        <v>22</v>
      </c>
      <c r="Z22" s="5">
        <v>23</v>
      </c>
      <c r="AA22" s="5">
        <v>24</v>
      </c>
      <c r="AB22" s="5">
        <v>25</v>
      </c>
      <c r="AC22" s="5">
        <v>26</v>
      </c>
      <c r="AD22" s="5">
        <v>27</v>
      </c>
      <c r="AE22" s="5">
        <v>28</v>
      </c>
      <c r="AF22" s="5">
        <v>29</v>
      </c>
      <c r="AG22" s="5">
        <v>30</v>
      </c>
    </row>
    <row r="23" spans="2:33" ht="15" x14ac:dyDescent="0.25">
      <c r="B23" s="96"/>
      <c r="C23" s="39" t="s">
        <v>1</v>
      </c>
      <c r="D23" s="6">
        <f>Parametre!$C$13</f>
        <v>0</v>
      </c>
      <c r="E23" s="6">
        <f>D23+1</f>
        <v>1</v>
      </c>
      <c r="F23" s="6">
        <f t="shared" ref="F23:AG23" si="6">E23+1</f>
        <v>2</v>
      </c>
      <c r="G23" s="6">
        <f t="shared" si="6"/>
        <v>3</v>
      </c>
      <c r="H23" s="6">
        <f t="shared" si="6"/>
        <v>4</v>
      </c>
      <c r="I23" s="6">
        <f t="shared" si="6"/>
        <v>5</v>
      </c>
      <c r="J23" s="6">
        <f t="shared" si="6"/>
        <v>6</v>
      </c>
      <c r="K23" s="6">
        <f t="shared" si="6"/>
        <v>7</v>
      </c>
      <c r="L23" s="6">
        <f t="shared" si="6"/>
        <v>8</v>
      </c>
      <c r="M23" s="6">
        <f t="shared" si="6"/>
        <v>9</v>
      </c>
      <c r="N23" s="6">
        <f t="shared" si="6"/>
        <v>10</v>
      </c>
      <c r="O23" s="6">
        <f t="shared" si="6"/>
        <v>11</v>
      </c>
      <c r="P23" s="6">
        <f t="shared" si="6"/>
        <v>12</v>
      </c>
      <c r="Q23" s="6">
        <f t="shared" si="6"/>
        <v>13</v>
      </c>
      <c r="R23" s="6">
        <f t="shared" si="6"/>
        <v>14</v>
      </c>
      <c r="S23" s="6">
        <f t="shared" si="6"/>
        <v>15</v>
      </c>
      <c r="T23" s="6">
        <f t="shared" si="6"/>
        <v>16</v>
      </c>
      <c r="U23" s="6">
        <f t="shared" si="6"/>
        <v>17</v>
      </c>
      <c r="V23" s="6">
        <f t="shared" si="6"/>
        <v>18</v>
      </c>
      <c r="W23" s="6">
        <f t="shared" si="6"/>
        <v>19</v>
      </c>
      <c r="X23" s="6">
        <f t="shared" si="6"/>
        <v>20</v>
      </c>
      <c r="Y23" s="6">
        <f t="shared" si="6"/>
        <v>21</v>
      </c>
      <c r="Z23" s="6">
        <f t="shared" si="6"/>
        <v>22</v>
      </c>
      <c r="AA23" s="6">
        <f t="shared" si="6"/>
        <v>23</v>
      </c>
      <c r="AB23" s="6">
        <f t="shared" si="6"/>
        <v>24</v>
      </c>
      <c r="AC23" s="6">
        <f t="shared" si="6"/>
        <v>25</v>
      </c>
      <c r="AD23" s="6">
        <f t="shared" si="6"/>
        <v>26</v>
      </c>
      <c r="AE23" s="6">
        <f t="shared" si="6"/>
        <v>27</v>
      </c>
      <c r="AF23" s="6">
        <f t="shared" si="6"/>
        <v>28</v>
      </c>
      <c r="AG23" s="6">
        <f t="shared" si="6"/>
        <v>29</v>
      </c>
    </row>
    <row r="24" spans="2:33" ht="15" x14ac:dyDescent="0.25">
      <c r="B24" s="3"/>
      <c r="C24" s="37">
        <f t="shared" ref="C24:C30" si="7">SUM(D24:AG24)</f>
        <v>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2:33" ht="15" x14ac:dyDescent="0.25">
      <c r="B25" s="3"/>
      <c r="C25" s="37">
        <f t="shared" si="7"/>
        <v>0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2:33" ht="15" x14ac:dyDescent="0.25">
      <c r="B26" s="7"/>
      <c r="C26" s="37">
        <f t="shared" si="7"/>
        <v>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2:33" ht="15" x14ac:dyDescent="0.25">
      <c r="B27" s="3"/>
      <c r="C27" s="37">
        <f t="shared" si="7"/>
        <v>0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2:33" ht="15" x14ac:dyDescent="0.25">
      <c r="B28" s="3"/>
      <c r="C28" s="37">
        <f t="shared" si="7"/>
        <v>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2:33" ht="15" x14ac:dyDescent="0.25">
      <c r="B29" s="3"/>
      <c r="C29" s="37">
        <f t="shared" si="7"/>
        <v>0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2:33" ht="15" x14ac:dyDescent="0.25">
      <c r="B30" s="8" t="s">
        <v>57</v>
      </c>
      <c r="C30" s="38">
        <f t="shared" si="7"/>
        <v>0</v>
      </c>
      <c r="D30" s="45">
        <f>SUM(D24:D29)</f>
        <v>0</v>
      </c>
      <c r="E30" s="45">
        <f t="shared" ref="E30" si="8">SUM(E24:E29)</f>
        <v>0</v>
      </c>
      <c r="F30" s="45">
        <f t="shared" ref="F30" si="9">SUM(F24:F29)</f>
        <v>0</v>
      </c>
      <c r="G30" s="45">
        <f t="shared" ref="G30" si="10">SUM(G24:G29)</f>
        <v>0</v>
      </c>
      <c r="H30" s="45">
        <f t="shared" ref="H30" si="11">SUM(H24:H29)</f>
        <v>0</v>
      </c>
      <c r="I30" s="45">
        <f t="shared" ref="I30" si="12">SUM(I24:I29)</f>
        <v>0</v>
      </c>
      <c r="J30" s="45">
        <f t="shared" ref="J30" si="13">SUM(J24:J29)</f>
        <v>0</v>
      </c>
      <c r="K30" s="45">
        <f t="shared" ref="K30" si="14">SUM(K24:K29)</f>
        <v>0</v>
      </c>
      <c r="L30" s="45">
        <f t="shared" ref="L30" si="15">SUM(L24:L29)</f>
        <v>0</v>
      </c>
      <c r="M30" s="45">
        <f t="shared" ref="M30" si="16">SUM(M24:M29)</f>
        <v>0</v>
      </c>
      <c r="N30" s="45">
        <f t="shared" ref="N30" si="17">SUM(N24:N29)</f>
        <v>0</v>
      </c>
      <c r="O30" s="45">
        <f t="shared" ref="O30" si="18">SUM(O24:O29)</f>
        <v>0</v>
      </c>
      <c r="P30" s="45">
        <f t="shared" ref="P30" si="19">SUM(P24:P29)</f>
        <v>0</v>
      </c>
      <c r="Q30" s="45">
        <f t="shared" ref="Q30" si="20">SUM(Q24:Q29)</f>
        <v>0</v>
      </c>
      <c r="R30" s="45">
        <f t="shared" ref="R30" si="21">SUM(R24:R29)</f>
        <v>0</v>
      </c>
      <c r="S30" s="45">
        <f t="shared" ref="S30" si="22">SUM(S24:S29)</f>
        <v>0</v>
      </c>
      <c r="T30" s="45">
        <f t="shared" ref="T30" si="23">SUM(T24:T29)</f>
        <v>0</v>
      </c>
      <c r="U30" s="45">
        <f t="shared" ref="U30" si="24">SUM(U24:U29)</f>
        <v>0</v>
      </c>
      <c r="V30" s="45">
        <f t="shared" ref="V30" si="25">SUM(V24:V29)</f>
        <v>0</v>
      </c>
      <c r="W30" s="45">
        <f t="shared" ref="W30" si="26">SUM(W24:W29)</f>
        <v>0</v>
      </c>
      <c r="X30" s="45">
        <f t="shared" ref="X30" si="27">SUM(X24:X29)</f>
        <v>0</v>
      </c>
      <c r="Y30" s="45">
        <f t="shared" ref="Y30" si="28">SUM(Y24:Y29)</f>
        <v>0</v>
      </c>
      <c r="Z30" s="45">
        <f t="shared" ref="Z30" si="29">SUM(Z24:Z29)</f>
        <v>0</v>
      </c>
      <c r="AA30" s="45">
        <f t="shared" ref="AA30" si="30">SUM(AA24:AA29)</f>
        <v>0</v>
      </c>
      <c r="AB30" s="45">
        <f t="shared" ref="AB30" si="31">SUM(AB24:AB29)</f>
        <v>0</v>
      </c>
      <c r="AC30" s="45">
        <f t="shared" ref="AC30" si="32">SUM(AC24:AC29)</f>
        <v>0</v>
      </c>
      <c r="AD30" s="45">
        <f t="shared" ref="AD30" si="33">SUM(AD24:AD29)</f>
        <v>0</v>
      </c>
      <c r="AE30" s="45">
        <f t="shared" ref="AE30" si="34">SUM(AE24:AE29)</f>
        <v>0</v>
      </c>
      <c r="AF30" s="45">
        <f t="shared" ref="AF30" si="35">SUM(AF24:AF29)</f>
        <v>0</v>
      </c>
      <c r="AG30" s="45">
        <f t="shared" ref="AG30" si="36">SUM(AG24:AG29)</f>
        <v>0</v>
      </c>
    </row>
    <row r="32" spans="2:33" ht="15" customHeight="1" x14ac:dyDescent="0.25">
      <c r="B32" s="93" t="s">
        <v>79</v>
      </c>
      <c r="C32" s="9" t="s">
        <v>30</v>
      </c>
      <c r="D32" s="5">
        <v>1</v>
      </c>
      <c r="E32" s="5">
        <v>2</v>
      </c>
      <c r="F32" s="5">
        <v>3</v>
      </c>
      <c r="G32" s="5">
        <v>4</v>
      </c>
      <c r="H32" s="5">
        <v>5</v>
      </c>
      <c r="I32" s="5">
        <v>6</v>
      </c>
      <c r="J32" s="5">
        <v>7</v>
      </c>
      <c r="K32" s="5">
        <v>8</v>
      </c>
      <c r="L32" s="5">
        <v>9</v>
      </c>
      <c r="M32" s="5">
        <v>10</v>
      </c>
      <c r="N32" s="5">
        <v>11</v>
      </c>
      <c r="O32" s="5">
        <v>12</v>
      </c>
      <c r="P32" s="5">
        <v>13</v>
      </c>
      <c r="Q32" s="5">
        <v>14</v>
      </c>
      <c r="R32" s="5">
        <v>15</v>
      </c>
      <c r="S32" s="5">
        <v>16</v>
      </c>
      <c r="T32" s="5">
        <v>17</v>
      </c>
      <c r="U32" s="5">
        <v>18</v>
      </c>
      <c r="V32" s="5">
        <v>19</v>
      </c>
      <c r="W32" s="5">
        <v>20</v>
      </c>
      <c r="X32" s="5">
        <v>21</v>
      </c>
      <c r="Y32" s="5">
        <v>22</v>
      </c>
      <c r="Z32" s="5">
        <v>23</v>
      </c>
      <c r="AA32" s="5">
        <v>24</v>
      </c>
      <c r="AB32" s="5">
        <v>25</v>
      </c>
      <c r="AC32" s="5">
        <v>26</v>
      </c>
      <c r="AD32" s="5">
        <v>27</v>
      </c>
      <c r="AE32" s="5">
        <v>28</v>
      </c>
      <c r="AF32" s="5">
        <v>29</v>
      </c>
      <c r="AG32" s="5">
        <v>30</v>
      </c>
    </row>
    <row r="33" spans="2:33" ht="15" x14ac:dyDescent="0.25">
      <c r="B33" s="94"/>
      <c r="C33" s="39" t="s">
        <v>1</v>
      </c>
      <c r="D33" s="6">
        <f>Parametre!$C$13</f>
        <v>0</v>
      </c>
      <c r="E33" s="6">
        <f>D33+1</f>
        <v>1</v>
      </c>
      <c r="F33" s="6">
        <f t="shared" ref="F33:AG33" si="37">E33+1</f>
        <v>2</v>
      </c>
      <c r="G33" s="6">
        <f t="shared" si="37"/>
        <v>3</v>
      </c>
      <c r="H33" s="6">
        <f t="shared" si="37"/>
        <v>4</v>
      </c>
      <c r="I33" s="6">
        <f t="shared" si="37"/>
        <v>5</v>
      </c>
      <c r="J33" s="6">
        <f t="shared" si="37"/>
        <v>6</v>
      </c>
      <c r="K33" s="6">
        <f t="shared" si="37"/>
        <v>7</v>
      </c>
      <c r="L33" s="6">
        <f t="shared" si="37"/>
        <v>8</v>
      </c>
      <c r="M33" s="6">
        <f t="shared" si="37"/>
        <v>9</v>
      </c>
      <c r="N33" s="6">
        <f t="shared" si="37"/>
        <v>10</v>
      </c>
      <c r="O33" s="6">
        <f t="shared" si="37"/>
        <v>11</v>
      </c>
      <c r="P33" s="6">
        <f t="shared" si="37"/>
        <v>12</v>
      </c>
      <c r="Q33" s="6">
        <f t="shared" si="37"/>
        <v>13</v>
      </c>
      <c r="R33" s="6">
        <f t="shared" si="37"/>
        <v>14</v>
      </c>
      <c r="S33" s="6">
        <f t="shared" si="37"/>
        <v>15</v>
      </c>
      <c r="T33" s="6">
        <f t="shared" si="37"/>
        <v>16</v>
      </c>
      <c r="U33" s="6">
        <f t="shared" si="37"/>
        <v>17</v>
      </c>
      <c r="V33" s="6">
        <f t="shared" si="37"/>
        <v>18</v>
      </c>
      <c r="W33" s="6">
        <f t="shared" si="37"/>
        <v>19</v>
      </c>
      <c r="X33" s="6">
        <f t="shared" si="37"/>
        <v>20</v>
      </c>
      <c r="Y33" s="6">
        <f t="shared" si="37"/>
        <v>21</v>
      </c>
      <c r="Z33" s="6">
        <f t="shared" si="37"/>
        <v>22</v>
      </c>
      <c r="AA33" s="6">
        <f t="shared" si="37"/>
        <v>23</v>
      </c>
      <c r="AB33" s="6">
        <f t="shared" si="37"/>
        <v>24</v>
      </c>
      <c r="AC33" s="6">
        <f t="shared" si="37"/>
        <v>25</v>
      </c>
      <c r="AD33" s="6">
        <f t="shared" si="37"/>
        <v>26</v>
      </c>
      <c r="AE33" s="6">
        <f t="shared" si="37"/>
        <v>27</v>
      </c>
      <c r="AF33" s="6">
        <f t="shared" si="37"/>
        <v>28</v>
      </c>
      <c r="AG33" s="6">
        <f t="shared" si="37"/>
        <v>29</v>
      </c>
    </row>
    <row r="34" spans="2:33" ht="15" x14ac:dyDescent="0.25">
      <c r="B34" s="3" t="s">
        <v>26</v>
      </c>
      <c r="C34" s="37">
        <f>SUM(D34:AG34)</f>
        <v>0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2:33" ht="15" x14ac:dyDescent="0.25">
      <c r="B35" s="3" t="s">
        <v>27</v>
      </c>
      <c r="C35" s="37">
        <f>SUM(D35:AG35)</f>
        <v>0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2:33" ht="15" x14ac:dyDescent="0.25">
      <c r="B36" s="8" t="s">
        <v>56</v>
      </c>
      <c r="C36" s="38">
        <f>SUM(D36:AG36)</f>
        <v>0</v>
      </c>
      <c r="D36" s="45">
        <f>SUM(D34:D35)</f>
        <v>0</v>
      </c>
      <c r="E36" s="45">
        <f t="shared" ref="E36" si="38">SUM(E34:E35)</f>
        <v>0</v>
      </c>
      <c r="F36" s="45">
        <f t="shared" ref="F36" si="39">SUM(F34:F35)</f>
        <v>0</v>
      </c>
      <c r="G36" s="45">
        <f t="shared" ref="G36" si="40">SUM(G34:G35)</f>
        <v>0</v>
      </c>
      <c r="H36" s="45">
        <f t="shared" ref="H36" si="41">SUM(H34:H35)</f>
        <v>0</v>
      </c>
      <c r="I36" s="45">
        <f t="shared" ref="I36" si="42">SUM(I34:I35)</f>
        <v>0</v>
      </c>
      <c r="J36" s="45">
        <f t="shared" ref="J36" si="43">SUM(J34:J35)</f>
        <v>0</v>
      </c>
      <c r="K36" s="45">
        <f t="shared" ref="K36" si="44">SUM(K34:K35)</f>
        <v>0</v>
      </c>
      <c r="L36" s="45">
        <f t="shared" ref="L36" si="45">SUM(L34:L35)</f>
        <v>0</v>
      </c>
      <c r="M36" s="45">
        <f t="shared" ref="M36" si="46">SUM(M34:M35)</f>
        <v>0</v>
      </c>
      <c r="N36" s="45">
        <f t="shared" ref="N36" si="47">SUM(N34:N35)</f>
        <v>0</v>
      </c>
      <c r="O36" s="45">
        <f t="shared" ref="O36" si="48">SUM(O34:O35)</f>
        <v>0</v>
      </c>
      <c r="P36" s="45">
        <f t="shared" ref="P36" si="49">SUM(P34:P35)</f>
        <v>0</v>
      </c>
      <c r="Q36" s="45">
        <f t="shared" ref="Q36" si="50">SUM(Q34:Q35)</f>
        <v>0</v>
      </c>
      <c r="R36" s="45">
        <f t="shared" ref="R36" si="51">SUM(R34:R35)</f>
        <v>0</v>
      </c>
      <c r="S36" s="45">
        <f t="shared" ref="S36" si="52">SUM(S34:S35)</f>
        <v>0</v>
      </c>
      <c r="T36" s="45">
        <f t="shared" ref="T36" si="53">SUM(T34:T35)</f>
        <v>0</v>
      </c>
      <c r="U36" s="45">
        <f t="shared" ref="U36" si="54">SUM(U34:U35)</f>
        <v>0</v>
      </c>
      <c r="V36" s="45">
        <f t="shared" ref="V36" si="55">SUM(V34:V35)</f>
        <v>0</v>
      </c>
      <c r="W36" s="45">
        <f t="shared" ref="W36" si="56">SUM(W34:W35)</f>
        <v>0</v>
      </c>
      <c r="X36" s="45">
        <f t="shared" ref="X36" si="57">SUM(X34:X35)</f>
        <v>0</v>
      </c>
      <c r="Y36" s="45">
        <f t="shared" ref="Y36" si="58">SUM(Y34:Y35)</f>
        <v>0</v>
      </c>
      <c r="Z36" s="45">
        <f t="shared" ref="Z36" si="59">SUM(Z34:Z35)</f>
        <v>0</v>
      </c>
      <c r="AA36" s="45">
        <f t="shared" ref="AA36" si="60">SUM(AA34:AA35)</f>
        <v>0</v>
      </c>
      <c r="AB36" s="45">
        <f t="shared" ref="AB36" si="61">SUM(AB34:AB35)</f>
        <v>0</v>
      </c>
      <c r="AC36" s="45">
        <f t="shared" ref="AC36" si="62">SUM(AC34:AC35)</f>
        <v>0</v>
      </c>
      <c r="AD36" s="45">
        <f t="shared" ref="AD36" si="63">SUM(AD34:AD35)</f>
        <v>0</v>
      </c>
      <c r="AE36" s="45">
        <f t="shared" ref="AE36" si="64">SUM(AE34:AE35)</f>
        <v>0</v>
      </c>
      <c r="AF36" s="45">
        <f t="shared" ref="AF36" si="65">SUM(AF34:AF35)</f>
        <v>0</v>
      </c>
      <c r="AG36" s="45">
        <f t="shared" ref="AG36" si="66">SUM(AG34:AG35)</f>
        <v>0</v>
      </c>
    </row>
    <row r="37" spans="2:33" x14ac:dyDescent="0.2"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2:33" ht="15" x14ac:dyDescent="0.25">
      <c r="B38" s="8" t="s">
        <v>53</v>
      </c>
      <c r="C38" s="38">
        <f>SUM(D38:AG38)</f>
        <v>0</v>
      </c>
      <c r="D38" s="45">
        <f t="shared" ref="D38:AG38" si="67">SUM(D36,D30)</f>
        <v>0</v>
      </c>
      <c r="E38" s="45">
        <f t="shared" si="67"/>
        <v>0</v>
      </c>
      <c r="F38" s="45">
        <f t="shared" si="67"/>
        <v>0</v>
      </c>
      <c r="G38" s="45">
        <f t="shared" si="67"/>
        <v>0</v>
      </c>
      <c r="H38" s="45">
        <f t="shared" si="67"/>
        <v>0</v>
      </c>
      <c r="I38" s="45">
        <f t="shared" si="67"/>
        <v>0</v>
      </c>
      <c r="J38" s="45">
        <f t="shared" si="67"/>
        <v>0</v>
      </c>
      <c r="K38" s="45">
        <f t="shared" si="67"/>
        <v>0</v>
      </c>
      <c r="L38" s="45">
        <f t="shared" si="67"/>
        <v>0</v>
      </c>
      <c r="M38" s="45">
        <f t="shared" si="67"/>
        <v>0</v>
      </c>
      <c r="N38" s="45">
        <f t="shared" si="67"/>
        <v>0</v>
      </c>
      <c r="O38" s="45">
        <f t="shared" si="67"/>
        <v>0</v>
      </c>
      <c r="P38" s="45">
        <f t="shared" si="67"/>
        <v>0</v>
      </c>
      <c r="Q38" s="45">
        <f t="shared" si="67"/>
        <v>0</v>
      </c>
      <c r="R38" s="45">
        <f t="shared" si="67"/>
        <v>0</v>
      </c>
      <c r="S38" s="45">
        <f t="shared" si="67"/>
        <v>0</v>
      </c>
      <c r="T38" s="45">
        <f t="shared" si="67"/>
        <v>0</v>
      </c>
      <c r="U38" s="45">
        <f t="shared" si="67"/>
        <v>0</v>
      </c>
      <c r="V38" s="45">
        <f t="shared" si="67"/>
        <v>0</v>
      </c>
      <c r="W38" s="45">
        <f t="shared" si="67"/>
        <v>0</v>
      </c>
      <c r="X38" s="45">
        <f t="shared" si="67"/>
        <v>0</v>
      </c>
      <c r="Y38" s="45">
        <f t="shared" si="67"/>
        <v>0</v>
      </c>
      <c r="Z38" s="45">
        <f t="shared" si="67"/>
        <v>0</v>
      </c>
      <c r="AA38" s="45">
        <f t="shared" si="67"/>
        <v>0</v>
      </c>
      <c r="AB38" s="45">
        <f t="shared" si="67"/>
        <v>0</v>
      </c>
      <c r="AC38" s="45">
        <f t="shared" si="67"/>
        <v>0</v>
      </c>
      <c r="AD38" s="45">
        <f t="shared" si="67"/>
        <v>0</v>
      </c>
      <c r="AE38" s="45">
        <f t="shared" si="67"/>
        <v>0</v>
      </c>
      <c r="AF38" s="45">
        <f t="shared" si="67"/>
        <v>0</v>
      </c>
      <c r="AG38" s="45">
        <f t="shared" si="67"/>
        <v>0</v>
      </c>
    </row>
    <row r="39" spans="2:33" x14ac:dyDescent="0.2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2:33" x14ac:dyDescent="0.2"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2:33" ht="15" x14ac:dyDescent="0.25">
      <c r="B41" s="23" t="s">
        <v>62</v>
      </c>
      <c r="C41" s="38">
        <f>SUM(D41:AG41)</f>
        <v>0</v>
      </c>
      <c r="D41" s="45">
        <f>D38-D19</f>
        <v>0</v>
      </c>
      <c r="E41" s="45">
        <f t="shared" ref="E41:AG41" si="68">E38-E19</f>
        <v>0</v>
      </c>
      <c r="F41" s="45">
        <f t="shared" si="68"/>
        <v>0</v>
      </c>
      <c r="G41" s="45">
        <f t="shared" si="68"/>
        <v>0</v>
      </c>
      <c r="H41" s="45">
        <f t="shared" si="68"/>
        <v>0</v>
      </c>
      <c r="I41" s="45">
        <f t="shared" si="68"/>
        <v>0</v>
      </c>
      <c r="J41" s="45">
        <f t="shared" si="68"/>
        <v>0</v>
      </c>
      <c r="K41" s="45">
        <f t="shared" si="68"/>
        <v>0</v>
      </c>
      <c r="L41" s="45">
        <f t="shared" si="68"/>
        <v>0</v>
      </c>
      <c r="M41" s="45">
        <f t="shared" si="68"/>
        <v>0</v>
      </c>
      <c r="N41" s="45">
        <f t="shared" si="68"/>
        <v>0</v>
      </c>
      <c r="O41" s="45">
        <f t="shared" si="68"/>
        <v>0</v>
      </c>
      <c r="P41" s="45">
        <f t="shared" si="68"/>
        <v>0</v>
      </c>
      <c r="Q41" s="45">
        <f t="shared" si="68"/>
        <v>0</v>
      </c>
      <c r="R41" s="45">
        <f t="shared" si="68"/>
        <v>0</v>
      </c>
      <c r="S41" s="45">
        <f t="shared" si="68"/>
        <v>0</v>
      </c>
      <c r="T41" s="45">
        <f t="shared" si="68"/>
        <v>0</v>
      </c>
      <c r="U41" s="45">
        <f t="shared" si="68"/>
        <v>0</v>
      </c>
      <c r="V41" s="45">
        <f t="shared" si="68"/>
        <v>0</v>
      </c>
      <c r="W41" s="45">
        <f t="shared" si="68"/>
        <v>0</v>
      </c>
      <c r="X41" s="45">
        <f t="shared" si="68"/>
        <v>0</v>
      </c>
      <c r="Y41" s="45">
        <f t="shared" si="68"/>
        <v>0</v>
      </c>
      <c r="Z41" s="45">
        <f t="shared" si="68"/>
        <v>0</v>
      </c>
      <c r="AA41" s="45">
        <f t="shared" si="68"/>
        <v>0</v>
      </c>
      <c r="AB41" s="45">
        <f t="shared" si="68"/>
        <v>0</v>
      </c>
      <c r="AC41" s="45">
        <f t="shared" si="68"/>
        <v>0</v>
      </c>
      <c r="AD41" s="45">
        <f t="shared" si="68"/>
        <v>0</v>
      </c>
      <c r="AE41" s="45">
        <f t="shared" si="68"/>
        <v>0</v>
      </c>
      <c r="AF41" s="45">
        <f t="shared" si="68"/>
        <v>0</v>
      </c>
      <c r="AG41" s="45">
        <f t="shared" si="68"/>
        <v>0</v>
      </c>
    </row>
  </sheetData>
  <mergeCells count="4">
    <mergeCell ref="B13:B14"/>
    <mergeCell ref="B32:B33"/>
    <mergeCell ref="B3:B4"/>
    <mergeCell ref="B22:B23"/>
  </mergeCells>
  <conditionalFormatting sqref="D4:AG4">
    <cfRule type="expression" dxfId="19" priority="8">
      <formula>D4&lt;1900</formula>
    </cfRule>
  </conditionalFormatting>
  <conditionalFormatting sqref="D14:AG14">
    <cfRule type="expression" dxfId="18" priority="7">
      <formula>D14&lt;1900</formula>
    </cfRule>
  </conditionalFormatting>
  <conditionalFormatting sqref="D23:AG23">
    <cfRule type="expression" dxfId="17" priority="6">
      <formula>D23&lt;1900</formula>
    </cfRule>
  </conditionalFormatting>
  <conditionalFormatting sqref="D33:AG33">
    <cfRule type="expression" dxfId="16" priority="5">
      <formula>D33&lt;1900</formula>
    </cfRule>
  </conditionalFormatting>
  <pageMargins left="0.74803149606299213" right="0.74803149606299213" top="0.98425196850393704" bottom="0.98425196850393704" header="0.51181102362204722" footer="0.51181102362204722"/>
  <pageSetup paperSize="9" scale="38" orientation="landscape" r:id="rId1"/>
  <headerFooter alignWithMargins="0">
    <oddHeader>&amp;C&amp;F</oddHead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0C3724D-4AC5-4D11-BDD3-8D8BCCF01305}">
            <xm:f>D$3&gt;Parametre!$C$12</xm:f>
            <x14:dxf>
              <fill>
                <patternFill>
                  <bgColor theme="0" tint="-0.14996795556505021"/>
                </patternFill>
              </fill>
            </x14:dxf>
          </x14:cfRule>
          <xm:sqref>D5:AG10</xm:sqref>
        </x14:conditionalFormatting>
        <x14:conditionalFormatting xmlns:xm="http://schemas.microsoft.com/office/excel/2006/main">
          <x14:cfRule type="expression" priority="3" id="{485772E8-5CEE-443F-9A06-8199B685D705}">
            <xm:f>D$3&gt;Parametre!$C$12</xm:f>
            <x14:dxf>
              <fill>
                <patternFill>
                  <bgColor theme="0" tint="-0.14996795556505021"/>
                </patternFill>
              </fill>
            </x14:dxf>
          </x14:cfRule>
          <xm:sqref>D15:AG16</xm:sqref>
        </x14:conditionalFormatting>
        <x14:conditionalFormatting xmlns:xm="http://schemas.microsoft.com/office/excel/2006/main">
          <x14:cfRule type="expression" priority="2" id="{3A212F10-04CA-4414-A616-5A6D81939306}">
            <xm:f>D$3&gt;Parametre!$C$12</xm:f>
            <x14:dxf>
              <fill>
                <patternFill>
                  <bgColor theme="0" tint="-0.14996795556505021"/>
                </patternFill>
              </fill>
            </x14:dxf>
          </x14:cfRule>
          <xm:sqref>D24:AG29</xm:sqref>
        </x14:conditionalFormatting>
        <x14:conditionalFormatting xmlns:xm="http://schemas.microsoft.com/office/excel/2006/main">
          <x14:cfRule type="expression" priority="1" id="{38FAEA00-A457-4515-9C9D-0513A8B12708}">
            <xm:f>D$3&gt;Parametre!$C$12</xm:f>
            <x14:dxf>
              <fill>
                <patternFill>
                  <bgColor theme="0" tint="-0.14996795556505021"/>
                </patternFill>
              </fill>
            </x14:dxf>
          </x14:cfRule>
          <xm:sqref>D34:AG35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G22"/>
  <sheetViews>
    <sheetView showGridLines="0" topLeftCell="C1" zoomScale="85" zoomScaleNormal="85" workbookViewId="0">
      <selection activeCell="H15" sqref="H15:AG15"/>
    </sheetView>
  </sheetViews>
  <sheetFormatPr defaultRowHeight="12.75" x14ac:dyDescent="0.2"/>
  <cols>
    <col min="1" max="1" width="2.7109375" style="1" customWidth="1"/>
    <col min="2" max="2" width="28" style="1" bestFit="1" customWidth="1"/>
    <col min="3" max="3" width="17" style="1" bestFit="1" customWidth="1"/>
    <col min="4" max="16384" width="9.140625" style="1"/>
  </cols>
  <sheetData>
    <row r="2" spans="2:33" ht="15" x14ac:dyDescent="0.2">
      <c r="B2" s="20" t="s">
        <v>55</v>
      </c>
      <c r="C2" s="2"/>
    </row>
    <row r="3" spans="2:33" ht="15" x14ac:dyDescent="0.25">
      <c r="B3" s="95" t="s">
        <v>69</v>
      </c>
      <c r="C3" s="17" t="s">
        <v>30</v>
      </c>
      <c r="D3" s="5">
        <v>1</v>
      </c>
      <c r="E3" s="5">
        <v>2</v>
      </c>
      <c r="F3" s="5">
        <v>3</v>
      </c>
      <c r="G3" s="5">
        <v>4</v>
      </c>
      <c r="H3" s="5">
        <v>5</v>
      </c>
      <c r="I3" s="5">
        <v>6</v>
      </c>
      <c r="J3" s="5">
        <v>7</v>
      </c>
      <c r="K3" s="5">
        <v>8</v>
      </c>
      <c r="L3" s="5">
        <v>9</v>
      </c>
      <c r="M3" s="5">
        <v>10</v>
      </c>
      <c r="N3" s="5">
        <v>11</v>
      </c>
      <c r="O3" s="5">
        <v>12</v>
      </c>
      <c r="P3" s="5">
        <v>13</v>
      </c>
      <c r="Q3" s="5">
        <v>14</v>
      </c>
      <c r="R3" s="5">
        <v>15</v>
      </c>
      <c r="S3" s="5">
        <v>16</v>
      </c>
      <c r="T3" s="5">
        <v>17</v>
      </c>
      <c r="U3" s="5">
        <v>18</v>
      </c>
      <c r="V3" s="5">
        <v>19</v>
      </c>
      <c r="W3" s="5">
        <v>20</v>
      </c>
      <c r="X3" s="5">
        <v>21</v>
      </c>
      <c r="Y3" s="5">
        <v>22</v>
      </c>
      <c r="Z3" s="5">
        <v>23</v>
      </c>
      <c r="AA3" s="5">
        <v>24</v>
      </c>
      <c r="AB3" s="5">
        <v>25</v>
      </c>
      <c r="AC3" s="5">
        <v>26</v>
      </c>
      <c r="AD3" s="5">
        <v>27</v>
      </c>
      <c r="AE3" s="5">
        <v>28</v>
      </c>
      <c r="AF3" s="5">
        <v>29</v>
      </c>
      <c r="AG3" s="5">
        <v>30</v>
      </c>
    </row>
    <row r="4" spans="2:33" ht="15" x14ac:dyDescent="0.25">
      <c r="B4" s="96"/>
      <c r="C4" s="30" t="s">
        <v>1</v>
      </c>
      <c r="D4" s="6">
        <f>Parametre!$C$13</f>
        <v>0</v>
      </c>
      <c r="E4" s="6">
        <f>D4+1</f>
        <v>1</v>
      </c>
      <c r="F4" s="6">
        <f t="shared" ref="F4:AG4" si="0">E4+1</f>
        <v>2</v>
      </c>
      <c r="G4" s="6">
        <f t="shared" si="0"/>
        <v>3</v>
      </c>
      <c r="H4" s="6">
        <f t="shared" si="0"/>
        <v>4</v>
      </c>
      <c r="I4" s="6">
        <f t="shared" si="0"/>
        <v>5</v>
      </c>
      <c r="J4" s="6">
        <f t="shared" si="0"/>
        <v>6</v>
      </c>
      <c r="K4" s="6">
        <f t="shared" si="0"/>
        <v>7</v>
      </c>
      <c r="L4" s="6">
        <f t="shared" si="0"/>
        <v>8</v>
      </c>
      <c r="M4" s="6">
        <f t="shared" si="0"/>
        <v>9</v>
      </c>
      <c r="N4" s="6">
        <f t="shared" si="0"/>
        <v>10</v>
      </c>
      <c r="O4" s="6">
        <f t="shared" si="0"/>
        <v>11</v>
      </c>
      <c r="P4" s="6">
        <f t="shared" si="0"/>
        <v>12</v>
      </c>
      <c r="Q4" s="6">
        <f t="shared" si="0"/>
        <v>13</v>
      </c>
      <c r="R4" s="6">
        <f t="shared" si="0"/>
        <v>14</v>
      </c>
      <c r="S4" s="6">
        <f t="shared" si="0"/>
        <v>15</v>
      </c>
      <c r="T4" s="6">
        <f t="shared" si="0"/>
        <v>16</v>
      </c>
      <c r="U4" s="6">
        <f t="shared" si="0"/>
        <v>17</v>
      </c>
      <c r="V4" s="6">
        <f t="shared" si="0"/>
        <v>18</v>
      </c>
      <c r="W4" s="6">
        <f t="shared" si="0"/>
        <v>19</v>
      </c>
      <c r="X4" s="6">
        <f t="shared" si="0"/>
        <v>20</v>
      </c>
      <c r="Y4" s="6">
        <f t="shared" si="0"/>
        <v>21</v>
      </c>
      <c r="Z4" s="6">
        <f t="shared" si="0"/>
        <v>22</v>
      </c>
      <c r="AA4" s="6">
        <f t="shared" si="0"/>
        <v>23</v>
      </c>
      <c r="AB4" s="6">
        <f t="shared" si="0"/>
        <v>24</v>
      </c>
      <c r="AC4" s="6">
        <f t="shared" si="0"/>
        <v>25</v>
      </c>
      <c r="AD4" s="6">
        <f t="shared" si="0"/>
        <v>26</v>
      </c>
      <c r="AE4" s="6">
        <f t="shared" si="0"/>
        <v>27</v>
      </c>
      <c r="AF4" s="6">
        <f t="shared" si="0"/>
        <v>28</v>
      </c>
      <c r="AG4" s="6">
        <f t="shared" si="0"/>
        <v>29</v>
      </c>
    </row>
    <row r="5" spans="2:33" ht="15" x14ac:dyDescent="0.25">
      <c r="B5" s="18"/>
      <c r="C5" s="37">
        <f t="shared" ref="C5:C7" si="1">SUM(D5:AG5)</f>
        <v>0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2:33" ht="15" x14ac:dyDescent="0.25">
      <c r="B6" s="3"/>
      <c r="C6" s="37">
        <f t="shared" si="1"/>
        <v>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2:33" ht="15" x14ac:dyDescent="0.25">
      <c r="B7" s="3"/>
      <c r="C7" s="37">
        <f t="shared" si="1"/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2:33" ht="15" x14ac:dyDescent="0.25">
      <c r="B8" s="3"/>
      <c r="C8" s="37">
        <f>SUM(D8:AG8)</f>
        <v>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2:33" ht="15" x14ac:dyDescent="0.25">
      <c r="B9" s="3"/>
      <c r="C9" s="37">
        <f>SUM(D9:AG9)</f>
        <v>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2:33" ht="15" x14ac:dyDescent="0.25">
      <c r="B10" s="8" t="s">
        <v>28</v>
      </c>
      <c r="C10" s="38">
        <f>SUM(D10:AG10)</f>
        <v>0</v>
      </c>
      <c r="D10" s="45">
        <f>SUM(D5:D9)</f>
        <v>0</v>
      </c>
      <c r="E10" s="45">
        <f t="shared" ref="E10:AG10" si="2">SUM(E5:E9)</f>
        <v>0</v>
      </c>
      <c r="F10" s="45">
        <f t="shared" si="2"/>
        <v>0</v>
      </c>
      <c r="G10" s="45">
        <f t="shared" si="2"/>
        <v>0</v>
      </c>
      <c r="H10" s="45">
        <f t="shared" si="2"/>
        <v>0</v>
      </c>
      <c r="I10" s="45">
        <f t="shared" si="2"/>
        <v>0</v>
      </c>
      <c r="J10" s="45">
        <f t="shared" si="2"/>
        <v>0</v>
      </c>
      <c r="K10" s="45">
        <f t="shared" si="2"/>
        <v>0</v>
      </c>
      <c r="L10" s="45">
        <f t="shared" si="2"/>
        <v>0</v>
      </c>
      <c r="M10" s="45">
        <f t="shared" si="2"/>
        <v>0</v>
      </c>
      <c r="N10" s="45">
        <f t="shared" si="2"/>
        <v>0</v>
      </c>
      <c r="O10" s="45">
        <f t="shared" si="2"/>
        <v>0</v>
      </c>
      <c r="P10" s="45">
        <f t="shared" si="2"/>
        <v>0</v>
      </c>
      <c r="Q10" s="45">
        <f t="shared" si="2"/>
        <v>0</v>
      </c>
      <c r="R10" s="45">
        <f t="shared" si="2"/>
        <v>0</v>
      </c>
      <c r="S10" s="45">
        <f t="shared" si="2"/>
        <v>0</v>
      </c>
      <c r="T10" s="45">
        <f t="shared" si="2"/>
        <v>0</v>
      </c>
      <c r="U10" s="45">
        <f t="shared" si="2"/>
        <v>0</v>
      </c>
      <c r="V10" s="45">
        <f t="shared" si="2"/>
        <v>0</v>
      </c>
      <c r="W10" s="45">
        <f t="shared" si="2"/>
        <v>0</v>
      </c>
      <c r="X10" s="45">
        <f t="shared" si="2"/>
        <v>0</v>
      </c>
      <c r="Y10" s="45">
        <f t="shared" si="2"/>
        <v>0</v>
      </c>
      <c r="Z10" s="45">
        <f t="shared" si="2"/>
        <v>0</v>
      </c>
      <c r="AA10" s="45">
        <f t="shared" si="2"/>
        <v>0</v>
      </c>
      <c r="AB10" s="45">
        <f t="shared" si="2"/>
        <v>0</v>
      </c>
      <c r="AC10" s="45">
        <f t="shared" si="2"/>
        <v>0</v>
      </c>
      <c r="AD10" s="45">
        <f t="shared" si="2"/>
        <v>0</v>
      </c>
      <c r="AE10" s="45">
        <f t="shared" si="2"/>
        <v>0</v>
      </c>
      <c r="AF10" s="45">
        <f t="shared" si="2"/>
        <v>0</v>
      </c>
      <c r="AG10" s="45">
        <f t="shared" si="2"/>
        <v>0</v>
      </c>
    </row>
    <row r="12" spans="2:33" ht="15" x14ac:dyDescent="0.2">
      <c r="B12" s="20" t="s">
        <v>54</v>
      </c>
      <c r="C12" s="2"/>
    </row>
    <row r="13" spans="2:33" ht="15" x14ac:dyDescent="0.25">
      <c r="B13" s="95" t="s">
        <v>70</v>
      </c>
      <c r="C13" s="17" t="s">
        <v>30</v>
      </c>
      <c r="D13" s="5">
        <v>1</v>
      </c>
      <c r="E13" s="5">
        <v>2</v>
      </c>
      <c r="F13" s="5">
        <v>3</v>
      </c>
      <c r="G13" s="5">
        <v>4</v>
      </c>
      <c r="H13" s="5">
        <v>5</v>
      </c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5">
        <v>13</v>
      </c>
      <c r="Q13" s="5">
        <v>14</v>
      </c>
      <c r="R13" s="5">
        <v>15</v>
      </c>
      <c r="S13" s="5">
        <v>16</v>
      </c>
      <c r="T13" s="5">
        <v>17</v>
      </c>
      <c r="U13" s="5">
        <v>18</v>
      </c>
      <c r="V13" s="5">
        <v>19</v>
      </c>
      <c r="W13" s="5">
        <v>20</v>
      </c>
      <c r="X13" s="5">
        <v>21</v>
      </c>
      <c r="Y13" s="5">
        <v>22</v>
      </c>
      <c r="Z13" s="5">
        <v>23</v>
      </c>
      <c r="AA13" s="5">
        <v>24</v>
      </c>
      <c r="AB13" s="5">
        <v>25</v>
      </c>
      <c r="AC13" s="5">
        <v>26</v>
      </c>
      <c r="AD13" s="5">
        <v>27</v>
      </c>
      <c r="AE13" s="5">
        <v>28</v>
      </c>
      <c r="AF13" s="5">
        <v>29</v>
      </c>
      <c r="AG13" s="5">
        <v>30</v>
      </c>
    </row>
    <row r="14" spans="2:33" ht="15" x14ac:dyDescent="0.25">
      <c r="B14" s="96"/>
      <c r="C14" s="30" t="s">
        <v>1</v>
      </c>
      <c r="D14" s="6">
        <f>Parametre!$C$13</f>
        <v>0</v>
      </c>
      <c r="E14" s="6">
        <f>D14+1</f>
        <v>1</v>
      </c>
      <c r="F14" s="6">
        <f t="shared" ref="F14:AG14" si="3">E14+1</f>
        <v>2</v>
      </c>
      <c r="G14" s="6">
        <f t="shared" si="3"/>
        <v>3</v>
      </c>
      <c r="H14" s="6">
        <f t="shared" si="3"/>
        <v>4</v>
      </c>
      <c r="I14" s="6">
        <f t="shared" si="3"/>
        <v>5</v>
      </c>
      <c r="J14" s="6">
        <f t="shared" si="3"/>
        <v>6</v>
      </c>
      <c r="K14" s="6">
        <f t="shared" si="3"/>
        <v>7</v>
      </c>
      <c r="L14" s="6">
        <f t="shared" si="3"/>
        <v>8</v>
      </c>
      <c r="M14" s="6">
        <f t="shared" si="3"/>
        <v>9</v>
      </c>
      <c r="N14" s="6">
        <f t="shared" si="3"/>
        <v>10</v>
      </c>
      <c r="O14" s="6">
        <f t="shared" si="3"/>
        <v>11</v>
      </c>
      <c r="P14" s="6">
        <f t="shared" si="3"/>
        <v>12</v>
      </c>
      <c r="Q14" s="6">
        <f t="shared" si="3"/>
        <v>13</v>
      </c>
      <c r="R14" s="6">
        <f t="shared" si="3"/>
        <v>14</v>
      </c>
      <c r="S14" s="6">
        <f t="shared" si="3"/>
        <v>15</v>
      </c>
      <c r="T14" s="6">
        <f t="shared" si="3"/>
        <v>16</v>
      </c>
      <c r="U14" s="6">
        <f t="shared" si="3"/>
        <v>17</v>
      </c>
      <c r="V14" s="6">
        <f t="shared" si="3"/>
        <v>18</v>
      </c>
      <c r="W14" s="6">
        <f t="shared" si="3"/>
        <v>19</v>
      </c>
      <c r="X14" s="6">
        <f t="shared" si="3"/>
        <v>20</v>
      </c>
      <c r="Y14" s="6">
        <f t="shared" si="3"/>
        <v>21</v>
      </c>
      <c r="Z14" s="6">
        <f t="shared" si="3"/>
        <v>22</v>
      </c>
      <c r="AA14" s="6">
        <f t="shared" si="3"/>
        <v>23</v>
      </c>
      <c r="AB14" s="6">
        <f t="shared" si="3"/>
        <v>24</v>
      </c>
      <c r="AC14" s="6">
        <f t="shared" si="3"/>
        <v>25</v>
      </c>
      <c r="AD14" s="6">
        <f t="shared" si="3"/>
        <v>26</v>
      </c>
      <c r="AE14" s="6">
        <f t="shared" si="3"/>
        <v>27</v>
      </c>
      <c r="AF14" s="6">
        <f t="shared" si="3"/>
        <v>28</v>
      </c>
      <c r="AG14" s="6">
        <f t="shared" si="3"/>
        <v>29</v>
      </c>
    </row>
    <row r="15" spans="2:33" ht="15" x14ac:dyDescent="0.25">
      <c r="B15" s="18"/>
      <c r="C15" s="37">
        <f t="shared" ref="C15:C20" si="4">SUM(D15:AG15)</f>
        <v>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2:33" ht="15" x14ac:dyDescent="0.25">
      <c r="B16" s="3"/>
      <c r="C16" s="37">
        <f t="shared" si="4"/>
        <v>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2:33" ht="15" x14ac:dyDescent="0.25">
      <c r="B17" s="3"/>
      <c r="C17" s="37">
        <f t="shared" si="4"/>
        <v>0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2:33" ht="15" x14ac:dyDescent="0.25">
      <c r="B18" s="3"/>
      <c r="C18" s="37">
        <f t="shared" si="4"/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2:33" ht="15" x14ac:dyDescent="0.25">
      <c r="B19" s="3"/>
      <c r="C19" s="37">
        <f t="shared" si="4"/>
        <v>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2:33" ht="15" x14ac:dyDescent="0.25">
      <c r="B20" s="8" t="s">
        <v>29</v>
      </c>
      <c r="C20" s="38">
        <f t="shared" si="4"/>
        <v>0</v>
      </c>
      <c r="D20" s="45">
        <f>SUM(D15:D19)</f>
        <v>0</v>
      </c>
      <c r="E20" s="45">
        <f t="shared" ref="E20:AG20" si="5">SUM(E15:E19)</f>
        <v>0</v>
      </c>
      <c r="F20" s="45">
        <f t="shared" si="5"/>
        <v>0</v>
      </c>
      <c r="G20" s="45">
        <f t="shared" si="5"/>
        <v>0</v>
      </c>
      <c r="H20" s="45">
        <f t="shared" si="5"/>
        <v>0</v>
      </c>
      <c r="I20" s="45">
        <f t="shared" si="5"/>
        <v>0</v>
      </c>
      <c r="J20" s="45">
        <f t="shared" si="5"/>
        <v>0</v>
      </c>
      <c r="K20" s="45">
        <f t="shared" si="5"/>
        <v>0</v>
      </c>
      <c r="L20" s="45">
        <f t="shared" si="5"/>
        <v>0</v>
      </c>
      <c r="M20" s="45">
        <f t="shared" si="5"/>
        <v>0</v>
      </c>
      <c r="N20" s="45">
        <f t="shared" si="5"/>
        <v>0</v>
      </c>
      <c r="O20" s="45">
        <f t="shared" si="5"/>
        <v>0</v>
      </c>
      <c r="P20" s="45">
        <f t="shared" si="5"/>
        <v>0</v>
      </c>
      <c r="Q20" s="45">
        <f t="shared" si="5"/>
        <v>0</v>
      </c>
      <c r="R20" s="45">
        <f t="shared" si="5"/>
        <v>0</v>
      </c>
      <c r="S20" s="45">
        <f t="shared" si="5"/>
        <v>0</v>
      </c>
      <c r="T20" s="45">
        <f t="shared" si="5"/>
        <v>0</v>
      </c>
      <c r="U20" s="45">
        <f t="shared" si="5"/>
        <v>0</v>
      </c>
      <c r="V20" s="45">
        <f t="shared" si="5"/>
        <v>0</v>
      </c>
      <c r="W20" s="45">
        <f t="shared" si="5"/>
        <v>0</v>
      </c>
      <c r="X20" s="45">
        <f t="shared" si="5"/>
        <v>0</v>
      </c>
      <c r="Y20" s="45">
        <f t="shared" si="5"/>
        <v>0</v>
      </c>
      <c r="Z20" s="45">
        <f t="shared" si="5"/>
        <v>0</v>
      </c>
      <c r="AA20" s="45">
        <f t="shared" si="5"/>
        <v>0</v>
      </c>
      <c r="AB20" s="45">
        <f t="shared" si="5"/>
        <v>0</v>
      </c>
      <c r="AC20" s="45">
        <f t="shared" si="5"/>
        <v>0</v>
      </c>
      <c r="AD20" s="45">
        <f t="shared" si="5"/>
        <v>0</v>
      </c>
      <c r="AE20" s="45">
        <f t="shared" si="5"/>
        <v>0</v>
      </c>
      <c r="AF20" s="45">
        <f t="shared" si="5"/>
        <v>0</v>
      </c>
      <c r="AG20" s="45">
        <f t="shared" si="5"/>
        <v>0</v>
      </c>
    </row>
    <row r="21" spans="2:33" x14ac:dyDescent="0.2"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2:33" ht="15" x14ac:dyDescent="0.25">
      <c r="B22" s="23" t="s">
        <v>63</v>
      </c>
      <c r="C22" s="38">
        <f>SUM(D22:AG22)</f>
        <v>0</v>
      </c>
      <c r="D22" s="45">
        <f t="shared" ref="D22:AG22" si="6">D20-D10</f>
        <v>0</v>
      </c>
      <c r="E22" s="45">
        <f t="shared" si="6"/>
        <v>0</v>
      </c>
      <c r="F22" s="45">
        <f t="shared" si="6"/>
        <v>0</v>
      </c>
      <c r="G22" s="45">
        <f t="shared" si="6"/>
        <v>0</v>
      </c>
      <c r="H22" s="45">
        <f t="shared" si="6"/>
        <v>0</v>
      </c>
      <c r="I22" s="45">
        <f t="shared" si="6"/>
        <v>0</v>
      </c>
      <c r="J22" s="45">
        <f t="shared" si="6"/>
        <v>0</v>
      </c>
      <c r="K22" s="45">
        <f t="shared" si="6"/>
        <v>0</v>
      </c>
      <c r="L22" s="45">
        <f t="shared" si="6"/>
        <v>0</v>
      </c>
      <c r="M22" s="45">
        <f t="shared" si="6"/>
        <v>0</v>
      </c>
      <c r="N22" s="45">
        <f t="shared" si="6"/>
        <v>0</v>
      </c>
      <c r="O22" s="45">
        <f t="shared" si="6"/>
        <v>0</v>
      </c>
      <c r="P22" s="45">
        <f t="shared" si="6"/>
        <v>0</v>
      </c>
      <c r="Q22" s="45">
        <f t="shared" si="6"/>
        <v>0</v>
      </c>
      <c r="R22" s="45">
        <f t="shared" si="6"/>
        <v>0</v>
      </c>
      <c r="S22" s="45">
        <f t="shared" si="6"/>
        <v>0</v>
      </c>
      <c r="T22" s="45">
        <f t="shared" si="6"/>
        <v>0</v>
      </c>
      <c r="U22" s="45">
        <f t="shared" si="6"/>
        <v>0</v>
      </c>
      <c r="V22" s="45">
        <f t="shared" si="6"/>
        <v>0</v>
      </c>
      <c r="W22" s="45">
        <f t="shared" si="6"/>
        <v>0</v>
      </c>
      <c r="X22" s="45">
        <f t="shared" si="6"/>
        <v>0</v>
      </c>
      <c r="Y22" s="45">
        <f t="shared" si="6"/>
        <v>0</v>
      </c>
      <c r="Z22" s="45">
        <f t="shared" si="6"/>
        <v>0</v>
      </c>
      <c r="AA22" s="45">
        <f t="shared" si="6"/>
        <v>0</v>
      </c>
      <c r="AB22" s="45">
        <f t="shared" si="6"/>
        <v>0</v>
      </c>
      <c r="AC22" s="45">
        <f t="shared" si="6"/>
        <v>0</v>
      </c>
      <c r="AD22" s="45">
        <f t="shared" si="6"/>
        <v>0</v>
      </c>
      <c r="AE22" s="45">
        <f t="shared" si="6"/>
        <v>0</v>
      </c>
      <c r="AF22" s="45">
        <f t="shared" si="6"/>
        <v>0</v>
      </c>
      <c r="AG22" s="45">
        <f t="shared" si="6"/>
        <v>0</v>
      </c>
    </row>
  </sheetData>
  <mergeCells count="2">
    <mergeCell ref="B3:B4"/>
    <mergeCell ref="B13:B14"/>
  </mergeCells>
  <conditionalFormatting sqref="D4:AG4 D14:AG14">
    <cfRule type="expression" dxfId="11" priority="3">
      <formula>D4&lt;1900</formula>
    </cfRule>
  </conditionalFormatting>
  <pageMargins left="0.74803149606299213" right="0.74803149606299213" top="0.98425196850393704" bottom="0.98425196850393704" header="0.51181102362204722" footer="0.51181102362204722"/>
  <pageSetup paperSize="9" scale="40" orientation="landscape" r:id="rId1"/>
  <headerFooter alignWithMargins="0">
    <oddHeader>&amp;C&amp;F</oddHead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B7F3A9B-99A5-409C-A68F-04FE475D58F5}">
            <xm:f>D$3&gt;Parametre!$C$12</xm:f>
            <x14:dxf>
              <fill>
                <patternFill>
                  <bgColor theme="0" tint="-0.14996795556505021"/>
                </patternFill>
              </fill>
            </x14:dxf>
          </x14:cfRule>
          <xm:sqref>D5:AG9</xm:sqref>
        </x14:conditionalFormatting>
        <x14:conditionalFormatting xmlns:xm="http://schemas.microsoft.com/office/excel/2006/main">
          <x14:cfRule type="expression" priority="1" id="{A5B09F71-C03C-4BEA-99C3-0D4B96BCA35E}">
            <xm:f>D$3&gt;Parametre!$C$12</xm:f>
            <x14:dxf>
              <fill>
                <patternFill>
                  <bgColor theme="0" tint="-0.14996795556505021"/>
                </patternFill>
              </fill>
            </x14:dxf>
          </x14:cfRule>
          <xm:sqref>D15:AG19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F9"/>
  <sheetViews>
    <sheetView showGridLines="0" zoomScale="85" zoomScaleNormal="85" workbookViewId="0">
      <selection activeCell="C2" sqref="C2:F2"/>
    </sheetView>
  </sheetViews>
  <sheetFormatPr defaultRowHeight="12.75" x14ac:dyDescent="0.2"/>
  <cols>
    <col min="1" max="1" width="2.7109375" style="1" customWidth="1"/>
    <col min="2" max="2" width="48.7109375" style="1" customWidth="1"/>
    <col min="3" max="3" width="26.5703125" style="1" customWidth="1"/>
    <col min="4" max="8" width="14.85546875" style="1" customWidth="1"/>
    <col min="9" max="16384" width="9.140625" style="1"/>
  </cols>
  <sheetData>
    <row r="2" spans="2:6" x14ac:dyDescent="0.2">
      <c r="B2" s="8" t="s">
        <v>78</v>
      </c>
      <c r="C2" s="100" t="s">
        <v>77</v>
      </c>
      <c r="D2" s="101"/>
      <c r="E2" s="101"/>
      <c r="F2" s="102"/>
    </row>
    <row r="4" spans="2:6" x14ac:dyDescent="0.2">
      <c r="B4" s="97" t="s">
        <v>84</v>
      </c>
      <c r="C4" s="98"/>
      <c r="D4" s="98"/>
      <c r="E4" s="99"/>
      <c r="F4" s="51"/>
    </row>
    <row r="6" spans="2:6" ht="15" customHeight="1" x14ac:dyDescent="0.2">
      <c r="B6" s="97" t="s">
        <v>77</v>
      </c>
      <c r="C6" s="98"/>
      <c r="D6" s="98"/>
      <c r="E6" s="99"/>
      <c r="F6" s="41" t="e">
        <f>IF(F4="N/A",MAX((AVERAGE('Financna analyza'!S8:AG8)-AVERAGE('Financna analyza'!S6:AG6))/Parametre!C17,0),MAX((AVERAGE('Financna analyza'!S8:AG8)-AVERAGE('Financna analyza'!S6:AG6))*(F4-Parametre!C12+Parametre!C14),0))</f>
        <v>#DIV/0!</v>
      </c>
    </row>
    <row r="7" spans="2:6" ht="15" customHeight="1" x14ac:dyDescent="0.2">
      <c r="B7" s="48"/>
      <c r="C7" s="48"/>
    </row>
    <row r="8" spans="2:6" ht="15" customHeight="1" x14ac:dyDescent="0.2">
      <c r="B8" s="97" t="s">
        <v>114</v>
      </c>
      <c r="C8" s="98"/>
      <c r="D8" s="98"/>
      <c r="E8" s="99"/>
      <c r="F8" s="16"/>
    </row>
    <row r="9" spans="2:6" ht="15" customHeight="1" x14ac:dyDescent="0.2">
      <c r="B9" s="48"/>
      <c r="C9" s="48"/>
    </row>
  </sheetData>
  <mergeCells count="4">
    <mergeCell ref="B8:E8"/>
    <mergeCell ref="B6:E6"/>
    <mergeCell ref="B4:E4"/>
    <mergeCell ref="C2:F2"/>
  </mergeCells>
  <dataValidations xWindow="571" yWindow="291" count="1">
    <dataValidation type="list" allowBlank="1" showInputMessage="1" showErrorMessage="1" sqref="C2">
      <formula1>"Zostatková hodnota ako NPV peňažných tokov po uplynutí referenčného obdobia,Iná metóda výpočtu zostatkovej hodnoty"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&amp;C&amp;F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7"/>
  <sheetViews>
    <sheetView showGridLines="0" topLeftCell="B1" zoomScale="85" zoomScaleNormal="85" workbookViewId="0">
      <selection activeCell="S6" sqref="E5:S6"/>
    </sheetView>
  </sheetViews>
  <sheetFormatPr defaultRowHeight="12.75" x14ac:dyDescent="0.2"/>
  <cols>
    <col min="1" max="1" width="2.7109375" style="1" customWidth="1"/>
    <col min="2" max="2" width="27.28515625" style="1" bestFit="1" customWidth="1"/>
    <col min="3" max="3" width="17" style="1" bestFit="1" customWidth="1"/>
    <col min="4" max="16384" width="9.140625" style="1"/>
  </cols>
  <sheetData>
    <row r="1" spans="2:33" ht="15" x14ac:dyDescent="0.25">
      <c r="B1" s="11"/>
      <c r="C1" s="4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2:33" ht="15" x14ac:dyDescent="0.25">
      <c r="B2" s="95" t="s">
        <v>71</v>
      </c>
      <c r="C2" s="17" t="s">
        <v>30</v>
      </c>
      <c r="D2" s="5">
        <v>1</v>
      </c>
      <c r="E2" s="5">
        <v>2</v>
      </c>
      <c r="F2" s="5">
        <v>3</v>
      </c>
      <c r="G2" s="5">
        <v>4</v>
      </c>
      <c r="H2" s="5">
        <v>5</v>
      </c>
      <c r="I2" s="5">
        <v>6</v>
      </c>
      <c r="J2" s="5">
        <v>7</v>
      </c>
      <c r="K2" s="5">
        <v>8</v>
      </c>
      <c r="L2" s="5">
        <v>9</v>
      </c>
      <c r="M2" s="5">
        <v>10</v>
      </c>
      <c r="N2" s="5">
        <v>11</v>
      </c>
      <c r="O2" s="5">
        <v>12</v>
      </c>
      <c r="P2" s="5">
        <v>13</v>
      </c>
      <c r="Q2" s="5">
        <v>14</v>
      </c>
      <c r="R2" s="5">
        <v>15</v>
      </c>
      <c r="S2" s="5">
        <v>16</v>
      </c>
      <c r="T2" s="5">
        <v>17</v>
      </c>
      <c r="U2" s="5">
        <v>18</v>
      </c>
      <c r="V2" s="5">
        <v>19</v>
      </c>
      <c r="W2" s="5">
        <v>20</v>
      </c>
      <c r="X2" s="5">
        <v>21</v>
      </c>
      <c r="Y2" s="5">
        <v>22</v>
      </c>
      <c r="Z2" s="5">
        <v>23</v>
      </c>
      <c r="AA2" s="5">
        <v>24</v>
      </c>
      <c r="AB2" s="5">
        <v>25</v>
      </c>
      <c r="AC2" s="5">
        <v>26</v>
      </c>
      <c r="AD2" s="5">
        <v>27</v>
      </c>
      <c r="AE2" s="5">
        <v>28</v>
      </c>
      <c r="AF2" s="5">
        <v>29</v>
      </c>
      <c r="AG2" s="5">
        <v>30</v>
      </c>
    </row>
    <row r="3" spans="2:33" ht="15" x14ac:dyDescent="0.25">
      <c r="B3" s="96"/>
      <c r="C3" s="30" t="s">
        <v>1</v>
      </c>
      <c r="D3" s="6">
        <f>Parametre!$C$13</f>
        <v>0</v>
      </c>
      <c r="E3" s="6">
        <f>D3+1</f>
        <v>1</v>
      </c>
      <c r="F3" s="6">
        <f t="shared" ref="F3:AG3" si="0">E3+1</f>
        <v>2</v>
      </c>
      <c r="G3" s="6">
        <f t="shared" si="0"/>
        <v>3</v>
      </c>
      <c r="H3" s="6">
        <f t="shared" si="0"/>
        <v>4</v>
      </c>
      <c r="I3" s="6">
        <f t="shared" si="0"/>
        <v>5</v>
      </c>
      <c r="J3" s="6">
        <f t="shared" si="0"/>
        <v>6</v>
      </c>
      <c r="K3" s="6">
        <f t="shared" si="0"/>
        <v>7</v>
      </c>
      <c r="L3" s="6">
        <f t="shared" si="0"/>
        <v>8</v>
      </c>
      <c r="M3" s="6">
        <f t="shared" si="0"/>
        <v>9</v>
      </c>
      <c r="N3" s="6">
        <f t="shared" si="0"/>
        <v>10</v>
      </c>
      <c r="O3" s="6">
        <f t="shared" si="0"/>
        <v>11</v>
      </c>
      <c r="P3" s="6">
        <f t="shared" si="0"/>
        <v>12</v>
      </c>
      <c r="Q3" s="6">
        <f t="shared" si="0"/>
        <v>13</v>
      </c>
      <c r="R3" s="6">
        <f t="shared" si="0"/>
        <v>14</v>
      </c>
      <c r="S3" s="6">
        <f t="shared" si="0"/>
        <v>15</v>
      </c>
      <c r="T3" s="6">
        <f t="shared" si="0"/>
        <v>16</v>
      </c>
      <c r="U3" s="6">
        <f t="shared" si="0"/>
        <v>17</v>
      </c>
      <c r="V3" s="6">
        <f t="shared" si="0"/>
        <v>18</v>
      </c>
      <c r="W3" s="6">
        <f t="shared" si="0"/>
        <v>19</v>
      </c>
      <c r="X3" s="6">
        <f t="shared" si="0"/>
        <v>20</v>
      </c>
      <c r="Y3" s="6">
        <f t="shared" si="0"/>
        <v>21</v>
      </c>
      <c r="Z3" s="6">
        <f t="shared" si="0"/>
        <v>22</v>
      </c>
      <c r="AA3" s="6">
        <f t="shared" si="0"/>
        <v>23</v>
      </c>
      <c r="AB3" s="6">
        <f t="shared" si="0"/>
        <v>24</v>
      </c>
      <c r="AC3" s="6">
        <f t="shared" si="0"/>
        <v>25</v>
      </c>
      <c r="AD3" s="6">
        <f t="shared" si="0"/>
        <v>26</v>
      </c>
      <c r="AE3" s="6">
        <f t="shared" si="0"/>
        <v>27</v>
      </c>
      <c r="AF3" s="6">
        <f t="shared" si="0"/>
        <v>28</v>
      </c>
      <c r="AG3" s="6">
        <f t="shared" si="0"/>
        <v>29</v>
      </c>
    </row>
    <row r="4" spans="2:33" x14ac:dyDescent="0.2">
      <c r="B4" s="18" t="s">
        <v>38</v>
      </c>
      <c r="C4" s="31">
        <f>SUM(D4:AG4)</f>
        <v>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5" spans="2:33" x14ac:dyDescent="0.2">
      <c r="B5" s="3" t="s">
        <v>43</v>
      </c>
      <c r="C5" s="31">
        <f>SUM(D5:AG5)</f>
        <v>0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2:33" x14ac:dyDescent="0.2">
      <c r="B6" s="3" t="s">
        <v>44</v>
      </c>
      <c r="C6" s="31">
        <f>SUM(D6:AG6)</f>
        <v>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2:33" x14ac:dyDescent="0.2"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</row>
  </sheetData>
  <mergeCells count="1">
    <mergeCell ref="B2:B3"/>
  </mergeCells>
  <conditionalFormatting sqref="D3:AG3">
    <cfRule type="expression" dxfId="8" priority="2">
      <formula>D3&lt;1900</formula>
    </cfRule>
  </conditionalFormatting>
  <pageMargins left="0.74803149606299213" right="0.74803149606299213" top="0.98425196850393704" bottom="0.98425196850393704" header="0.51181102362204722" footer="0.51181102362204722"/>
  <pageSetup paperSize="9" scale="40" orientation="landscape" r:id="rId1"/>
  <headerFooter alignWithMargins="0">
    <oddHeader>&amp;C&amp;F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285F89A-701F-4916-BB82-455F1973671F}">
            <xm:f>D$2&gt;Parametre!$C$12</xm:f>
            <x14:dxf>
              <fill>
                <patternFill>
                  <bgColor theme="0" tint="-0.14996795556505021"/>
                </patternFill>
              </fill>
            </x14:dxf>
          </x14:cfRule>
          <xm:sqref>D4:AG6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G27"/>
  <sheetViews>
    <sheetView showGridLines="0" zoomScale="85" zoomScaleNormal="85" workbookViewId="0">
      <selection activeCell="C9" sqref="C9"/>
    </sheetView>
  </sheetViews>
  <sheetFormatPr defaultRowHeight="12.75" x14ac:dyDescent="0.2"/>
  <cols>
    <col min="1" max="1" width="2.7109375" style="1" customWidth="1"/>
    <col min="2" max="2" width="54.7109375" style="1" customWidth="1"/>
    <col min="3" max="3" width="17" style="1" bestFit="1" customWidth="1"/>
    <col min="4" max="4" width="10.28515625" style="1" bestFit="1" customWidth="1"/>
    <col min="5" max="16384" width="9.140625" style="1"/>
  </cols>
  <sheetData>
    <row r="2" spans="2:3" x14ac:dyDescent="0.2">
      <c r="B2" s="2" t="s">
        <v>72</v>
      </c>
    </row>
    <row r="3" spans="2:3" x14ac:dyDescent="0.2">
      <c r="B3" s="12" t="s">
        <v>131</v>
      </c>
      <c r="C3" s="40">
        <f>'Investicne vydavky'!E38+NPV(Parametre!$C$17,'Investicne vydavky'!F38:AH38)</f>
        <v>0</v>
      </c>
    </row>
    <row r="4" spans="2:3" x14ac:dyDescent="0.2">
      <c r="B4" s="3" t="s">
        <v>132</v>
      </c>
      <c r="C4" s="40" t="e">
        <f>'Financna analyza'!C9</f>
        <v>#VALUE!</v>
      </c>
    </row>
    <row r="5" spans="2:3" x14ac:dyDescent="0.2">
      <c r="B5" s="10" t="s">
        <v>133</v>
      </c>
      <c r="C5" s="40" t="e">
        <f>'Financna analyza'!C5</f>
        <v>#VALUE!</v>
      </c>
    </row>
    <row r="6" spans="2:3" x14ac:dyDescent="0.2">
      <c r="B6" s="3" t="s">
        <v>134</v>
      </c>
      <c r="C6" s="40" t="e">
        <f>'Financna analyza'!C8</f>
        <v>#VALUE!</v>
      </c>
    </row>
    <row r="7" spans="2:3" x14ac:dyDescent="0.2">
      <c r="B7" s="3" t="s">
        <v>135</v>
      </c>
      <c r="C7" s="40" t="e">
        <f>C6-C5+C4</f>
        <v>#VALUE!</v>
      </c>
    </row>
    <row r="8" spans="2:3" x14ac:dyDescent="0.2">
      <c r="B8" s="8" t="s">
        <v>50</v>
      </c>
      <c r="C8" s="41" t="e">
        <f>IF(C6&gt;(C5&gt;=0),C3-C7,C3)</f>
        <v>#VALUE!</v>
      </c>
    </row>
    <row r="9" spans="2:3" x14ac:dyDescent="0.2">
      <c r="B9" s="8" t="s">
        <v>48</v>
      </c>
      <c r="C9" s="42" t="str">
        <f>IFERROR(IF(C8&gt;C3,100%,IF(C8&lt;=0,0%,IF((0&lt;=C5)&lt;C6,C8/C3,100%))),"")</f>
        <v/>
      </c>
    </row>
    <row r="11" spans="2:3" x14ac:dyDescent="0.2">
      <c r="B11" s="2" t="s">
        <v>73</v>
      </c>
    </row>
    <row r="12" spans="2:3" x14ac:dyDescent="0.2">
      <c r="B12" s="12" t="s">
        <v>20</v>
      </c>
      <c r="C12" s="40">
        <f>'Investicne vydavky'!D46</f>
        <v>0</v>
      </c>
    </row>
    <row r="13" spans="2:3" x14ac:dyDescent="0.2">
      <c r="B13" s="3" t="s">
        <v>51</v>
      </c>
      <c r="C13" s="40" t="str">
        <f>IFERROR(C12*C9,"")</f>
        <v/>
      </c>
    </row>
    <row r="14" spans="2:3" x14ac:dyDescent="0.2">
      <c r="B14" s="3" t="s">
        <v>24</v>
      </c>
      <c r="C14" s="43">
        <f>Parametre!C16</f>
        <v>0.95</v>
      </c>
    </row>
    <row r="15" spans="2:3" x14ac:dyDescent="0.2">
      <c r="B15" s="22" t="s">
        <v>36</v>
      </c>
      <c r="C15" s="41" t="str">
        <f>IFERROR(C13*C14,"")</f>
        <v/>
      </c>
    </row>
    <row r="17" spans="2:33" ht="15" x14ac:dyDescent="0.25">
      <c r="B17" s="11"/>
      <c r="C17" s="4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2:33" ht="15" x14ac:dyDescent="0.25">
      <c r="B18" s="25" t="s">
        <v>37</v>
      </c>
      <c r="C18" s="17" t="s">
        <v>30</v>
      </c>
      <c r="D18" s="5">
        <v>1</v>
      </c>
      <c r="E18" s="5">
        <v>2</v>
      </c>
      <c r="F18" s="5">
        <v>3</v>
      </c>
      <c r="G18" s="5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  <c r="P18" s="5">
        <v>13</v>
      </c>
      <c r="Q18" s="5">
        <v>14</v>
      </c>
      <c r="R18" s="5">
        <v>15</v>
      </c>
      <c r="S18" s="5">
        <v>16</v>
      </c>
      <c r="T18" s="5">
        <v>17</v>
      </c>
      <c r="U18" s="5">
        <v>18</v>
      </c>
      <c r="V18" s="5">
        <v>19</v>
      </c>
      <c r="W18" s="5">
        <v>20</v>
      </c>
      <c r="X18" s="5">
        <v>21</v>
      </c>
      <c r="Y18" s="5">
        <v>22</v>
      </c>
      <c r="Z18" s="5">
        <v>23</v>
      </c>
      <c r="AA18" s="5">
        <v>24</v>
      </c>
      <c r="AB18" s="5">
        <v>25</v>
      </c>
      <c r="AC18" s="5">
        <v>26</v>
      </c>
      <c r="AD18" s="5">
        <v>27</v>
      </c>
      <c r="AE18" s="5">
        <v>28</v>
      </c>
      <c r="AF18" s="5">
        <v>29</v>
      </c>
      <c r="AG18" s="5">
        <v>30</v>
      </c>
    </row>
    <row r="19" spans="2:33" ht="15" x14ac:dyDescent="0.25">
      <c r="B19" s="26"/>
      <c r="C19" s="30" t="s">
        <v>1</v>
      </c>
      <c r="D19" s="6">
        <f>Parametre!$C$13</f>
        <v>0</v>
      </c>
      <c r="E19" s="6">
        <f>D19+1</f>
        <v>1</v>
      </c>
      <c r="F19" s="6">
        <f t="shared" ref="F19:AG19" si="0">E19+1</f>
        <v>2</v>
      </c>
      <c r="G19" s="6">
        <f t="shared" si="0"/>
        <v>3</v>
      </c>
      <c r="H19" s="6">
        <f t="shared" si="0"/>
        <v>4</v>
      </c>
      <c r="I19" s="6">
        <f t="shared" si="0"/>
        <v>5</v>
      </c>
      <c r="J19" s="6">
        <f t="shared" si="0"/>
        <v>6</v>
      </c>
      <c r="K19" s="6">
        <f t="shared" si="0"/>
        <v>7</v>
      </c>
      <c r="L19" s="6">
        <f t="shared" si="0"/>
        <v>8</v>
      </c>
      <c r="M19" s="6">
        <f t="shared" si="0"/>
        <v>9</v>
      </c>
      <c r="N19" s="6">
        <f t="shared" si="0"/>
        <v>10</v>
      </c>
      <c r="O19" s="6">
        <f t="shared" si="0"/>
        <v>11</v>
      </c>
      <c r="P19" s="6">
        <f t="shared" si="0"/>
        <v>12</v>
      </c>
      <c r="Q19" s="6">
        <f t="shared" si="0"/>
        <v>13</v>
      </c>
      <c r="R19" s="6">
        <f t="shared" si="0"/>
        <v>14</v>
      </c>
      <c r="S19" s="6">
        <f t="shared" si="0"/>
        <v>15</v>
      </c>
      <c r="T19" s="6">
        <f t="shared" si="0"/>
        <v>16</v>
      </c>
      <c r="U19" s="6">
        <f t="shared" si="0"/>
        <v>17</v>
      </c>
      <c r="V19" s="6">
        <f t="shared" si="0"/>
        <v>18</v>
      </c>
      <c r="W19" s="6">
        <f t="shared" si="0"/>
        <v>19</v>
      </c>
      <c r="X19" s="6">
        <f t="shared" si="0"/>
        <v>20</v>
      </c>
      <c r="Y19" s="6">
        <f t="shared" si="0"/>
        <v>21</v>
      </c>
      <c r="Z19" s="6">
        <f t="shared" si="0"/>
        <v>22</v>
      </c>
      <c r="AA19" s="6">
        <f t="shared" si="0"/>
        <v>23</v>
      </c>
      <c r="AB19" s="6">
        <f t="shared" si="0"/>
        <v>24</v>
      </c>
      <c r="AC19" s="6">
        <f t="shared" si="0"/>
        <v>25</v>
      </c>
      <c r="AD19" s="6">
        <f t="shared" si="0"/>
        <v>26</v>
      </c>
      <c r="AE19" s="6">
        <f t="shared" si="0"/>
        <v>27</v>
      </c>
      <c r="AF19" s="6">
        <f t="shared" si="0"/>
        <v>28</v>
      </c>
      <c r="AG19" s="6">
        <f t="shared" si="0"/>
        <v>29</v>
      </c>
    </row>
    <row r="20" spans="2:33" x14ac:dyDescent="0.2">
      <c r="B20" s="18" t="s">
        <v>35</v>
      </c>
      <c r="C20" s="31">
        <f>SUM(D20:AG20)</f>
        <v>0</v>
      </c>
      <c r="D20" s="44" t="str">
        <f>IF(D18&lt;=Parametre!$C$12,'Investicne vydavky'!E45-Financovanie!D21-Financovanie!D22+SUM(Uver!D5:D6),"")</f>
        <v/>
      </c>
      <c r="E20" s="44" t="str">
        <f>IF(E18&lt;=Parametre!$C$12,'Investicne vydavky'!F45-Financovanie!E21-Financovanie!E22+SUM(Uver!E5:E6),"")</f>
        <v/>
      </c>
      <c r="F20" s="44" t="str">
        <f>IF(F18&lt;=Parametre!$C$12,'Investicne vydavky'!G45-Financovanie!F21-Financovanie!F22+SUM(Uver!F5:F6),"")</f>
        <v/>
      </c>
      <c r="G20" s="44" t="str">
        <f>IF(G18&lt;=Parametre!$C$12,'Investicne vydavky'!H45-Financovanie!G21-Financovanie!G22+SUM(Uver!G5:G6),"")</f>
        <v/>
      </c>
      <c r="H20" s="44" t="str">
        <f>IF(H18&lt;=Parametre!$C$12,'Investicne vydavky'!I45-Financovanie!H21-Financovanie!H22+SUM(Uver!H5:H6),"")</f>
        <v/>
      </c>
      <c r="I20" s="44" t="str">
        <f>IF(I18&lt;=Parametre!$C$12,'Investicne vydavky'!J45-Financovanie!I21-Financovanie!I22+SUM(Uver!I5:I6),"")</f>
        <v/>
      </c>
      <c r="J20" s="44" t="str">
        <f>IF(J18&lt;=Parametre!$C$12,'Investicne vydavky'!K45-Financovanie!J21-Financovanie!J22+SUM(Uver!J5:J6),"")</f>
        <v/>
      </c>
      <c r="K20" s="44" t="str">
        <f>IF(K18&lt;=Parametre!$C$12,'Investicne vydavky'!L45-Financovanie!K21-Financovanie!K22+SUM(Uver!K5:K6),"")</f>
        <v/>
      </c>
      <c r="L20" s="44" t="str">
        <f>IF(L18&lt;=Parametre!$C$12,'Investicne vydavky'!M45-Financovanie!L21-Financovanie!L22+SUM(Uver!L5:L6),"")</f>
        <v/>
      </c>
      <c r="M20" s="44" t="str">
        <f>IF(M18&lt;=Parametre!$C$12,'Investicne vydavky'!N45-Financovanie!M21-Financovanie!M22+SUM(Uver!M5:M6),"")</f>
        <v/>
      </c>
      <c r="N20" s="44" t="str">
        <f>IF(N18&lt;=Parametre!$C$12,'Investicne vydavky'!O45-Financovanie!N21-Financovanie!N22+SUM(Uver!N5:N6),"")</f>
        <v/>
      </c>
      <c r="O20" s="44" t="str">
        <f>IF(O18&lt;=Parametre!$C$12,'Investicne vydavky'!P45-Financovanie!O21-Financovanie!O22+SUM(Uver!O5:O6),"")</f>
        <v/>
      </c>
      <c r="P20" s="44" t="str">
        <f>IF(P18&lt;=Parametre!$C$12,'Investicne vydavky'!Q45-Financovanie!P21-Financovanie!P22+SUM(Uver!P5:P6),"")</f>
        <v/>
      </c>
      <c r="Q20" s="44" t="str">
        <f>IF(Q18&lt;=Parametre!$C$12,'Investicne vydavky'!R45-Financovanie!Q21-Financovanie!Q22+SUM(Uver!Q5:Q6),"")</f>
        <v/>
      </c>
      <c r="R20" s="44" t="str">
        <f>IF(R18&lt;=Parametre!$C$12,'Investicne vydavky'!S45-Financovanie!R21-Financovanie!R22+SUM(Uver!R5:R6),"")</f>
        <v/>
      </c>
      <c r="S20" s="44" t="str">
        <f>IF(S18&lt;=Parametre!$C$12,'Investicne vydavky'!T45-Financovanie!S21-Financovanie!S22+SUM(Uver!S5:S6),"")</f>
        <v/>
      </c>
      <c r="T20" s="44" t="str">
        <f>IF(T18&lt;=Parametre!$C$12,'Investicne vydavky'!U45-Financovanie!T21-Financovanie!T22+SUM(Uver!T5:T6),"")</f>
        <v/>
      </c>
      <c r="U20" s="44" t="str">
        <f>IF(U18&lt;=Parametre!$C$12,'Investicne vydavky'!V45-Financovanie!U21-Financovanie!U22+SUM(Uver!U5:U6),"")</f>
        <v/>
      </c>
      <c r="V20" s="44" t="str">
        <f>IF(V18&lt;=Parametre!$C$12,'Investicne vydavky'!W45-Financovanie!V21-Financovanie!V22+SUM(Uver!V5:V6),"")</f>
        <v/>
      </c>
      <c r="W20" s="44" t="str">
        <f>IF(W18&lt;=Parametre!$C$12,'Investicne vydavky'!X45-Financovanie!W21-Financovanie!W22+SUM(Uver!W5:W6),"")</f>
        <v/>
      </c>
      <c r="X20" s="44" t="str">
        <f>IF(X18&lt;=Parametre!$C$12,'Investicne vydavky'!Y45-Financovanie!X21-Financovanie!X22+SUM(Uver!X5:X6),"")</f>
        <v/>
      </c>
      <c r="Y20" s="44" t="str">
        <f>IF(Y18&lt;=Parametre!$C$12,'Investicne vydavky'!Z45-Financovanie!Y21-Financovanie!Y22+SUM(Uver!Y5:Y6),"")</f>
        <v/>
      </c>
      <c r="Z20" s="44" t="str">
        <f>IF(Z18&lt;=Parametre!$C$12,'Investicne vydavky'!AA45-Financovanie!Z21-Financovanie!Z22+SUM(Uver!Z5:Z6),"")</f>
        <v/>
      </c>
      <c r="AA20" s="44" t="str">
        <f>IF(AA18&lt;=Parametre!$C$12,'Investicne vydavky'!AB45-Financovanie!AA21-Financovanie!AA22+SUM(Uver!AA5:AA6),"")</f>
        <v/>
      </c>
      <c r="AB20" s="44" t="str">
        <f>IF(AB18&lt;=Parametre!$C$12,'Investicne vydavky'!AC45-Financovanie!AB21-Financovanie!AB22+SUM(Uver!AB5:AB6),"")</f>
        <v/>
      </c>
      <c r="AC20" s="44" t="str">
        <f>IF(AC18&lt;=Parametre!$C$12,'Investicne vydavky'!AD45-Financovanie!AC21-Financovanie!AC22+SUM(Uver!AC5:AC6),"")</f>
        <v/>
      </c>
      <c r="AD20" s="44" t="str">
        <f>IF(AD18&lt;=Parametre!$C$12,'Investicne vydavky'!AE45-Financovanie!AD21-Financovanie!AD22+SUM(Uver!AD5:AD6),"")</f>
        <v/>
      </c>
      <c r="AE20" s="44" t="str">
        <f>IF(AE18&lt;=Parametre!$C$12,'Investicne vydavky'!AF45-Financovanie!AE21-Financovanie!AE22+SUM(Uver!AE5:AE6),"")</f>
        <v/>
      </c>
      <c r="AF20" s="44" t="str">
        <f>IF(AF18&lt;=Parametre!$C$12,'Investicne vydavky'!AG45-Financovanie!AF21-Financovanie!AF22+SUM(Uver!AF5:AF6),"")</f>
        <v/>
      </c>
      <c r="AG20" s="44" t="str">
        <f>IF(AG18&lt;=Parametre!$C$12,'Investicne vydavky'!AH45-Financovanie!AG21-Financovanie!AG22+SUM(Uver!AG5:AG6),"")</f>
        <v/>
      </c>
    </row>
    <row r="21" spans="2:33" x14ac:dyDescent="0.2">
      <c r="B21" s="3" t="s">
        <v>36</v>
      </c>
      <c r="C21" s="31">
        <f>SUM(D21:AG21)</f>
        <v>0</v>
      </c>
      <c r="D21" s="44" t="str">
        <f>IF(D18&lt;=Parametre!$C$12,IFERROR(IF(D19&gt;=2023,0,$C$15*'Investicne vydavky'!E46/SUM('Investicne vydavky'!$E$46:$AH$46)),0),"")</f>
        <v/>
      </c>
      <c r="E21" s="44" t="str">
        <f>IF(E18&lt;=Parametre!$C$12,IFERROR(IF(E19&gt;=2023,0,$C$15*'Investicne vydavky'!F46/SUM('Investicne vydavky'!$E$46:$AH$46)),0),"")</f>
        <v/>
      </c>
      <c r="F21" s="44" t="str">
        <f>IF(F18&lt;=Parametre!$C$12,IFERROR(IF(F19&gt;=2023,0,$C$15*'Investicne vydavky'!G46/SUM('Investicne vydavky'!$E$46:$AH$46)),0),"")</f>
        <v/>
      </c>
      <c r="G21" s="44" t="str">
        <f>IF(G18&lt;=Parametre!$C$12,IFERROR(IF(G19&gt;=2023,0,$C$15*'Investicne vydavky'!H46/SUM('Investicne vydavky'!$E$46:$AH$46)),0),"")</f>
        <v/>
      </c>
      <c r="H21" s="44" t="str">
        <f>IF(H18&lt;=Parametre!$C$12,IFERROR(IF(H19&gt;=2023,0,$C$15*'Investicne vydavky'!I46/SUM('Investicne vydavky'!$E$46:$AH$46)),0),"")</f>
        <v/>
      </c>
      <c r="I21" s="44" t="str">
        <f>IF(I18&lt;=Parametre!$C$12,IFERROR(IF(I19&gt;=2023,0,$C$15*'Investicne vydavky'!J46/SUM('Investicne vydavky'!$E$46:$AH$46)),0),"")</f>
        <v/>
      </c>
      <c r="J21" s="44" t="str">
        <f>IF(J18&lt;=Parametre!$C$12,IFERROR(IF(J19&gt;=2023,0,$C$15*'Investicne vydavky'!K46/SUM('Investicne vydavky'!$E$46:$AH$46)),0),"")</f>
        <v/>
      </c>
      <c r="K21" s="44" t="str">
        <f>IF(K18&lt;=Parametre!$C$12,IFERROR(IF(K19&gt;=2023,0,$C$15*'Investicne vydavky'!L46/SUM('Investicne vydavky'!$E$46:$AH$46)),0),"")</f>
        <v/>
      </c>
      <c r="L21" s="44" t="str">
        <f>IF(L18&lt;=Parametre!$C$12,IFERROR(IF(L19&gt;=2023,0,$C$15*'Investicne vydavky'!M46/SUM('Investicne vydavky'!$E$46:$AH$46)),0),"")</f>
        <v/>
      </c>
      <c r="M21" s="44" t="str">
        <f>IF(M18&lt;=Parametre!$C$12,IFERROR(IF(M19&gt;=2023,0,$C$15*'Investicne vydavky'!N46/SUM('Investicne vydavky'!$E$46:$AH$46)),0),"")</f>
        <v/>
      </c>
      <c r="N21" s="44" t="str">
        <f>IF(N18&lt;=Parametre!$C$12,IFERROR(IF(N19&gt;=2023,0,$C$15*'Investicne vydavky'!O46/SUM('Investicne vydavky'!$E$46:$AH$46)),0),"")</f>
        <v/>
      </c>
      <c r="O21" s="44" t="str">
        <f>IF(O18&lt;=Parametre!$C$12,IFERROR(IF(O19&gt;=2023,0,$C$15*'Investicne vydavky'!P46/SUM('Investicne vydavky'!$E$46:$AH$46)),0),"")</f>
        <v/>
      </c>
      <c r="P21" s="44" t="str">
        <f>IF(P18&lt;=Parametre!$C$12,IFERROR(IF(P19&gt;=2023,0,$C$15*'Investicne vydavky'!Q46/SUM('Investicne vydavky'!$E$46:$AH$46)),0),"")</f>
        <v/>
      </c>
      <c r="Q21" s="44" t="str">
        <f>IF(Q18&lt;=Parametre!$C$12,IFERROR(IF(Q19&gt;=2023,0,$C$15*'Investicne vydavky'!R46/SUM('Investicne vydavky'!$E$46:$AH$46)),0),"")</f>
        <v/>
      </c>
      <c r="R21" s="44" t="str">
        <f>IF(R18&lt;=Parametre!$C$12,IFERROR(IF(R19&gt;=2023,0,$C$15*'Investicne vydavky'!S46/SUM('Investicne vydavky'!$E$46:$AH$46)),0),"")</f>
        <v/>
      </c>
      <c r="S21" s="44" t="str">
        <f>IF(S18&lt;=Parametre!$C$12,IFERROR(IF(S19&gt;=2023,0,$C$15*'Investicne vydavky'!T46/SUM('Investicne vydavky'!$E$46:$AH$46)),0),"")</f>
        <v/>
      </c>
      <c r="T21" s="44" t="str">
        <f>IF(T18&lt;=Parametre!$C$12,IFERROR(IF(T19&gt;=2023,0,$C$15*'Investicne vydavky'!U46/SUM('Investicne vydavky'!$E$46:$AH$46)),0),"")</f>
        <v/>
      </c>
      <c r="U21" s="44" t="str">
        <f>IF(U18&lt;=Parametre!$C$12,IFERROR(IF(U19&gt;=2023,0,$C$15*'Investicne vydavky'!V46/SUM('Investicne vydavky'!$E$46:$AH$46)),0),"")</f>
        <v/>
      </c>
      <c r="V21" s="44" t="str">
        <f>IF(V18&lt;=Parametre!$C$12,IFERROR(IF(V19&gt;=2023,0,$C$15*'Investicne vydavky'!W46/SUM('Investicne vydavky'!$E$46:$AH$46)),0),"")</f>
        <v/>
      </c>
      <c r="W21" s="44" t="str">
        <f>IF(W18&lt;=Parametre!$C$12,IFERROR(IF(W19&gt;=2023,0,$C$15*'Investicne vydavky'!X46/SUM('Investicne vydavky'!$E$46:$AH$46)),0),"")</f>
        <v/>
      </c>
      <c r="X21" s="44" t="str">
        <f>IF(X18&lt;=Parametre!$C$12,IFERROR(IF(X19&gt;=2023,0,$C$15*'Investicne vydavky'!Y46/SUM('Investicne vydavky'!$E$46:$AH$46)),0),"")</f>
        <v/>
      </c>
      <c r="Y21" s="44" t="str">
        <f>IF(Y18&lt;=Parametre!$C$12,IFERROR(IF(Y19&gt;=2023,0,$C$15*'Investicne vydavky'!Z46/SUM('Investicne vydavky'!$E$46:$AH$46)),0),"")</f>
        <v/>
      </c>
      <c r="Z21" s="44" t="str">
        <f>IF(Z18&lt;=Parametre!$C$12,IFERROR(IF(Z19&gt;=2023,0,$C$15*'Investicne vydavky'!AA46/SUM('Investicne vydavky'!$E$46:$AH$46)),0),"")</f>
        <v/>
      </c>
      <c r="AA21" s="44" t="str">
        <f>IF(AA18&lt;=Parametre!$C$12,IFERROR(IF(AA19&gt;=2023,0,$C$15*'Investicne vydavky'!AB46/SUM('Investicne vydavky'!$E$46:$AH$46)),0),"")</f>
        <v/>
      </c>
      <c r="AB21" s="44" t="str">
        <f>IF(AB18&lt;=Parametre!$C$12,IFERROR(IF(AB19&gt;=2023,0,$C$15*'Investicne vydavky'!AC46/SUM('Investicne vydavky'!$E$46:$AH$46)),0),"")</f>
        <v/>
      </c>
      <c r="AC21" s="44" t="str">
        <f>IF(AC18&lt;=Parametre!$C$12,IFERROR(IF(AC19&gt;=2023,0,$C$15*'Investicne vydavky'!AD46/SUM('Investicne vydavky'!$E$46:$AH$46)),0),"")</f>
        <v/>
      </c>
      <c r="AD21" s="44" t="str">
        <f>IF(AD18&lt;=Parametre!$C$12,IFERROR(IF(AD19&gt;=2023,0,$C$15*'Investicne vydavky'!AE46/SUM('Investicne vydavky'!$E$46:$AH$46)),0),"")</f>
        <v/>
      </c>
      <c r="AE21" s="44" t="str">
        <f>IF(AE18&lt;=Parametre!$C$12,IFERROR(IF(AE19&gt;=2023,0,$C$15*'Investicne vydavky'!AF46/SUM('Investicne vydavky'!$E$46:$AH$46)),0),"")</f>
        <v/>
      </c>
      <c r="AF21" s="44" t="str">
        <f>IF(AF18&lt;=Parametre!$C$12,IFERROR(IF(AF19&gt;=2023,0,$C$15*'Investicne vydavky'!AG46/SUM('Investicne vydavky'!$E$46:$AH$46)),0),"")</f>
        <v/>
      </c>
      <c r="AG21" s="44" t="str">
        <f>IF(AG18&lt;=Parametre!$C$12,IFERROR(IF(AG19&gt;=2023,0,$C$15*'Investicne vydavky'!AH46/SUM('Investicne vydavky'!$E$46:$AH$46)),0),"")</f>
        <v/>
      </c>
    </row>
    <row r="22" spans="2:33" x14ac:dyDescent="0.2">
      <c r="B22" s="3" t="s">
        <v>38</v>
      </c>
      <c r="C22" s="31">
        <f>SUM(D22:AG22)</f>
        <v>0</v>
      </c>
      <c r="D22" s="44" t="str">
        <f>IF(D18&lt;=Parametre!$C$12,Uver!D4,"")</f>
        <v/>
      </c>
      <c r="E22" s="44" t="str">
        <f>IF(E18&lt;=Parametre!$C$12,Uver!E4,"")</f>
        <v/>
      </c>
      <c r="F22" s="44" t="str">
        <f>IF(F18&lt;=Parametre!$C$12,Uver!F4,"")</f>
        <v/>
      </c>
      <c r="G22" s="44" t="str">
        <f>IF(G18&lt;=Parametre!$C$12,Uver!G4,"")</f>
        <v/>
      </c>
      <c r="H22" s="44" t="str">
        <f>IF(H18&lt;=Parametre!$C$12,Uver!H4,"")</f>
        <v/>
      </c>
      <c r="I22" s="44" t="str">
        <f>IF(I18&lt;=Parametre!$C$12,Uver!I4,"")</f>
        <v/>
      </c>
      <c r="J22" s="44" t="str">
        <f>IF(J18&lt;=Parametre!$C$12,Uver!J4,"")</f>
        <v/>
      </c>
      <c r="K22" s="44" t="str">
        <f>IF(K18&lt;=Parametre!$C$12,Uver!K4,"")</f>
        <v/>
      </c>
      <c r="L22" s="44" t="str">
        <f>IF(L18&lt;=Parametre!$C$12,Uver!L4,"")</f>
        <v/>
      </c>
      <c r="M22" s="44" t="str">
        <f>IF(M18&lt;=Parametre!$C$12,Uver!M4,"")</f>
        <v/>
      </c>
      <c r="N22" s="44" t="str">
        <f>IF(N18&lt;=Parametre!$C$12,Uver!N4,"")</f>
        <v/>
      </c>
      <c r="O22" s="44" t="str">
        <f>IF(O18&lt;=Parametre!$C$12,Uver!O4,"")</f>
        <v/>
      </c>
      <c r="P22" s="44" t="str">
        <f>IF(P18&lt;=Parametre!$C$12,Uver!P4,"")</f>
        <v/>
      </c>
      <c r="Q22" s="44" t="str">
        <f>IF(Q18&lt;=Parametre!$C$12,Uver!Q4,"")</f>
        <v/>
      </c>
      <c r="R22" s="44" t="str">
        <f>IF(R18&lt;=Parametre!$C$12,Uver!R4,"")</f>
        <v/>
      </c>
      <c r="S22" s="44" t="str">
        <f>IF(S18&lt;=Parametre!$C$12,Uver!S4,"")</f>
        <v/>
      </c>
      <c r="T22" s="44" t="str">
        <f>IF(T18&lt;=Parametre!$C$12,Uver!T4,"")</f>
        <v/>
      </c>
      <c r="U22" s="44" t="str">
        <f>IF(U18&lt;=Parametre!$C$12,Uver!U4,"")</f>
        <v/>
      </c>
      <c r="V22" s="44" t="str">
        <f>IF(V18&lt;=Parametre!$C$12,Uver!V4,"")</f>
        <v/>
      </c>
      <c r="W22" s="44" t="str">
        <f>IF(W18&lt;=Parametre!$C$12,Uver!W4,"")</f>
        <v/>
      </c>
      <c r="X22" s="44" t="str">
        <f>IF(X18&lt;=Parametre!$C$12,Uver!X4,"")</f>
        <v/>
      </c>
      <c r="Y22" s="44" t="str">
        <f>IF(Y18&lt;=Parametre!$C$12,Uver!Y4,"")</f>
        <v/>
      </c>
      <c r="Z22" s="44" t="str">
        <f>IF(Z18&lt;=Parametre!$C$12,Uver!Z4,"")</f>
        <v/>
      </c>
      <c r="AA22" s="44" t="str">
        <f>IF(AA18&lt;=Parametre!$C$12,Uver!AA4,"")</f>
        <v/>
      </c>
      <c r="AB22" s="44" t="str">
        <f>IF(AB18&lt;=Parametre!$C$12,Uver!AB4,"")</f>
        <v/>
      </c>
      <c r="AC22" s="44" t="str">
        <f>IF(AC18&lt;=Parametre!$C$12,Uver!AC4,"")</f>
        <v/>
      </c>
      <c r="AD22" s="44" t="str">
        <f>IF(AD18&lt;=Parametre!$C$12,Uver!AD4,"")</f>
        <v/>
      </c>
      <c r="AE22" s="44" t="str">
        <f>IF(AE18&lt;=Parametre!$C$12,Uver!AE4,"")</f>
        <v/>
      </c>
      <c r="AF22" s="44" t="str">
        <f>IF(AF18&lt;=Parametre!$C$12,Uver!AF4,"")</f>
        <v/>
      </c>
      <c r="AG22" s="44" t="str">
        <f>IF(AG18&lt;=Parametre!$C$12,Uver!AG4,"")</f>
        <v/>
      </c>
    </row>
    <row r="23" spans="2:33" x14ac:dyDescent="0.2">
      <c r="B23" s="8" t="s">
        <v>1</v>
      </c>
      <c r="C23" s="32">
        <f>SUM(D23:AG23)</f>
        <v>0</v>
      </c>
      <c r="D23" s="45" t="str">
        <f>IF(D18&lt;=Parametre!$C$12,SUM(D20:D22),"")</f>
        <v/>
      </c>
      <c r="E23" s="45" t="str">
        <f>IF(E18&lt;=Parametre!$C$12,SUM(E20:E22),"")</f>
        <v/>
      </c>
      <c r="F23" s="45" t="str">
        <f>IF(F18&lt;=Parametre!$C$12,SUM(F20:F22),"")</f>
        <v/>
      </c>
      <c r="G23" s="45" t="str">
        <f>IF(G18&lt;=Parametre!$C$12,SUM(G20:G22),"")</f>
        <v/>
      </c>
      <c r="H23" s="45" t="str">
        <f>IF(H18&lt;=Parametre!$C$12,SUM(H20:H22),"")</f>
        <v/>
      </c>
      <c r="I23" s="45" t="str">
        <f>IF(I18&lt;=Parametre!$C$12,SUM(I20:I22),"")</f>
        <v/>
      </c>
      <c r="J23" s="45" t="str">
        <f>IF(J18&lt;=Parametre!$C$12,SUM(J20:J22),"")</f>
        <v/>
      </c>
      <c r="K23" s="45" t="str">
        <f>IF(K18&lt;=Parametre!$C$12,SUM(K20:K22),"")</f>
        <v/>
      </c>
      <c r="L23" s="45" t="str">
        <f>IF(L18&lt;=Parametre!$C$12,SUM(L20:L22),"")</f>
        <v/>
      </c>
      <c r="M23" s="45" t="str">
        <f>IF(M18&lt;=Parametre!$C$12,SUM(M20:M22),"")</f>
        <v/>
      </c>
      <c r="N23" s="45" t="str">
        <f>IF(N18&lt;=Parametre!$C$12,SUM(N20:N22),"")</f>
        <v/>
      </c>
      <c r="O23" s="45" t="str">
        <f>IF(O18&lt;=Parametre!$C$12,SUM(O20:O22),"")</f>
        <v/>
      </c>
      <c r="P23" s="45" t="str">
        <f>IF(P18&lt;=Parametre!$C$12,SUM(P20:P22),"")</f>
        <v/>
      </c>
      <c r="Q23" s="45" t="str">
        <f>IF(Q18&lt;=Parametre!$C$12,SUM(Q20:Q22),"")</f>
        <v/>
      </c>
      <c r="R23" s="45" t="str">
        <f>IF(R18&lt;=Parametre!$C$12,SUM(R20:R22),"")</f>
        <v/>
      </c>
      <c r="S23" s="45" t="str">
        <f>IF(S18&lt;=Parametre!$C$12,SUM(S20:S22),"")</f>
        <v/>
      </c>
      <c r="T23" s="45" t="str">
        <f>IF(T18&lt;=Parametre!$C$12,SUM(T20:T22),"")</f>
        <v/>
      </c>
      <c r="U23" s="45" t="str">
        <f>IF(U18&lt;=Parametre!$C$12,SUM(U20:U22),"")</f>
        <v/>
      </c>
      <c r="V23" s="45" t="str">
        <f>IF(V18&lt;=Parametre!$C$12,SUM(V20:V22),"")</f>
        <v/>
      </c>
      <c r="W23" s="45" t="str">
        <f>IF(W18&lt;=Parametre!$C$12,SUM(W20:W22),"")</f>
        <v/>
      </c>
      <c r="X23" s="45" t="str">
        <f>IF(X18&lt;=Parametre!$C$12,SUM(X20:X22),"")</f>
        <v/>
      </c>
      <c r="Y23" s="45" t="str">
        <f>IF(Y18&lt;=Parametre!$C$12,SUM(Y20:Y22),"")</f>
        <v/>
      </c>
      <c r="Z23" s="45" t="str">
        <f>IF(Z18&lt;=Parametre!$C$12,SUM(Z20:Z22),"")</f>
        <v/>
      </c>
      <c r="AA23" s="45" t="str">
        <f>IF(AA18&lt;=Parametre!$C$12,SUM(AA20:AA22),"")</f>
        <v/>
      </c>
      <c r="AB23" s="45" t="str">
        <f>IF(AB18&lt;=Parametre!$C$12,SUM(AB20:AB22),"")</f>
        <v/>
      </c>
      <c r="AC23" s="45" t="str">
        <f>IF(AC18&lt;=Parametre!$C$12,SUM(AC20:AC22),"")</f>
        <v/>
      </c>
      <c r="AD23" s="45" t="str">
        <f>IF(AD18&lt;=Parametre!$C$12,SUM(AD20:AD22),"")</f>
        <v/>
      </c>
      <c r="AE23" s="45" t="str">
        <f>IF(AE18&lt;=Parametre!$C$12,SUM(AE20:AE22),"")</f>
        <v/>
      </c>
      <c r="AF23" s="45" t="str">
        <f>IF(AF18&lt;=Parametre!$C$12,SUM(AF20:AF22),"")</f>
        <v/>
      </c>
      <c r="AG23" s="45" t="str">
        <f>IF(AG18&lt;=Parametre!$C$12,SUM(AG20:AG22),"")</f>
        <v/>
      </c>
    </row>
    <row r="26" spans="2:33" x14ac:dyDescent="0.2">
      <c r="C26" s="49"/>
    </row>
    <row r="27" spans="2:33" x14ac:dyDescent="0.2">
      <c r="C27" s="49"/>
    </row>
  </sheetData>
  <conditionalFormatting sqref="D19:AG19">
    <cfRule type="expression" dxfId="6" priority="1">
      <formula>D19&lt;1900</formula>
    </cfRule>
  </conditionalFormatting>
  <pageMargins left="0.74803149606299213" right="0.74803149606299213" top="0.98425196850393704" bottom="0.98425196850393704" header="0.51181102362204722" footer="0.51181102362204722"/>
  <pageSetup paperSize="9" scale="37" orientation="landscape" r:id="rId1"/>
  <headerFooter alignWithMargins="0">
    <oddHeader>&amp;C&amp;F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G29"/>
  <sheetViews>
    <sheetView showGridLines="0" zoomScale="85" zoomScaleNormal="85" workbookViewId="0">
      <selection activeCell="D29" sqref="D29"/>
    </sheetView>
  </sheetViews>
  <sheetFormatPr defaultRowHeight="12.75" x14ac:dyDescent="0.2"/>
  <cols>
    <col min="1" max="1" width="2.7109375" style="1" customWidth="1"/>
    <col min="2" max="2" width="51.85546875" style="1" bestFit="1" customWidth="1"/>
    <col min="3" max="3" width="17" style="1" bestFit="1" customWidth="1"/>
    <col min="4" max="33" width="10.28515625" style="1" bestFit="1" customWidth="1"/>
    <col min="34" max="16384" width="9.140625" style="1"/>
  </cols>
  <sheetData>
    <row r="2" spans="2:33" ht="15" x14ac:dyDescent="0.25">
      <c r="B2" s="19" t="s">
        <v>74</v>
      </c>
      <c r="C2" s="17" t="s">
        <v>30</v>
      </c>
      <c r="D2" s="5">
        <v>1</v>
      </c>
      <c r="E2" s="5">
        <v>2</v>
      </c>
      <c r="F2" s="5">
        <v>3</v>
      </c>
      <c r="G2" s="5">
        <v>4</v>
      </c>
      <c r="H2" s="5">
        <v>5</v>
      </c>
      <c r="I2" s="5">
        <v>6</v>
      </c>
      <c r="J2" s="5">
        <v>7</v>
      </c>
      <c r="K2" s="5">
        <v>8</v>
      </c>
      <c r="L2" s="5">
        <v>9</v>
      </c>
      <c r="M2" s="5">
        <v>10</v>
      </c>
      <c r="N2" s="5">
        <v>11</v>
      </c>
      <c r="O2" s="5">
        <v>12</v>
      </c>
      <c r="P2" s="5">
        <v>13</v>
      </c>
      <c r="Q2" s="5">
        <v>14</v>
      </c>
      <c r="R2" s="5">
        <v>15</v>
      </c>
      <c r="S2" s="5">
        <v>16</v>
      </c>
      <c r="T2" s="5">
        <v>17</v>
      </c>
      <c r="U2" s="5">
        <v>18</v>
      </c>
      <c r="V2" s="5">
        <v>19</v>
      </c>
      <c r="W2" s="5">
        <v>20</v>
      </c>
      <c r="X2" s="5">
        <v>21</v>
      </c>
      <c r="Y2" s="5">
        <v>22</v>
      </c>
      <c r="Z2" s="5">
        <v>23</v>
      </c>
      <c r="AA2" s="5">
        <v>24</v>
      </c>
      <c r="AB2" s="5">
        <v>25</v>
      </c>
      <c r="AC2" s="5">
        <v>26</v>
      </c>
      <c r="AD2" s="5">
        <v>27</v>
      </c>
      <c r="AE2" s="5">
        <v>28</v>
      </c>
      <c r="AF2" s="5">
        <v>29</v>
      </c>
      <c r="AG2" s="5">
        <v>30</v>
      </c>
    </row>
    <row r="3" spans="2:33" ht="15" x14ac:dyDescent="0.25">
      <c r="B3" s="21"/>
      <c r="C3" s="30" t="s">
        <v>34</v>
      </c>
      <c r="D3" s="6">
        <f>Parametre!$C$13</f>
        <v>0</v>
      </c>
      <c r="E3" s="6">
        <f>D3+1</f>
        <v>1</v>
      </c>
      <c r="F3" s="6">
        <f t="shared" ref="F3:AG3" si="0">E3+1</f>
        <v>2</v>
      </c>
      <c r="G3" s="6">
        <f t="shared" si="0"/>
        <v>3</v>
      </c>
      <c r="H3" s="6">
        <f t="shared" si="0"/>
        <v>4</v>
      </c>
      <c r="I3" s="6">
        <f t="shared" si="0"/>
        <v>5</v>
      </c>
      <c r="J3" s="6">
        <f t="shared" si="0"/>
        <v>6</v>
      </c>
      <c r="K3" s="6">
        <f t="shared" si="0"/>
        <v>7</v>
      </c>
      <c r="L3" s="6">
        <f t="shared" si="0"/>
        <v>8</v>
      </c>
      <c r="M3" s="6">
        <f t="shared" si="0"/>
        <v>9</v>
      </c>
      <c r="N3" s="6">
        <f t="shared" si="0"/>
        <v>10</v>
      </c>
      <c r="O3" s="6">
        <f t="shared" si="0"/>
        <v>11</v>
      </c>
      <c r="P3" s="6">
        <f t="shared" si="0"/>
        <v>12</v>
      </c>
      <c r="Q3" s="6">
        <f t="shared" si="0"/>
        <v>13</v>
      </c>
      <c r="R3" s="6">
        <f t="shared" si="0"/>
        <v>14</v>
      </c>
      <c r="S3" s="6">
        <f t="shared" si="0"/>
        <v>15</v>
      </c>
      <c r="T3" s="6">
        <f t="shared" si="0"/>
        <v>16</v>
      </c>
      <c r="U3" s="6">
        <f t="shared" si="0"/>
        <v>17</v>
      </c>
      <c r="V3" s="6">
        <f t="shared" si="0"/>
        <v>18</v>
      </c>
      <c r="W3" s="6">
        <f t="shared" si="0"/>
        <v>19</v>
      </c>
      <c r="X3" s="6">
        <f t="shared" si="0"/>
        <v>20</v>
      </c>
      <c r="Y3" s="6">
        <f t="shared" si="0"/>
        <v>21</v>
      </c>
      <c r="Z3" s="6">
        <f t="shared" si="0"/>
        <v>22</v>
      </c>
      <c r="AA3" s="6">
        <f t="shared" si="0"/>
        <v>23</v>
      </c>
      <c r="AB3" s="6">
        <f t="shared" si="0"/>
        <v>24</v>
      </c>
      <c r="AC3" s="6">
        <f t="shared" si="0"/>
        <v>25</v>
      </c>
      <c r="AD3" s="6">
        <f t="shared" si="0"/>
        <v>26</v>
      </c>
      <c r="AE3" s="6">
        <f t="shared" si="0"/>
        <v>27</v>
      </c>
      <c r="AF3" s="6">
        <f t="shared" si="0"/>
        <v>28</v>
      </c>
      <c r="AG3" s="6">
        <f t="shared" si="0"/>
        <v>29</v>
      </c>
    </row>
    <row r="4" spans="2:33" x14ac:dyDescent="0.2">
      <c r="B4" s="27" t="s">
        <v>31</v>
      </c>
      <c r="C4" s="33" t="e">
        <f>D4+NPV(Parametre!$C$17,E4:AG4)</f>
        <v>#VALUE!</v>
      </c>
      <c r="D4" s="44" t="str">
        <f>IF(D2&lt;=Parametre!$C$12,'Investicne vydavky'!E38,"")</f>
        <v/>
      </c>
      <c r="E4" s="44" t="str">
        <f>IF(E2&lt;=Parametre!$C$12,'Investicne vydavky'!F38,"")</f>
        <v/>
      </c>
      <c r="F4" s="44" t="str">
        <f>IF(F2&lt;=Parametre!$C$12,'Investicne vydavky'!G38,"")</f>
        <v/>
      </c>
      <c r="G4" s="44" t="str">
        <f>IF(G2&lt;=Parametre!$C$12,'Investicne vydavky'!H38,"")</f>
        <v/>
      </c>
      <c r="H4" s="44" t="str">
        <f>IF(H2&lt;=Parametre!$C$12,'Investicne vydavky'!I38,"")</f>
        <v/>
      </c>
      <c r="I4" s="44" t="str">
        <f>IF(I2&lt;=Parametre!$C$12,'Investicne vydavky'!J38,"")</f>
        <v/>
      </c>
      <c r="J4" s="44" t="str">
        <f>IF(J2&lt;=Parametre!$C$12,'Investicne vydavky'!K38,"")</f>
        <v/>
      </c>
      <c r="K4" s="44" t="str">
        <f>IF(K2&lt;=Parametre!$C$12,'Investicne vydavky'!L38,"")</f>
        <v/>
      </c>
      <c r="L4" s="44" t="str">
        <f>IF(L2&lt;=Parametre!$C$12,'Investicne vydavky'!M38,"")</f>
        <v/>
      </c>
      <c r="M4" s="44" t="str">
        <f>IF(M2&lt;=Parametre!$C$12,'Investicne vydavky'!N38,"")</f>
        <v/>
      </c>
      <c r="N4" s="44" t="str">
        <f>IF(N2&lt;=Parametre!$C$12,'Investicne vydavky'!O38,"")</f>
        <v/>
      </c>
      <c r="O4" s="44" t="str">
        <f>IF(O2&lt;=Parametre!$C$12,'Investicne vydavky'!P38,"")</f>
        <v/>
      </c>
      <c r="P4" s="44" t="str">
        <f>IF(P2&lt;=Parametre!$C$12,'Investicne vydavky'!Q38,"")</f>
        <v/>
      </c>
      <c r="Q4" s="44" t="str">
        <f>IF(Q2&lt;=Parametre!$C$12,'Investicne vydavky'!R38,"")</f>
        <v/>
      </c>
      <c r="R4" s="44" t="str">
        <f>IF(R2&lt;=Parametre!$C$12,'Investicne vydavky'!S38,"")</f>
        <v/>
      </c>
      <c r="S4" s="44" t="str">
        <f>IF(S2&lt;=Parametre!$C$12,'Investicne vydavky'!T38,"")</f>
        <v/>
      </c>
      <c r="T4" s="44" t="str">
        <f>IF(T2&lt;=Parametre!$C$12,'Investicne vydavky'!U38,"")</f>
        <v/>
      </c>
      <c r="U4" s="44" t="str">
        <f>IF(U2&lt;=Parametre!$C$12,'Investicne vydavky'!V38,"")</f>
        <v/>
      </c>
      <c r="V4" s="44" t="str">
        <f>IF(V2&lt;=Parametre!$C$12,'Investicne vydavky'!W38,"")</f>
        <v/>
      </c>
      <c r="W4" s="44" t="str">
        <f>IF(W2&lt;=Parametre!$C$12,'Investicne vydavky'!X38,"")</f>
        <v/>
      </c>
      <c r="X4" s="44" t="str">
        <f>IF(X2&lt;=Parametre!$C$12,'Investicne vydavky'!Y38,"")</f>
        <v/>
      </c>
      <c r="Y4" s="44" t="str">
        <f>IF(Y2&lt;=Parametre!$C$12,'Investicne vydavky'!Z38,"")</f>
        <v/>
      </c>
      <c r="Z4" s="44" t="str">
        <f>IF(Z2&lt;=Parametre!$C$12,'Investicne vydavky'!AA38,"")</f>
        <v/>
      </c>
      <c r="AA4" s="44" t="str">
        <f>IF(AA2&lt;=Parametre!$C$12,'Investicne vydavky'!AB38,"")</f>
        <v/>
      </c>
      <c r="AB4" s="44" t="str">
        <f>IF(AB2&lt;=Parametre!$C$12,'Investicne vydavky'!AC38,"")</f>
        <v/>
      </c>
      <c r="AC4" s="44" t="str">
        <f>IF(AC2&lt;=Parametre!$C$12,'Investicne vydavky'!AD38,"")</f>
        <v/>
      </c>
      <c r="AD4" s="44" t="str">
        <f>IF(AD2&lt;=Parametre!$C$12,'Investicne vydavky'!AE38,"")</f>
        <v/>
      </c>
      <c r="AE4" s="44" t="str">
        <f>IF(AE2&lt;=Parametre!$C$12,'Investicne vydavky'!AF38,"")</f>
        <v/>
      </c>
      <c r="AF4" s="44" t="str">
        <f>IF(AF2&lt;=Parametre!$C$12,'Investicne vydavky'!AG38,"")</f>
        <v/>
      </c>
      <c r="AG4" s="44" t="str">
        <f>IF(AG2&lt;=Parametre!$C$12,'Investicne vydavky'!AH38,"")</f>
        <v/>
      </c>
    </row>
    <row r="5" spans="2:33" x14ac:dyDescent="0.2">
      <c r="B5" s="10" t="s">
        <v>0</v>
      </c>
      <c r="C5" s="33" t="e">
        <f>D5+NPV(Parametre!$C$17,E5:AG5)</f>
        <v>#VALUE!</v>
      </c>
      <c r="D5" s="44" t="str">
        <f>IF(D2&lt;=Parametre!$C$12,'Prevadzkové výdavky'!D41,"")</f>
        <v/>
      </c>
      <c r="E5" s="44" t="str">
        <f>IF(E2&lt;=Parametre!$C$12,'Prevadzkové výdavky'!E41,"")</f>
        <v/>
      </c>
      <c r="F5" s="44" t="str">
        <f>IF(F2&lt;=Parametre!$C$12,'Prevadzkové výdavky'!F41,"")</f>
        <v/>
      </c>
      <c r="G5" s="44" t="str">
        <f>IF(G2&lt;=Parametre!$C$12,'Prevadzkové výdavky'!G41,"")</f>
        <v/>
      </c>
      <c r="H5" s="44" t="str">
        <f>IF(H2&lt;=Parametre!$C$12,'Prevadzkové výdavky'!H41,"")</f>
        <v/>
      </c>
      <c r="I5" s="44" t="str">
        <f>IF(I2&lt;=Parametre!$C$12,'Prevadzkové výdavky'!I41,"")</f>
        <v/>
      </c>
      <c r="J5" s="44" t="str">
        <f>IF(J2&lt;=Parametre!$C$12,'Prevadzkové výdavky'!J41,"")</f>
        <v/>
      </c>
      <c r="K5" s="44" t="str">
        <f>IF(K2&lt;=Parametre!$C$12,'Prevadzkové výdavky'!K41,"")</f>
        <v/>
      </c>
      <c r="L5" s="44" t="str">
        <f>IF(L2&lt;=Parametre!$C$12,'Prevadzkové výdavky'!L41,"")</f>
        <v/>
      </c>
      <c r="M5" s="44" t="str">
        <f>IF(M2&lt;=Parametre!$C$12,'Prevadzkové výdavky'!M41,"")</f>
        <v/>
      </c>
      <c r="N5" s="44" t="str">
        <f>IF(N2&lt;=Parametre!$C$12,'Prevadzkové výdavky'!N41,"")</f>
        <v/>
      </c>
      <c r="O5" s="44" t="str">
        <f>IF(O2&lt;=Parametre!$C$12,'Prevadzkové výdavky'!O41,"")</f>
        <v/>
      </c>
      <c r="P5" s="44" t="str">
        <f>IF(P2&lt;=Parametre!$C$12,'Prevadzkové výdavky'!P41,"")</f>
        <v/>
      </c>
      <c r="Q5" s="44" t="str">
        <f>IF(Q2&lt;=Parametre!$C$12,'Prevadzkové výdavky'!Q41,"")</f>
        <v/>
      </c>
      <c r="R5" s="44" t="str">
        <f>IF(R2&lt;=Parametre!$C$12,'Prevadzkové výdavky'!R41,"")</f>
        <v/>
      </c>
      <c r="S5" s="44" t="str">
        <f>IF(S2&lt;=Parametre!$C$12,'Prevadzkové výdavky'!S41,"")</f>
        <v/>
      </c>
      <c r="T5" s="44" t="str">
        <f>IF(T2&lt;=Parametre!$C$12,'Prevadzkové výdavky'!T41,"")</f>
        <v/>
      </c>
      <c r="U5" s="44" t="str">
        <f>IF(U2&lt;=Parametre!$C$12,'Prevadzkové výdavky'!U41,"")</f>
        <v/>
      </c>
      <c r="V5" s="44" t="str">
        <f>IF(V2&lt;=Parametre!$C$12,'Prevadzkové výdavky'!V41,"")</f>
        <v/>
      </c>
      <c r="W5" s="44" t="str">
        <f>IF(W2&lt;=Parametre!$C$12,'Prevadzkové výdavky'!W41,"")</f>
        <v/>
      </c>
      <c r="X5" s="44" t="str">
        <f>IF(X2&lt;=Parametre!$C$12,'Prevadzkové výdavky'!X41,"")</f>
        <v/>
      </c>
      <c r="Y5" s="44" t="str">
        <f>IF(Y2&lt;=Parametre!$C$12,'Prevadzkové výdavky'!Y41,"")</f>
        <v/>
      </c>
      <c r="Z5" s="44" t="str">
        <f>IF(Z2&lt;=Parametre!$C$12,'Prevadzkové výdavky'!Z41,"")</f>
        <v/>
      </c>
      <c r="AA5" s="44" t="str">
        <f>IF(AA2&lt;=Parametre!$C$12,'Prevadzkové výdavky'!AA41,"")</f>
        <v/>
      </c>
      <c r="AB5" s="44" t="str">
        <f>IF(AB2&lt;=Parametre!$C$12,'Prevadzkové výdavky'!AB41,"")</f>
        <v/>
      </c>
      <c r="AC5" s="44" t="str">
        <f>IF(AC2&lt;=Parametre!$C$12,'Prevadzkové výdavky'!AC41,"")</f>
        <v/>
      </c>
      <c r="AD5" s="44" t="str">
        <f>IF(AD2&lt;=Parametre!$C$12,'Prevadzkové výdavky'!AD41,"")</f>
        <v/>
      </c>
      <c r="AE5" s="44" t="str">
        <f>IF(AE2&lt;=Parametre!$C$12,'Prevadzkové výdavky'!AE41,"")</f>
        <v/>
      </c>
      <c r="AF5" s="44" t="str">
        <f>IF(AF2&lt;=Parametre!$C$12,'Prevadzkové výdavky'!AF41,"")</f>
        <v/>
      </c>
      <c r="AG5" s="44" t="str">
        <f>IF(AG2&lt;=Parametre!$C$12,'Prevadzkové výdavky'!AG41,"")</f>
        <v/>
      </c>
    </row>
    <row r="6" spans="2:33" x14ac:dyDescent="0.2">
      <c r="B6" s="8" t="s">
        <v>46</v>
      </c>
      <c r="C6" s="32" t="e">
        <f>D6+NPV(Parametre!$C$17,E6:AG6)</f>
        <v>#VALUE!</v>
      </c>
      <c r="D6" s="45" t="str">
        <f>IF(D2&lt;=Parametre!$C$12,SUM(D4:D5),"")</f>
        <v/>
      </c>
      <c r="E6" s="45" t="str">
        <f>IF(E2&lt;=Parametre!$C$12,SUM(E4:E5),"")</f>
        <v/>
      </c>
      <c r="F6" s="45" t="str">
        <f>IF(F2&lt;=Parametre!$C$12,SUM(F4:F5),"")</f>
        <v/>
      </c>
      <c r="G6" s="45" t="str">
        <f>IF(G2&lt;=Parametre!$C$12,SUM(G4:G5),"")</f>
        <v/>
      </c>
      <c r="H6" s="45" t="str">
        <f>IF(H2&lt;=Parametre!$C$12,SUM(H4:H5),"")</f>
        <v/>
      </c>
      <c r="I6" s="45" t="str">
        <f>IF(I2&lt;=Parametre!$C$12,SUM(I4:I5),"")</f>
        <v/>
      </c>
      <c r="J6" s="45" t="str">
        <f>IF(J2&lt;=Parametre!$C$12,SUM(J4:J5),"")</f>
        <v/>
      </c>
      <c r="K6" s="45" t="str">
        <f>IF(K2&lt;=Parametre!$C$12,SUM(K4:K5),"")</f>
        <v/>
      </c>
      <c r="L6" s="45" t="str">
        <f>IF(L2&lt;=Parametre!$C$12,SUM(L4:L5),"")</f>
        <v/>
      </c>
      <c r="M6" s="45" t="str">
        <f>IF(M2&lt;=Parametre!$C$12,SUM(M4:M5),"")</f>
        <v/>
      </c>
      <c r="N6" s="45" t="str">
        <f>IF(N2&lt;=Parametre!$C$12,SUM(N4:N5),"")</f>
        <v/>
      </c>
      <c r="O6" s="45" t="str">
        <f>IF(O2&lt;=Parametre!$C$12,SUM(O4:O5),"")</f>
        <v/>
      </c>
      <c r="P6" s="45" t="str">
        <f>IF(P2&lt;=Parametre!$C$12,SUM(P4:P5),"")</f>
        <v/>
      </c>
      <c r="Q6" s="45" t="str">
        <f>IF(Q2&lt;=Parametre!$C$12,SUM(Q4:Q5),"")</f>
        <v/>
      </c>
      <c r="R6" s="45" t="str">
        <f>IF(R2&lt;=Parametre!$C$12,SUM(R4:R5),"")</f>
        <v/>
      </c>
      <c r="S6" s="45" t="str">
        <f>IF(S2&lt;=Parametre!$C$12,SUM(S4:S5),"")</f>
        <v/>
      </c>
      <c r="T6" s="45" t="str">
        <f>IF(T2&lt;=Parametre!$C$12,SUM(T4:T5),"")</f>
        <v/>
      </c>
      <c r="U6" s="45" t="str">
        <f>IF(U2&lt;=Parametre!$C$12,SUM(U4:U5),"")</f>
        <v/>
      </c>
      <c r="V6" s="45" t="str">
        <f>IF(V2&lt;=Parametre!$C$12,SUM(V4:V5),"")</f>
        <v/>
      </c>
      <c r="W6" s="45" t="str">
        <f>IF(W2&lt;=Parametre!$C$12,SUM(W4:W5),"")</f>
        <v/>
      </c>
      <c r="X6" s="45" t="str">
        <f>IF(X2&lt;=Parametre!$C$12,SUM(X4:X5),"")</f>
        <v/>
      </c>
      <c r="Y6" s="45" t="str">
        <f>IF(Y2&lt;=Parametre!$C$12,SUM(Y4:Y5),"")</f>
        <v/>
      </c>
      <c r="Z6" s="45" t="str">
        <f>IF(Z2&lt;=Parametre!$C$12,SUM(Z4:Z5),"")</f>
        <v/>
      </c>
      <c r="AA6" s="45" t="str">
        <f>IF(AA2&lt;=Parametre!$C$12,SUM(AA4:AA5),"")</f>
        <v/>
      </c>
      <c r="AB6" s="45" t="str">
        <f>IF(AB2&lt;=Parametre!$C$12,SUM(AB4:AB5),"")</f>
        <v/>
      </c>
      <c r="AC6" s="45" t="str">
        <f>IF(AC2&lt;=Parametre!$C$12,SUM(AC4:AC5),"")</f>
        <v/>
      </c>
      <c r="AD6" s="45" t="str">
        <f>IF(AD2&lt;=Parametre!$C$12,SUM(AD4:AD5),"")</f>
        <v/>
      </c>
      <c r="AE6" s="45" t="str">
        <f>IF(AE2&lt;=Parametre!$C$12,SUM(AE4:AE5),"")</f>
        <v/>
      </c>
      <c r="AF6" s="45" t="str">
        <f>IF(AF2&lt;=Parametre!$C$12,SUM(AF4:AF5),"")</f>
        <v/>
      </c>
      <c r="AG6" s="45" t="str">
        <f>IF(AG2&lt;=Parametre!$C$12,SUM(AG4:AG5),"")</f>
        <v/>
      </c>
    </row>
    <row r="7" spans="2:33" x14ac:dyDescent="0.2">
      <c r="C7" s="28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spans="2:33" x14ac:dyDescent="0.2">
      <c r="B8" s="3" t="s">
        <v>32</v>
      </c>
      <c r="C8" s="31" t="e">
        <f>D8+NPV(Parametre!$C$17,E8:AG8)</f>
        <v>#VALUE!</v>
      </c>
      <c r="D8" s="44" t="str">
        <f>IF(D2&lt;=Parametre!$C$12,Prijmy!D22,"")</f>
        <v/>
      </c>
      <c r="E8" s="44" t="str">
        <f>IF(E2&lt;=Parametre!$C$12,Prijmy!E22,"")</f>
        <v/>
      </c>
      <c r="F8" s="44" t="str">
        <f>IF(F2&lt;=Parametre!$C$12,Prijmy!F22,"")</f>
        <v/>
      </c>
      <c r="G8" s="44" t="str">
        <f>IF(G2&lt;=Parametre!$C$12,Prijmy!G22,"")</f>
        <v/>
      </c>
      <c r="H8" s="44" t="str">
        <f>IF(H2&lt;=Parametre!$C$12,Prijmy!H22,"")</f>
        <v/>
      </c>
      <c r="I8" s="44" t="str">
        <f>IF(I2&lt;=Parametre!$C$12,Prijmy!I22,"")</f>
        <v/>
      </c>
      <c r="J8" s="44" t="str">
        <f>IF(J2&lt;=Parametre!$C$12,Prijmy!J22,"")</f>
        <v/>
      </c>
      <c r="K8" s="44" t="str">
        <f>IF(K2&lt;=Parametre!$C$12,Prijmy!K22,"")</f>
        <v/>
      </c>
      <c r="L8" s="44" t="str">
        <f>IF(L2&lt;=Parametre!$C$12,Prijmy!L22,"")</f>
        <v/>
      </c>
      <c r="M8" s="44" t="str">
        <f>IF(M2&lt;=Parametre!$C$12,Prijmy!M22,"")</f>
        <v/>
      </c>
      <c r="N8" s="44" t="str">
        <f>IF(N2&lt;=Parametre!$C$12,Prijmy!N22,"")</f>
        <v/>
      </c>
      <c r="O8" s="44" t="str">
        <f>IF(O2&lt;=Parametre!$C$12,Prijmy!O22,"")</f>
        <v/>
      </c>
      <c r="P8" s="44" t="str">
        <f>IF(P2&lt;=Parametre!$C$12,Prijmy!P22,"")</f>
        <v/>
      </c>
      <c r="Q8" s="44" t="str">
        <f>IF(Q2&lt;=Parametre!$C$12,Prijmy!Q22,"")</f>
        <v/>
      </c>
      <c r="R8" s="44" t="str">
        <f>IF(R2&lt;=Parametre!$C$12,Prijmy!R22,"")</f>
        <v/>
      </c>
      <c r="S8" s="44" t="str">
        <f>IF(S2&lt;=Parametre!$C$12,Prijmy!S22,"")</f>
        <v/>
      </c>
      <c r="T8" s="44" t="str">
        <f>IF(T2&lt;=Parametre!$C$12,Prijmy!T22,"")</f>
        <v/>
      </c>
      <c r="U8" s="44" t="str">
        <f>IF(U2&lt;=Parametre!$C$12,Prijmy!U22,"")</f>
        <v/>
      </c>
      <c r="V8" s="44" t="str">
        <f>IF(V2&lt;=Parametre!$C$12,Prijmy!V22,"")</f>
        <v/>
      </c>
      <c r="W8" s="44" t="str">
        <f>IF(W2&lt;=Parametre!$C$12,Prijmy!W22,"")</f>
        <v/>
      </c>
      <c r="X8" s="44" t="str">
        <f>IF(X2&lt;=Parametre!$C$12,Prijmy!X22,"")</f>
        <v/>
      </c>
      <c r="Y8" s="44" t="str">
        <f>IF(Y2&lt;=Parametre!$C$12,Prijmy!Y22,"")</f>
        <v/>
      </c>
      <c r="Z8" s="44" t="str">
        <f>IF(Z2&lt;=Parametre!$C$12,Prijmy!Z22,"")</f>
        <v/>
      </c>
      <c r="AA8" s="44" t="str">
        <f>IF(AA2&lt;=Parametre!$C$12,Prijmy!AA22,"")</f>
        <v/>
      </c>
      <c r="AB8" s="44" t="str">
        <f>IF(AB2&lt;=Parametre!$C$12,Prijmy!AB22,"")</f>
        <v/>
      </c>
      <c r="AC8" s="44" t="str">
        <f>IF(AC2&lt;=Parametre!$C$12,Prijmy!AC22,"")</f>
        <v/>
      </c>
      <c r="AD8" s="44" t="str">
        <f>IF(AD2&lt;=Parametre!$C$12,Prijmy!AD22,"")</f>
        <v/>
      </c>
      <c r="AE8" s="44" t="str">
        <f>IF(AE2&lt;=Parametre!$C$12,Prijmy!AE22,"")</f>
        <v/>
      </c>
      <c r="AF8" s="44" t="str">
        <f>IF(AF2&lt;=Parametre!$C$12,Prijmy!AF22,"")</f>
        <v/>
      </c>
      <c r="AG8" s="44" t="str">
        <f>IF(AG2&lt;=Parametre!$C$12,Prijmy!AG22,"")</f>
        <v/>
      </c>
    </row>
    <row r="9" spans="2:33" x14ac:dyDescent="0.2">
      <c r="B9" s="3" t="s">
        <v>33</v>
      </c>
      <c r="C9" s="31" t="e">
        <f>D9+NPV(Parametre!$C$17,E9:AG9)</f>
        <v>#VALUE!</v>
      </c>
      <c r="D9" s="44" t="str">
        <f>IF(D2&gt;Parametre!$C$12,"",IF(D2=Parametre!$C$12,IF('Zostakova hodnota'!$C$2="Zostatková hodnota ako NPV peňažných tokov po uplynutí referenčného obdobia",'Zostakova hodnota'!$F$6,IF('Zostakova hodnota'!$C$2="Iná metóda výpočtu zostatkovej hodnoty",'Zostakova hodnota'!$F$8,0)),0))</f>
        <v/>
      </c>
      <c r="E9" s="44" t="str">
        <f>IF(E2&gt;Parametre!$C$12,"",IF(E2=Parametre!$C$12,IF('Zostakova hodnota'!$C$2="Zostatková hodnota ako NPV peňažných tokov po uplynutí referenčného obdobia",'Zostakova hodnota'!$F$6,IF('Zostakova hodnota'!$C$2="Iná metóda výpočtu zostatkovej hodnoty",'Zostakova hodnota'!$F$8,0)),0))</f>
        <v/>
      </c>
      <c r="F9" s="44" t="str">
        <f>IF(F2&gt;Parametre!$C$12,"",IF(F2=Parametre!$C$12,IF('Zostakova hodnota'!$C$2="Zostatková hodnota ako NPV peňažných tokov po uplynutí referenčného obdobia",'Zostakova hodnota'!$F$6,IF('Zostakova hodnota'!$C$2="Iná metóda výpočtu zostatkovej hodnoty",'Zostakova hodnota'!$F$8,0)),0))</f>
        <v/>
      </c>
      <c r="G9" s="44" t="str">
        <f>IF(G2&gt;Parametre!$C$12,"",IF(G2=Parametre!$C$12,IF('Zostakova hodnota'!$C$2="Zostatková hodnota ako NPV peňažných tokov po uplynutí referenčného obdobia",'Zostakova hodnota'!$F$6,IF('Zostakova hodnota'!$C$2="Iná metóda výpočtu zostatkovej hodnoty",'Zostakova hodnota'!$F$8,0)),0))</f>
        <v/>
      </c>
      <c r="H9" s="44" t="str">
        <f>IF(H2&gt;Parametre!$C$12,"",IF(H2=Parametre!$C$12,IF('Zostakova hodnota'!$C$2="Zostatková hodnota ako NPV peňažných tokov po uplynutí referenčného obdobia",'Zostakova hodnota'!$F$6,IF('Zostakova hodnota'!$C$2="Iná metóda výpočtu zostatkovej hodnoty",'Zostakova hodnota'!$F$8,0)),0))</f>
        <v/>
      </c>
      <c r="I9" s="44" t="str">
        <f>IF(I2&gt;Parametre!$C$12,"",IF(I2=Parametre!$C$12,IF('Zostakova hodnota'!$C$2="Zostatková hodnota ako NPV peňažných tokov po uplynutí referenčného obdobia",'Zostakova hodnota'!$F$6,IF('Zostakova hodnota'!$C$2="Iná metóda výpočtu zostatkovej hodnoty",'Zostakova hodnota'!$F$8,0)),0))</f>
        <v/>
      </c>
      <c r="J9" s="44" t="str">
        <f>IF(J2&gt;Parametre!$C$12,"",IF(J2=Parametre!$C$12,IF('Zostakova hodnota'!$C$2="Zostatková hodnota ako NPV peňažných tokov po uplynutí referenčného obdobia",'Zostakova hodnota'!$F$6,IF('Zostakova hodnota'!$C$2="Iná metóda výpočtu zostatkovej hodnoty",'Zostakova hodnota'!$F$8,0)),0))</f>
        <v/>
      </c>
      <c r="K9" s="44" t="str">
        <f>IF(K2&gt;Parametre!$C$12,"",IF(K2=Parametre!$C$12,IF('Zostakova hodnota'!$C$2="Zostatková hodnota ako NPV peňažných tokov po uplynutí referenčného obdobia",'Zostakova hodnota'!$F$6,IF('Zostakova hodnota'!$C$2="Iná metóda výpočtu zostatkovej hodnoty",'Zostakova hodnota'!$F$8,0)),0))</f>
        <v/>
      </c>
      <c r="L9" s="44" t="str">
        <f>IF(L2&gt;Parametre!$C$12,"",IF(L2=Parametre!$C$12,IF('Zostakova hodnota'!$C$2="Zostatková hodnota ako NPV peňažných tokov po uplynutí referenčného obdobia",'Zostakova hodnota'!$F$6,IF('Zostakova hodnota'!$C$2="Iná metóda výpočtu zostatkovej hodnoty",'Zostakova hodnota'!$F$8,0)),0))</f>
        <v/>
      </c>
      <c r="M9" s="44" t="str">
        <f>IF(M2&gt;Parametre!$C$12,"",IF(M2=Parametre!$C$12,IF('Zostakova hodnota'!$C$2="Zostatková hodnota ako NPV peňažných tokov po uplynutí referenčného obdobia",'Zostakova hodnota'!$F$6,IF('Zostakova hodnota'!$C$2="Iná metóda výpočtu zostatkovej hodnoty",'Zostakova hodnota'!$F$8,0)),0))</f>
        <v/>
      </c>
      <c r="N9" s="44" t="str">
        <f>IF(N2&gt;Parametre!$C$12,"",IF(N2=Parametre!$C$12,IF('Zostakova hodnota'!$C$2="Zostatková hodnota ako NPV peňažných tokov po uplynutí referenčného obdobia",'Zostakova hodnota'!$F$6,IF('Zostakova hodnota'!$C$2="Iná metóda výpočtu zostatkovej hodnoty",'Zostakova hodnota'!$F$8,0)),0))</f>
        <v/>
      </c>
      <c r="O9" s="44" t="str">
        <f>IF(O2&gt;Parametre!$C$12,"",IF(O2=Parametre!$C$12,IF('Zostakova hodnota'!$C$2="Zostatková hodnota ako NPV peňažných tokov po uplynutí referenčného obdobia",'Zostakova hodnota'!$F$6,IF('Zostakova hodnota'!$C$2="Iná metóda výpočtu zostatkovej hodnoty",'Zostakova hodnota'!$F$8,0)),0))</f>
        <v/>
      </c>
      <c r="P9" s="44" t="str">
        <f>IF(P2&gt;Parametre!$C$12,"",IF(P2=Parametre!$C$12,IF('Zostakova hodnota'!$C$2="Zostatková hodnota ako NPV peňažných tokov po uplynutí referenčného obdobia",'Zostakova hodnota'!$F$6,IF('Zostakova hodnota'!$C$2="Iná metóda výpočtu zostatkovej hodnoty",'Zostakova hodnota'!$F$8,0)),0))</f>
        <v/>
      </c>
      <c r="Q9" s="44" t="str">
        <f>IF(Q2&gt;Parametre!$C$12,"",IF(Q2=Parametre!$C$12,IF('Zostakova hodnota'!$C$2="Zostatková hodnota ako NPV peňažných tokov po uplynutí referenčného obdobia",'Zostakova hodnota'!$F$6,IF('Zostakova hodnota'!$C$2="Iná metóda výpočtu zostatkovej hodnoty",'Zostakova hodnota'!$F$8,0)),0))</f>
        <v/>
      </c>
      <c r="R9" s="44" t="str">
        <f>IF(R2&gt;Parametre!$C$12,"",IF(R2=Parametre!$C$12,IF('Zostakova hodnota'!$C$2="Zostatková hodnota ako NPV peňažných tokov po uplynutí referenčného obdobia",'Zostakova hodnota'!$F$6,IF('Zostakova hodnota'!$C$2="Iná metóda výpočtu zostatkovej hodnoty",'Zostakova hodnota'!$F$8,0)),0))</f>
        <v/>
      </c>
      <c r="S9" s="44" t="str">
        <f>IF(S2&gt;Parametre!$C$12,"",IF(S2=Parametre!$C$12,IF('Zostakova hodnota'!$C$2="Zostatková hodnota ako NPV peňažných tokov po uplynutí referenčného obdobia",'Zostakova hodnota'!$F$6,IF('Zostakova hodnota'!$C$2="Iná metóda výpočtu zostatkovej hodnoty",'Zostakova hodnota'!$F$8,0)),0))</f>
        <v/>
      </c>
      <c r="T9" s="44" t="str">
        <f>IF(T2&gt;Parametre!$C$12,"",IF(T2=Parametre!$C$12,IF('Zostakova hodnota'!$C$2="Zostatková hodnota ako NPV peňažných tokov po uplynutí referenčného obdobia",'Zostakova hodnota'!$F$6,IF('Zostakova hodnota'!$C$2="Iná metóda výpočtu zostatkovej hodnoty",'Zostakova hodnota'!$F$8,0)),0))</f>
        <v/>
      </c>
      <c r="U9" s="44" t="str">
        <f>IF(U2&gt;Parametre!$C$12,"",IF(U2=Parametre!$C$12,IF('Zostakova hodnota'!$C$2="Zostatková hodnota ako NPV peňažných tokov po uplynutí referenčného obdobia",'Zostakova hodnota'!$F$6,IF('Zostakova hodnota'!$C$2="Iná metóda výpočtu zostatkovej hodnoty",'Zostakova hodnota'!$F$8,0)),0))</f>
        <v/>
      </c>
      <c r="V9" s="44" t="str">
        <f>IF(V2&gt;Parametre!$C$12,"",IF(V2=Parametre!$C$12,IF('Zostakova hodnota'!$C$2="Zostatková hodnota ako NPV peňažných tokov po uplynutí referenčného obdobia",'Zostakova hodnota'!$F$6,IF('Zostakova hodnota'!$C$2="Iná metóda výpočtu zostatkovej hodnoty",'Zostakova hodnota'!$F$8,0)),0))</f>
        <v/>
      </c>
      <c r="W9" s="44" t="str">
        <f>IF(W2&gt;Parametre!$C$12,"",IF(W2=Parametre!$C$12,IF('Zostakova hodnota'!$C$2="Zostatková hodnota ako NPV peňažných tokov po uplynutí referenčného obdobia",'Zostakova hodnota'!$F$6,IF('Zostakova hodnota'!$C$2="Iná metóda výpočtu zostatkovej hodnoty",'Zostakova hodnota'!$F$8,0)),0))</f>
        <v/>
      </c>
      <c r="X9" s="44" t="str">
        <f>IF(X2&gt;Parametre!$C$12,"",IF(X2=Parametre!$C$12,IF('Zostakova hodnota'!$C$2="Zostatková hodnota ako NPV peňažných tokov po uplynutí referenčného obdobia",'Zostakova hodnota'!$F$6,IF('Zostakova hodnota'!$C$2="Iná metóda výpočtu zostatkovej hodnoty",'Zostakova hodnota'!$F$8,0)),0))</f>
        <v/>
      </c>
      <c r="Y9" s="44" t="str">
        <f>IF(Y2&gt;Parametre!$C$12,"",IF(Y2=Parametre!$C$12,IF('Zostakova hodnota'!$C$2="Zostatková hodnota ako NPV peňažných tokov po uplynutí referenčného obdobia",'Zostakova hodnota'!$F$6,IF('Zostakova hodnota'!$C$2="Iná metóda výpočtu zostatkovej hodnoty",'Zostakova hodnota'!$F$8,0)),0))</f>
        <v/>
      </c>
      <c r="Z9" s="44" t="str">
        <f>IF(Z2&gt;Parametre!$C$12,"",IF(Z2=Parametre!$C$12,IF('Zostakova hodnota'!$C$2="Zostatková hodnota ako NPV peňažných tokov po uplynutí referenčného obdobia",'Zostakova hodnota'!$F$6,IF('Zostakova hodnota'!$C$2="Iná metóda výpočtu zostatkovej hodnoty",'Zostakova hodnota'!$F$8,0)),0))</f>
        <v/>
      </c>
      <c r="AA9" s="44" t="str">
        <f>IF(AA2&gt;Parametre!$C$12,"",IF(AA2=Parametre!$C$12,IF('Zostakova hodnota'!$C$2="Zostatková hodnota ako NPV peňažných tokov po uplynutí referenčného obdobia",'Zostakova hodnota'!$F$6,IF('Zostakova hodnota'!$C$2="Iná metóda výpočtu zostatkovej hodnoty",'Zostakova hodnota'!$F$8,0)),0))</f>
        <v/>
      </c>
      <c r="AB9" s="44" t="str">
        <f>IF(AB2&gt;Parametre!$C$12,"",IF(AB2=Parametre!$C$12,IF('Zostakova hodnota'!$C$2="Zostatková hodnota ako NPV peňažných tokov po uplynutí referenčného obdobia",'Zostakova hodnota'!$F$6,IF('Zostakova hodnota'!$C$2="Iná metóda výpočtu zostatkovej hodnoty",'Zostakova hodnota'!$F$8,0)),0))</f>
        <v/>
      </c>
      <c r="AC9" s="44" t="str">
        <f>IF(AC2&gt;Parametre!$C$12,"",IF(AC2=Parametre!$C$12,IF('Zostakova hodnota'!$C$2="Zostatková hodnota ako NPV peňažných tokov po uplynutí referenčného obdobia",'Zostakova hodnota'!$F$6,IF('Zostakova hodnota'!$C$2="Iná metóda výpočtu zostatkovej hodnoty",'Zostakova hodnota'!$F$8,0)),0))</f>
        <v/>
      </c>
      <c r="AD9" s="44" t="str">
        <f>IF(AD2&gt;Parametre!$C$12,"",IF(AD2=Parametre!$C$12,IF('Zostakova hodnota'!$C$2="Zostatková hodnota ako NPV peňažných tokov po uplynutí referenčného obdobia",'Zostakova hodnota'!$F$6,IF('Zostakova hodnota'!$C$2="Iná metóda výpočtu zostatkovej hodnoty",'Zostakova hodnota'!$F$8,0)),0))</f>
        <v/>
      </c>
      <c r="AE9" s="44" t="str">
        <f>IF(AE2&gt;Parametre!$C$12,"",IF(AE2=Parametre!$C$12,IF('Zostakova hodnota'!$C$2="Zostatková hodnota ako NPV peňažných tokov po uplynutí referenčného obdobia",'Zostakova hodnota'!$F$6,IF('Zostakova hodnota'!$C$2="Iná metóda výpočtu zostatkovej hodnoty",'Zostakova hodnota'!$F$8,0)),0))</f>
        <v/>
      </c>
      <c r="AF9" s="44" t="str">
        <f>IF(AF2&gt;Parametre!$C$12,"",IF(AF2=Parametre!$C$12,IF('Zostakova hodnota'!$C$2="Zostatková hodnota ako NPV peňažných tokov po uplynutí referenčného obdobia",'Zostakova hodnota'!$F$6,IF('Zostakova hodnota'!$C$2="Iná metóda výpočtu zostatkovej hodnoty",'Zostakova hodnota'!$F$8,0)),0))</f>
        <v/>
      </c>
      <c r="AG9" s="44" t="str">
        <f>IF(AG2&gt;Parametre!$C$12,"",IF(AG2=Parametre!$C$12,IF('Zostakova hodnota'!$C$2="Zostatková hodnota ako NPV peňažných tokov po uplynutí referenčného obdobia",'Zostakova hodnota'!$F$6,IF('Zostakova hodnota'!$C$2="Iná metóda výpočtu zostatkovej hodnoty",'Zostakova hodnota'!$F$8,0)),0))</f>
        <v/>
      </c>
    </row>
    <row r="10" spans="2:33" x14ac:dyDescent="0.2">
      <c r="B10" s="8" t="s">
        <v>47</v>
      </c>
      <c r="C10" s="32" t="e">
        <f>D10+NPV(Parametre!$C$17,E10:AG10)</f>
        <v>#VALUE!</v>
      </c>
      <c r="D10" s="45" t="str">
        <f>IF(D2&lt;=Parametre!$C$12,SUM(D8:D9),"")</f>
        <v/>
      </c>
      <c r="E10" s="45" t="str">
        <f>IF(E2&lt;=Parametre!$C$12,SUM(E8:E9),"")</f>
        <v/>
      </c>
      <c r="F10" s="45" t="str">
        <f>IF(F2&lt;=Parametre!$C$12,SUM(F8:F9),"")</f>
        <v/>
      </c>
      <c r="G10" s="45" t="str">
        <f>IF(G2&lt;=Parametre!$C$12,SUM(G8:G9),"")</f>
        <v/>
      </c>
      <c r="H10" s="45" t="str">
        <f>IF(H2&lt;=Parametre!$C$12,SUM(H8:H9),"")</f>
        <v/>
      </c>
      <c r="I10" s="45" t="str">
        <f>IF(I2&lt;=Parametre!$C$12,SUM(I8:I9),"")</f>
        <v/>
      </c>
      <c r="J10" s="45" t="str">
        <f>IF(J2&lt;=Parametre!$C$12,SUM(J8:J9),"")</f>
        <v/>
      </c>
      <c r="K10" s="45" t="str">
        <f>IF(K2&lt;=Parametre!$C$12,SUM(K8:K9),"")</f>
        <v/>
      </c>
      <c r="L10" s="45" t="str">
        <f>IF(L2&lt;=Parametre!$C$12,SUM(L8:L9),"")</f>
        <v/>
      </c>
      <c r="M10" s="45" t="str">
        <f>IF(M2&lt;=Parametre!$C$12,SUM(M8:M9),"")</f>
        <v/>
      </c>
      <c r="N10" s="45" t="str">
        <f>IF(N2&lt;=Parametre!$C$12,SUM(N8:N9),"")</f>
        <v/>
      </c>
      <c r="O10" s="45" t="str">
        <f>IF(O2&lt;=Parametre!$C$12,SUM(O8:O9),"")</f>
        <v/>
      </c>
      <c r="P10" s="45" t="str">
        <f>IF(P2&lt;=Parametre!$C$12,SUM(P8:P9),"")</f>
        <v/>
      </c>
      <c r="Q10" s="45" t="str">
        <f>IF(Q2&lt;=Parametre!$C$12,SUM(Q8:Q9),"")</f>
        <v/>
      </c>
      <c r="R10" s="45" t="str">
        <f>IF(R2&lt;=Parametre!$C$12,SUM(R8:R9),"")</f>
        <v/>
      </c>
      <c r="S10" s="45" t="str">
        <f>IF(S2&lt;=Parametre!$C$12,SUM(S8:S9),"")</f>
        <v/>
      </c>
      <c r="T10" s="45" t="str">
        <f>IF(T2&lt;=Parametre!$C$12,SUM(T8:T9),"")</f>
        <v/>
      </c>
      <c r="U10" s="45" t="str">
        <f>IF(U2&lt;=Parametre!$C$12,SUM(U8:U9),"")</f>
        <v/>
      </c>
      <c r="V10" s="45" t="str">
        <f>IF(V2&lt;=Parametre!$C$12,SUM(V8:V9),"")</f>
        <v/>
      </c>
      <c r="W10" s="45" t="str">
        <f>IF(W2&lt;=Parametre!$C$12,SUM(W8:W9),"")</f>
        <v/>
      </c>
      <c r="X10" s="45" t="str">
        <f>IF(X2&lt;=Parametre!$C$12,SUM(X8:X9),"")</f>
        <v/>
      </c>
      <c r="Y10" s="45" t="str">
        <f>IF(Y2&lt;=Parametre!$C$12,SUM(Y8:Y9),"")</f>
        <v/>
      </c>
      <c r="Z10" s="45" t="str">
        <f>IF(Z2&lt;=Parametre!$C$12,SUM(Z8:Z9),"")</f>
        <v/>
      </c>
      <c r="AA10" s="45" t="str">
        <f>IF(AA2&lt;=Parametre!$C$12,SUM(AA8:AA9),"")</f>
        <v/>
      </c>
      <c r="AB10" s="45" t="str">
        <f>IF(AB2&lt;=Parametre!$C$12,SUM(AB8:AB9),"")</f>
        <v/>
      </c>
      <c r="AC10" s="45" t="str">
        <f>IF(AC2&lt;=Parametre!$C$12,SUM(AC8:AC9),"")</f>
        <v/>
      </c>
      <c r="AD10" s="45" t="str">
        <f>IF(AD2&lt;=Parametre!$C$12,SUM(AD8:AD9),"")</f>
        <v/>
      </c>
      <c r="AE10" s="45" t="str">
        <f>IF(AE2&lt;=Parametre!$C$12,SUM(AE8:AE9),"")</f>
        <v/>
      </c>
      <c r="AF10" s="45" t="str">
        <f>IF(AF2&lt;=Parametre!$C$12,SUM(AF8:AF9),"")</f>
        <v/>
      </c>
      <c r="AG10" s="45" t="str">
        <f>IF(AG2&lt;=Parametre!$C$12,SUM(AG8:AG9),"")</f>
        <v/>
      </c>
    </row>
    <row r="11" spans="2:33" x14ac:dyDescent="0.2">
      <c r="C11" s="28"/>
    </row>
    <row r="12" spans="2:33" x14ac:dyDescent="0.2">
      <c r="B12" s="8" t="s">
        <v>80</v>
      </c>
      <c r="C12" s="32" t="e">
        <f t="array" aca="1" ref="C12" ca="1">D10-D6+NPV(Parametre!$C$17,INDIRECT("R"&amp;10&amp;"C"&amp;5&amp;":"&amp;"R"&amp;10&amp;"C"&amp;5+Parametre!C12-2,0)-INDIRECT("R"&amp;6&amp;"C"&amp;5&amp;":"&amp;"R"&amp;6&amp;"C"&amp;5+Parametre!C12-2,0))</f>
        <v>#VALUE!</v>
      </c>
    </row>
    <row r="13" spans="2:33" x14ac:dyDescent="0.2">
      <c r="B13" s="8" t="s">
        <v>81</v>
      </c>
      <c r="C13" s="50" t="e">
        <f t="array" aca="1" ref="C13" ca="1">IRR(INDIRECT("R"&amp;10&amp;"C"&amp;4&amp;":"&amp;"R"&amp;10&amp;"C"&amp;4+Parametre!C12-1,0)-INDIRECT("R"&amp;6&amp;"C"&amp;4&amp;":"&amp;"R"&amp;6&amp;"C"&amp;4+Parametre!C12-1,0))</f>
        <v>#VALUE!</v>
      </c>
    </row>
    <row r="15" spans="2:33" ht="15" x14ac:dyDescent="0.25">
      <c r="B15" s="19" t="s">
        <v>75</v>
      </c>
      <c r="C15" s="17" t="s">
        <v>30</v>
      </c>
      <c r="D15" s="5">
        <v>1</v>
      </c>
      <c r="E15" s="5">
        <v>2</v>
      </c>
      <c r="F15" s="5">
        <v>3</v>
      </c>
      <c r="G15" s="5">
        <v>4</v>
      </c>
      <c r="H15" s="5">
        <v>5</v>
      </c>
      <c r="I15" s="5">
        <v>6</v>
      </c>
      <c r="J15" s="5">
        <v>7</v>
      </c>
      <c r="K15" s="5">
        <v>8</v>
      </c>
      <c r="L15" s="5">
        <v>9</v>
      </c>
      <c r="M15" s="5">
        <v>10</v>
      </c>
      <c r="N15" s="5">
        <v>11</v>
      </c>
      <c r="O15" s="5">
        <v>12</v>
      </c>
      <c r="P15" s="5">
        <v>13</v>
      </c>
      <c r="Q15" s="5">
        <v>14</v>
      </c>
      <c r="R15" s="5">
        <v>15</v>
      </c>
      <c r="S15" s="5">
        <v>16</v>
      </c>
      <c r="T15" s="5">
        <v>17</v>
      </c>
      <c r="U15" s="5">
        <v>18</v>
      </c>
      <c r="V15" s="5">
        <v>19</v>
      </c>
      <c r="W15" s="5">
        <v>20</v>
      </c>
      <c r="X15" s="5">
        <v>21</v>
      </c>
      <c r="Y15" s="5">
        <v>22</v>
      </c>
      <c r="Z15" s="5">
        <v>23</v>
      </c>
      <c r="AA15" s="5">
        <v>24</v>
      </c>
      <c r="AB15" s="5">
        <v>25</v>
      </c>
      <c r="AC15" s="5">
        <v>26</v>
      </c>
      <c r="AD15" s="5">
        <v>27</v>
      </c>
      <c r="AE15" s="5">
        <v>28</v>
      </c>
      <c r="AF15" s="5">
        <v>29</v>
      </c>
      <c r="AG15" s="5">
        <v>30</v>
      </c>
    </row>
    <row r="16" spans="2:33" ht="15" x14ac:dyDescent="0.25">
      <c r="B16" s="21"/>
      <c r="C16" s="30" t="s">
        <v>34</v>
      </c>
      <c r="D16" s="6">
        <f>Parametre!$C$13</f>
        <v>0</v>
      </c>
      <c r="E16" s="6">
        <f t="shared" ref="E16:AG16" si="1">D16+1</f>
        <v>1</v>
      </c>
      <c r="F16" s="6">
        <f t="shared" si="1"/>
        <v>2</v>
      </c>
      <c r="G16" s="6">
        <f t="shared" si="1"/>
        <v>3</v>
      </c>
      <c r="H16" s="6">
        <f t="shared" si="1"/>
        <v>4</v>
      </c>
      <c r="I16" s="6">
        <f t="shared" si="1"/>
        <v>5</v>
      </c>
      <c r="J16" s="6">
        <f t="shared" si="1"/>
        <v>6</v>
      </c>
      <c r="K16" s="6">
        <f t="shared" si="1"/>
        <v>7</v>
      </c>
      <c r="L16" s="6">
        <f t="shared" si="1"/>
        <v>8</v>
      </c>
      <c r="M16" s="6">
        <f t="shared" si="1"/>
        <v>9</v>
      </c>
      <c r="N16" s="6">
        <f t="shared" si="1"/>
        <v>10</v>
      </c>
      <c r="O16" s="6">
        <f t="shared" si="1"/>
        <v>11</v>
      </c>
      <c r="P16" s="6">
        <f t="shared" si="1"/>
        <v>12</v>
      </c>
      <c r="Q16" s="6">
        <f t="shared" si="1"/>
        <v>13</v>
      </c>
      <c r="R16" s="6">
        <f t="shared" si="1"/>
        <v>14</v>
      </c>
      <c r="S16" s="6">
        <f t="shared" si="1"/>
        <v>15</v>
      </c>
      <c r="T16" s="6">
        <f t="shared" si="1"/>
        <v>16</v>
      </c>
      <c r="U16" s="6">
        <f t="shared" si="1"/>
        <v>17</v>
      </c>
      <c r="V16" s="6">
        <f t="shared" si="1"/>
        <v>18</v>
      </c>
      <c r="W16" s="6">
        <f t="shared" si="1"/>
        <v>19</v>
      </c>
      <c r="X16" s="6">
        <f t="shared" si="1"/>
        <v>20</v>
      </c>
      <c r="Y16" s="6">
        <f t="shared" si="1"/>
        <v>21</v>
      </c>
      <c r="Z16" s="6">
        <f t="shared" si="1"/>
        <v>22</v>
      </c>
      <c r="AA16" s="6">
        <f t="shared" si="1"/>
        <v>23</v>
      </c>
      <c r="AB16" s="6">
        <f t="shared" si="1"/>
        <v>24</v>
      </c>
      <c r="AC16" s="6">
        <f t="shared" si="1"/>
        <v>25</v>
      </c>
      <c r="AD16" s="6">
        <f t="shared" si="1"/>
        <v>26</v>
      </c>
      <c r="AE16" s="6">
        <f t="shared" si="1"/>
        <v>27</v>
      </c>
      <c r="AF16" s="6">
        <f t="shared" si="1"/>
        <v>28</v>
      </c>
      <c r="AG16" s="6">
        <f t="shared" si="1"/>
        <v>29</v>
      </c>
    </row>
    <row r="17" spans="2:33" x14ac:dyDescent="0.2">
      <c r="B17" s="18" t="s">
        <v>35</v>
      </c>
      <c r="C17" s="34">
        <f t="shared" ref="C17:C24" si="2">SUM(D17:AG17)</f>
        <v>0</v>
      </c>
      <c r="D17" s="44" t="str">
        <f>Financovanie!D20</f>
        <v/>
      </c>
      <c r="E17" s="44" t="str">
        <f>Financovanie!E20</f>
        <v/>
      </c>
      <c r="F17" s="44" t="str">
        <f>Financovanie!F20</f>
        <v/>
      </c>
      <c r="G17" s="44" t="str">
        <f>Financovanie!G20</f>
        <v/>
      </c>
      <c r="H17" s="44" t="str">
        <f>Financovanie!H20</f>
        <v/>
      </c>
      <c r="I17" s="44" t="str">
        <f>Financovanie!I20</f>
        <v/>
      </c>
      <c r="J17" s="44" t="str">
        <f>Financovanie!J20</f>
        <v/>
      </c>
      <c r="K17" s="44" t="str">
        <f>Financovanie!K20</f>
        <v/>
      </c>
      <c r="L17" s="44" t="str">
        <f>Financovanie!L20</f>
        <v/>
      </c>
      <c r="M17" s="44" t="str">
        <f>Financovanie!M20</f>
        <v/>
      </c>
      <c r="N17" s="44" t="str">
        <f>Financovanie!N20</f>
        <v/>
      </c>
      <c r="O17" s="44" t="str">
        <f>Financovanie!O20</f>
        <v/>
      </c>
      <c r="P17" s="44" t="str">
        <f>Financovanie!P20</f>
        <v/>
      </c>
      <c r="Q17" s="44" t="str">
        <f>Financovanie!Q20</f>
        <v/>
      </c>
      <c r="R17" s="44" t="str">
        <f>Financovanie!R20</f>
        <v/>
      </c>
      <c r="S17" s="44" t="str">
        <f>Financovanie!S20</f>
        <v/>
      </c>
      <c r="T17" s="44" t="str">
        <f>Financovanie!T20</f>
        <v/>
      </c>
      <c r="U17" s="44" t="str">
        <f>Financovanie!U20</f>
        <v/>
      </c>
      <c r="V17" s="44" t="str">
        <f>Financovanie!V20</f>
        <v/>
      </c>
      <c r="W17" s="44" t="str">
        <f>Financovanie!W20</f>
        <v/>
      </c>
      <c r="X17" s="44" t="str">
        <f>Financovanie!X20</f>
        <v/>
      </c>
      <c r="Y17" s="44" t="str">
        <f>Financovanie!Y20</f>
        <v/>
      </c>
      <c r="Z17" s="44" t="str">
        <f>Financovanie!Z20</f>
        <v/>
      </c>
      <c r="AA17" s="44" t="str">
        <f>Financovanie!AA20</f>
        <v/>
      </c>
      <c r="AB17" s="44" t="str">
        <f>Financovanie!AB20</f>
        <v/>
      </c>
      <c r="AC17" s="44" t="str">
        <f>Financovanie!AC20</f>
        <v/>
      </c>
      <c r="AD17" s="44" t="str">
        <f>Financovanie!AD20</f>
        <v/>
      </c>
      <c r="AE17" s="44" t="str">
        <f>Financovanie!AE20</f>
        <v/>
      </c>
      <c r="AF17" s="44" t="str">
        <f>Financovanie!AF20</f>
        <v/>
      </c>
      <c r="AG17" s="44" t="str">
        <f>Financovanie!AG20</f>
        <v/>
      </c>
    </row>
    <row r="18" spans="2:33" x14ac:dyDescent="0.2">
      <c r="B18" s="3" t="s">
        <v>36</v>
      </c>
      <c r="C18" s="34">
        <f t="shared" si="2"/>
        <v>0</v>
      </c>
      <c r="D18" s="44" t="str">
        <f>Financovanie!D21</f>
        <v/>
      </c>
      <c r="E18" s="44" t="str">
        <f>Financovanie!E21</f>
        <v/>
      </c>
      <c r="F18" s="44" t="str">
        <f>Financovanie!F21</f>
        <v/>
      </c>
      <c r="G18" s="44" t="str">
        <f>Financovanie!G21</f>
        <v/>
      </c>
      <c r="H18" s="44" t="str">
        <f>Financovanie!H21</f>
        <v/>
      </c>
      <c r="I18" s="44" t="str">
        <f>Financovanie!I21</f>
        <v/>
      </c>
      <c r="J18" s="44" t="str">
        <f>Financovanie!J21</f>
        <v/>
      </c>
      <c r="K18" s="44" t="str">
        <f>Financovanie!K21</f>
        <v/>
      </c>
      <c r="L18" s="44" t="str">
        <f>Financovanie!L21</f>
        <v/>
      </c>
      <c r="M18" s="44" t="str">
        <f>Financovanie!M21</f>
        <v/>
      </c>
      <c r="N18" s="44" t="str">
        <f>Financovanie!N21</f>
        <v/>
      </c>
      <c r="O18" s="44" t="str">
        <f>Financovanie!O21</f>
        <v/>
      </c>
      <c r="P18" s="44" t="str">
        <f>Financovanie!P21</f>
        <v/>
      </c>
      <c r="Q18" s="44" t="str">
        <f>Financovanie!Q21</f>
        <v/>
      </c>
      <c r="R18" s="44" t="str">
        <f>Financovanie!R21</f>
        <v/>
      </c>
      <c r="S18" s="44" t="str">
        <f>Financovanie!S21</f>
        <v/>
      </c>
      <c r="T18" s="44" t="str">
        <f>Financovanie!T21</f>
        <v/>
      </c>
      <c r="U18" s="44" t="str">
        <f>Financovanie!U21</f>
        <v/>
      </c>
      <c r="V18" s="44" t="str">
        <f>Financovanie!V21</f>
        <v/>
      </c>
      <c r="W18" s="44" t="str">
        <f>Financovanie!W21</f>
        <v/>
      </c>
      <c r="X18" s="44" t="str">
        <f>Financovanie!X21</f>
        <v/>
      </c>
      <c r="Y18" s="44" t="str">
        <f>Financovanie!Y21</f>
        <v/>
      </c>
      <c r="Z18" s="44" t="str">
        <f>Financovanie!Z21</f>
        <v/>
      </c>
      <c r="AA18" s="44" t="str">
        <f>Financovanie!AA21</f>
        <v/>
      </c>
      <c r="AB18" s="44" t="str">
        <f>Financovanie!AB21</f>
        <v/>
      </c>
      <c r="AC18" s="44" t="str">
        <f>Financovanie!AC21</f>
        <v/>
      </c>
      <c r="AD18" s="44" t="str">
        <f>Financovanie!AD21</f>
        <v/>
      </c>
      <c r="AE18" s="44" t="str">
        <f>Financovanie!AE21</f>
        <v/>
      </c>
      <c r="AF18" s="44" t="str">
        <f>Financovanie!AF21</f>
        <v/>
      </c>
      <c r="AG18" s="44" t="str">
        <f>Financovanie!AG21</f>
        <v/>
      </c>
    </row>
    <row r="19" spans="2:33" x14ac:dyDescent="0.2">
      <c r="B19" s="3" t="s">
        <v>38</v>
      </c>
      <c r="C19" s="34">
        <f t="shared" si="2"/>
        <v>0</v>
      </c>
      <c r="D19" s="44" t="str">
        <f>Financovanie!D22</f>
        <v/>
      </c>
      <c r="E19" s="44" t="str">
        <f>Financovanie!E22</f>
        <v/>
      </c>
      <c r="F19" s="44" t="str">
        <f>Financovanie!F22</f>
        <v/>
      </c>
      <c r="G19" s="44" t="str">
        <f>Financovanie!G22</f>
        <v/>
      </c>
      <c r="H19" s="44" t="str">
        <f>Financovanie!H22</f>
        <v/>
      </c>
      <c r="I19" s="44" t="str">
        <f>Financovanie!I22</f>
        <v/>
      </c>
      <c r="J19" s="44" t="str">
        <f>Financovanie!J22</f>
        <v/>
      </c>
      <c r="K19" s="44" t="str">
        <f>Financovanie!K22</f>
        <v/>
      </c>
      <c r="L19" s="44" t="str">
        <f>Financovanie!L22</f>
        <v/>
      </c>
      <c r="M19" s="44" t="str">
        <f>Financovanie!M22</f>
        <v/>
      </c>
      <c r="N19" s="44" t="str">
        <f>Financovanie!N22</f>
        <v/>
      </c>
      <c r="O19" s="44" t="str">
        <f>Financovanie!O22</f>
        <v/>
      </c>
      <c r="P19" s="44" t="str">
        <f>Financovanie!P22</f>
        <v/>
      </c>
      <c r="Q19" s="44" t="str">
        <f>Financovanie!Q22</f>
        <v/>
      </c>
      <c r="R19" s="44" t="str">
        <f>Financovanie!R22</f>
        <v/>
      </c>
      <c r="S19" s="44" t="str">
        <f>Financovanie!S22</f>
        <v/>
      </c>
      <c r="T19" s="44" t="str">
        <f>Financovanie!T22</f>
        <v/>
      </c>
      <c r="U19" s="44" t="str">
        <f>Financovanie!U22</f>
        <v/>
      </c>
      <c r="V19" s="44" t="str">
        <f>Financovanie!V22</f>
        <v/>
      </c>
      <c r="W19" s="44" t="str">
        <f>Financovanie!W22</f>
        <v/>
      </c>
      <c r="X19" s="44" t="str">
        <f>Financovanie!X22</f>
        <v/>
      </c>
      <c r="Y19" s="44" t="str">
        <f>Financovanie!Y22</f>
        <v/>
      </c>
      <c r="Z19" s="44" t="str">
        <f>Financovanie!Z22</f>
        <v/>
      </c>
      <c r="AA19" s="44" t="str">
        <f>Financovanie!AA22</f>
        <v/>
      </c>
      <c r="AB19" s="44" t="str">
        <f>Financovanie!AB22</f>
        <v/>
      </c>
      <c r="AC19" s="44" t="str">
        <f>Financovanie!AC22</f>
        <v/>
      </c>
      <c r="AD19" s="44" t="str">
        <f>Financovanie!AD22</f>
        <v/>
      </c>
      <c r="AE19" s="44" t="str">
        <f>Financovanie!AE22</f>
        <v/>
      </c>
      <c r="AF19" s="44" t="str">
        <f>Financovanie!AF22</f>
        <v/>
      </c>
      <c r="AG19" s="44" t="str">
        <f>Financovanie!AG22</f>
        <v/>
      </c>
    </row>
    <row r="20" spans="2:33" x14ac:dyDescent="0.2">
      <c r="B20" s="3" t="s">
        <v>32</v>
      </c>
      <c r="C20" s="34">
        <f t="shared" si="2"/>
        <v>0</v>
      </c>
      <c r="D20" s="44" t="str">
        <f>IF(D15&lt;=Parametre!$C$12,Prijmy!D22,"")</f>
        <v/>
      </c>
      <c r="E20" s="44" t="str">
        <f>IF(E15&lt;=Parametre!$C$12,Prijmy!E22,"")</f>
        <v/>
      </c>
      <c r="F20" s="44" t="str">
        <f>IF(F15&lt;=Parametre!$C$12,Prijmy!F22,"")</f>
        <v/>
      </c>
      <c r="G20" s="44" t="str">
        <f>IF(G15&lt;=Parametre!$C$12,Prijmy!G22,"")</f>
        <v/>
      </c>
      <c r="H20" s="44" t="str">
        <f>IF(H15&lt;=Parametre!$C$12,Prijmy!H22,"")</f>
        <v/>
      </c>
      <c r="I20" s="44" t="str">
        <f>IF(I15&lt;=Parametre!$C$12,Prijmy!I22,"")</f>
        <v/>
      </c>
      <c r="J20" s="44" t="str">
        <f>IF(J15&lt;=Parametre!$C$12,Prijmy!J22,"")</f>
        <v/>
      </c>
      <c r="K20" s="44" t="str">
        <f>IF(K15&lt;=Parametre!$C$12,Prijmy!K22,"")</f>
        <v/>
      </c>
      <c r="L20" s="44" t="str">
        <f>IF(L15&lt;=Parametre!$C$12,Prijmy!L22,"")</f>
        <v/>
      </c>
      <c r="M20" s="44" t="str">
        <f>IF(M15&lt;=Parametre!$C$12,Prijmy!M22,"")</f>
        <v/>
      </c>
      <c r="N20" s="44" t="str">
        <f>IF(N15&lt;=Parametre!$C$12,Prijmy!N22,"")</f>
        <v/>
      </c>
      <c r="O20" s="44" t="str">
        <f>IF(O15&lt;=Parametre!$C$12,Prijmy!O22,"")</f>
        <v/>
      </c>
      <c r="P20" s="44" t="str">
        <f>IF(P15&lt;=Parametre!$C$12,Prijmy!P22,"")</f>
        <v/>
      </c>
      <c r="Q20" s="44" t="str">
        <f>IF(Q15&lt;=Parametre!$C$12,Prijmy!Q22,"")</f>
        <v/>
      </c>
      <c r="R20" s="44" t="str">
        <f>IF(R15&lt;=Parametre!$C$12,Prijmy!R22,"")</f>
        <v/>
      </c>
      <c r="S20" s="44" t="str">
        <f>IF(S15&lt;=Parametre!$C$12,Prijmy!S22,"")</f>
        <v/>
      </c>
      <c r="T20" s="44" t="str">
        <f>IF(T15&lt;=Parametre!$C$12,Prijmy!T22,"")</f>
        <v/>
      </c>
      <c r="U20" s="44" t="str">
        <f>IF(U15&lt;=Parametre!$C$12,Prijmy!U22,"")</f>
        <v/>
      </c>
      <c r="V20" s="44" t="str">
        <f>IF(V15&lt;=Parametre!$C$12,Prijmy!V22,"")</f>
        <v/>
      </c>
      <c r="W20" s="44" t="str">
        <f>IF(W15&lt;=Parametre!$C$12,Prijmy!W22,"")</f>
        <v/>
      </c>
      <c r="X20" s="44" t="str">
        <f>IF(X15&lt;=Parametre!$C$12,Prijmy!X22,"")</f>
        <v/>
      </c>
      <c r="Y20" s="44" t="str">
        <f>IF(Y15&lt;=Parametre!$C$12,Prijmy!Y22,"")</f>
        <v/>
      </c>
      <c r="Z20" s="44" t="str">
        <f>IF(Z15&lt;=Parametre!$C$12,Prijmy!Z22,"")</f>
        <v/>
      </c>
      <c r="AA20" s="44" t="str">
        <f>IF(AA15&lt;=Parametre!$C$12,Prijmy!AA22,"")</f>
        <v/>
      </c>
      <c r="AB20" s="44" t="str">
        <f>IF(AB15&lt;=Parametre!$C$12,Prijmy!AB22,"")</f>
        <v/>
      </c>
      <c r="AC20" s="44" t="str">
        <f>IF(AC15&lt;=Parametre!$C$12,Prijmy!AC22,"")</f>
        <v/>
      </c>
      <c r="AD20" s="44" t="str">
        <f>IF(AD15&lt;=Parametre!$C$12,Prijmy!AD22,"")</f>
        <v/>
      </c>
      <c r="AE20" s="44" t="str">
        <f>IF(AE15&lt;=Parametre!$C$12,Prijmy!AE22,"")</f>
        <v/>
      </c>
      <c r="AF20" s="44" t="str">
        <f>IF(AF15&lt;=Parametre!$C$12,Prijmy!AF22,"")</f>
        <v/>
      </c>
      <c r="AG20" s="44" t="str">
        <f>IF(AG15&lt;=Parametre!$C$12,Prijmy!AG22,"")</f>
        <v/>
      </c>
    </row>
    <row r="21" spans="2:33" x14ac:dyDescent="0.2">
      <c r="B21" s="8" t="s">
        <v>64</v>
      </c>
      <c r="C21" s="35">
        <f t="shared" si="2"/>
        <v>0</v>
      </c>
      <c r="D21" s="45" t="str">
        <f>IF(D15&lt;=Parametre!$C$12,SUM(D17:D20),"")</f>
        <v/>
      </c>
      <c r="E21" s="45" t="str">
        <f>IF(E15&lt;=Parametre!$C$12,SUM(E17:E20),"")</f>
        <v/>
      </c>
      <c r="F21" s="45" t="str">
        <f>IF(F15&lt;=Parametre!$C$12,SUM(F17:F20),"")</f>
        <v/>
      </c>
      <c r="G21" s="45" t="str">
        <f>IF(G15&lt;=Parametre!$C$12,SUM(G17:G20),"")</f>
        <v/>
      </c>
      <c r="H21" s="45" t="str">
        <f>IF(H15&lt;=Parametre!$C$12,SUM(H17:H20),"")</f>
        <v/>
      </c>
      <c r="I21" s="45" t="str">
        <f>IF(I15&lt;=Parametre!$C$12,SUM(I17:I20),"")</f>
        <v/>
      </c>
      <c r="J21" s="45" t="str">
        <f>IF(J15&lt;=Parametre!$C$12,SUM(J17:J20),"")</f>
        <v/>
      </c>
      <c r="K21" s="45" t="str">
        <f>IF(K15&lt;=Parametre!$C$12,SUM(K17:K20),"")</f>
        <v/>
      </c>
      <c r="L21" s="45" t="str">
        <f>IF(L15&lt;=Parametre!$C$12,SUM(L17:L20),"")</f>
        <v/>
      </c>
      <c r="M21" s="45" t="str">
        <f>IF(M15&lt;=Parametre!$C$12,SUM(M17:M20),"")</f>
        <v/>
      </c>
      <c r="N21" s="45" t="str">
        <f>IF(N15&lt;=Parametre!$C$12,SUM(N17:N20),"")</f>
        <v/>
      </c>
      <c r="O21" s="45" t="str">
        <f>IF(O15&lt;=Parametre!$C$12,SUM(O17:O20),"")</f>
        <v/>
      </c>
      <c r="P21" s="45" t="str">
        <f>IF(P15&lt;=Parametre!$C$12,SUM(P17:P20),"")</f>
        <v/>
      </c>
      <c r="Q21" s="45" t="str">
        <f>IF(Q15&lt;=Parametre!$C$12,SUM(Q17:Q20),"")</f>
        <v/>
      </c>
      <c r="R21" s="45" t="str">
        <f>IF(R15&lt;=Parametre!$C$12,SUM(R17:R20),"")</f>
        <v/>
      </c>
      <c r="S21" s="45" t="str">
        <f>IF(S15&lt;=Parametre!$C$12,SUM(S17:S20),"")</f>
        <v/>
      </c>
      <c r="T21" s="45" t="str">
        <f>IF(T15&lt;=Parametre!$C$12,SUM(T17:T20),"")</f>
        <v/>
      </c>
      <c r="U21" s="45" t="str">
        <f>IF(U15&lt;=Parametre!$C$12,SUM(U17:U20),"")</f>
        <v/>
      </c>
      <c r="V21" s="45" t="str">
        <f>IF(V15&lt;=Parametre!$C$12,SUM(V17:V20),"")</f>
        <v/>
      </c>
      <c r="W21" s="45" t="str">
        <f>IF(W15&lt;=Parametre!$C$12,SUM(W17:W20),"")</f>
        <v/>
      </c>
      <c r="X21" s="45" t="str">
        <f>IF(X15&lt;=Parametre!$C$12,SUM(X17:X20),"")</f>
        <v/>
      </c>
      <c r="Y21" s="45" t="str">
        <f>IF(Y15&lt;=Parametre!$C$12,SUM(Y17:Y20),"")</f>
        <v/>
      </c>
      <c r="Z21" s="45" t="str">
        <f>IF(Z15&lt;=Parametre!$C$12,SUM(Z17:Z20),"")</f>
        <v/>
      </c>
      <c r="AA21" s="45" t="str">
        <f>IF(AA15&lt;=Parametre!$C$12,SUM(AA17:AA20),"")</f>
        <v/>
      </c>
      <c r="AB21" s="45" t="str">
        <f>IF(AB15&lt;=Parametre!$C$12,SUM(AB17:AB20),"")</f>
        <v/>
      </c>
      <c r="AC21" s="45" t="str">
        <f>IF(AC15&lt;=Parametre!$C$12,SUM(AC17:AC20),"")</f>
        <v/>
      </c>
      <c r="AD21" s="45" t="str">
        <f>IF(AD15&lt;=Parametre!$C$12,SUM(AD17:AD20),"")</f>
        <v/>
      </c>
      <c r="AE21" s="45" t="str">
        <f>IF(AE15&lt;=Parametre!$C$12,SUM(AE17:AE20),"")</f>
        <v/>
      </c>
      <c r="AF21" s="45" t="str">
        <f>IF(AF15&lt;=Parametre!$C$12,SUM(AF17:AF20),"")</f>
        <v/>
      </c>
      <c r="AG21" s="45" t="str">
        <f>IF(AG15&lt;=Parametre!$C$12,SUM(AG17:AG20),"")</f>
        <v/>
      </c>
    </row>
    <row r="22" spans="2:33" x14ac:dyDescent="0.2">
      <c r="B22" s="10" t="s">
        <v>31</v>
      </c>
      <c r="C22" s="34">
        <f t="shared" si="2"/>
        <v>0</v>
      </c>
      <c r="D22" s="44" t="str">
        <f>IF(D15&lt;=Parametre!$C$12,'Investicne vydavky'!E45,"")</f>
        <v/>
      </c>
      <c r="E22" s="44" t="str">
        <f>IF(E15&lt;=Parametre!$C$12,'Investicne vydavky'!F45,"")</f>
        <v/>
      </c>
      <c r="F22" s="44" t="str">
        <f>IF(F15&lt;=Parametre!$C$12,'Investicne vydavky'!G45,"")</f>
        <v/>
      </c>
      <c r="G22" s="44" t="str">
        <f>IF(G15&lt;=Parametre!$C$12,'Investicne vydavky'!H45,"")</f>
        <v/>
      </c>
      <c r="H22" s="44" t="str">
        <f>IF(H15&lt;=Parametre!$C$12,'Investicne vydavky'!I45,"")</f>
        <v/>
      </c>
      <c r="I22" s="44" t="str">
        <f>IF(I15&lt;=Parametre!$C$12,'Investicne vydavky'!J45,"")</f>
        <v/>
      </c>
      <c r="J22" s="44" t="str">
        <f>IF(J15&lt;=Parametre!$C$12,'Investicne vydavky'!K45,"")</f>
        <v/>
      </c>
      <c r="K22" s="44" t="str">
        <f>IF(K15&lt;=Parametre!$C$12,'Investicne vydavky'!L45,"")</f>
        <v/>
      </c>
      <c r="L22" s="44" t="str">
        <f>IF(L15&lt;=Parametre!$C$12,'Investicne vydavky'!M45,"")</f>
        <v/>
      </c>
      <c r="M22" s="44" t="str">
        <f>IF(M15&lt;=Parametre!$C$12,'Investicne vydavky'!N45,"")</f>
        <v/>
      </c>
      <c r="N22" s="44" t="str">
        <f>IF(N15&lt;=Parametre!$C$12,'Investicne vydavky'!O45,"")</f>
        <v/>
      </c>
      <c r="O22" s="44" t="str">
        <f>IF(O15&lt;=Parametre!$C$12,'Investicne vydavky'!P45,"")</f>
        <v/>
      </c>
      <c r="P22" s="44" t="str">
        <f>IF(P15&lt;=Parametre!$C$12,'Investicne vydavky'!Q45,"")</f>
        <v/>
      </c>
      <c r="Q22" s="44" t="str">
        <f>IF(Q15&lt;=Parametre!$C$12,'Investicne vydavky'!R45,"")</f>
        <v/>
      </c>
      <c r="R22" s="44" t="str">
        <f>IF(R15&lt;=Parametre!$C$12,'Investicne vydavky'!S45,"")</f>
        <v/>
      </c>
      <c r="S22" s="44" t="str">
        <f>IF(S15&lt;=Parametre!$C$12,'Investicne vydavky'!T45,"")</f>
        <v/>
      </c>
      <c r="T22" s="44" t="str">
        <f>IF(T15&lt;=Parametre!$C$12,'Investicne vydavky'!U45,"")</f>
        <v/>
      </c>
      <c r="U22" s="44" t="str">
        <f>IF(U15&lt;=Parametre!$C$12,'Investicne vydavky'!V45,"")</f>
        <v/>
      </c>
      <c r="V22" s="44" t="str">
        <f>IF(V15&lt;=Parametre!$C$12,'Investicne vydavky'!W45,"")</f>
        <v/>
      </c>
      <c r="W22" s="44" t="str">
        <f>IF(W15&lt;=Parametre!$C$12,'Investicne vydavky'!X45,"")</f>
        <v/>
      </c>
      <c r="X22" s="44" t="str">
        <f>IF(X15&lt;=Parametre!$C$12,'Investicne vydavky'!Y45,"")</f>
        <v/>
      </c>
      <c r="Y22" s="44" t="str">
        <f>IF(Y15&lt;=Parametre!$C$12,'Investicne vydavky'!Z45,"")</f>
        <v/>
      </c>
      <c r="Z22" s="44" t="str">
        <f>IF(Z15&lt;=Parametre!$C$12,'Investicne vydavky'!AA45,"")</f>
        <v/>
      </c>
      <c r="AA22" s="44" t="str">
        <f>IF(AA15&lt;=Parametre!$C$12,'Investicne vydavky'!AB45,"")</f>
        <v/>
      </c>
      <c r="AB22" s="44" t="str">
        <f>IF(AB15&lt;=Parametre!$C$12,'Investicne vydavky'!AC45,"")</f>
        <v/>
      </c>
      <c r="AC22" s="44" t="str">
        <f>IF(AC15&lt;=Parametre!$C$12,'Investicne vydavky'!AD45,"")</f>
        <v/>
      </c>
      <c r="AD22" s="44" t="str">
        <f>IF(AD15&lt;=Parametre!$C$12,'Investicne vydavky'!AE45,"")</f>
        <v/>
      </c>
      <c r="AE22" s="44" t="str">
        <f>IF(AE15&lt;=Parametre!$C$12,'Investicne vydavky'!AF45,"")</f>
        <v/>
      </c>
      <c r="AF22" s="44" t="str">
        <f>IF(AF15&lt;=Parametre!$C$12,'Investicne vydavky'!AG45,"")</f>
        <v/>
      </c>
      <c r="AG22" s="44" t="str">
        <f>IF(AG15&lt;=Parametre!$C$12,'Investicne vydavky'!AH45,"")</f>
        <v/>
      </c>
    </row>
    <row r="23" spans="2:33" x14ac:dyDescent="0.2">
      <c r="B23" s="10" t="s">
        <v>0</v>
      </c>
      <c r="C23" s="34">
        <f t="shared" si="2"/>
        <v>0</v>
      </c>
      <c r="D23" s="44" t="str">
        <f>IF(D15&lt;=Parametre!$C$12,'Prevadzkové výdavky'!D41,"")</f>
        <v/>
      </c>
      <c r="E23" s="44" t="str">
        <f>IF(E15&lt;=Parametre!$C$12,'Prevadzkové výdavky'!E41,"")</f>
        <v/>
      </c>
      <c r="F23" s="44" t="str">
        <f>IF(F15&lt;=Parametre!$C$12,'Prevadzkové výdavky'!F41,"")</f>
        <v/>
      </c>
      <c r="G23" s="44" t="str">
        <f>IF(G15&lt;=Parametre!$C$12,'Prevadzkové výdavky'!G41,"")</f>
        <v/>
      </c>
      <c r="H23" s="44" t="str">
        <f>IF(H15&lt;=Parametre!$C$12,'Prevadzkové výdavky'!H41,"")</f>
        <v/>
      </c>
      <c r="I23" s="44" t="str">
        <f>IF(I15&lt;=Parametre!$C$12,'Prevadzkové výdavky'!I41,"")</f>
        <v/>
      </c>
      <c r="J23" s="44" t="str">
        <f>IF(J15&lt;=Parametre!$C$12,'Prevadzkové výdavky'!J41,"")</f>
        <v/>
      </c>
      <c r="K23" s="44" t="str">
        <f>IF(K15&lt;=Parametre!$C$12,'Prevadzkové výdavky'!K41,"")</f>
        <v/>
      </c>
      <c r="L23" s="44" t="str">
        <f>IF(L15&lt;=Parametre!$C$12,'Prevadzkové výdavky'!L41,"")</f>
        <v/>
      </c>
      <c r="M23" s="44" t="str">
        <f>IF(M15&lt;=Parametre!$C$12,'Prevadzkové výdavky'!M41,"")</f>
        <v/>
      </c>
      <c r="N23" s="44" t="str">
        <f>IF(N15&lt;=Parametre!$C$12,'Prevadzkové výdavky'!N41,"")</f>
        <v/>
      </c>
      <c r="O23" s="44" t="str">
        <f>IF(O15&lt;=Parametre!$C$12,'Prevadzkové výdavky'!O41,"")</f>
        <v/>
      </c>
      <c r="P23" s="44" t="str">
        <f>IF(P15&lt;=Parametre!$C$12,'Prevadzkové výdavky'!P41,"")</f>
        <v/>
      </c>
      <c r="Q23" s="44" t="str">
        <f>IF(Q15&lt;=Parametre!$C$12,'Prevadzkové výdavky'!Q41,"")</f>
        <v/>
      </c>
      <c r="R23" s="44" t="str">
        <f>IF(R15&lt;=Parametre!$C$12,'Prevadzkové výdavky'!R41,"")</f>
        <v/>
      </c>
      <c r="S23" s="44" t="str">
        <f>IF(S15&lt;=Parametre!$C$12,'Prevadzkové výdavky'!S41,"")</f>
        <v/>
      </c>
      <c r="T23" s="44" t="str">
        <f>IF(T15&lt;=Parametre!$C$12,'Prevadzkové výdavky'!T41,"")</f>
        <v/>
      </c>
      <c r="U23" s="44" t="str">
        <f>IF(U15&lt;=Parametre!$C$12,'Prevadzkové výdavky'!U41,"")</f>
        <v/>
      </c>
      <c r="V23" s="44" t="str">
        <f>IF(V15&lt;=Parametre!$C$12,'Prevadzkové výdavky'!V41,"")</f>
        <v/>
      </c>
      <c r="W23" s="44" t="str">
        <f>IF(W15&lt;=Parametre!$C$12,'Prevadzkové výdavky'!W41,"")</f>
        <v/>
      </c>
      <c r="X23" s="44" t="str">
        <f>IF(X15&lt;=Parametre!$C$12,'Prevadzkové výdavky'!X41,"")</f>
        <v/>
      </c>
      <c r="Y23" s="44" t="str">
        <f>IF(Y15&lt;=Parametre!$C$12,'Prevadzkové výdavky'!Y41,"")</f>
        <v/>
      </c>
      <c r="Z23" s="44" t="str">
        <f>IF(Z15&lt;=Parametre!$C$12,'Prevadzkové výdavky'!Z41,"")</f>
        <v/>
      </c>
      <c r="AA23" s="44" t="str">
        <f>IF(AA15&lt;=Parametre!$C$12,'Prevadzkové výdavky'!AA41,"")</f>
        <v/>
      </c>
      <c r="AB23" s="44" t="str">
        <f>IF(AB15&lt;=Parametre!$C$12,'Prevadzkové výdavky'!AB41,"")</f>
        <v/>
      </c>
      <c r="AC23" s="44" t="str">
        <f>IF(AC15&lt;=Parametre!$C$12,'Prevadzkové výdavky'!AC41,"")</f>
        <v/>
      </c>
      <c r="AD23" s="44" t="str">
        <f>IF(AD15&lt;=Parametre!$C$12,'Prevadzkové výdavky'!AD41,"")</f>
        <v/>
      </c>
      <c r="AE23" s="44" t="str">
        <f>IF(AE15&lt;=Parametre!$C$12,'Prevadzkové výdavky'!AE41,"")</f>
        <v/>
      </c>
      <c r="AF23" s="44" t="str">
        <f>IF(AF15&lt;=Parametre!$C$12,'Prevadzkové výdavky'!AF41,"")</f>
        <v/>
      </c>
      <c r="AG23" s="44" t="str">
        <f>IF(AG15&lt;=Parametre!$C$12,'Prevadzkové výdavky'!AG41,"")</f>
        <v/>
      </c>
    </row>
    <row r="24" spans="2:33" x14ac:dyDescent="0.2">
      <c r="B24" s="10" t="s">
        <v>45</v>
      </c>
      <c r="C24" s="34">
        <f t="shared" si="2"/>
        <v>0</v>
      </c>
      <c r="D24" s="44" t="str">
        <f>IF(D15&lt;=Parametre!$C$12,SUM(Uver!D5:D6),"")</f>
        <v/>
      </c>
      <c r="E24" s="44" t="str">
        <f>IF(E15&lt;=Parametre!$C$12,SUM(Uver!E5:E6),"")</f>
        <v/>
      </c>
      <c r="F24" s="44" t="str">
        <f>IF(F15&lt;=Parametre!$C$12,SUM(Uver!F5:F6),"")</f>
        <v/>
      </c>
      <c r="G24" s="44" t="str">
        <f>IF(G15&lt;=Parametre!$C$12,SUM(Uver!G5:G6),"")</f>
        <v/>
      </c>
      <c r="H24" s="44" t="str">
        <f>IF(H15&lt;=Parametre!$C$12,SUM(Uver!H5:H6),"")</f>
        <v/>
      </c>
      <c r="I24" s="44" t="str">
        <f>IF(I15&lt;=Parametre!$C$12,SUM(Uver!I5:I6),"")</f>
        <v/>
      </c>
      <c r="J24" s="44" t="str">
        <f>IF(J15&lt;=Parametre!$C$12,SUM(Uver!J5:J6),"")</f>
        <v/>
      </c>
      <c r="K24" s="44" t="str">
        <f>IF(K15&lt;=Parametre!$C$12,SUM(Uver!K5:K6),"")</f>
        <v/>
      </c>
      <c r="L24" s="44" t="str">
        <f>IF(L15&lt;=Parametre!$C$12,SUM(Uver!L5:L6),"")</f>
        <v/>
      </c>
      <c r="M24" s="44" t="str">
        <f>IF(M15&lt;=Parametre!$C$12,SUM(Uver!M5:M6),"")</f>
        <v/>
      </c>
      <c r="N24" s="44" t="str">
        <f>IF(N15&lt;=Parametre!$C$12,SUM(Uver!N5:N6),"")</f>
        <v/>
      </c>
      <c r="O24" s="44" t="str">
        <f>IF(O15&lt;=Parametre!$C$12,SUM(Uver!O5:O6),"")</f>
        <v/>
      </c>
      <c r="P24" s="44" t="str">
        <f>IF(P15&lt;=Parametre!$C$12,SUM(Uver!P5:P6),"")</f>
        <v/>
      </c>
      <c r="Q24" s="44" t="str">
        <f>IF(Q15&lt;=Parametre!$C$12,SUM(Uver!Q5:Q6),"")</f>
        <v/>
      </c>
      <c r="R24" s="44" t="str">
        <f>IF(R15&lt;=Parametre!$C$12,SUM(Uver!R5:R6),"")</f>
        <v/>
      </c>
      <c r="S24" s="44" t="str">
        <f>IF(S15&lt;=Parametre!$C$12,SUM(Uver!S5:S6),"")</f>
        <v/>
      </c>
      <c r="T24" s="44" t="str">
        <f>IF(T15&lt;=Parametre!$C$12,SUM(Uver!T5:T6),"")</f>
        <v/>
      </c>
      <c r="U24" s="44" t="str">
        <f>IF(U15&lt;=Parametre!$C$12,SUM(Uver!U5:U6),"")</f>
        <v/>
      </c>
      <c r="V24" s="44" t="str">
        <f>IF(V15&lt;=Parametre!$C$12,SUM(Uver!V5:V6),"")</f>
        <v/>
      </c>
      <c r="W24" s="44" t="str">
        <f>IF(W15&lt;=Parametre!$C$12,SUM(Uver!W5:W6),"")</f>
        <v/>
      </c>
      <c r="X24" s="44" t="str">
        <f>IF(X15&lt;=Parametre!$C$12,SUM(Uver!X5:X6),"")</f>
        <v/>
      </c>
      <c r="Y24" s="44" t="str">
        <f>IF(Y15&lt;=Parametre!$C$12,SUM(Uver!Y5:Y6),"")</f>
        <v/>
      </c>
      <c r="Z24" s="44" t="str">
        <f>IF(Z15&lt;=Parametre!$C$12,SUM(Uver!Z5:Z6),"")</f>
        <v/>
      </c>
      <c r="AA24" s="44" t="str">
        <f>IF(AA15&lt;=Parametre!$C$12,SUM(Uver!AA5:AA6),"")</f>
        <v/>
      </c>
      <c r="AB24" s="44" t="str">
        <f>IF(AB15&lt;=Parametre!$C$12,SUM(Uver!AB5:AB6),"")</f>
        <v/>
      </c>
      <c r="AC24" s="44" t="str">
        <f>IF(AC15&lt;=Parametre!$C$12,SUM(Uver!AC5:AC6),"")</f>
        <v/>
      </c>
      <c r="AD24" s="44" t="str">
        <f>IF(AD15&lt;=Parametre!$C$12,SUM(Uver!AD5:AD6),"")</f>
        <v/>
      </c>
      <c r="AE24" s="44" t="str">
        <f>IF(AE15&lt;=Parametre!$C$12,SUM(Uver!AE5:AE6),"")</f>
        <v/>
      </c>
      <c r="AF24" s="44" t="str">
        <f>IF(AF15&lt;=Parametre!$C$12,SUM(Uver!AF5:AF6),"")</f>
        <v/>
      </c>
      <c r="AG24" s="44" t="str">
        <f>IF(AG15&lt;=Parametre!$C$12,SUM(Uver!AG5:AG6),"")</f>
        <v/>
      </c>
    </row>
    <row r="25" spans="2:33" x14ac:dyDescent="0.2">
      <c r="B25" s="8" t="s">
        <v>65</v>
      </c>
      <c r="C25" s="35">
        <f>SUM(D25:AG25)</f>
        <v>0</v>
      </c>
      <c r="D25" s="45" t="str">
        <f>IF(D15&lt;=Parametre!$C$12,SUM(D22:D24),"")</f>
        <v/>
      </c>
      <c r="E25" s="45" t="str">
        <f>IF(E15&lt;=Parametre!$C$12,SUM(E22:E24),"")</f>
        <v/>
      </c>
      <c r="F25" s="45" t="str">
        <f>IF(F15&lt;=Parametre!$C$12,SUM(F22:F24),"")</f>
        <v/>
      </c>
      <c r="G25" s="45" t="str">
        <f>IF(G15&lt;=Parametre!$C$12,SUM(G22:G24),"")</f>
        <v/>
      </c>
      <c r="H25" s="45" t="str">
        <f>IF(H15&lt;=Parametre!$C$12,SUM(H22:H24),"")</f>
        <v/>
      </c>
      <c r="I25" s="45" t="str">
        <f>IF(I15&lt;=Parametre!$C$12,SUM(I22:I24),"")</f>
        <v/>
      </c>
      <c r="J25" s="45" t="str">
        <f>IF(J15&lt;=Parametre!$C$12,SUM(J22:J24),"")</f>
        <v/>
      </c>
      <c r="K25" s="45" t="str">
        <f>IF(K15&lt;=Parametre!$C$12,SUM(K22:K24),"")</f>
        <v/>
      </c>
      <c r="L25" s="45" t="str">
        <f>IF(L15&lt;=Parametre!$C$12,SUM(L22:L24),"")</f>
        <v/>
      </c>
      <c r="M25" s="45" t="str">
        <f>IF(M15&lt;=Parametre!$C$12,SUM(M22:M24),"")</f>
        <v/>
      </c>
      <c r="N25" s="45" t="str">
        <f>IF(N15&lt;=Parametre!$C$12,SUM(N22:N24),"")</f>
        <v/>
      </c>
      <c r="O25" s="45" t="str">
        <f>IF(O15&lt;=Parametre!$C$12,SUM(O22:O24),"")</f>
        <v/>
      </c>
      <c r="P25" s="45" t="str">
        <f>IF(P15&lt;=Parametre!$C$12,SUM(P22:P24),"")</f>
        <v/>
      </c>
      <c r="Q25" s="45" t="str">
        <f>IF(Q15&lt;=Parametre!$C$12,SUM(Q22:Q24),"")</f>
        <v/>
      </c>
      <c r="R25" s="45" t="str">
        <f>IF(R15&lt;=Parametre!$C$12,SUM(R22:R24),"")</f>
        <v/>
      </c>
      <c r="S25" s="45" t="str">
        <f>IF(S15&lt;=Parametre!$C$12,SUM(S22:S24),"")</f>
        <v/>
      </c>
      <c r="T25" s="45" t="str">
        <f>IF(T15&lt;=Parametre!$C$12,SUM(T22:T24),"")</f>
        <v/>
      </c>
      <c r="U25" s="45" t="str">
        <f>IF(U15&lt;=Parametre!$C$12,SUM(U22:U24),"")</f>
        <v/>
      </c>
      <c r="V25" s="45" t="str">
        <f>IF(V15&lt;=Parametre!$C$12,SUM(V22:V24),"")</f>
        <v/>
      </c>
      <c r="W25" s="45" t="str">
        <f>IF(W15&lt;=Parametre!$C$12,SUM(W22:W24),"")</f>
        <v/>
      </c>
      <c r="X25" s="45" t="str">
        <f>IF(X15&lt;=Parametre!$C$12,SUM(X22:X24),"")</f>
        <v/>
      </c>
      <c r="Y25" s="45" t="str">
        <f>IF(Y15&lt;=Parametre!$C$12,SUM(Y22:Y24),"")</f>
        <v/>
      </c>
      <c r="Z25" s="45" t="str">
        <f>IF(Z15&lt;=Parametre!$C$12,SUM(Z22:Z24),"")</f>
        <v/>
      </c>
      <c r="AA25" s="45" t="str">
        <f>IF(AA15&lt;=Parametre!$C$12,SUM(AA22:AA24),"")</f>
        <v/>
      </c>
      <c r="AB25" s="45" t="str">
        <f>IF(AB15&lt;=Parametre!$C$12,SUM(AB22:AB24),"")</f>
        <v/>
      </c>
      <c r="AC25" s="45" t="str">
        <f>IF(AC15&lt;=Parametre!$C$12,SUM(AC22:AC24),"")</f>
        <v/>
      </c>
      <c r="AD25" s="45" t="str">
        <f>IF(AD15&lt;=Parametre!$C$12,SUM(AD22:AD24),"")</f>
        <v/>
      </c>
      <c r="AE25" s="45" t="str">
        <f>IF(AE15&lt;=Parametre!$C$12,SUM(AE22:AE24),"")</f>
        <v/>
      </c>
      <c r="AF25" s="45" t="str">
        <f>IF(AF15&lt;=Parametre!$C$12,SUM(AF22:AF24),"")</f>
        <v/>
      </c>
      <c r="AG25" s="45" t="str">
        <f>IF(AG15&lt;=Parametre!$C$12,SUM(AG22:AG24),"")</f>
        <v/>
      </c>
    </row>
    <row r="26" spans="2:33" x14ac:dyDescent="0.2">
      <c r="C26" s="28"/>
    </row>
    <row r="27" spans="2:33" x14ac:dyDescent="0.2">
      <c r="B27" s="8" t="s">
        <v>66</v>
      </c>
      <c r="C27" s="35">
        <f>SUM(D27:AG27)</f>
        <v>0</v>
      </c>
      <c r="D27" s="45" t="str">
        <f>IF(D15&lt;=Parametre!$C$12,D21-D25,"")</f>
        <v/>
      </c>
      <c r="E27" s="45" t="str">
        <f>IF(E15&lt;=Parametre!$C$12,E21-E25,"")</f>
        <v/>
      </c>
      <c r="F27" s="45" t="str">
        <f>IF(F15&lt;=Parametre!$C$12,F21-F25,"")</f>
        <v/>
      </c>
      <c r="G27" s="45" t="str">
        <f>IF(G15&lt;=Parametre!$C$12,G21-G25,"")</f>
        <v/>
      </c>
      <c r="H27" s="45" t="str">
        <f>IF(H15&lt;=Parametre!$C$12,H21-H25,"")</f>
        <v/>
      </c>
      <c r="I27" s="45" t="str">
        <f>IF(I15&lt;=Parametre!$C$12,I21-I25,"")</f>
        <v/>
      </c>
      <c r="J27" s="45" t="str">
        <f>IF(J15&lt;=Parametre!$C$12,J21-J25,"")</f>
        <v/>
      </c>
      <c r="K27" s="45" t="str">
        <f>IF(K15&lt;=Parametre!$C$12,K21-K25,"")</f>
        <v/>
      </c>
      <c r="L27" s="45" t="str">
        <f>IF(L15&lt;=Parametre!$C$12,L21-L25,"")</f>
        <v/>
      </c>
      <c r="M27" s="45" t="str">
        <f>IF(M15&lt;=Parametre!$C$12,M21-M25,"")</f>
        <v/>
      </c>
      <c r="N27" s="45" t="str">
        <f>IF(N15&lt;=Parametre!$C$12,N21-N25,"")</f>
        <v/>
      </c>
      <c r="O27" s="45" t="str">
        <f>IF(O15&lt;=Parametre!$C$12,O21-O25,"")</f>
        <v/>
      </c>
      <c r="P27" s="45" t="str">
        <f>IF(P15&lt;=Parametre!$C$12,P21-P25,"")</f>
        <v/>
      </c>
      <c r="Q27" s="45" t="str">
        <f>IF(Q15&lt;=Parametre!$C$12,Q21-Q25,"")</f>
        <v/>
      </c>
      <c r="R27" s="45" t="str">
        <f>IF(R15&lt;=Parametre!$C$12,R21-R25,"")</f>
        <v/>
      </c>
      <c r="S27" s="45" t="str">
        <f>IF(S15&lt;=Parametre!$C$12,S21-S25,"")</f>
        <v/>
      </c>
      <c r="T27" s="45" t="str">
        <f>IF(T15&lt;=Parametre!$C$12,T21-T25,"")</f>
        <v/>
      </c>
      <c r="U27" s="45" t="str">
        <f>IF(U15&lt;=Parametre!$C$12,U21-U25,"")</f>
        <v/>
      </c>
      <c r="V27" s="45" t="str">
        <f>IF(V15&lt;=Parametre!$C$12,V21-V25,"")</f>
        <v/>
      </c>
      <c r="W27" s="45" t="str">
        <f>IF(W15&lt;=Parametre!$C$12,W21-W25,"")</f>
        <v/>
      </c>
      <c r="X27" s="45" t="str">
        <f>IF(X15&lt;=Parametre!$C$12,X21-X25,"")</f>
        <v/>
      </c>
      <c r="Y27" s="45" t="str">
        <f>IF(Y15&lt;=Parametre!$C$12,Y21-Y25,"")</f>
        <v/>
      </c>
      <c r="Z27" s="45" t="str">
        <f>IF(Z15&lt;=Parametre!$C$12,Z21-Z25,"")</f>
        <v/>
      </c>
      <c r="AA27" s="45" t="str">
        <f>IF(AA15&lt;=Parametre!$C$12,AA21-AA25,"")</f>
        <v/>
      </c>
      <c r="AB27" s="45" t="str">
        <f>IF(AB15&lt;=Parametre!$C$12,AB21-AB25,"")</f>
        <v/>
      </c>
      <c r="AC27" s="45" t="str">
        <f>IF(AC15&lt;=Parametre!$C$12,AC21-AC25,"")</f>
        <v/>
      </c>
      <c r="AD27" s="45" t="str">
        <f>IF(AD15&lt;=Parametre!$C$12,AD21-AD25,"")</f>
        <v/>
      </c>
      <c r="AE27" s="45" t="str">
        <f>IF(AE15&lt;=Parametre!$C$12,AE21-AE25,"")</f>
        <v/>
      </c>
      <c r="AF27" s="45" t="str">
        <f>IF(AF15&lt;=Parametre!$C$12,AF21-AF25,"")</f>
        <v/>
      </c>
      <c r="AG27" s="45" t="str">
        <f>IF(AG15&lt;=Parametre!$C$12,AG21-AG25,"")</f>
        <v/>
      </c>
    </row>
    <row r="28" spans="2:33" x14ac:dyDescent="0.2">
      <c r="B28" s="8" t="s">
        <v>67</v>
      </c>
      <c r="C28" s="35"/>
      <c r="D28" s="45" t="str">
        <f>IF(D15&lt;=Parametre!$C$12,D27,"")</f>
        <v/>
      </c>
      <c r="E28" s="45" t="str">
        <f>IF(E15&lt;=Parametre!$C$12,E27,"")</f>
        <v/>
      </c>
      <c r="F28" s="45" t="str">
        <f>IF(F15&lt;=Parametre!$C$12,F27,"")</f>
        <v/>
      </c>
      <c r="G28" s="45" t="str">
        <f>IF(G15&lt;=Parametre!$C$12,G27,"")</f>
        <v/>
      </c>
      <c r="H28" s="45" t="str">
        <f>IF(H15&lt;=Parametre!$C$12,H27,"")</f>
        <v/>
      </c>
      <c r="I28" s="45" t="str">
        <f>IF(I15&lt;=Parametre!$C$12,I27,"")</f>
        <v/>
      </c>
      <c r="J28" s="45" t="str">
        <f>IF(J15&lt;=Parametre!$C$12,J27,"")</f>
        <v/>
      </c>
      <c r="K28" s="45" t="str">
        <f>IF(K15&lt;=Parametre!$C$12,K27,"")</f>
        <v/>
      </c>
      <c r="L28" s="45" t="str">
        <f>IF(L15&lt;=Parametre!$C$12,L27,"")</f>
        <v/>
      </c>
      <c r="M28" s="45" t="str">
        <f>IF(M15&lt;=Parametre!$C$12,M27,"")</f>
        <v/>
      </c>
      <c r="N28" s="45" t="str">
        <f>IF(N15&lt;=Parametre!$C$12,N27,"")</f>
        <v/>
      </c>
      <c r="O28" s="45" t="str">
        <f>IF(O15&lt;=Parametre!$C$12,O27,"")</f>
        <v/>
      </c>
      <c r="P28" s="45" t="str">
        <f>IF(P15&lt;=Parametre!$C$12,P27,"")</f>
        <v/>
      </c>
      <c r="Q28" s="45" t="str">
        <f>IF(Q15&lt;=Parametre!$C$12,Q27,"")</f>
        <v/>
      </c>
      <c r="R28" s="45" t="str">
        <f>IF(R15&lt;=Parametre!$C$12,R27,"")</f>
        <v/>
      </c>
      <c r="S28" s="45" t="str">
        <f>IF(S15&lt;=Parametre!$C$12,S27,"")</f>
        <v/>
      </c>
      <c r="T28" s="45" t="str">
        <f>IF(T15&lt;=Parametre!$C$12,T27,"")</f>
        <v/>
      </c>
      <c r="U28" s="45" t="str">
        <f>IF(U15&lt;=Parametre!$C$12,U27,"")</f>
        <v/>
      </c>
      <c r="V28" s="45" t="str">
        <f>IF(V15&lt;=Parametre!$C$12,V27,"")</f>
        <v/>
      </c>
      <c r="W28" s="45" t="str">
        <f>IF(W15&lt;=Parametre!$C$12,W27,"")</f>
        <v/>
      </c>
      <c r="X28" s="45" t="str">
        <f>IF(X15&lt;=Parametre!$C$12,X27,"")</f>
        <v/>
      </c>
      <c r="Y28" s="45" t="str">
        <f>IF(Y15&lt;=Parametre!$C$12,Y27,"")</f>
        <v/>
      </c>
      <c r="Z28" s="45" t="str">
        <f>IF(Z15&lt;=Parametre!$C$12,Z27,"")</f>
        <v/>
      </c>
      <c r="AA28" s="45" t="str">
        <f>IF(AA15&lt;=Parametre!$C$12,AA27,"")</f>
        <v/>
      </c>
      <c r="AB28" s="45" t="str">
        <f>IF(AB15&lt;=Parametre!$C$12,AB27,"")</f>
        <v/>
      </c>
      <c r="AC28" s="45" t="str">
        <f>IF(AC15&lt;=Parametre!$C$12,AC27,"")</f>
        <v/>
      </c>
      <c r="AD28" s="45" t="str">
        <f>IF(AD15&lt;=Parametre!$C$12,AD27,"")</f>
        <v/>
      </c>
      <c r="AE28" s="45" t="str">
        <f>IF(AE15&lt;=Parametre!$C$12,AE27,"")</f>
        <v/>
      </c>
      <c r="AF28" s="45" t="str">
        <f>IF(AF15&lt;=Parametre!$C$12,AF27,"")</f>
        <v/>
      </c>
      <c r="AG28" s="45" t="str">
        <f>IF(AG15&lt;=Parametre!$C$12,AG27,"")</f>
        <v/>
      </c>
    </row>
    <row r="29" spans="2:33" x14ac:dyDescent="0.2">
      <c r="B29" s="8" t="s">
        <v>68</v>
      </c>
      <c r="C29" s="36" t="str">
        <f>IFERROR(HLOOKUP("FALSE",D29:AG29,1,0),"OK")</f>
        <v>OK</v>
      </c>
      <c r="D29" s="47" t="str">
        <f>IF(D15&lt;=Parametre!$C$12,IF(D28&gt;=0,"OK","ZDROJ"),"")</f>
        <v/>
      </c>
      <c r="E29" s="47" t="str">
        <f>IF(E15&lt;=Parametre!$C$12,IF(E28&gt;=0,"OK","ZDROJ"),"")</f>
        <v/>
      </c>
      <c r="F29" s="47" t="str">
        <f>IF(F15&lt;=Parametre!$C$12,IF(F28&gt;=0,"OK","ZDROJ"),"")</f>
        <v/>
      </c>
      <c r="G29" s="47" t="str">
        <f>IF(G15&lt;=Parametre!$C$12,IF(G28&gt;=0,"OK","ZDROJ"),"")</f>
        <v/>
      </c>
      <c r="H29" s="47" t="str">
        <f>IF(H15&lt;=Parametre!$C$12,IF(H28&gt;=0,"OK","ZDROJ"),"")</f>
        <v/>
      </c>
      <c r="I29" s="47" t="str">
        <f>IF(I15&lt;=Parametre!$C$12,IF(I28&gt;=0,"OK","ZDROJ"),"")</f>
        <v/>
      </c>
      <c r="J29" s="47" t="str">
        <f>IF(J15&lt;=Parametre!$C$12,IF(J28&gt;=0,"OK","ZDROJ"),"")</f>
        <v/>
      </c>
      <c r="K29" s="47" t="str">
        <f>IF(K15&lt;=Parametre!$C$12,IF(K28&gt;=0,"OK","ZDROJ"),"")</f>
        <v/>
      </c>
      <c r="L29" s="47" t="str">
        <f>IF(L15&lt;=Parametre!$C$12,IF(L28&gt;=0,"OK","ZDROJ"),"")</f>
        <v/>
      </c>
      <c r="M29" s="47" t="str">
        <f>IF(M15&lt;=Parametre!$C$12,IF(M28&gt;=0,"OK","ZDROJ"),"")</f>
        <v/>
      </c>
      <c r="N29" s="47" t="str">
        <f>IF(N15&lt;=Parametre!$C$12,IF(N28&gt;=0,"OK","ZDROJ"),"")</f>
        <v/>
      </c>
      <c r="O29" s="47" t="str">
        <f>IF(O15&lt;=Parametre!$C$12,IF(O28&gt;=0,"OK","ZDROJ"),"")</f>
        <v/>
      </c>
      <c r="P29" s="47" t="str">
        <f>IF(P15&lt;=Parametre!$C$12,IF(P28&gt;=0,"OK","ZDROJ"),"")</f>
        <v/>
      </c>
      <c r="Q29" s="47" t="str">
        <f>IF(Q15&lt;=Parametre!$C$12,IF(Q28&gt;=0,"OK","ZDROJ"),"")</f>
        <v/>
      </c>
      <c r="R29" s="47" t="str">
        <f>IF(R15&lt;=Parametre!$C$12,IF(R28&gt;=0,"OK","ZDROJ"),"")</f>
        <v/>
      </c>
      <c r="S29" s="47" t="str">
        <f>IF(S15&lt;=Parametre!$C$12,IF(S28&gt;=0,"OK","ZDROJ"),"")</f>
        <v/>
      </c>
      <c r="T29" s="47" t="str">
        <f>IF(T15&lt;=Parametre!$C$12,IF(T28&gt;=0,"OK","ZDROJ"),"")</f>
        <v/>
      </c>
      <c r="U29" s="47" t="str">
        <f>IF(U15&lt;=Parametre!$C$12,IF(U28&gt;=0,"OK","ZDROJ"),"")</f>
        <v/>
      </c>
      <c r="V29" s="47" t="str">
        <f>IF(V15&lt;=Parametre!$C$12,IF(V28&gt;=0,"OK","ZDROJ"),"")</f>
        <v/>
      </c>
      <c r="W29" s="47" t="str">
        <f>IF(W15&lt;=Parametre!$C$12,IF(W28&gt;=0,"OK","ZDROJ"),"")</f>
        <v/>
      </c>
      <c r="X29" s="47" t="str">
        <f>IF(X15&lt;=Parametre!$C$12,IF(X28&gt;=0,"OK","ZDROJ"),"")</f>
        <v/>
      </c>
      <c r="Y29" s="47" t="str">
        <f>IF(Y15&lt;=Parametre!$C$12,IF(Y28&gt;=0,"OK","ZDROJ"),"")</f>
        <v/>
      </c>
      <c r="Z29" s="47" t="str">
        <f>IF(Z15&lt;=Parametre!$C$12,IF(Z28&gt;=0,"OK","ZDROJ"),"")</f>
        <v/>
      </c>
      <c r="AA29" s="47" t="str">
        <f>IF(AA15&lt;=Parametre!$C$12,IF(AA28&gt;=0,"OK","ZDROJ"),"")</f>
        <v/>
      </c>
      <c r="AB29" s="47" t="str">
        <f>IF(AB15&lt;=Parametre!$C$12,IF(AB28&gt;=0,"OK","ZDROJ"),"")</f>
        <v/>
      </c>
      <c r="AC29" s="47" t="str">
        <f>IF(AC15&lt;=Parametre!$C$12,IF(AC28&gt;=0,"OK","ZDROJ"),"")</f>
        <v/>
      </c>
      <c r="AD29" s="47" t="str">
        <f>IF(AD15&lt;=Parametre!$C$12,IF(AD28&gt;=0,"OK","ZDROJ"),"")</f>
        <v/>
      </c>
      <c r="AE29" s="47" t="str">
        <f>IF(AE15&lt;=Parametre!$C$12,IF(AE28&gt;=0,"OK","ZDROJ"),"")</f>
        <v/>
      </c>
      <c r="AF29" s="47" t="str">
        <f>IF(AF15&lt;=Parametre!$C$12,IF(AF28&gt;=0,"OK","ZDROJ"),"")</f>
        <v/>
      </c>
      <c r="AG29" s="47" t="str">
        <f>IF(AG15&lt;=Parametre!$C$12,IF(AG28&gt;=0,"OK","ZDROJ"),"")</f>
        <v/>
      </c>
    </row>
  </sheetData>
  <conditionalFormatting sqref="D3:AG3">
    <cfRule type="expression" dxfId="5" priority="3">
      <formula>D3&lt;1900</formula>
    </cfRule>
  </conditionalFormatting>
  <conditionalFormatting sqref="D16:AG16">
    <cfRule type="expression" dxfId="4" priority="2">
      <formula>D16&lt;1900</formula>
    </cfRule>
  </conditionalFormatting>
  <conditionalFormatting sqref="C29:AG29">
    <cfRule type="expression" dxfId="0" priority="1">
      <formula>C29="ZDROJ"</formula>
    </cfRule>
  </conditionalFormatting>
  <pageMargins left="0.74803149606299213" right="0.74803149606299213" top="0.98425196850393704" bottom="0.98425196850393704" header="0.51181102362204722" footer="0.51181102362204722"/>
  <pageSetup paperSize="9" scale="34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9</vt:i4>
      </vt:variant>
      <vt:variant>
        <vt:lpstr>Pomenované rozsahy</vt:lpstr>
      </vt:variant>
      <vt:variant>
        <vt:i4>1</vt:i4>
      </vt:variant>
    </vt:vector>
  </HeadingPairs>
  <TitlesOfParts>
    <vt:vector size="10" baseType="lpstr">
      <vt:lpstr>Instrukcie</vt:lpstr>
      <vt:lpstr>Parametre</vt:lpstr>
      <vt:lpstr>Investicne vydavky</vt:lpstr>
      <vt:lpstr>Prevadzkové výdavky</vt:lpstr>
      <vt:lpstr>Prijmy</vt:lpstr>
      <vt:lpstr>Zostakova hodnota</vt:lpstr>
      <vt:lpstr>Uver</vt:lpstr>
      <vt:lpstr>Financovanie</vt:lpstr>
      <vt:lpstr>Financna analyza</vt:lpstr>
      <vt:lpstr>Parametre!_msoanchor_1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Kiss, Marcel (SK - Bratislava)</dc:creator>
  <cp:lastModifiedBy>Brečka Dušan</cp:lastModifiedBy>
  <cp:lastPrinted>2017-06-15T09:05:32Z</cp:lastPrinted>
  <dcterms:created xsi:type="dcterms:W3CDTF">2016-02-03T15:18:04Z</dcterms:created>
  <dcterms:modified xsi:type="dcterms:W3CDTF">2017-06-29T07:43:14Z</dcterms:modified>
</cp:coreProperties>
</file>