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2.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omments1.xml" ContentType="application/vnd.openxmlformats-officedocument.spreadsheetml.comments+xml"/>
  <Override PartName="/xl/drawings/drawing3.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charts/chart33.xml" ContentType="application/vnd.openxmlformats-officedocument.drawingml.chart+xml"/>
  <Override PartName="/xl/drawings/drawing6.xml" ContentType="application/vnd.openxmlformats-officedocument.drawing+xml"/>
  <Override PartName="/xl/comments3.xml" ContentType="application/vnd.openxmlformats-officedocument.spreadsheetml.comments+xml"/>
  <Override PartName="/xl/charts/chart34.xml" ContentType="application/vnd.openxmlformats-officedocument.drawingml.chart+xml"/>
  <Override PartName="/xl/drawings/drawing7.xml" ContentType="application/vnd.openxmlformats-officedocument.drawing+xml"/>
  <Override PartName="/xl/comments4.xml" ContentType="application/vnd.openxmlformats-officedocument.spreadsheetml.comments+xml"/>
  <Override PartName="/xl/charts/chart35.xml" ContentType="application/vnd.openxmlformats-officedocument.drawingml.chart+xml"/>
  <Override PartName="/xl/drawings/drawing8.xml" ContentType="application/vnd.openxmlformats-officedocument.drawing+xml"/>
  <Override PartName="/xl/comments5.xml" ContentType="application/vnd.openxmlformats-officedocument.spreadsheetml.comments+xml"/>
  <Override PartName="/xl/charts/chart36.xml" ContentType="application/vnd.openxmlformats-officedocument.drawingml.chart+xml"/>
  <Override PartName="/xl/drawings/drawing9.xml" ContentType="application/vnd.openxmlformats-officedocument.drawing+xml"/>
  <Override PartName="/xl/comments6.xml" ContentType="application/vnd.openxmlformats-officedocument.spreadsheetml.comments+xml"/>
  <Override PartName="/xl/charts/chart37.xml" ContentType="application/vnd.openxmlformats-officedocument.drawingml.chart+xml"/>
  <Override PartName="/xl/drawings/drawing10.xml" ContentType="application/vnd.openxmlformats-officedocument.drawing+xml"/>
  <Override PartName="/xl/comments7.xml" ContentType="application/vnd.openxmlformats-officedocument.spreadsheetml.comments+xml"/>
  <Override PartName="/xl/charts/chart38.xml" ContentType="application/vnd.openxmlformats-officedocument.drawingml.chart+xml"/>
  <Override PartName="/xl/drawings/drawing11.xml" ContentType="application/vnd.openxmlformats-officedocument.drawing+xml"/>
  <Override PartName="/xl/comments8.xml" ContentType="application/vnd.openxmlformats-officedocument.spreadsheetml.comments+xml"/>
  <Override PartName="/xl/charts/chart39.xml" ContentType="application/vnd.openxmlformats-officedocument.drawingml.chart+xml"/>
  <Override PartName="/xl/drawings/drawing12.xml" ContentType="application/vnd.openxmlformats-officedocument.drawing+xml"/>
  <Override PartName="/xl/comments9.xml" ContentType="application/vnd.openxmlformats-officedocument.spreadsheetml.comments+xml"/>
  <Override PartName="/xl/charts/chart40.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05"/>
  <workbookPr/>
  <mc:AlternateContent xmlns:mc="http://schemas.openxmlformats.org/markup-compatibility/2006">
    <mc:Choice Requires="x15">
      <x15ac:absPath xmlns:x15ac="http://schemas.microsoft.com/office/spreadsheetml/2010/11/ac" url="C:\Users\sykora\Desktop\"/>
    </mc:Choice>
  </mc:AlternateContent>
  <xr:revisionPtr revIDLastSave="0" documentId="11_3C7C359820DE23C9FE3899EBC41C1FB7A858E557" xr6:coauthVersionLast="47" xr6:coauthVersionMax="47" xr10:uidLastSave="{00000000-0000-0000-0000-000000000000}"/>
  <bookViews>
    <workbookView xWindow="0" yWindow="0" windowWidth="23040" windowHeight="9192" tabRatio="947" firstSheet="15" activeTab="15" xr2:uid="{00000000-000D-0000-FFFF-FFFF00000000}"/>
  </bookViews>
  <sheets>
    <sheet name="Kópia hárka Grafy" sheetId="3" state="hidden" r:id="rId1"/>
    <sheet name="Kópia hárka Grafy 1" sheetId="4" state="hidden" r:id="rId2"/>
    <sheet name="Dimenzie" sheetId="21" state="hidden" r:id="rId3"/>
    <sheet name="Kópia hárka All Data 1" sheetId="25" state="hidden" r:id="rId4"/>
    <sheet name="Kópia hárka All Data Kat." sheetId="26" state="hidden" r:id="rId5"/>
    <sheet name="Skuska vzorcovZápis do ORSR" sheetId="28" state="hidden" r:id="rId6"/>
    <sheet name="Hárok1" sheetId="56" r:id="rId7"/>
    <sheet name="Váhy" sheetId="55" r:id="rId8"/>
    <sheet name="ŽS1_strata zamestnania" sheetId="62" r:id="rId9"/>
    <sheet name="ŽS2_kupa_predaj NEH" sheetId="58" r:id="rId10"/>
    <sheet name="ŽS3_založenie SRO" sheetId="29" r:id="rId11"/>
    <sheet name="ŽS3_živnosť FO" sheetId="59" r:id="rId12"/>
    <sheet name="ŽS3_živnosť PO" sheetId="60" r:id="rId13"/>
    <sheet name="ŽS4_kupa_predaj MV" sheetId="57" r:id="rId14"/>
    <sheet name="ŽS6_presťahovanie" sheetId="63" r:id="rId15"/>
    <sheet name="ŽS11_materská_škola" sheetId="64" r:id="rId16"/>
    <sheet name="Hárok2" sheetId="61" r:id="rId17"/>
  </sheets>
  <externalReferences>
    <externalReference r:id="rId18"/>
    <externalReference r:id="rId19"/>
    <externalReference r:id="rId20"/>
    <externalReference r:id="rId21"/>
    <externalReference r:id="rId22"/>
    <externalReference r:id="rId23"/>
  </externalReferences>
  <definedNames>
    <definedName name="_xlnm._FilterDatabase" localSheetId="3" hidden="1">'Kópia hárka All Data 1'!$D$2:$AF$100</definedName>
    <definedName name="_xlnm._FilterDatabase" localSheetId="8" hidden="1">'ŽS1_strata zamestnania'!$A$1:$AB$208</definedName>
    <definedName name="_xlnm._FilterDatabase" localSheetId="15" hidden="1">ŽS11_materská_škola!$A$1:$AB$208</definedName>
    <definedName name="_xlnm._FilterDatabase" localSheetId="9" hidden="1">'ŽS2_kupa_predaj NEH'!$A$1:$AB$208</definedName>
    <definedName name="_xlnm._FilterDatabase" localSheetId="10" hidden="1">'ŽS3_založenie SRO'!$A$1:$AB$208</definedName>
    <definedName name="_xlnm._FilterDatabase" localSheetId="11" hidden="1">'ŽS3_živnosť FO'!$A$1:$AB$208</definedName>
    <definedName name="_xlnm._FilterDatabase" localSheetId="12" hidden="1">'ŽS3_živnosť PO'!$A$1:$AB$208</definedName>
    <definedName name="_xlnm._FilterDatabase" localSheetId="13" hidden="1">'ŽS4_kupa_predaj MV'!$A$1:$AB$208</definedName>
    <definedName name="_xlnm._FilterDatabase" localSheetId="14" hidden="1">ŽS6_presťahovanie!$A$1:$AB$208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53" i="64" l="1"/>
  <c r="D152" i="64"/>
  <c r="D151" i="64"/>
  <c r="D154" i="64" s="1"/>
  <c r="L111" i="64"/>
  <c r="B174" i="64"/>
  <c r="B173" i="64"/>
  <c r="B172" i="64"/>
  <c r="B171" i="64"/>
  <c r="B170" i="64"/>
  <c r="B169" i="64"/>
  <c r="B168" i="64"/>
  <c r="B167" i="64"/>
  <c r="B166" i="64"/>
  <c r="B165" i="64"/>
  <c r="B164" i="64"/>
  <c r="B163" i="64"/>
  <c r="B162" i="64"/>
  <c r="B161" i="64"/>
  <c r="B160" i="64"/>
  <c r="L135" i="64"/>
  <c r="L134" i="64"/>
  <c r="L133" i="64"/>
  <c r="L136" i="64" s="1"/>
  <c r="L126" i="64"/>
  <c r="L125" i="64"/>
  <c r="L124" i="64"/>
  <c r="L127" i="64" s="1"/>
  <c r="L119" i="64"/>
  <c r="L118" i="64"/>
  <c r="L117" i="64"/>
  <c r="L121" i="64" s="1"/>
  <c r="C172" i="64" s="1"/>
  <c r="D172" i="64" s="1"/>
  <c r="L113" i="64"/>
  <c r="L112" i="64"/>
  <c r="L107" i="64"/>
  <c r="L106" i="64"/>
  <c r="L105" i="64"/>
  <c r="L108" i="64" s="1"/>
  <c r="L99" i="64"/>
  <c r="L98" i="64"/>
  <c r="L97" i="64"/>
  <c r="L100" i="64" s="1"/>
  <c r="L93" i="64"/>
  <c r="L92" i="64"/>
  <c r="L91" i="64"/>
  <c r="L95" i="64" s="1"/>
  <c r="C168" i="64" s="1"/>
  <c r="D168" i="64" s="1"/>
  <c r="L87" i="64"/>
  <c r="L86" i="64"/>
  <c r="L85" i="64"/>
  <c r="L88" i="64" s="1"/>
  <c r="L54" i="64"/>
  <c r="L53" i="64"/>
  <c r="L52" i="64"/>
  <c r="L55" i="64" s="1"/>
  <c r="L43" i="64"/>
  <c r="L42" i="64"/>
  <c r="L41" i="64"/>
  <c r="L44" i="64" s="1"/>
  <c r="L37" i="64"/>
  <c r="L36" i="64"/>
  <c r="L35" i="64"/>
  <c r="L31" i="64"/>
  <c r="L30" i="64"/>
  <c r="L29" i="64"/>
  <c r="L32" i="64" s="1"/>
  <c r="L25" i="64"/>
  <c r="L24" i="64"/>
  <c r="L23" i="64"/>
  <c r="L26" i="64" s="1"/>
  <c r="L15" i="64"/>
  <c r="L14" i="64"/>
  <c r="L13" i="64"/>
  <c r="L16" i="64" s="1"/>
  <c r="L9" i="64"/>
  <c r="L8" i="64"/>
  <c r="L7" i="64"/>
  <c r="L10" i="64" l="1"/>
  <c r="L11" i="64"/>
  <c r="C160" i="64" s="1"/>
  <c r="L27" i="64"/>
  <c r="C162" i="64" s="1"/>
  <c r="D162" i="64" s="1"/>
  <c r="L33" i="64"/>
  <c r="C163" i="64" s="1"/>
  <c r="D163" i="64" s="1"/>
  <c r="L38" i="64"/>
  <c r="L39" i="64"/>
  <c r="C164" i="64" s="1"/>
  <c r="D164" i="64" s="1"/>
  <c r="L56" i="64"/>
  <c r="C166" i="64" s="1"/>
  <c r="D166" i="64" s="1"/>
  <c r="L89" i="64"/>
  <c r="C167" i="64" s="1"/>
  <c r="D167" i="64" s="1"/>
  <c r="L94" i="64"/>
  <c r="L109" i="64"/>
  <c r="C170" i="64" s="1"/>
  <c r="D170" i="64" s="1"/>
  <c r="L120" i="64"/>
  <c r="L137" i="64"/>
  <c r="C174" i="64" s="1"/>
  <c r="D174" i="64" s="1"/>
  <c r="L114" i="64"/>
  <c r="L115" i="64"/>
  <c r="C171" i="64" s="1"/>
  <c r="D171" i="64" s="1"/>
  <c r="D160" i="64"/>
  <c r="L128" i="64"/>
  <c r="C173" i="64" s="1"/>
  <c r="D173" i="64" s="1"/>
  <c r="L17" i="64"/>
  <c r="C161" i="64" s="1"/>
  <c r="D161" i="64" s="1"/>
  <c r="L101" i="64"/>
  <c r="C169" i="64" s="1"/>
  <c r="D169" i="64" s="1"/>
  <c r="L45" i="64"/>
  <c r="C165" i="64" s="1"/>
  <c r="D165" i="64" s="1"/>
  <c r="D153" i="63"/>
  <c r="D152" i="63"/>
  <c r="D151" i="63"/>
  <c r="D154" i="63" s="1"/>
  <c r="D153" i="57"/>
  <c r="D152" i="57"/>
  <c r="D151" i="57"/>
  <c r="D154" i="57" s="1"/>
  <c r="D151" i="60"/>
  <c r="D155" i="57"/>
  <c r="L111" i="58"/>
  <c r="D153" i="62"/>
  <c r="D152" i="62"/>
  <c r="D151" i="62"/>
  <c r="D154" i="62" s="1"/>
  <c r="L54" i="62"/>
  <c r="L43" i="62"/>
  <c r="L9" i="62"/>
  <c r="L8" i="62"/>
  <c r="L7" i="62"/>
  <c r="B174" i="63" l="1"/>
  <c r="B173" i="63"/>
  <c r="B172" i="63"/>
  <c r="B171" i="63"/>
  <c r="B170" i="63"/>
  <c r="B169" i="63"/>
  <c r="B168" i="63"/>
  <c r="B167" i="63"/>
  <c r="B166" i="63"/>
  <c r="B165" i="63"/>
  <c r="B164" i="63"/>
  <c r="B163" i="63"/>
  <c r="B162" i="63"/>
  <c r="B161" i="63"/>
  <c r="B160" i="63"/>
  <c r="L135" i="63"/>
  <c r="L134" i="63"/>
  <c r="L133" i="63"/>
  <c r="L136" i="63" s="1"/>
  <c r="L126" i="63"/>
  <c r="L125" i="63"/>
  <c r="L124" i="63"/>
  <c r="L127" i="63" s="1"/>
  <c r="L119" i="63"/>
  <c r="L118" i="63"/>
  <c r="L117" i="63"/>
  <c r="L121" i="63" s="1"/>
  <c r="C172" i="63" s="1"/>
  <c r="D172" i="63" s="1"/>
  <c r="L113" i="63"/>
  <c r="L112" i="63"/>
  <c r="L111" i="63"/>
  <c r="L114" i="63" s="1"/>
  <c r="L107" i="63"/>
  <c r="L106" i="63"/>
  <c r="L105" i="63"/>
  <c r="L108" i="63" s="1"/>
  <c r="L99" i="63"/>
  <c r="L98" i="63"/>
  <c r="L97" i="63"/>
  <c r="L100" i="63" s="1"/>
  <c r="L93" i="63"/>
  <c r="L92" i="63"/>
  <c r="L91" i="63"/>
  <c r="L95" i="63" s="1"/>
  <c r="C168" i="63" s="1"/>
  <c r="D168" i="63" s="1"/>
  <c r="L87" i="63"/>
  <c r="L86" i="63"/>
  <c r="L85" i="63"/>
  <c r="L88" i="63" s="1"/>
  <c r="L54" i="63"/>
  <c r="L53" i="63"/>
  <c r="L52" i="63"/>
  <c r="L55" i="63" s="1"/>
  <c r="L43" i="63"/>
  <c r="L42" i="63"/>
  <c r="L41" i="63"/>
  <c r="L44" i="63" s="1"/>
  <c r="L37" i="63"/>
  <c r="L36" i="63"/>
  <c r="L35" i="63"/>
  <c r="L39" i="63" s="1"/>
  <c r="C164" i="63" s="1"/>
  <c r="D164" i="63" s="1"/>
  <c r="L31" i="63"/>
  <c r="L30" i="63"/>
  <c r="L29" i="63"/>
  <c r="L32" i="63" s="1"/>
  <c r="L25" i="63"/>
  <c r="L24" i="63"/>
  <c r="L23" i="63"/>
  <c r="L26" i="63" s="1"/>
  <c r="L15" i="63"/>
  <c r="L14" i="63"/>
  <c r="L13" i="63"/>
  <c r="L16" i="63" s="1"/>
  <c r="L9" i="63"/>
  <c r="L8" i="63"/>
  <c r="L7" i="63"/>
  <c r="L11" i="63" s="1"/>
  <c r="C160" i="63" s="1"/>
  <c r="L27" i="63" l="1"/>
  <c r="C162" i="63" s="1"/>
  <c r="D162" i="63" s="1"/>
  <c r="L33" i="63"/>
  <c r="C163" i="63" s="1"/>
  <c r="D163" i="63" s="1"/>
  <c r="L56" i="63"/>
  <c r="C166" i="63" s="1"/>
  <c r="D166" i="63" s="1"/>
  <c r="L89" i="63"/>
  <c r="C167" i="63" s="1"/>
  <c r="D167" i="63" s="1"/>
  <c r="L109" i="63"/>
  <c r="C170" i="63" s="1"/>
  <c r="D170" i="63" s="1"/>
  <c r="L115" i="63"/>
  <c r="C171" i="63" s="1"/>
  <c r="D171" i="63" s="1"/>
  <c r="L137" i="63"/>
  <c r="C174" i="63" s="1"/>
  <c r="D174" i="63" s="1"/>
  <c r="D160" i="63"/>
  <c r="L17" i="63"/>
  <c r="C161" i="63" s="1"/>
  <c r="D161" i="63" s="1"/>
  <c r="L101" i="63"/>
  <c r="C169" i="63" s="1"/>
  <c r="D169" i="63" s="1"/>
  <c r="L128" i="63"/>
  <c r="C173" i="63" s="1"/>
  <c r="D173" i="63" s="1"/>
  <c r="L10" i="63"/>
  <c r="L38" i="63"/>
  <c r="L94" i="63"/>
  <c r="L120" i="63"/>
  <c r="L45" i="63"/>
  <c r="C165" i="63" s="1"/>
  <c r="D165" i="63" s="1"/>
  <c r="D155" i="63" l="1"/>
  <c r="B174" i="62"/>
  <c r="B173" i="62"/>
  <c r="B172" i="62"/>
  <c r="B171" i="62"/>
  <c r="B170" i="62"/>
  <c r="B169" i="62"/>
  <c r="B168" i="62"/>
  <c r="B167" i="62"/>
  <c r="B166" i="62"/>
  <c r="B165" i="62"/>
  <c r="B164" i="62"/>
  <c r="B163" i="62"/>
  <c r="B162" i="62"/>
  <c r="B161" i="62"/>
  <c r="B160" i="62"/>
  <c r="L135" i="62"/>
  <c r="L134" i="62"/>
  <c r="L133" i="62"/>
  <c r="L136" i="62" s="1"/>
  <c r="L126" i="62"/>
  <c r="L125" i="62"/>
  <c r="L124" i="62"/>
  <c r="L127" i="62" s="1"/>
  <c r="L119" i="62"/>
  <c r="L118" i="62"/>
  <c r="L117" i="62"/>
  <c r="L120" i="62" s="1"/>
  <c r="L113" i="62"/>
  <c r="L112" i="62"/>
  <c r="L111" i="62"/>
  <c r="L107" i="62"/>
  <c r="L106" i="62"/>
  <c r="L105" i="62"/>
  <c r="L108" i="62" s="1"/>
  <c r="L99" i="62"/>
  <c r="L98" i="62"/>
  <c r="L97" i="62"/>
  <c r="L93" i="62"/>
  <c r="L92" i="62"/>
  <c r="L91" i="62"/>
  <c r="L94" i="62" s="1"/>
  <c r="L87" i="62"/>
  <c r="L86" i="62"/>
  <c r="L85" i="62"/>
  <c r="L53" i="62"/>
  <c r="L52" i="62"/>
  <c r="L42" i="62"/>
  <c r="L41" i="62"/>
  <c r="L44" i="62" s="1"/>
  <c r="L37" i="62"/>
  <c r="L36" i="62"/>
  <c r="L35" i="62"/>
  <c r="L38" i="62" s="1"/>
  <c r="L31" i="62"/>
  <c r="L30" i="62"/>
  <c r="L29" i="62"/>
  <c r="L25" i="62"/>
  <c r="L24" i="62"/>
  <c r="L23" i="62"/>
  <c r="L26" i="62" s="1"/>
  <c r="L15" i="62"/>
  <c r="L14" i="62"/>
  <c r="L13" i="62"/>
  <c r="L10" i="62"/>
  <c r="L17" i="62" l="1"/>
  <c r="C161" i="62" s="1"/>
  <c r="D161" i="62" s="1"/>
  <c r="L16" i="62"/>
  <c r="L27" i="62"/>
  <c r="C162" i="62" s="1"/>
  <c r="D162" i="62" s="1"/>
  <c r="L32" i="62"/>
  <c r="L33" i="62"/>
  <c r="C163" i="62" s="1"/>
  <c r="D163" i="62" s="1"/>
  <c r="L55" i="62"/>
  <c r="L56" i="62"/>
  <c r="C166" i="62" s="1"/>
  <c r="D166" i="62" s="1"/>
  <c r="L88" i="62"/>
  <c r="L89" i="62"/>
  <c r="C167" i="62" s="1"/>
  <c r="D167" i="62" s="1"/>
  <c r="L101" i="62"/>
  <c r="C169" i="62" s="1"/>
  <c r="D169" i="62" s="1"/>
  <c r="L100" i="62"/>
  <c r="L109" i="62"/>
  <c r="C170" i="62" s="1"/>
  <c r="D170" i="62" s="1"/>
  <c r="L114" i="62"/>
  <c r="L115" i="62"/>
  <c r="C171" i="62" s="1"/>
  <c r="D171" i="62" s="1"/>
  <c r="L128" i="62"/>
  <c r="C173" i="62" s="1"/>
  <c r="D173" i="62" s="1"/>
  <c r="L137" i="62"/>
  <c r="C174" i="62" s="1"/>
  <c r="D174" i="62" s="1"/>
  <c r="L45" i="62"/>
  <c r="C165" i="62" s="1"/>
  <c r="D165" i="62" s="1"/>
  <c r="L11" i="62"/>
  <c r="C160" i="62" s="1"/>
  <c r="D160" i="62" s="1"/>
  <c r="L39" i="62"/>
  <c r="C164" i="62" s="1"/>
  <c r="D164" i="62" s="1"/>
  <c r="L95" i="62"/>
  <c r="C168" i="62" s="1"/>
  <c r="D168" i="62" s="1"/>
  <c r="L121" i="62"/>
  <c r="C172" i="62" s="1"/>
  <c r="D172" i="62" s="1"/>
  <c r="B174" i="60"/>
  <c r="B173" i="60"/>
  <c r="B172" i="60"/>
  <c r="B171" i="60"/>
  <c r="B170" i="60"/>
  <c r="B169" i="60"/>
  <c r="B168" i="60"/>
  <c r="B167" i="60"/>
  <c r="B166" i="60"/>
  <c r="B165" i="60"/>
  <c r="B164" i="60"/>
  <c r="B163" i="60"/>
  <c r="B162" i="60"/>
  <c r="B161" i="60"/>
  <c r="B160" i="60"/>
  <c r="D153" i="60"/>
  <c r="D152" i="60"/>
  <c r="D154" i="60" s="1"/>
  <c r="L135" i="60"/>
  <c r="L134" i="60"/>
  <c r="L133" i="60"/>
  <c r="L126" i="60"/>
  <c r="L125" i="60"/>
  <c r="L124" i="60"/>
  <c r="L127" i="60" s="1"/>
  <c r="L119" i="60"/>
  <c r="L118" i="60"/>
  <c r="L117" i="60"/>
  <c r="L113" i="60"/>
  <c r="L112" i="60"/>
  <c r="L111" i="60"/>
  <c r="L114" i="60" s="1"/>
  <c r="L107" i="60"/>
  <c r="L106" i="60"/>
  <c r="L105" i="60"/>
  <c r="L99" i="60"/>
  <c r="L98" i="60"/>
  <c r="L97" i="60"/>
  <c r="L100" i="60" s="1"/>
  <c r="L93" i="60"/>
  <c r="L92" i="60"/>
  <c r="L91" i="60"/>
  <c r="L87" i="60"/>
  <c r="L86" i="60"/>
  <c r="L85" i="60"/>
  <c r="L88" i="60" s="1"/>
  <c r="L54" i="60"/>
  <c r="L53" i="60"/>
  <c r="L52" i="60"/>
  <c r="L43" i="60"/>
  <c r="L42" i="60"/>
  <c r="L41" i="60"/>
  <c r="L44" i="60" s="1"/>
  <c r="L37" i="60"/>
  <c r="L36" i="60"/>
  <c r="L35" i="60"/>
  <c r="L31" i="60"/>
  <c r="L30" i="60"/>
  <c r="L29" i="60"/>
  <c r="L32" i="60" s="1"/>
  <c r="L25" i="60"/>
  <c r="L24" i="60"/>
  <c r="L23" i="60"/>
  <c r="L15" i="60"/>
  <c r="L14" i="60"/>
  <c r="L13" i="60"/>
  <c r="L16" i="60" s="1"/>
  <c r="L9" i="60"/>
  <c r="L8" i="60"/>
  <c r="L7" i="60"/>
  <c r="L11" i="60" l="1"/>
  <c r="L10" i="60"/>
  <c r="C160" i="60"/>
  <c r="L27" i="60"/>
  <c r="C162" i="60" s="1"/>
  <c r="D162" i="60" s="1"/>
  <c r="L26" i="60"/>
  <c r="L33" i="60"/>
  <c r="C163" i="60" s="1"/>
  <c r="D163" i="60" s="1"/>
  <c r="L38" i="60"/>
  <c r="L39" i="60"/>
  <c r="C164" i="60" s="1"/>
  <c r="D164" i="60" s="1"/>
  <c r="L56" i="60"/>
  <c r="C166" i="60" s="1"/>
  <c r="D166" i="60" s="1"/>
  <c r="L55" i="60"/>
  <c r="L89" i="60"/>
  <c r="C167" i="60" s="1"/>
  <c r="D167" i="60" s="1"/>
  <c r="L94" i="60"/>
  <c r="L95" i="60"/>
  <c r="C168" i="60" s="1"/>
  <c r="D168" i="60" s="1"/>
  <c r="L109" i="60"/>
  <c r="C170" i="60" s="1"/>
  <c r="D170" i="60" s="1"/>
  <c r="L108" i="60"/>
  <c r="L115" i="60"/>
  <c r="C171" i="60" s="1"/>
  <c r="D171" i="60" s="1"/>
  <c r="L120" i="60"/>
  <c r="L121" i="60"/>
  <c r="C172" i="60" s="1"/>
  <c r="D172" i="60" s="1"/>
  <c r="L137" i="60"/>
  <c r="C174" i="60" s="1"/>
  <c r="D174" i="60" s="1"/>
  <c r="L136" i="60"/>
  <c r="D160" i="60"/>
  <c r="L17" i="60"/>
  <c r="C161" i="60" s="1"/>
  <c r="D161" i="60" s="1"/>
  <c r="L45" i="60"/>
  <c r="C165" i="60" s="1"/>
  <c r="D165" i="60" s="1"/>
  <c r="L101" i="60"/>
  <c r="C169" i="60" s="1"/>
  <c r="D169" i="60" s="1"/>
  <c r="L128" i="60"/>
  <c r="C173" i="60" s="1"/>
  <c r="D173" i="60" s="1"/>
  <c r="B174" i="59" l="1"/>
  <c r="B173" i="59"/>
  <c r="B172" i="59"/>
  <c r="B171" i="59"/>
  <c r="B170" i="59"/>
  <c r="B169" i="59"/>
  <c r="B168" i="59"/>
  <c r="B167" i="59"/>
  <c r="B166" i="59"/>
  <c r="B165" i="59"/>
  <c r="B164" i="59"/>
  <c r="B163" i="59"/>
  <c r="B162" i="59"/>
  <c r="B161" i="59"/>
  <c r="B160" i="59"/>
  <c r="D153" i="59"/>
  <c r="D152" i="59"/>
  <c r="D151" i="59"/>
  <c r="D154" i="59" s="1"/>
  <c r="L135" i="59"/>
  <c r="L134" i="59"/>
  <c r="L133" i="59"/>
  <c r="L136" i="59" s="1"/>
  <c r="L126" i="59"/>
  <c r="L125" i="59"/>
  <c r="L124" i="59"/>
  <c r="L127" i="59" s="1"/>
  <c r="L119" i="59"/>
  <c r="L118" i="59"/>
  <c r="L117" i="59"/>
  <c r="L121" i="59" s="1"/>
  <c r="C172" i="59" s="1"/>
  <c r="D172" i="59" s="1"/>
  <c r="L113" i="59"/>
  <c r="L112" i="59"/>
  <c r="L111" i="59"/>
  <c r="L114" i="59" s="1"/>
  <c r="L107" i="59"/>
  <c r="L106" i="59"/>
  <c r="L105" i="59"/>
  <c r="L108" i="59" s="1"/>
  <c r="L99" i="59"/>
  <c r="L98" i="59"/>
  <c r="L97" i="59"/>
  <c r="L100" i="59" s="1"/>
  <c r="L93" i="59"/>
  <c r="L92" i="59"/>
  <c r="L91" i="59"/>
  <c r="L95" i="59" s="1"/>
  <c r="C168" i="59" s="1"/>
  <c r="D168" i="59" s="1"/>
  <c r="L87" i="59"/>
  <c r="L86" i="59"/>
  <c r="L85" i="59"/>
  <c r="L88" i="59" s="1"/>
  <c r="L54" i="59"/>
  <c r="L53" i="59"/>
  <c r="L52" i="59"/>
  <c r="L55" i="59" s="1"/>
  <c r="L43" i="59"/>
  <c r="L42" i="59"/>
  <c r="L41" i="59"/>
  <c r="L44" i="59" s="1"/>
  <c r="L37" i="59"/>
  <c r="L36" i="59"/>
  <c r="L35" i="59"/>
  <c r="L31" i="59"/>
  <c r="L30" i="59"/>
  <c r="L29" i="59"/>
  <c r="L32" i="59" s="1"/>
  <c r="L25" i="59"/>
  <c r="L24" i="59"/>
  <c r="L23" i="59"/>
  <c r="L26" i="59" s="1"/>
  <c r="L15" i="59"/>
  <c r="L14" i="59"/>
  <c r="L13" i="59"/>
  <c r="L16" i="59" s="1"/>
  <c r="L9" i="59"/>
  <c r="L8" i="59"/>
  <c r="L7" i="59"/>
  <c r="L11" i="59" s="1"/>
  <c r="C160" i="59" s="1"/>
  <c r="L10" i="59" l="1"/>
  <c r="L27" i="59"/>
  <c r="C162" i="59" s="1"/>
  <c r="D162" i="59" s="1"/>
  <c r="L33" i="59"/>
  <c r="C163" i="59" s="1"/>
  <c r="D163" i="59" s="1"/>
  <c r="L38" i="59"/>
  <c r="L39" i="59"/>
  <c r="C164" i="59" s="1"/>
  <c r="D164" i="59" s="1"/>
  <c r="L56" i="59"/>
  <c r="C166" i="59" s="1"/>
  <c r="D166" i="59" s="1"/>
  <c r="L89" i="59"/>
  <c r="C167" i="59" s="1"/>
  <c r="D167" i="59" s="1"/>
  <c r="L94" i="59"/>
  <c r="L109" i="59"/>
  <c r="C170" i="59" s="1"/>
  <c r="D170" i="59" s="1"/>
  <c r="L115" i="59"/>
  <c r="C171" i="59" s="1"/>
  <c r="D171" i="59" s="1"/>
  <c r="L120" i="59"/>
  <c r="L137" i="59"/>
  <c r="C174" i="59" s="1"/>
  <c r="D174" i="59" s="1"/>
  <c r="D160" i="59"/>
  <c r="L128" i="59"/>
  <c r="C173" i="59" s="1"/>
  <c r="D173" i="59" s="1"/>
  <c r="L17" i="59"/>
  <c r="C161" i="59" s="1"/>
  <c r="D161" i="59" s="1"/>
  <c r="L101" i="59"/>
  <c r="C169" i="59" s="1"/>
  <c r="D169" i="59" s="1"/>
  <c r="L45" i="59"/>
  <c r="C165" i="59" s="1"/>
  <c r="D165" i="59" s="1"/>
  <c r="B174" i="58" l="1"/>
  <c r="B173" i="58"/>
  <c r="B172" i="58"/>
  <c r="B171" i="58"/>
  <c r="B170" i="58"/>
  <c r="B169" i="58"/>
  <c r="B168" i="58"/>
  <c r="B167" i="58"/>
  <c r="B166" i="58"/>
  <c r="B165" i="58"/>
  <c r="B164" i="58"/>
  <c r="B163" i="58"/>
  <c r="B162" i="58"/>
  <c r="B161" i="58"/>
  <c r="B160" i="58"/>
  <c r="D153" i="58"/>
  <c r="D152" i="58"/>
  <c r="D151" i="58"/>
  <c r="D154" i="58" s="1"/>
  <c r="L135" i="58"/>
  <c r="L134" i="58"/>
  <c r="L133" i="58"/>
  <c r="L136" i="58" s="1"/>
  <c r="L126" i="58"/>
  <c r="L125" i="58"/>
  <c r="L124" i="58"/>
  <c r="L127" i="58" s="1"/>
  <c r="L119" i="58"/>
  <c r="L118" i="58"/>
  <c r="L117" i="58"/>
  <c r="L121" i="58" s="1"/>
  <c r="C172" i="58" s="1"/>
  <c r="D172" i="58" s="1"/>
  <c r="L113" i="58"/>
  <c r="L112" i="58"/>
  <c r="L114" i="58"/>
  <c r="L107" i="58"/>
  <c r="L106" i="58"/>
  <c r="L105" i="58"/>
  <c r="L108" i="58" s="1"/>
  <c r="L99" i="58"/>
  <c r="L98" i="58"/>
  <c r="L97" i="58"/>
  <c r="L100" i="58" s="1"/>
  <c r="L93" i="58"/>
  <c r="L92" i="58"/>
  <c r="L91" i="58"/>
  <c r="L95" i="58" s="1"/>
  <c r="C168" i="58" s="1"/>
  <c r="D168" i="58" s="1"/>
  <c r="L87" i="58"/>
  <c r="L86" i="58"/>
  <c r="L85" i="58"/>
  <c r="L88" i="58" s="1"/>
  <c r="L54" i="58"/>
  <c r="L53" i="58"/>
  <c r="L52" i="58"/>
  <c r="L55" i="58" s="1"/>
  <c r="L43" i="58"/>
  <c r="L42" i="58"/>
  <c r="L41" i="58"/>
  <c r="L44" i="58" s="1"/>
  <c r="L37" i="58"/>
  <c r="L36" i="58"/>
  <c r="L35" i="58"/>
  <c r="L39" i="58" s="1"/>
  <c r="C164" i="58" s="1"/>
  <c r="D164" i="58" s="1"/>
  <c r="L31" i="58"/>
  <c r="L30" i="58"/>
  <c r="L29" i="58"/>
  <c r="L32" i="58" s="1"/>
  <c r="L25" i="58"/>
  <c r="L24" i="58"/>
  <c r="L23" i="58"/>
  <c r="L26" i="58" s="1"/>
  <c r="L15" i="58"/>
  <c r="L14" i="58"/>
  <c r="L13" i="58"/>
  <c r="L16" i="58" s="1"/>
  <c r="L9" i="58"/>
  <c r="L8" i="58"/>
  <c r="L7" i="58"/>
  <c r="L11" i="58" s="1"/>
  <c r="C160" i="58" s="1"/>
  <c r="L10" i="58" l="1"/>
  <c r="L27" i="58"/>
  <c r="C162" i="58" s="1"/>
  <c r="D162" i="58" s="1"/>
  <c r="L33" i="58"/>
  <c r="C163" i="58" s="1"/>
  <c r="D163" i="58" s="1"/>
  <c r="L38" i="58"/>
  <c r="L56" i="58"/>
  <c r="C166" i="58" s="1"/>
  <c r="D166" i="58" s="1"/>
  <c r="L89" i="58"/>
  <c r="C167" i="58" s="1"/>
  <c r="D167" i="58" s="1"/>
  <c r="L94" i="58"/>
  <c r="L109" i="58"/>
  <c r="C170" i="58" s="1"/>
  <c r="D170" i="58" s="1"/>
  <c r="L115" i="58"/>
  <c r="C171" i="58" s="1"/>
  <c r="D171" i="58" s="1"/>
  <c r="L120" i="58"/>
  <c r="L137" i="58"/>
  <c r="C174" i="58" s="1"/>
  <c r="D174" i="58" s="1"/>
  <c r="D160" i="58"/>
  <c r="L45" i="58"/>
  <c r="C165" i="58" s="1"/>
  <c r="D165" i="58" s="1"/>
  <c r="L101" i="58"/>
  <c r="C169" i="58" s="1"/>
  <c r="D169" i="58" s="1"/>
  <c r="L128" i="58"/>
  <c r="C173" i="58" s="1"/>
  <c r="D173" i="58" s="1"/>
  <c r="L17" i="58"/>
  <c r="C161" i="58" s="1"/>
  <c r="D161" i="58" s="1"/>
  <c r="L7" i="29" l="1"/>
  <c r="L134" i="29"/>
  <c r="L135" i="29"/>
  <c r="L133" i="29"/>
  <c r="BC18" i="26" l="1"/>
  <c r="AN18" i="26"/>
  <c r="AD18" i="26"/>
  <c r="T18" i="26"/>
  <c r="J18" i="26"/>
  <c r="BC27" i="26"/>
  <c r="AN27" i="26"/>
  <c r="AD27" i="26"/>
  <c r="T27" i="26"/>
  <c r="J27" i="26"/>
  <c r="BC7" i="26"/>
  <c r="AN7" i="26"/>
  <c r="AD7" i="26"/>
  <c r="T7" i="26"/>
  <c r="J7" i="26"/>
  <c r="BC25" i="26"/>
  <c r="AN25" i="26"/>
  <c r="AD25" i="26"/>
  <c r="T25" i="26"/>
  <c r="J25" i="26"/>
  <c r="BC21" i="26"/>
  <c r="AN21" i="26"/>
  <c r="AD21" i="26"/>
  <c r="T21" i="26"/>
  <c r="J21" i="26"/>
  <c r="B174" i="29"/>
  <c r="B173" i="29"/>
  <c r="B172" i="29"/>
  <c r="B171" i="29"/>
  <c r="B170" i="29"/>
  <c r="B169" i="29"/>
  <c r="B168" i="29"/>
  <c r="B167" i="29"/>
  <c r="B166" i="29"/>
  <c r="B165" i="29"/>
  <c r="B164" i="29"/>
  <c r="B163" i="29"/>
  <c r="B162" i="29"/>
  <c r="B161" i="29"/>
  <c r="B160" i="29"/>
  <c r="D153" i="29"/>
  <c r="D15" i="26" s="1"/>
  <c r="D152" i="29"/>
  <c r="F104" i="25" s="1"/>
  <c r="D151" i="29"/>
  <c r="L126" i="29"/>
  <c r="L125" i="29"/>
  <c r="L124" i="29"/>
  <c r="L119" i="29"/>
  <c r="BB15" i="26" s="1"/>
  <c r="L118" i="29"/>
  <c r="BA15" i="26" s="1"/>
  <c r="L117" i="29"/>
  <c r="AU15" i="3" s="1"/>
  <c r="L113" i="29"/>
  <c r="AW15" i="26" s="1"/>
  <c r="L112" i="29"/>
  <c r="AV15" i="26" s="1"/>
  <c r="L111" i="29"/>
  <c r="L107" i="29"/>
  <c r="L106" i="29"/>
  <c r="L105" i="29"/>
  <c r="L99" i="29"/>
  <c r="L98" i="29"/>
  <c r="L97" i="29"/>
  <c r="L93" i="29"/>
  <c r="L92" i="29"/>
  <c r="L91" i="29"/>
  <c r="L87" i="29"/>
  <c r="AR15" i="26" s="1"/>
  <c r="L86" i="29"/>
  <c r="AQ15" i="26" s="1"/>
  <c r="L85" i="29"/>
  <c r="L54" i="29"/>
  <c r="AM15" i="4" s="1"/>
  <c r="L53" i="29"/>
  <c r="AL15" i="26" s="1"/>
  <c r="L52" i="29"/>
  <c r="AK15" i="26" s="1"/>
  <c r="L43" i="29"/>
  <c r="L42" i="29"/>
  <c r="AG15" i="26" s="1"/>
  <c r="L41" i="29"/>
  <c r="AF15" i="26" s="1"/>
  <c r="L37" i="29"/>
  <c r="AC15" i="26" s="1"/>
  <c r="L36" i="29"/>
  <c r="AB15" i="26" s="1"/>
  <c r="L35" i="29"/>
  <c r="L31" i="29"/>
  <c r="X15" i="26" s="1"/>
  <c r="L30" i="29"/>
  <c r="W15" i="26" s="1"/>
  <c r="L29" i="29"/>
  <c r="V15" i="4" s="1"/>
  <c r="L25" i="29"/>
  <c r="S15" i="4" s="1"/>
  <c r="L24" i="29"/>
  <c r="R15" i="26" s="1"/>
  <c r="L23" i="29"/>
  <c r="Q15" i="26" s="1"/>
  <c r="L15" i="29"/>
  <c r="L14" i="29"/>
  <c r="M15" i="26" s="1"/>
  <c r="L13" i="29"/>
  <c r="L15" i="26" s="1"/>
  <c r="L9" i="29"/>
  <c r="I15" i="26" s="1"/>
  <c r="L8" i="29"/>
  <c r="H15" i="26" s="1"/>
  <c r="D157" i="28"/>
  <c r="D156" i="28"/>
  <c r="D155" i="28"/>
  <c r="D158" i="28" s="1"/>
  <c r="D159" i="28" s="1"/>
  <c r="BB27" i="26"/>
  <c r="BA27" i="26"/>
  <c r="AZ27" i="26"/>
  <c r="AW27" i="26"/>
  <c r="AV27" i="26"/>
  <c r="AU27" i="26"/>
  <c r="AR27" i="26"/>
  <c r="AQ27" i="26"/>
  <c r="AP27" i="26"/>
  <c r="AM27" i="26"/>
  <c r="AL27" i="26"/>
  <c r="AK27" i="26"/>
  <c r="AI27" i="26"/>
  <c r="AH27" i="26"/>
  <c r="AG27" i="26"/>
  <c r="AF27" i="26"/>
  <c r="AC27" i="26"/>
  <c r="AB27" i="26"/>
  <c r="AA27" i="26"/>
  <c r="X27" i="26"/>
  <c r="W27" i="26"/>
  <c r="V27" i="26"/>
  <c r="S27" i="26"/>
  <c r="R27" i="26"/>
  <c r="Q27" i="26"/>
  <c r="O27" i="26"/>
  <c r="N27" i="26"/>
  <c r="M27" i="26"/>
  <c r="L27" i="26"/>
  <c r="I27" i="26"/>
  <c r="H27" i="26"/>
  <c r="G27" i="26"/>
  <c r="F27" i="26"/>
  <c r="D27" i="26"/>
  <c r="C27" i="26"/>
  <c r="B27" i="26"/>
  <c r="A27" i="26"/>
  <c r="BD26" i="26"/>
  <c r="BC26" i="26"/>
  <c r="BB26" i="26"/>
  <c r="BA26" i="26"/>
  <c r="AZ26" i="26"/>
  <c r="AY26" i="26"/>
  <c r="AW26" i="26"/>
  <c r="AV26" i="26"/>
  <c r="AU26" i="26"/>
  <c r="AT26" i="26"/>
  <c r="AR26" i="26"/>
  <c r="AQ26" i="26"/>
  <c r="AP26" i="26"/>
  <c r="AN26" i="26"/>
  <c r="AM26" i="26"/>
  <c r="AL26" i="26"/>
  <c r="AK26" i="26"/>
  <c r="AJ26" i="26"/>
  <c r="AI26" i="26"/>
  <c r="AH26" i="26"/>
  <c r="AG26" i="26"/>
  <c r="AF26" i="26"/>
  <c r="AE26" i="26"/>
  <c r="AD26" i="26"/>
  <c r="AC26" i="26"/>
  <c r="AB26" i="26"/>
  <c r="AA26" i="26"/>
  <c r="Z26" i="26"/>
  <c r="X26" i="26"/>
  <c r="W26" i="26"/>
  <c r="V26" i="26"/>
  <c r="T26" i="26"/>
  <c r="S26" i="26"/>
  <c r="R26" i="26"/>
  <c r="Q26" i="26"/>
  <c r="P26" i="26"/>
  <c r="O26" i="26"/>
  <c r="N26" i="26"/>
  <c r="M26" i="26"/>
  <c r="L26" i="26"/>
  <c r="K26" i="26"/>
  <c r="J26" i="26"/>
  <c r="I26" i="26"/>
  <c r="H26" i="26"/>
  <c r="G26" i="26"/>
  <c r="F26" i="26"/>
  <c r="E26" i="26"/>
  <c r="D26" i="26"/>
  <c r="C26" i="26"/>
  <c r="B26" i="26"/>
  <c r="A26" i="26"/>
  <c r="BB25" i="26"/>
  <c r="BA25" i="26"/>
  <c r="AZ25" i="26"/>
  <c r="AW25" i="26"/>
  <c r="AV25" i="26"/>
  <c r="AU25" i="26"/>
  <c r="AR25" i="26"/>
  <c r="AQ25" i="26"/>
  <c r="AP25" i="26"/>
  <c r="AM25" i="26"/>
  <c r="AL25" i="26"/>
  <c r="AK25" i="26"/>
  <c r="AI25" i="26"/>
  <c r="AH25" i="26"/>
  <c r="AG25" i="26"/>
  <c r="AF25" i="26"/>
  <c r="AC25" i="26"/>
  <c r="AB25" i="26"/>
  <c r="AA25" i="26"/>
  <c r="X25" i="26"/>
  <c r="W25" i="26"/>
  <c r="V25" i="26"/>
  <c r="S25" i="26"/>
  <c r="R25" i="26"/>
  <c r="Q25" i="26"/>
  <c r="O25" i="26"/>
  <c r="N25" i="26"/>
  <c r="M25" i="26"/>
  <c r="L25" i="26"/>
  <c r="I25" i="26"/>
  <c r="H25" i="26"/>
  <c r="G25" i="26"/>
  <c r="F25" i="26"/>
  <c r="D25" i="26"/>
  <c r="C25" i="26"/>
  <c r="B25" i="26"/>
  <c r="A25" i="26"/>
  <c r="BD24" i="26"/>
  <c r="BC24" i="26"/>
  <c r="BB24" i="26"/>
  <c r="BA24" i="26"/>
  <c r="AZ24" i="26"/>
  <c r="AY24" i="26"/>
  <c r="AX24" i="26"/>
  <c r="AW24" i="26"/>
  <c r="AV24" i="26"/>
  <c r="AU24" i="26"/>
  <c r="AT24" i="26"/>
  <c r="AS24" i="26"/>
  <c r="AR24" i="26"/>
  <c r="AQ24" i="26"/>
  <c r="AP24" i="26"/>
  <c r="AO24" i="26"/>
  <c r="AN24" i="26"/>
  <c r="AM24" i="26"/>
  <c r="AL24" i="26"/>
  <c r="AK24" i="26"/>
  <c r="AJ24" i="26"/>
  <c r="AI24" i="26"/>
  <c r="AH24" i="26"/>
  <c r="AG24" i="26"/>
  <c r="AF24" i="26"/>
  <c r="AE24" i="26"/>
  <c r="AD24" i="26"/>
  <c r="AC24" i="26"/>
  <c r="AB24" i="26"/>
  <c r="AA24" i="26"/>
  <c r="Z24" i="26"/>
  <c r="Y24" i="26"/>
  <c r="X24" i="26"/>
  <c r="W24" i="26"/>
  <c r="V24" i="26"/>
  <c r="T24" i="26"/>
  <c r="S24" i="26"/>
  <c r="R24" i="26"/>
  <c r="Q24" i="26"/>
  <c r="P24" i="26"/>
  <c r="O24" i="26"/>
  <c r="N24" i="26"/>
  <c r="M24" i="26"/>
  <c r="L24" i="26"/>
  <c r="K24" i="26"/>
  <c r="J24" i="26"/>
  <c r="I24" i="26"/>
  <c r="H24" i="26"/>
  <c r="G24" i="26"/>
  <c r="F24" i="26"/>
  <c r="E24" i="26"/>
  <c r="D24" i="26"/>
  <c r="C24" i="26"/>
  <c r="B24" i="26"/>
  <c r="A24" i="26"/>
  <c r="BD23" i="26"/>
  <c r="BC23" i="26"/>
  <c r="BB23" i="26"/>
  <c r="BA23" i="26"/>
  <c r="AZ23" i="26"/>
  <c r="AY23" i="26"/>
  <c r="AW23" i="26"/>
  <c r="AV23" i="26"/>
  <c r="AU23" i="26"/>
  <c r="AT23" i="26"/>
  <c r="AR23" i="26"/>
  <c r="AQ23" i="26"/>
  <c r="AP23" i="26"/>
  <c r="AO23" i="26"/>
  <c r="AN23" i="26"/>
  <c r="AM23" i="26"/>
  <c r="AL23" i="26"/>
  <c r="AK23" i="26"/>
  <c r="AJ23" i="26"/>
  <c r="AH23" i="26"/>
  <c r="AG23" i="26"/>
  <c r="AF23" i="26"/>
  <c r="AE23" i="26"/>
  <c r="AD23" i="26"/>
  <c r="AC23" i="26"/>
  <c r="AB23" i="26"/>
  <c r="AA23" i="26"/>
  <c r="Z23" i="26"/>
  <c r="Y23" i="26"/>
  <c r="X23" i="26"/>
  <c r="W23" i="26"/>
  <c r="V23" i="26"/>
  <c r="U23" i="26"/>
  <c r="T23" i="26"/>
  <c r="S23" i="26"/>
  <c r="R23" i="26"/>
  <c r="Q23" i="26"/>
  <c r="P23" i="26"/>
  <c r="O23" i="26"/>
  <c r="N23" i="26"/>
  <c r="M23" i="26"/>
  <c r="L23" i="26"/>
  <c r="K23" i="26"/>
  <c r="J23" i="26"/>
  <c r="I23" i="26"/>
  <c r="H23" i="26"/>
  <c r="G23" i="26"/>
  <c r="F23" i="26"/>
  <c r="E23" i="26"/>
  <c r="D23" i="26"/>
  <c r="C23" i="26"/>
  <c r="B23" i="26"/>
  <c r="A23" i="26"/>
  <c r="BD22" i="26"/>
  <c r="BC22" i="26"/>
  <c r="BB22" i="26"/>
  <c r="BA22" i="26"/>
  <c r="AZ22" i="26"/>
  <c r="AY22" i="26"/>
  <c r="AX22" i="26"/>
  <c r="AW22" i="26"/>
  <c r="AV22" i="26"/>
  <c r="AU22" i="26"/>
  <c r="AT22" i="26"/>
  <c r="AS22" i="26"/>
  <c r="AR22" i="26"/>
  <c r="AQ22" i="26"/>
  <c r="AP22" i="26"/>
  <c r="AO22" i="26"/>
  <c r="AN22" i="26"/>
  <c r="AM22" i="26"/>
  <c r="AL22" i="26"/>
  <c r="AK22" i="26"/>
  <c r="AJ22" i="26"/>
  <c r="AI22" i="26"/>
  <c r="AH22" i="26"/>
  <c r="AG22" i="26"/>
  <c r="AF22" i="26"/>
  <c r="AE22" i="26"/>
  <c r="AD22" i="26"/>
  <c r="AC22" i="26"/>
  <c r="AB22" i="26"/>
  <c r="AA22" i="26"/>
  <c r="Z22" i="26"/>
  <c r="Y22" i="26"/>
  <c r="X22" i="26"/>
  <c r="W22" i="26"/>
  <c r="V22" i="26"/>
  <c r="U22" i="26"/>
  <c r="T22" i="26"/>
  <c r="S22" i="26"/>
  <c r="R22" i="26"/>
  <c r="Q22" i="26"/>
  <c r="P22" i="26"/>
  <c r="O22" i="26"/>
  <c r="N22" i="26"/>
  <c r="M22" i="26"/>
  <c r="L22" i="26"/>
  <c r="K22" i="26"/>
  <c r="J22" i="26"/>
  <c r="I22" i="26"/>
  <c r="H22" i="26"/>
  <c r="G22" i="26"/>
  <c r="F22" i="26"/>
  <c r="E22" i="26"/>
  <c r="D22" i="26"/>
  <c r="C22" i="26"/>
  <c r="B22" i="26"/>
  <c r="A22" i="26"/>
  <c r="BB21" i="26"/>
  <c r="BA21" i="26"/>
  <c r="AZ21" i="26"/>
  <c r="AW21" i="26"/>
  <c r="AV21" i="26"/>
  <c r="AU21" i="26"/>
  <c r="AR21" i="26"/>
  <c r="AQ21" i="26"/>
  <c r="AP21" i="26"/>
  <c r="AM21" i="26"/>
  <c r="AL21" i="26"/>
  <c r="AK21" i="26"/>
  <c r="AI21" i="26"/>
  <c r="AH21" i="26"/>
  <c r="AG21" i="26"/>
  <c r="AF21" i="26"/>
  <c r="AC21" i="26"/>
  <c r="AB21" i="26"/>
  <c r="AA21" i="26"/>
  <c r="X21" i="26"/>
  <c r="W21" i="26"/>
  <c r="V21" i="26"/>
  <c r="S21" i="26"/>
  <c r="R21" i="26"/>
  <c r="Q21" i="26"/>
  <c r="O21" i="26"/>
  <c r="N21" i="26"/>
  <c r="M21" i="26"/>
  <c r="L21" i="26"/>
  <c r="I21" i="26"/>
  <c r="H21" i="26"/>
  <c r="G21" i="26"/>
  <c r="F21" i="26"/>
  <c r="D21" i="26"/>
  <c r="C21" i="26"/>
  <c r="B21" i="26"/>
  <c r="A21" i="26"/>
  <c r="BD20" i="26"/>
  <c r="BC20" i="26"/>
  <c r="BB20" i="26"/>
  <c r="BA20" i="26"/>
  <c r="AZ20" i="26"/>
  <c r="AY20" i="26"/>
  <c r="AX20" i="26"/>
  <c r="AW20" i="26"/>
  <c r="AV20" i="26"/>
  <c r="AU20" i="26"/>
  <c r="AT20" i="26"/>
  <c r="AR20" i="26"/>
  <c r="AQ20" i="26"/>
  <c r="AP20" i="26"/>
  <c r="AN20" i="26"/>
  <c r="AM20" i="26"/>
  <c r="AL20" i="26"/>
  <c r="AK20" i="26"/>
  <c r="AJ20" i="26"/>
  <c r="AI20" i="26"/>
  <c r="AH20" i="26"/>
  <c r="AG20" i="26"/>
  <c r="AF20" i="26"/>
  <c r="AE20" i="26"/>
  <c r="AD20" i="26"/>
  <c r="AC20" i="26"/>
  <c r="AB20" i="26"/>
  <c r="AA20" i="26"/>
  <c r="Z20" i="26"/>
  <c r="Y20" i="26"/>
  <c r="X20" i="26"/>
  <c r="W20" i="26"/>
  <c r="V20" i="26"/>
  <c r="U20" i="26"/>
  <c r="S20" i="26"/>
  <c r="R20" i="26"/>
  <c r="Q20" i="26"/>
  <c r="P20" i="26"/>
  <c r="O20" i="26"/>
  <c r="N20" i="26"/>
  <c r="M20" i="26"/>
  <c r="L20" i="26"/>
  <c r="J20" i="26"/>
  <c r="I20" i="26"/>
  <c r="H20" i="26"/>
  <c r="G20" i="26"/>
  <c r="F20" i="26"/>
  <c r="E20" i="26"/>
  <c r="D20" i="26"/>
  <c r="C20" i="26"/>
  <c r="B20" i="26"/>
  <c r="A20" i="26"/>
  <c r="BD19" i="26"/>
  <c r="BC19" i="26"/>
  <c r="BB19" i="26"/>
  <c r="BA19" i="26"/>
  <c r="AZ19" i="26"/>
  <c r="AY19" i="26"/>
  <c r="AX19" i="26"/>
  <c r="AW19" i="26"/>
  <c r="AV19" i="26"/>
  <c r="AU19" i="26"/>
  <c r="AT19" i="26"/>
  <c r="AS19" i="26"/>
  <c r="AR19" i="26"/>
  <c r="AQ19" i="26"/>
  <c r="AP19" i="26"/>
  <c r="AO19" i="26"/>
  <c r="AN19" i="26"/>
  <c r="AM19" i="26"/>
  <c r="AL19" i="26"/>
  <c r="AK19" i="26"/>
  <c r="AJ19" i="26"/>
  <c r="AH19" i="26"/>
  <c r="AG19" i="26"/>
  <c r="AF19" i="26"/>
  <c r="AE19" i="26"/>
  <c r="AD19" i="26"/>
  <c r="AC19" i="26"/>
  <c r="AB19" i="26"/>
  <c r="AA19" i="26"/>
  <c r="Z19" i="26"/>
  <c r="Y19" i="26"/>
  <c r="X19" i="26"/>
  <c r="W19" i="26"/>
  <c r="V19" i="26"/>
  <c r="U19" i="26"/>
  <c r="T19" i="26"/>
  <c r="S19" i="26"/>
  <c r="R19" i="26"/>
  <c r="Q19" i="26"/>
  <c r="P19" i="26"/>
  <c r="N19" i="26"/>
  <c r="M19" i="26"/>
  <c r="L19" i="26"/>
  <c r="K19" i="26"/>
  <c r="J19" i="26"/>
  <c r="I19" i="26"/>
  <c r="H19" i="26"/>
  <c r="G19" i="26"/>
  <c r="F19" i="26"/>
  <c r="E19" i="26"/>
  <c r="D19" i="26"/>
  <c r="C19" i="26"/>
  <c r="B19" i="26"/>
  <c r="A19" i="26"/>
  <c r="BB18" i="26"/>
  <c r="BA18" i="26"/>
  <c r="AZ18" i="26"/>
  <c r="AW18" i="26"/>
  <c r="AV18" i="26"/>
  <c r="AU18" i="26"/>
  <c r="AR18" i="26"/>
  <c r="AQ18" i="26"/>
  <c r="AP18" i="26"/>
  <c r="AM18" i="26"/>
  <c r="AL18" i="26"/>
  <c r="AK18" i="26"/>
  <c r="AI18" i="26"/>
  <c r="AH18" i="26"/>
  <c r="AG18" i="26"/>
  <c r="AF18" i="26"/>
  <c r="AC18" i="26"/>
  <c r="AB18" i="26"/>
  <c r="AA18" i="26"/>
  <c r="X18" i="26"/>
  <c r="W18" i="26"/>
  <c r="V18" i="26"/>
  <c r="S18" i="26"/>
  <c r="R18" i="26"/>
  <c r="Q18" i="26"/>
  <c r="O18" i="26"/>
  <c r="N18" i="26"/>
  <c r="M18" i="26"/>
  <c r="L18" i="26"/>
  <c r="I18" i="26"/>
  <c r="H18" i="26"/>
  <c r="G18" i="26"/>
  <c r="F18" i="26"/>
  <c r="D18" i="26"/>
  <c r="C18" i="26"/>
  <c r="B18" i="26"/>
  <c r="A18" i="26"/>
  <c r="BD17" i="26"/>
  <c r="BB17" i="26"/>
  <c r="BA17" i="26"/>
  <c r="AZ17" i="26"/>
  <c r="AX17" i="26"/>
  <c r="AW17" i="26"/>
  <c r="AV17" i="26"/>
  <c r="AU17" i="26"/>
  <c r="AS17" i="26"/>
  <c r="AR17" i="26"/>
  <c r="AQ17" i="26"/>
  <c r="AP17" i="26"/>
  <c r="AO17" i="26"/>
  <c r="AN17" i="26"/>
  <c r="AM17" i="26"/>
  <c r="AL17" i="26"/>
  <c r="AK17" i="26"/>
  <c r="AJ17" i="26"/>
  <c r="AH17" i="26"/>
  <c r="AG17" i="26"/>
  <c r="AF17" i="26"/>
  <c r="AE17" i="26"/>
  <c r="AD17" i="26"/>
  <c r="AC17" i="26"/>
  <c r="AB17" i="26"/>
  <c r="AA17" i="26"/>
  <c r="Z17" i="26"/>
  <c r="Y17" i="26"/>
  <c r="X17" i="26"/>
  <c r="W17" i="26"/>
  <c r="V17" i="26"/>
  <c r="U17" i="26"/>
  <c r="T17" i="26"/>
  <c r="S17" i="26"/>
  <c r="R17" i="26"/>
  <c r="Q17" i="26"/>
  <c r="P17" i="26"/>
  <c r="N17" i="26"/>
  <c r="M17" i="26"/>
  <c r="L17" i="26"/>
  <c r="K17" i="26"/>
  <c r="J17" i="26"/>
  <c r="I17" i="26"/>
  <c r="H17" i="26"/>
  <c r="G17" i="26"/>
  <c r="F17" i="26"/>
  <c r="E17" i="26"/>
  <c r="D17" i="26"/>
  <c r="C17" i="26"/>
  <c r="B17" i="26"/>
  <c r="A17" i="26"/>
  <c r="BD16" i="26"/>
  <c r="BC16" i="26"/>
  <c r="BB16" i="26"/>
  <c r="BA16" i="26"/>
  <c r="AZ16" i="26"/>
  <c r="AY16" i="26"/>
  <c r="AX16" i="26"/>
  <c r="AW16" i="26"/>
  <c r="AV16" i="26"/>
  <c r="AU16" i="26"/>
  <c r="AT16" i="26"/>
  <c r="AS16" i="26"/>
  <c r="AR16" i="26"/>
  <c r="AQ16" i="26"/>
  <c r="AP16" i="26"/>
  <c r="AO16" i="26"/>
  <c r="AN16" i="26"/>
  <c r="AM16" i="26"/>
  <c r="AL16" i="26"/>
  <c r="AK16" i="26"/>
  <c r="AJ16" i="26"/>
  <c r="AI16" i="26"/>
  <c r="AH16" i="26"/>
  <c r="AG16" i="26"/>
  <c r="AF16" i="26"/>
  <c r="AE16" i="26"/>
  <c r="AD16" i="26"/>
  <c r="AC16" i="26"/>
  <c r="AB16" i="26"/>
  <c r="AA16" i="26"/>
  <c r="Z16" i="26"/>
  <c r="Y16" i="26"/>
  <c r="X16" i="26"/>
  <c r="W16" i="26"/>
  <c r="V16" i="26"/>
  <c r="T16" i="26"/>
  <c r="S16" i="26"/>
  <c r="R16" i="26"/>
  <c r="Q16" i="26"/>
  <c r="P16" i="26"/>
  <c r="O16" i="26"/>
  <c r="N16" i="26"/>
  <c r="M16" i="26"/>
  <c r="L16" i="26"/>
  <c r="K16" i="26"/>
  <c r="J16" i="26"/>
  <c r="I16" i="26"/>
  <c r="H16" i="26"/>
  <c r="G16" i="26"/>
  <c r="F16" i="26"/>
  <c r="E16" i="26"/>
  <c r="D16" i="26"/>
  <c r="C16" i="26"/>
  <c r="B16" i="26"/>
  <c r="A16" i="26"/>
  <c r="A15" i="26"/>
  <c r="BD14" i="26"/>
  <c r="BC14" i="26"/>
  <c r="BB14" i="26"/>
  <c r="BA14" i="26"/>
  <c r="AZ14" i="26"/>
  <c r="AY14" i="26"/>
  <c r="AW14" i="26"/>
  <c r="AV14" i="26"/>
  <c r="AU14" i="26"/>
  <c r="AT14" i="26"/>
  <c r="AR14" i="26"/>
  <c r="AQ14" i="26"/>
  <c r="AP14" i="26"/>
  <c r="AO14" i="26"/>
  <c r="AN14" i="26"/>
  <c r="AM14" i="26"/>
  <c r="AL14" i="26"/>
  <c r="AK14" i="26"/>
  <c r="AJ14" i="26"/>
  <c r="AI14" i="26"/>
  <c r="AH14" i="26"/>
  <c r="AG14" i="26"/>
  <c r="AF14" i="26"/>
  <c r="AE14" i="26"/>
  <c r="AD14" i="26"/>
  <c r="AC14" i="26"/>
  <c r="AB14" i="26"/>
  <c r="AA14" i="26"/>
  <c r="Z14" i="26"/>
  <c r="X14" i="26"/>
  <c r="W14" i="26"/>
  <c r="V14" i="26"/>
  <c r="U14" i="26"/>
  <c r="T14" i="26"/>
  <c r="S14" i="26"/>
  <c r="R14" i="26"/>
  <c r="Q14" i="26"/>
  <c r="P14" i="26"/>
  <c r="O14" i="26"/>
  <c r="N14" i="26"/>
  <c r="M14" i="26"/>
  <c r="L14" i="26"/>
  <c r="K14" i="26"/>
  <c r="J14" i="26"/>
  <c r="I14" i="26"/>
  <c r="H14" i="26"/>
  <c r="G14" i="26"/>
  <c r="F14" i="26"/>
  <c r="E14" i="26"/>
  <c r="D14" i="26"/>
  <c r="C14" i="26"/>
  <c r="B14" i="26"/>
  <c r="A14" i="26"/>
  <c r="BD13" i="26"/>
  <c r="BC13" i="26"/>
  <c r="BB13" i="26"/>
  <c r="BA13" i="26"/>
  <c r="AZ13" i="26"/>
  <c r="AX13" i="26"/>
  <c r="AW13" i="26"/>
  <c r="AV13" i="26"/>
  <c r="AU13" i="26"/>
  <c r="AS13" i="26"/>
  <c r="AR13" i="26"/>
  <c r="AQ13" i="26"/>
  <c r="AP13" i="26"/>
  <c r="AO13" i="26"/>
  <c r="AN13" i="26"/>
  <c r="AM13" i="26"/>
  <c r="AL13" i="26"/>
  <c r="AK13" i="26"/>
  <c r="AJ13" i="26"/>
  <c r="AI13" i="26"/>
  <c r="AH13" i="26"/>
  <c r="AG13" i="26"/>
  <c r="AF13" i="26"/>
  <c r="AE13" i="26"/>
  <c r="AD13" i="26"/>
  <c r="AC13" i="26"/>
  <c r="AB13" i="26"/>
  <c r="AA13" i="26"/>
  <c r="Y13" i="26"/>
  <c r="X13" i="26"/>
  <c r="W13" i="26"/>
  <c r="V13" i="26"/>
  <c r="U13" i="26"/>
  <c r="T13" i="26"/>
  <c r="S13" i="26"/>
  <c r="R13" i="26"/>
  <c r="Q13" i="26"/>
  <c r="P13" i="26"/>
  <c r="O13" i="26"/>
  <c r="N13" i="26"/>
  <c r="M13" i="26"/>
  <c r="L13" i="26"/>
  <c r="K13" i="26"/>
  <c r="J13" i="26"/>
  <c r="I13" i="26"/>
  <c r="H13" i="26"/>
  <c r="G13" i="26"/>
  <c r="F13" i="26"/>
  <c r="E13" i="26"/>
  <c r="D13" i="26"/>
  <c r="C13" i="26"/>
  <c r="B13" i="26"/>
  <c r="A13" i="26"/>
  <c r="BD12" i="26"/>
  <c r="BB12" i="26"/>
  <c r="BA12" i="26"/>
  <c r="AZ12" i="26"/>
  <c r="AW12" i="26"/>
  <c r="AV12" i="26"/>
  <c r="AU12" i="26"/>
  <c r="AR12" i="26"/>
  <c r="AQ12" i="26"/>
  <c r="AP12" i="26"/>
  <c r="AO12" i="26"/>
  <c r="AN12" i="26"/>
  <c r="AM12" i="26"/>
  <c r="AL12" i="26"/>
  <c r="AK12" i="26"/>
  <c r="AJ12" i="26"/>
  <c r="AI12" i="26"/>
  <c r="AH12" i="26"/>
  <c r="AG12" i="26"/>
  <c r="AF12" i="26"/>
  <c r="AC12" i="26"/>
  <c r="AB12" i="26"/>
  <c r="AA12" i="26"/>
  <c r="X12" i="26"/>
  <c r="W12" i="26"/>
  <c r="V12" i="26"/>
  <c r="U12" i="26"/>
  <c r="T12" i="26"/>
  <c r="S12" i="26"/>
  <c r="R12" i="26"/>
  <c r="Q12" i="26"/>
  <c r="P12" i="26"/>
  <c r="O12" i="26"/>
  <c r="N12" i="26"/>
  <c r="M12" i="26"/>
  <c r="L12" i="26"/>
  <c r="I12" i="26"/>
  <c r="H12" i="26"/>
  <c r="G12" i="26"/>
  <c r="F12" i="26"/>
  <c r="E12" i="26"/>
  <c r="D12" i="26"/>
  <c r="C12" i="26"/>
  <c r="B12" i="26"/>
  <c r="A12" i="26"/>
  <c r="BD11" i="26"/>
  <c r="BC11" i="26"/>
  <c r="BB11" i="26"/>
  <c r="BA11" i="26"/>
  <c r="AZ11" i="26"/>
  <c r="AY11" i="26"/>
  <c r="AW11" i="26"/>
  <c r="AV11" i="26"/>
  <c r="AU11" i="26"/>
  <c r="AT11" i="26"/>
  <c r="AR11" i="26"/>
  <c r="AQ11" i="26"/>
  <c r="AP11" i="26"/>
  <c r="AO11" i="26"/>
  <c r="AN11" i="26"/>
  <c r="AM11" i="26"/>
  <c r="AL11" i="26"/>
  <c r="AK11" i="26"/>
  <c r="AJ11" i="26"/>
  <c r="AI11" i="26"/>
  <c r="AH11" i="26"/>
  <c r="AG11" i="26"/>
  <c r="AF11" i="26"/>
  <c r="AE11" i="26"/>
  <c r="AD11" i="26"/>
  <c r="AC11" i="26"/>
  <c r="AB11" i="26"/>
  <c r="AA11" i="26"/>
  <c r="Z11" i="26"/>
  <c r="X11" i="26"/>
  <c r="W11" i="26"/>
  <c r="V11" i="26"/>
  <c r="U11" i="26"/>
  <c r="T11" i="26"/>
  <c r="S11" i="26"/>
  <c r="R11" i="26"/>
  <c r="Q11" i="26"/>
  <c r="P11" i="26"/>
  <c r="O11" i="26"/>
  <c r="N11" i="26"/>
  <c r="M11" i="26"/>
  <c r="L11" i="26"/>
  <c r="K11" i="26"/>
  <c r="J11" i="26"/>
  <c r="I11" i="26"/>
  <c r="H11" i="26"/>
  <c r="G11" i="26"/>
  <c r="F11" i="26"/>
  <c r="E11" i="26"/>
  <c r="D11" i="26"/>
  <c r="C11" i="26"/>
  <c r="B11" i="26"/>
  <c r="A11" i="26"/>
  <c r="BD10" i="26"/>
  <c r="BC10" i="26"/>
  <c r="BB10" i="26"/>
  <c r="BA10" i="26"/>
  <c r="AZ10" i="26"/>
  <c r="AY10" i="26"/>
  <c r="AX10" i="26"/>
  <c r="AW10" i="26"/>
  <c r="AV10" i="26"/>
  <c r="AU10" i="26"/>
  <c r="AT10" i="26"/>
  <c r="AR10" i="26"/>
  <c r="AQ10" i="26"/>
  <c r="AP10" i="26"/>
  <c r="AO10" i="26"/>
  <c r="AN10" i="26"/>
  <c r="AM10" i="26"/>
  <c r="AL10" i="26"/>
  <c r="AK10" i="26"/>
  <c r="AJ10" i="26"/>
  <c r="AI10" i="26"/>
  <c r="AH10" i="26"/>
  <c r="AG10" i="26"/>
  <c r="AF10" i="26"/>
  <c r="AE10" i="26"/>
  <c r="AC10" i="26"/>
  <c r="AB10" i="26"/>
  <c r="AA10" i="26"/>
  <c r="Z10" i="26"/>
  <c r="X10" i="26"/>
  <c r="W10" i="26"/>
  <c r="V10" i="26"/>
  <c r="U10" i="26"/>
  <c r="S10" i="26"/>
  <c r="R10" i="26"/>
  <c r="Q10" i="26"/>
  <c r="P10" i="26"/>
  <c r="O10" i="26"/>
  <c r="N10" i="26"/>
  <c r="M10" i="26"/>
  <c r="L10" i="26"/>
  <c r="K10" i="26"/>
  <c r="J10" i="26"/>
  <c r="I10" i="26"/>
  <c r="H10" i="26"/>
  <c r="G10" i="26"/>
  <c r="F10" i="26"/>
  <c r="E10" i="26"/>
  <c r="D10" i="26"/>
  <c r="C10" i="26"/>
  <c r="B10" i="26"/>
  <c r="A10" i="26"/>
  <c r="BD9" i="26"/>
  <c r="BC9" i="26"/>
  <c r="BB9" i="26"/>
  <c r="BA9" i="26"/>
  <c r="AZ9" i="26"/>
  <c r="AY9" i="26"/>
  <c r="AX9" i="26"/>
  <c r="AW9" i="26"/>
  <c r="AV9" i="26"/>
  <c r="AU9" i="26"/>
  <c r="AT9" i="26"/>
  <c r="AS9" i="26"/>
  <c r="AR9" i="26"/>
  <c r="AQ9" i="26"/>
  <c r="AP9" i="26"/>
  <c r="AO9" i="26"/>
  <c r="AN9" i="26"/>
  <c r="AM9" i="26"/>
  <c r="AL9" i="26"/>
  <c r="AK9" i="26"/>
  <c r="AJ9" i="26"/>
  <c r="AI9" i="26"/>
  <c r="AH9" i="26"/>
  <c r="AG9" i="26"/>
  <c r="AF9" i="26"/>
  <c r="AE9" i="26"/>
  <c r="AD9" i="26"/>
  <c r="AC9" i="26"/>
  <c r="AB9" i="26"/>
  <c r="AA9" i="26"/>
  <c r="Z9" i="26"/>
  <c r="Y9" i="26"/>
  <c r="X9" i="26"/>
  <c r="W9" i="26"/>
  <c r="V9" i="26"/>
  <c r="U9" i="26"/>
  <c r="T9" i="26"/>
  <c r="S9" i="26"/>
  <c r="R9" i="26"/>
  <c r="Q9" i="26"/>
  <c r="P9" i="26"/>
  <c r="O9" i="26"/>
  <c r="N9" i="26"/>
  <c r="M9" i="26"/>
  <c r="L9" i="26"/>
  <c r="K9" i="26"/>
  <c r="J9" i="26"/>
  <c r="I9" i="26"/>
  <c r="H9" i="26"/>
  <c r="G9" i="26"/>
  <c r="F9" i="26"/>
  <c r="E9" i="26"/>
  <c r="D9" i="26"/>
  <c r="C9" i="26"/>
  <c r="B9" i="26"/>
  <c r="A9" i="26"/>
  <c r="BD8" i="26"/>
  <c r="BB8" i="26"/>
  <c r="BA8" i="26"/>
  <c r="AZ8" i="26"/>
  <c r="AX8" i="26"/>
  <c r="AW8" i="26"/>
  <c r="AV8" i="26"/>
  <c r="AU8" i="26"/>
  <c r="AS8" i="26"/>
  <c r="AR8" i="26"/>
  <c r="AQ8" i="26"/>
  <c r="AP8" i="26"/>
  <c r="AO8" i="26"/>
  <c r="AN8" i="26"/>
  <c r="AM8" i="26"/>
  <c r="AL8" i="26"/>
  <c r="AK8" i="26"/>
  <c r="AJ8" i="26"/>
  <c r="AI8" i="26"/>
  <c r="AH8" i="26"/>
  <c r="AG8" i="26"/>
  <c r="AF8" i="26"/>
  <c r="AE8" i="26"/>
  <c r="AC8" i="26"/>
  <c r="AB8" i="26"/>
  <c r="AA8" i="26"/>
  <c r="Y8" i="26"/>
  <c r="X8" i="26"/>
  <c r="W8" i="26"/>
  <c r="V8" i="26"/>
  <c r="U8" i="26"/>
  <c r="T8" i="26"/>
  <c r="S8" i="26"/>
  <c r="R8" i="26"/>
  <c r="Q8" i="26"/>
  <c r="P8" i="26"/>
  <c r="O8" i="26"/>
  <c r="N8" i="26"/>
  <c r="M8" i="26"/>
  <c r="L8" i="26"/>
  <c r="K8" i="26"/>
  <c r="I8" i="26"/>
  <c r="H8" i="26"/>
  <c r="G8" i="26"/>
  <c r="F8" i="26"/>
  <c r="E8" i="26"/>
  <c r="D8" i="26"/>
  <c r="C8" i="26"/>
  <c r="B8" i="26"/>
  <c r="A8" i="26"/>
  <c r="BB7" i="26"/>
  <c r="BA7" i="26"/>
  <c r="AZ7" i="26"/>
  <c r="AW7" i="26"/>
  <c r="AV7" i="26"/>
  <c r="AU7" i="26"/>
  <c r="AR7" i="26"/>
  <c r="AQ7" i="26"/>
  <c r="AP7" i="26"/>
  <c r="AM7" i="26"/>
  <c r="AL7" i="26"/>
  <c r="AK7" i="26"/>
  <c r="AI7" i="26"/>
  <c r="AH7" i="26"/>
  <c r="AG7" i="26"/>
  <c r="AF7" i="26"/>
  <c r="AC7" i="26"/>
  <c r="AB7" i="26"/>
  <c r="AA7" i="26"/>
  <c r="X7" i="26"/>
  <c r="W7" i="26"/>
  <c r="V7" i="26"/>
  <c r="S7" i="26"/>
  <c r="R7" i="26"/>
  <c r="Q7" i="26"/>
  <c r="O7" i="26"/>
  <c r="N7" i="26"/>
  <c r="M7" i="26"/>
  <c r="L7" i="26"/>
  <c r="I7" i="26"/>
  <c r="H7" i="26"/>
  <c r="G7" i="26"/>
  <c r="F7" i="26"/>
  <c r="D7" i="26"/>
  <c r="C7" i="26"/>
  <c r="B7" i="26"/>
  <c r="A7" i="26"/>
  <c r="BD6" i="26"/>
  <c r="BC6" i="26"/>
  <c r="BB6" i="26"/>
  <c r="BA6" i="26"/>
  <c r="AZ6" i="26"/>
  <c r="AY6" i="26"/>
  <c r="AX6" i="26"/>
  <c r="AW6" i="26"/>
  <c r="AV6" i="26"/>
  <c r="AU6" i="26"/>
  <c r="AT6" i="26"/>
  <c r="AS6" i="26"/>
  <c r="AR6" i="26"/>
  <c r="AQ6" i="26"/>
  <c r="AP6" i="26"/>
  <c r="AO6" i="26"/>
  <c r="AM6" i="26"/>
  <c r="AL6" i="26"/>
  <c r="AK6" i="26"/>
  <c r="AJ6" i="26"/>
  <c r="AI6" i="26"/>
  <c r="AH6" i="26"/>
  <c r="AG6" i="26"/>
  <c r="AF6" i="26"/>
  <c r="AE6" i="26"/>
  <c r="AD6" i="26"/>
  <c r="AC6" i="26"/>
  <c r="AB6" i="26"/>
  <c r="AA6" i="26"/>
  <c r="Z6" i="26"/>
  <c r="Y6" i="26"/>
  <c r="X6" i="26"/>
  <c r="W6" i="26"/>
  <c r="V6" i="26"/>
  <c r="U6" i="26"/>
  <c r="S6" i="26"/>
  <c r="R6" i="26"/>
  <c r="Q6" i="26"/>
  <c r="P6" i="26"/>
  <c r="O6" i="26"/>
  <c r="N6" i="26"/>
  <c r="M6" i="26"/>
  <c r="L6" i="26"/>
  <c r="K6" i="26"/>
  <c r="J6" i="26"/>
  <c r="I6" i="26"/>
  <c r="H6" i="26"/>
  <c r="G6" i="26"/>
  <c r="F6" i="26"/>
  <c r="E6" i="26"/>
  <c r="D6" i="26"/>
  <c r="C6" i="26"/>
  <c r="B6" i="26"/>
  <c r="A6" i="26"/>
  <c r="BD5" i="26"/>
  <c r="BC5" i="26"/>
  <c r="BB5" i="26"/>
  <c r="BA5" i="26"/>
  <c r="AZ5" i="26"/>
  <c r="AX5" i="26"/>
  <c r="AW5" i="26"/>
  <c r="AV5" i="26"/>
  <c r="AU5" i="26"/>
  <c r="AS5" i="26"/>
  <c r="AR5" i="26"/>
  <c r="AQ5" i="26"/>
  <c r="AP5" i="26"/>
  <c r="AO5" i="26"/>
  <c r="AN5" i="26"/>
  <c r="AM5" i="26"/>
  <c r="AL5" i="26"/>
  <c r="AK5" i="26"/>
  <c r="AJ5" i="26"/>
  <c r="AI5" i="26"/>
  <c r="AH5" i="26"/>
  <c r="AG5" i="26"/>
  <c r="AF5" i="26"/>
  <c r="AE5" i="26"/>
  <c r="AD5" i="26"/>
  <c r="AC5" i="26"/>
  <c r="AB5" i="26"/>
  <c r="AA5" i="26"/>
  <c r="Y5" i="26"/>
  <c r="X5" i="26"/>
  <c r="W5" i="26"/>
  <c r="V5" i="26"/>
  <c r="U5" i="26"/>
  <c r="S5" i="26"/>
  <c r="R5" i="26"/>
  <c r="Q5" i="26"/>
  <c r="P5" i="26"/>
  <c r="O5" i="26"/>
  <c r="N5" i="26"/>
  <c r="M5" i="26"/>
  <c r="L5" i="26"/>
  <c r="K5" i="26"/>
  <c r="J5" i="26"/>
  <c r="I5" i="26"/>
  <c r="H5" i="26"/>
  <c r="G5" i="26"/>
  <c r="F5" i="26"/>
  <c r="E5" i="26"/>
  <c r="D5" i="26"/>
  <c r="C5" i="26"/>
  <c r="B5" i="26"/>
  <c r="A5" i="26"/>
  <c r="BD4" i="26"/>
  <c r="BC4" i="26"/>
  <c r="BB4" i="26"/>
  <c r="BA4" i="26"/>
  <c r="AZ4" i="26"/>
  <c r="AY4" i="26"/>
  <c r="AW4" i="26"/>
  <c r="AV4" i="26"/>
  <c r="AU4" i="26"/>
  <c r="AT4" i="26"/>
  <c r="AR4" i="26"/>
  <c r="AQ4" i="26"/>
  <c r="AP4" i="26"/>
  <c r="AO4" i="26"/>
  <c r="AN4" i="26"/>
  <c r="AM4" i="26"/>
  <c r="AL4" i="26"/>
  <c r="AK4" i="26"/>
  <c r="AJ4" i="26"/>
  <c r="AI4" i="26"/>
  <c r="AH4" i="26"/>
  <c r="AG4" i="26"/>
  <c r="AF4" i="26"/>
  <c r="AE4" i="26"/>
  <c r="AD4" i="26"/>
  <c r="AC4" i="26"/>
  <c r="AB4" i="26"/>
  <c r="AA4" i="26"/>
  <c r="Z4" i="26"/>
  <c r="X4" i="26"/>
  <c r="W4" i="26"/>
  <c r="V4" i="26"/>
  <c r="U4" i="26"/>
  <c r="T4" i="26"/>
  <c r="S4" i="26"/>
  <c r="R4" i="26"/>
  <c r="Q4" i="26"/>
  <c r="P4" i="26"/>
  <c r="O4" i="26"/>
  <c r="N4" i="26"/>
  <c r="M4" i="26"/>
  <c r="L4" i="26"/>
  <c r="K4" i="26"/>
  <c r="J4" i="26"/>
  <c r="I4" i="26"/>
  <c r="H4" i="26"/>
  <c r="G4" i="26"/>
  <c r="F4" i="26"/>
  <c r="E4" i="26"/>
  <c r="D4" i="26"/>
  <c r="C4" i="26"/>
  <c r="B4" i="26"/>
  <c r="A4" i="26"/>
  <c r="BD3" i="26"/>
  <c r="BC3" i="26"/>
  <c r="BB3" i="26"/>
  <c r="BA3" i="26"/>
  <c r="AZ3" i="26"/>
  <c r="AX3" i="26"/>
  <c r="AW3" i="26"/>
  <c r="AV3" i="26"/>
  <c r="AU3" i="26"/>
  <c r="AS3" i="26"/>
  <c r="AR3" i="26"/>
  <c r="AQ3" i="26"/>
  <c r="AP3" i="26"/>
  <c r="AO3" i="26"/>
  <c r="AN3" i="26"/>
  <c r="AM3" i="26"/>
  <c r="AL3" i="26"/>
  <c r="AK3" i="26"/>
  <c r="AJ3" i="26"/>
  <c r="AI3" i="26"/>
  <c r="AH3" i="26"/>
  <c r="AG3" i="26"/>
  <c r="AF3" i="26"/>
  <c r="AE3" i="26"/>
  <c r="AD3" i="26"/>
  <c r="AC3" i="26"/>
  <c r="AB3" i="26"/>
  <c r="AA3" i="26"/>
  <c r="Y3" i="26"/>
  <c r="X3" i="26"/>
  <c r="W3" i="26"/>
  <c r="V3" i="26"/>
  <c r="U3" i="26"/>
  <c r="S3" i="26"/>
  <c r="R3" i="26"/>
  <c r="Q3" i="26"/>
  <c r="P3" i="26"/>
  <c r="O3" i="26"/>
  <c r="N3" i="26"/>
  <c r="M3" i="26"/>
  <c r="L3" i="26"/>
  <c r="K3" i="26"/>
  <c r="J3" i="26"/>
  <c r="I3" i="26"/>
  <c r="H3" i="26"/>
  <c r="G3" i="26"/>
  <c r="F3" i="26"/>
  <c r="E3" i="26"/>
  <c r="D3" i="26"/>
  <c r="C3" i="26"/>
  <c r="B3" i="26"/>
  <c r="A3" i="26"/>
  <c r="AZ1" i="26"/>
  <c r="AP1" i="26"/>
  <c r="AK1" i="26"/>
  <c r="AF1" i="26"/>
  <c r="AA1" i="26"/>
  <c r="V1" i="26"/>
  <c r="Q1" i="26"/>
  <c r="L1" i="26"/>
  <c r="G1" i="26"/>
  <c r="AD107" i="25"/>
  <c r="AC107" i="25"/>
  <c r="AB107" i="25"/>
  <c r="AA107" i="25"/>
  <c r="Z107" i="25"/>
  <c r="Y107" i="25"/>
  <c r="X107" i="25"/>
  <c r="W107" i="25"/>
  <c r="V107" i="25"/>
  <c r="U107" i="25"/>
  <c r="T107" i="25"/>
  <c r="S107" i="25"/>
  <c r="R107" i="25"/>
  <c r="Q107" i="25"/>
  <c r="P107" i="25"/>
  <c r="O107" i="25"/>
  <c r="N107" i="25"/>
  <c r="M107" i="25"/>
  <c r="L107" i="25"/>
  <c r="K107" i="25"/>
  <c r="J107" i="25"/>
  <c r="I107" i="25"/>
  <c r="H107" i="25"/>
  <c r="G107" i="25"/>
  <c r="AD106" i="25"/>
  <c r="AC106" i="25"/>
  <c r="AB106" i="25"/>
  <c r="AA106" i="25"/>
  <c r="Z106" i="25"/>
  <c r="Y106" i="25"/>
  <c r="X106" i="25"/>
  <c r="W106" i="25"/>
  <c r="V106" i="25"/>
  <c r="U106" i="25"/>
  <c r="T106" i="25"/>
  <c r="S106" i="25"/>
  <c r="R106" i="25"/>
  <c r="Q106" i="25"/>
  <c r="P106" i="25"/>
  <c r="O106" i="25"/>
  <c r="N106" i="25"/>
  <c r="M106" i="25"/>
  <c r="AD105" i="25"/>
  <c r="AC105" i="25"/>
  <c r="AB105" i="25"/>
  <c r="AA105" i="25"/>
  <c r="Z105" i="25"/>
  <c r="Y105" i="25"/>
  <c r="X105" i="25"/>
  <c r="W105" i="25"/>
  <c r="V105" i="25"/>
  <c r="U105" i="25"/>
  <c r="T105" i="25"/>
  <c r="S105" i="25"/>
  <c r="R105" i="25"/>
  <c r="Q105" i="25"/>
  <c r="P105" i="25"/>
  <c r="O105" i="25"/>
  <c r="N105" i="25"/>
  <c r="M105" i="25"/>
  <c r="L105" i="25"/>
  <c r="K105" i="25"/>
  <c r="J105" i="25"/>
  <c r="I105" i="25"/>
  <c r="H105" i="25"/>
  <c r="G105" i="25"/>
  <c r="AD104" i="25"/>
  <c r="AC104" i="25"/>
  <c r="AB104" i="25"/>
  <c r="AA104" i="25"/>
  <c r="Z104" i="25"/>
  <c r="Y104" i="25"/>
  <c r="X104" i="25"/>
  <c r="W104" i="25"/>
  <c r="V104" i="25"/>
  <c r="U104" i="25"/>
  <c r="T104" i="25"/>
  <c r="S104" i="25"/>
  <c r="R104" i="25"/>
  <c r="Q104" i="25"/>
  <c r="P104" i="25"/>
  <c r="O104" i="25"/>
  <c r="N104" i="25"/>
  <c r="M104" i="25"/>
  <c r="L104" i="25"/>
  <c r="K104" i="25"/>
  <c r="J104" i="25"/>
  <c r="I104" i="25"/>
  <c r="H104" i="25"/>
  <c r="G104" i="25"/>
  <c r="AD103" i="25"/>
  <c r="AC103" i="25"/>
  <c r="AB103" i="25"/>
  <c r="AA103" i="25"/>
  <c r="Z103" i="25"/>
  <c r="Y103" i="25"/>
  <c r="X103" i="25"/>
  <c r="W103" i="25"/>
  <c r="V103" i="25"/>
  <c r="U103" i="25"/>
  <c r="T103" i="25"/>
  <c r="S103" i="25"/>
  <c r="R103" i="25"/>
  <c r="Q103" i="25"/>
  <c r="P103" i="25"/>
  <c r="O103" i="25"/>
  <c r="N103" i="25"/>
  <c r="M103" i="25"/>
  <c r="L103" i="25"/>
  <c r="K103" i="25"/>
  <c r="J103" i="25"/>
  <c r="I103" i="25"/>
  <c r="H103" i="25"/>
  <c r="G103" i="25"/>
  <c r="AF100" i="25"/>
  <c r="AD100" i="25"/>
  <c r="AC100" i="25"/>
  <c r="AB100" i="25"/>
  <c r="AA100" i="25"/>
  <c r="Z100" i="25"/>
  <c r="Y100" i="25"/>
  <c r="X100" i="25"/>
  <c r="W100" i="25"/>
  <c r="V100" i="25"/>
  <c r="U100" i="25"/>
  <c r="T100" i="25"/>
  <c r="S100" i="25"/>
  <c r="R100" i="25"/>
  <c r="Q100" i="25"/>
  <c r="P100" i="25"/>
  <c r="O100" i="25"/>
  <c r="N100" i="25"/>
  <c r="M100" i="25"/>
  <c r="L100" i="25"/>
  <c r="K100" i="25"/>
  <c r="J100" i="25"/>
  <c r="I100" i="25"/>
  <c r="H100" i="25"/>
  <c r="G100" i="25"/>
  <c r="F100" i="25"/>
  <c r="AF99" i="25"/>
  <c r="AD99" i="25"/>
  <c r="AC99" i="25"/>
  <c r="AB99" i="25"/>
  <c r="AA99" i="25"/>
  <c r="Z99" i="25"/>
  <c r="Y99" i="25"/>
  <c r="X99" i="25"/>
  <c r="W99" i="25"/>
  <c r="V99" i="25"/>
  <c r="U99" i="25"/>
  <c r="T99" i="25"/>
  <c r="S99" i="25"/>
  <c r="R99" i="25"/>
  <c r="Q99" i="25"/>
  <c r="P99" i="25"/>
  <c r="O99" i="25"/>
  <c r="N99" i="25"/>
  <c r="M99" i="25"/>
  <c r="L99" i="25"/>
  <c r="K99" i="25"/>
  <c r="J99" i="25"/>
  <c r="I99" i="25"/>
  <c r="H99" i="25"/>
  <c r="G99" i="25"/>
  <c r="F99" i="25"/>
  <c r="AF98" i="25"/>
  <c r="AD98" i="25"/>
  <c r="AC98" i="25"/>
  <c r="AB98" i="25"/>
  <c r="AA98" i="25"/>
  <c r="Z98" i="25"/>
  <c r="Y98" i="25"/>
  <c r="X98" i="25"/>
  <c r="W98" i="25"/>
  <c r="V98" i="25"/>
  <c r="U98" i="25"/>
  <c r="T98" i="25"/>
  <c r="S98" i="25"/>
  <c r="R98" i="25"/>
  <c r="Q98" i="25"/>
  <c r="P98" i="25"/>
  <c r="O98" i="25"/>
  <c r="N98" i="25"/>
  <c r="M98" i="25"/>
  <c r="L98" i="25"/>
  <c r="K98" i="25"/>
  <c r="J98" i="25"/>
  <c r="I98" i="25"/>
  <c r="H98" i="25"/>
  <c r="G98" i="25"/>
  <c r="F98" i="25"/>
  <c r="AF97" i="25"/>
  <c r="AD97" i="25"/>
  <c r="AC97" i="25"/>
  <c r="AB97" i="25"/>
  <c r="AA97" i="25"/>
  <c r="Z97" i="25"/>
  <c r="Y97" i="25"/>
  <c r="X97" i="25"/>
  <c r="W97" i="25"/>
  <c r="V97" i="25"/>
  <c r="U97" i="25"/>
  <c r="T97" i="25"/>
  <c r="S97" i="25"/>
  <c r="R97" i="25"/>
  <c r="Q97" i="25"/>
  <c r="P97" i="25"/>
  <c r="O97" i="25"/>
  <c r="N97" i="25"/>
  <c r="M97" i="25"/>
  <c r="L97" i="25"/>
  <c r="K97" i="25"/>
  <c r="J97" i="25"/>
  <c r="I97" i="25"/>
  <c r="H97" i="25"/>
  <c r="G97" i="25"/>
  <c r="F97" i="25"/>
  <c r="AF96" i="25"/>
  <c r="AD96" i="25"/>
  <c r="AC96" i="25"/>
  <c r="AB96" i="25"/>
  <c r="AA96" i="25"/>
  <c r="Z96" i="25"/>
  <c r="Y96" i="25"/>
  <c r="X96" i="25"/>
  <c r="W96" i="25"/>
  <c r="V96" i="25"/>
  <c r="U96" i="25"/>
  <c r="T96" i="25"/>
  <c r="S96" i="25"/>
  <c r="R96" i="25"/>
  <c r="Q96" i="25"/>
  <c r="P96" i="25"/>
  <c r="O96" i="25"/>
  <c r="N96" i="25"/>
  <c r="M96" i="25"/>
  <c r="L96" i="25"/>
  <c r="K96" i="25"/>
  <c r="J96" i="25"/>
  <c r="I96" i="25"/>
  <c r="H96" i="25"/>
  <c r="G96" i="25"/>
  <c r="F96" i="25"/>
  <c r="AF95" i="25"/>
  <c r="AD95" i="25"/>
  <c r="AC95" i="25"/>
  <c r="AB95" i="25"/>
  <c r="AA95" i="25"/>
  <c r="Z95" i="25"/>
  <c r="Y95" i="25"/>
  <c r="X95" i="25"/>
  <c r="W95" i="25"/>
  <c r="V95" i="25"/>
  <c r="U95" i="25"/>
  <c r="T95" i="25"/>
  <c r="S95" i="25"/>
  <c r="R95" i="25"/>
  <c r="Q95" i="25"/>
  <c r="P95" i="25"/>
  <c r="O95" i="25"/>
  <c r="N95" i="25"/>
  <c r="M95" i="25"/>
  <c r="L95" i="25"/>
  <c r="K95" i="25"/>
  <c r="J95" i="25"/>
  <c r="I95" i="25"/>
  <c r="H95" i="25"/>
  <c r="G95" i="25"/>
  <c r="F95" i="25"/>
  <c r="AF94" i="25"/>
  <c r="AD94" i="25"/>
  <c r="AC94" i="25"/>
  <c r="AB94" i="25"/>
  <c r="AA94" i="25"/>
  <c r="Z94" i="25"/>
  <c r="Y94" i="25"/>
  <c r="X94" i="25"/>
  <c r="W94" i="25"/>
  <c r="V94" i="25"/>
  <c r="U94" i="25"/>
  <c r="T94" i="25"/>
  <c r="S94" i="25"/>
  <c r="R94" i="25"/>
  <c r="Q94" i="25"/>
  <c r="P94" i="25"/>
  <c r="O94" i="25"/>
  <c r="N94" i="25"/>
  <c r="M94" i="25"/>
  <c r="L94" i="25"/>
  <c r="K94" i="25"/>
  <c r="J94" i="25"/>
  <c r="I94" i="25"/>
  <c r="H94" i="25"/>
  <c r="G94" i="25"/>
  <c r="F94" i="25"/>
  <c r="AF93" i="25"/>
  <c r="AD93" i="25"/>
  <c r="AC93" i="25"/>
  <c r="AB93" i="25"/>
  <c r="AA93" i="25"/>
  <c r="Z93" i="25"/>
  <c r="Y93" i="25"/>
  <c r="X93" i="25"/>
  <c r="W93" i="25"/>
  <c r="V93" i="25"/>
  <c r="U93" i="25"/>
  <c r="T93" i="25"/>
  <c r="S93" i="25"/>
  <c r="R93" i="25"/>
  <c r="Q93" i="25"/>
  <c r="P93" i="25"/>
  <c r="O93" i="25"/>
  <c r="N93" i="25"/>
  <c r="M93" i="25"/>
  <c r="L93" i="25"/>
  <c r="K93" i="25"/>
  <c r="J93" i="25"/>
  <c r="I93" i="25"/>
  <c r="H93" i="25"/>
  <c r="G93" i="25"/>
  <c r="F93" i="25"/>
  <c r="AF92" i="25"/>
  <c r="AD92" i="25"/>
  <c r="AC92" i="25"/>
  <c r="AB92" i="25"/>
  <c r="AA92" i="25"/>
  <c r="Z92" i="25"/>
  <c r="Y92" i="25"/>
  <c r="X92" i="25"/>
  <c r="W92" i="25"/>
  <c r="V92" i="25"/>
  <c r="U92" i="25"/>
  <c r="T92" i="25"/>
  <c r="S92" i="25"/>
  <c r="R92" i="25"/>
  <c r="Q92" i="25"/>
  <c r="P92" i="25"/>
  <c r="O92" i="25"/>
  <c r="N92" i="25"/>
  <c r="M92" i="25"/>
  <c r="L92" i="25"/>
  <c r="K92" i="25"/>
  <c r="J92" i="25"/>
  <c r="I92" i="25"/>
  <c r="H92" i="25"/>
  <c r="G92" i="25"/>
  <c r="F92" i="25"/>
  <c r="AF91" i="25"/>
  <c r="AD91" i="25"/>
  <c r="AC91" i="25"/>
  <c r="AB91" i="25"/>
  <c r="AA91" i="25"/>
  <c r="Z91" i="25"/>
  <c r="Y91" i="25"/>
  <c r="X91" i="25"/>
  <c r="W91" i="25"/>
  <c r="V91" i="25"/>
  <c r="U91" i="25"/>
  <c r="T91" i="25"/>
  <c r="S91" i="25"/>
  <c r="R91" i="25"/>
  <c r="Q91" i="25"/>
  <c r="P91" i="25"/>
  <c r="O91" i="25"/>
  <c r="N91" i="25"/>
  <c r="M91" i="25"/>
  <c r="L91" i="25"/>
  <c r="K91" i="25"/>
  <c r="J91" i="25"/>
  <c r="I91" i="25"/>
  <c r="H91" i="25"/>
  <c r="G91" i="25"/>
  <c r="F91" i="25"/>
  <c r="AF90" i="25"/>
  <c r="AD90" i="25"/>
  <c r="AC90" i="25"/>
  <c r="AB90" i="25"/>
  <c r="AA90" i="25"/>
  <c r="Z90" i="25"/>
  <c r="Y90" i="25"/>
  <c r="X90" i="25"/>
  <c r="W90" i="25"/>
  <c r="V90" i="25"/>
  <c r="U90" i="25"/>
  <c r="T90" i="25"/>
  <c r="S90" i="25"/>
  <c r="R90" i="25"/>
  <c r="Q90" i="25"/>
  <c r="P90" i="25"/>
  <c r="O90" i="25"/>
  <c r="N90" i="25"/>
  <c r="M90" i="25"/>
  <c r="L90" i="25"/>
  <c r="K90" i="25"/>
  <c r="J90" i="25"/>
  <c r="I90" i="25"/>
  <c r="H90" i="25"/>
  <c r="G90" i="25"/>
  <c r="F90" i="25"/>
  <c r="AF89" i="25"/>
  <c r="AD89" i="25"/>
  <c r="AC89" i="25"/>
  <c r="AB89" i="25"/>
  <c r="AA89" i="25"/>
  <c r="Z89" i="25"/>
  <c r="Y89" i="25"/>
  <c r="X89" i="25"/>
  <c r="W89" i="25"/>
  <c r="V89" i="25"/>
  <c r="U89" i="25"/>
  <c r="T89" i="25"/>
  <c r="S89" i="25"/>
  <c r="R89" i="25"/>
  <c r="Q89" i="25"/>
  <c r="P89" i="25"/>
  <c r="O89" i="25"/>
  <c r="N89" i="25"/>
  <c r="M89" i="25"/>
  <c r="L89" i="25"/>
  <c r="K89" i="25"/>
  <c r="J89" i="25"/>
  <c r="I89" i="25"/>
  <c r="H89" i="25"/>
  <c r="G89" i="25"/>
  <c r="F89" i="25"/>
  <c r="AF88" i="25"/>
  <c r="AD88" i="25"/>
  <c r="AC88" i="25"/>
  <c r="AB88" i="25"/>
  <c r="AA88" i="25"/>
  <c r="Z88" i="25"/>
  <c r="Y88" i="25"/>
  <c r="X88" i="25"/>
  <c r="W88" i="25"/>
  <c r="V88" i="25"/>
  <c r="U88" i="25"/>
  <c r="T88" i="25"/>
  <c r="S88" i="25"/>
  <c r="R88" i="25"/>
  <c r="Q88" i="25"/>
  <c r="P88" i="25"/>
  <c r="O88" i="25"/>
  <c r="N88" i="25"/>
  <c r="M88" i="25"/>
  <c r="L88" i="25"/>
  <c r="K88" i="25"/>
  <c r="J88" i="25"/>
  <c r="I88" i="25"/>
  <c r="H88" i="25"/>
  <c r="G88" i="25"/>
  <c r="F88" i="25"/>
  <c r="AF87" i="25"/>
  <c r="AD87" i="25"/>
  <c r="AC87" i="25"/>
  <c r="AB87" i="25"/>
  <c r="AA87" i="25"/>
  <c r="Z87" i="25"/>
  <c r="Y87" i="25"/>
  <c r="X87" i="25"/>
  <c r="W87" i="25"/>
  <c r="V87" i="25"/>
  <c r="U87" i="25"/>
  <c r="T87" i="25"/>
  <c r="S87" i="25"/>
  <c r="R87" i="25"/>
  <c r="Q87" i="25"/>
  <c r="P87" i="25"/>
  <c r="O87" i="25"/>
  <c r="N87" i="25"/>
  <c r="M87" i="25"/>
  <c r="L87" i="25"/>
  <c r="K87" i="25"/>
  <c r="J87" i="25"/>
  <c r="I87" i="25"/>
  <c r="H87" i="25"/>
  <c r="G87" i="25"/>
  <c r="F87" i="25"/>
  <c r="AF86" i="25"/>
  <c r="AD86" i="25"/>
  <c r="AC86" i="25"/>
  <c r="AB86" i="25"/>
  <c r="AA86" i="25"/>
  <c r="Z86" i="25"/>
  <c r="Y86" i="25"/>
  <c r="X86" i="25"/>
  <c r="W86" i="25"/>
  <c r="V86" i="25"/>
  <c r="U86" i="25"/>
  <c r="T86" i="25"/>
  <c r="S86" i="25"/>
  <c r="R86" i="25"/>
  <c r="Q86" i="25"/>
  <c r="P86" i="25"/>
  <c r="O86" i="25"/>
  <c r="N86" i="25"/>
  <c r="M86" i="25"/>
  <c r="L86" i="25"/>
  <c r="K86" i="25"/>
  <c r="J86" i="25"/>
  <c r="I86" i="25"/>
  <c r="H86" i="25"/>
  <c r="G86" i="25"/>
  <c r="F86" i="25"/>
  <c r="AF85" i="25"/>
  <c r="AD85" i="25"/>
  <c r="AC85" i="25"/>
  <c r="AB85" i="25"/>
  <c r="AA85" i="25"/>
  <c r="Z85" i="25"/>
  <c r="Y85" i="25"/>
  <c r="X85" i="25"/>
  <c r="W85" i="25"/>
  <c r="V85" i="25"/>
  <c r="U85" i="25"/>
  <c r="T85" i="25"/>
  <c r="S85" i="25"/>
  <c r="R85" i="25"/>
  <c r="Q85" i="25"/>
  <c r="P85" i="25"/>
  <c r="O85" i="25"/>
  <c r="N85" i="25"/>
  <c r="M85" i="25"/>
  <c r="L85" i="25"/>
  <c r="K85" i="25"/>
  <c r="J85" i="25"/>
  <c r="I85" i="25"/>
  <c r="H85" i="25"/>
  <c r="G85" i="25"/>
  <c r="F85" i="25"/>
  <c r="AF84" i="25"/>
  <c r="AD84" i="25"/>
  <c r="AC84" i="25"/>
  <c r="AB84" i="25"/>
  <c r="AA84" i="25"/>
  <c r="Z84" i="25"/>
  <c r="Y84" i="25"/>
  <c r="X84" i="25"/>
  <c r="W84" i="25"/>
  <c r="V84" i="25"/>
  <c r="U84" i="25"/>
  <c r="T84" i="25"/>
  <c r="S84" i="25"/>
  <c r="R84" i="25"/>
  <c r="Q84" i="25"/>
  <c r="P84" i="25"/>
  <c r="O84" i="25"/>
  <c r="N84" i="25"/>
  <c r="M84" i="25"/>
  <c r="L84" i="25"/>
  <c r="K84" i="25"/>
  <c r="J84" i="25"/>
  <c r="I84" i="25"/>
  <c r="H84" i="25"/>
  <c r="G84" i="25"/>
  <c r="F84" i="25"/>
  <c r="AF83" i="25"/>
  <c r="AD83" i="25"/>
  <c r="AC83" i="25"/>
  <c r="AB83" i="25"/>
  <c r="AA83" i="25"/>
  <c r="Z83" i="25"/>
  <c r="Y83" i="25"/>
  <c r="X83" i="25"/>
  <c r="W83" i="25"/>
  <c r="V83" i="25"/>
  <c r="U83" i="25"/>
  <c r="T83" i="25"/>
  <c r="S83" i="25"/>
  <c r="R83" i="25"/>
  <c r="Q83" i="25"/>
  <c r="P83" i="25"/>
  <c r="O83" i="25"/>
  <c r="N83" i="25"/>
  <c r="M83" i="25"/>
  <c r="L83" i="25"/>
  <c r="K83" i="25"/>
  <c r="J83" i="25"/>
  <c r="I83" i="25"/>
  <c r="H83" i="25"/>
  <c r="G83" i="25"/>
  <c r="F83" i="25"/>
  <c r="AF82" i="25"/>
  <c r="AD82" i="25"/>
  <c r="AC82" i="25"/>
  <c r="AB82" i="25"/>
  <c r="AA82" i="25"/>
  <c r="Z82" i="25"/>
  <c r="Y82" i="25"/>
  <c r="X82" i="25"/>
  <c r="W82" i="25"/>
  <c r="V82" i="25"/>
  <c r="U82" i="25"/>
  <c r="T82" i="25"/>
  <c r="S82" i="25"/>
  <c r="R82" i="25"/>
  <c r="Q82" i="25"/>
  <c r="P82" i="25"/>
  <c r="O82" i="25"/>
  <c r="N82" i="25"/>
  <c r="M82" i="25"/>
  <c r="L82" i="25"/>
  <c r="K82" i="25"/>
  <c r="J82" i="25"/>
  <c r="I82" i="25"/>
  <c r="H82" i="25"/>
  <c r="G82" i="25"/>
  <c r="F82" i="25"/>
  <c r="AF81" i="25"/>
  <c r="AD81" i="25"/>
  <c r="AC81" i="25"/>
  <c r="AB81" i="25"/>
  <c r="AA81" i="25"/>
  <c r="Z81" i="25"/>
  <c r="Y81" i="25"/>
  <c r="X81" i="25"/>
  <c r="W81" i="25"/>
  <c r="V81" i="25"/>
  <c r="U81" i="25"/>
  <c r="T81" i="25"/>
  <c r="S81" i="25"/>
  <c r="R81" i="25"/>
  <c r="Q81" i="25"/>
  <c r="P81" i="25"/>
  <c r="O81" i="25"/>
  <c r="N81" i="25"/>
  <c r="M81" i="25"/>
  <c r="L81" i="25"/>
  <c r="K81" i="25"/>
  <c r="J81" i="25"/>
  <c r="I81" i="25"/>
  <c r="H81" i="25"/>
  <c r="G81" i="25"/>
  <c r="F81" i="25"/>
  <c r="AF80" i="25"/>
  <c r="AD80" i="25"/>
  <c r="AC80" i="25"/>
  <c r="AB80" i="25"/>
  <c r="AA80" i="25"/>
  <c r="Z80" i="25"/>
  <c r="Y80" i="25"/>
  <c r="X80" i="25"/>
  <c r="W80" i="25"/>
  <c r="V80" i="25"/>
  <c r="U80" i="25"/>
  <c r="T80" i="25"/>
  <c r="S80" i="25"/>
  <c r="R80" i="25"/>
  <c r="Q80" i="25"/>
  <c r="P80" i="25"/>
  <c r="O80" i="25"/>
  <c r="N80" i="25"/>
  <c r="M80" i="25"/>
  <c r="L80" i="25"/>
  <c r="K80" i="25"/>
  <c r="J80" i="25"/>
  <c r="I80" i="25"/>
  <c r="H80" i="25"/>
  <c r="G80" i="25"/>
  <c r="F80" i="25"/>
  <c r="AF79" i="25"/>
  <c r="AD79" i="25"/>
  <c r="AC79" i="25"/>
  <c r="AB79" i="25"/>
  <c r="AA79" i="25"/>
  <c r="Z79" i="25"/>
  <c r="Y79" i="25"/>
  <c r="X79" i="25"/>
  <c r="W79" i="25"/>
  <c r="V79" i="25"/>
  <c r="U79" i="25"/>
  <c r="T79" i="25"/>
  <c r="S79" i="25"/>
  <c r="R79" i="25"/>
  <c r="Q79" i="25"/>
  <c r="P79" i="25"/>
  <c r="O79" i="25"/>
  <c r="N79" i="25"/>
  <c r="M79" i="25"/>
  <c r="L79" i="25"/>
  <c r="K79" i="25"/>
  <c r="J79" i="25"/>
  <c r="I79" i="25"/>
  <c r="H79" i="25"/>
  <c r="G79" i="25"/>
  <c r="F79" i="25"/>
  <c r="AF78" i="25"/>
  <c r="AD78" i="25"/>
  <c r="AC78" i="25"/>
  <c r="AB78" i="25"/>
  <c r="AA78" i="25"/>
  <c r="Z78" i="25"/>
  <c r="Y78" i="25"/>
  <c r="X78" i="25"/>
  <c r="W78" i="25"/>
  <c r="V78" i="25"/>
  <c r="U78" i="25"/>
  <c r="T78" i="25"/>
  <c r="S78" i="25"/>
  <c r="R78" i="25"/>
  <c r="Q78" i="25"/>
  <c r="P78" i="25"/>
  <c r="O78" i="25"/>
  <c r="N78" i="25"/>
  <c r="M78" i="25"/>
  <c r="L78" i="25"/>
  <c r="K78" i="25"/>
  <c r="J78" i="25"/>
  <c r="I78" i="25"/>
  <c r="H78" i="25"/>
  <c r="G78" i="25"/>
  <c r="F78" i="25"/>
  <c r="AF77" i="25"/>
  <c r="AD77" i="25"/>
  <c r="AC77" i="25"/>
  <c r="AB77" i="25"/>
  <c r="AA77" i="25"/>
  <c r="Z77" i="25"/>
  <c r="Y77" i="25"/>
  <c r="X77" i="25"/>
  <c r="W77" i="25"/>
  <c r="V77" i="25"/>
  <c r="U77" i="25"/>
  <c r="T77" i="25"/>
  <c r="S77" i="25"/>
  <c r="R77" i="25"/>
  <c r="Q77" i="25"/>
  <c r="P77" i="25"/>
  <c r="O77" i="25"/>
  <c r="N77" i="25"/>
  <c r="M77" i="25"/>
  <c r="L77" i="25"/>
  <c r="K77" i="25"/>
  <c r="J77" i="25"/>
  <c r="I77" i="25"/>
  <c r="H77" i="25"/>
  <c r="G77" i="25"/>
  <c r="F77" i="25"/>
  <c r="AF76" i="25"/>
  <c r="AD76" i="25"/>
  <c r="AC76" i="25"/>
  <c r="AB76" i="25"/>
  <c r="AA76" i="25"/>
  <c r="Z76" i="25"/>
  <c r="Y76" i="25"/>
  <c r="X76" i="25"/>
  <c r="W76" i="25"/>
  <c r="V76" i="25"/>
  <c r="U76" i="25"/>
  <c r="T76" i="25"/>
  <c r="S76" i="25"/>
  <c r="R76" i="25"/>
  <c r="Q76" i="25"/>
  <c r="P76" i="25"/>
  <c r="O76" i="25"/>
  <c r="N76" i="25"/>
  <c r="M76" i="25"/>
  <c r="L76" i="25"/>
  <c r="K76" i="25"/>
  <c r="J76" i="25"/>
  <c r="I76" i="25"/>
  <c r="H76" i="25"/>
  <c r="G76" i="25"/>
  <c r="F76" i="25"/>
  <c r="AF75" i="25"/>
  <c r="AD75" i="25"/>
  <c r="AC75" i="25"/>
  <c r="AB75" i="25"/>
  <c r="AA75" i="25"/>
  <c r="Z75" i="25"/>
  <c r="Y75" i="25"/>
  <c r="X75" i="25"/>
  <c r="W75" i="25"/>
  <c r="V75" i="25"/>
  <c r="U75" i="25"/>
  <c r="T75" i="25"/>
  <c r="S75" i="25"/>
  <c r="R75" i="25"/>
  <c r="Q75" i="25"/>
  <c r="P75" i="25"/>
  <c r="O75" i="25"/>
  <c r="N75" i="25"/>
  <c r="M75" i="25"/>
  <c r="L75" i="25"/>
  <c r="K75" i="25"/>
  <c r="J75" i="25"/>
  <c r="I75" i="25"/>
  <c r="H75" i="25"/>
  <c r="G75" i="25"/>
  <c r="F75" i="25"/>
  <c r="AF74" i="25"/>
  <c r="AD74" i="25"/>
  <c r="AC74" i="25"/>
  <c r="AB74" i="25"/>
  <c r="AA74" i="25"/>
  <c r="Z74" i="25"/>
  <c r="Y74" i="25"/>
  <c r="X74" i="25"/>
  <c r="W74" i="25"/>
  <c r="V74" i="25"/>
  <c r="U74" i="25"/>
  <c r="T74" i="25"/>
  <c r="S74" i="25"/>
  <c r="R74" i="25"/>
  <c r="Q74" i="25"/>
  <c r="P74" i="25"/>
  <c r="O74" i="25"/>
  <c r="N74" i="25"/>
  <c r="M74" i="25"/>
  <c r="L74" i="25"/>
  <c r="K74" i="25"/>
  <c r="J74" i="25"/>
  <c r="I74" i="25"/>
  <c r="H74" i="25"/>
  <c r="G74" i="25"/>
  <c r="F74" i="25"/>
  <c r="AF73" i="25"/>
  <c r="AD73" i="25"/>
  <c r="AC73" i="25"/>
  <c r="AB73" i="25"/>
  <c r="AA73" i="25"/>
  <c r="Z73" i="25"/>
  <c r="Y73" i="25"/>
  <c r="X73" i="25"/>
  <c r="W73" i="25"/>
  <c r="V73" i="25"/>
  <c r="U73" i="25"/>
  <c r="T73" i="25"/>
  <c r="S73" i="25"/>
  <c r="R73" i="25"/>
  <c r="Q73" i="25"/>
  <c r="P73" i="25"/>
  <c r="O73" i="25"/>
  <c r="N73" i="25"/>
  <c r="M73" i="25"/>
  <c r="L73" i="25"/>
  <c r="K73" i="25"/>
  <c r="J73" i="25"/>
  <c r="I73" i="25"/>
  <c r="H73" i="25"/>
  <c r="G73" i="25"/>
  <c r="F73" i="25"/>
  <c r="AF72" i="25"/>
  <c r="AD72" i="25"/>
  <c r="AC72" i="25"/>
  <c r="AB72" i="25"/>
  <c r="AA72" i="25"/>
  <c r="Z72" i="25"/>
  <c r="Y72" i="25"/>
  <c r="X72" i="25"/>
  <c r="W72" i="25"/>
  <c r="V72" i="25"/>
  <c r="U72" i="25"/>
  <c r="T72" i="25"/>
  <c r="S72" i="25"/>
  <c r="R72" i="25"/>
  <c r="Q72" i="25"/>
  <c r="P72" i="25"/>
  <c r="O72" i="25"/>
  <c r="N72" i="25"/>
  <c r="M72" i="25"/>
  <c r="L72" i="25"/>
  <c r="K72" i="25"/>
  <c r="J72" i="25"/>
  <c r="I72" i="25"/>
  <c r="H72" i="25"/>
  <c r="G72" i="25"/>
  <c r="F72" i="25"/>
  <c r="AF71" i="25"/>
  <c r="AD71" i="25"/>
  <c r="AC71" i="25"/>
  <c r="AB71" i="25"/>
  <c r="AA71" i="25"/>
  <c r="Z71" i="25"/>
  <c r="Y71" i="25"/>
  <c r="X71" i="25"/>
  <c r="W71" i="25"/>
  <c r="V71" i="25"/>
  <c r="U71" i="25"/>
  <c r="T71" i="25"/>
  <c r="S71" i="25"/>
  <c r="R71" i="25"/>
  <c r="Q71" i="25"/>
  <c r="P71" i="25"/>
  <c r="O71" i="25"/>
  <c r="N71" i="25"/>
  <c r="M71" i="25"/>
  <c r="L71" i="25"/>
  <c r="K71" i="25"/>
  <c r="J71" i="25"/>
  <c r="I71" i="25"/>
  <c r="H71" i="25"/>
  <c r="G71" i="25"/>
  <c r="F71" i="25"/>
  <c r="AF70" i="25"/>
  <c r="AD70" i="25"/>
  <c r="AC70" i="25"/>
  <c r="AB70" i="25"/>
  <c r="AA70" i="25"/>
  <c r="Z70" i="25"/>
  <c r="Y70" i="25"/>
  <c r="X70" i="25"/>
  <c r="W70" i="25"/>
  <c r="V70" i="25"/>
  <c r="U70" i="25"/>
  <c r="T70" i="25"/>
  <c r="S70" i="25"/>
  <c r="R70" i="25"/>
  <c r="Q70" i="25"/>
  <c r="P70" i="25"/>
  <c r="O70" i="25"/>
  <c r="N70" i="25"/>
  <c r="M70" i="25"/>
  <c r="L70" i="25"/>
  <c r="K70" i="25"/>
  <c r="J70" i="25"/>
  <c r="I70" i="25"/>
  <c r="H70" i="25"/>
  <c r="G70" i="25"/>
  <c r="F70" i="25"/>
  <c r="AF69" i="25"/>
  <c r="AD69" i="25"/>
  <c r="AC69" i="25"/>
  <c r="AB69" i="25"/>
  <c r="AA69" i="25"/>
  <c r="Z69" i="25"/>
  <c r="Y69" i="25"/>
  <c r="X69" i="25"/>
  <c r="W69" i="25"/>
  <c r="V69" i="25"/>
  <c r="U69" i="25"/>
  <c r="T69" i="25"/>
  <c r="S69" i="25"/>
  <c r="R69" i="25"/>
  <c r="Q69" i="25"/>
  <c r="P69" i="25"/>
  <c r="O69" i="25"/>
  <c r="N69" i="25"/>
  <c r="M69" i="25"/>
  <c r="L69" i="25"/>
  <c r="K69" i="25"/>
  <c r="J69" i="25"/>
  <c r="I69" i="25"/>
  <c r="H69" i="25"/>
  <c r="G69" i="25"/>
  <c r="F69" i="25"/>
  <c r="AF68" i="25"/>
  <c r="AD68" i="25"/>
  <c r="AC68" i="25"/>
  <c r="AB68" i="25"/>
  <c r="AA68" i="25"/>
  <c r="Z68" i="25"/>
  <c r="Y68" i="25"/>
  <c r="X68" i="25"/>
  <c r="W68" i="25"/>
  <c r="V68" i="25"/>
  <c r="U68" i="25"/>
  <c r="T68" i="25"/>
  <c r="S68" i="25"/>
  <c r="R68" i="25"/>
  <c r="Q68" i="25"/>
  <c r="P68" i="25"/>
  <c r="O68" i="25"/>
  <c r="N68" i="25"/>
  <c r="M68" i="25"/>
  <c r="L68" i="25"/>
  <c r="K68" i="25"/>
  <c r="J68" i="25"/>
  <c r="I68" i="25"/>
  <c r="H68" i="25"/>
  <c r="G68" i="25"/>
  <c r="F68" i="25"/>
  <c r="AF67" i="25"/>
  <c r="AD67" i="25"/>
  <c r="AC67" i="25"/>
  <c r="AB67" i="25"/>
  <c r="AA67" i="25"/>
  <c r="Z67" i="25"/>
  <c r="Y67" i="25"/>
  <c r="X67" i="25"/>
  <c r="W67" i="25"/>
  <c r="V67" i="25"/>
  <c r="U67" i="25"/>
  <c r="T67" i="25"/>
  <c r="S67" i="25"/>
  <c r="R67" i="25"/>
  <c r="Q67" i="25"/>
  <c r="P67" i="25"/>
  <c r="O67" i="25"/>
  <c r="N67" i="25"/>
  <c r="M67" i="25"/>
  <c r="L67" i="25"/>
  <c r="K67" i="25"/>
  <c r="J67" i="25"/>
  <c r="I67" i="25"/>
  <c r="H67" i="25"/>
  <c r="G67" i="25"/>
  <c r="F67" i="25"/>
  <c r="AF66" i="25"/>
  <c r="AD66" i="25"/>
  <c r="AC66" i="25"/>
  <c r="AB66" i="25"/>
  <c r="AA66" i="25"/>
  <c r="Z66" i="25"/>
  <c r="Y66" i="25"/>
  <c r="X66" i="25"/>
  <c r="W66" i="25"/>
  <c r="V66" i="25"/>
  <c r="U66" i="25"/>
  <c r="T66" i="25"/>
  <c r="S66" i="25"/>
  <c r="R66" i="25"/>
  <c r="Q66" i="25"/>
  <c r="P66" i="25"/>
  <c r="O66" i="25"/>
  <c r="N66" i="25"/>
  <c r="M66" i="25"/>
  <c r="L66" i="25"/>
  <c r="K66" i="25"/>
  <c r="J66" i="25"/>
  <c r="I66" i="25"/>
  <c r="H66" i="25"/>
  <c r="G66" i="25"/>
  <c r="F66" i="25"/>
  <c r="AF65" i="25"/>
  <c r="AD65" i="25"/>
  <c r="AC65" i="25"/>
  <c r="AB65" i="25"/>
  <c r="AA65" i="25"/>
  <c r="Z65" i="25"/>
  <c r="Y65" i="25"/>
  <c r="X65" i="25"/>
  <c r="W65" i="25"/>
  <c r="V65" i="25"/>
  <c r="U65" i="25"/>
  <c r="T65" i="25"/>
  <c r="S65" i="25"/>
  <c r="R65" i="25"/>
  <c r="Q65" i="25"/>
  <c r="P65" i="25"/>
  <c r="O65" i="25"/>
  <c r="N65" i="25"/>
  <c r="M65" i="25"/>
  <c r="L65" i="25"/>
  <c r="K65" i="25"/>
  <c r="J65" i="25"/>
  <c r="I65" i="25"/>
  <c r="H65" i="25"/>
  <c r="G65" i="25"/>
  <c r="F65" i="25"/>
  <c r="AF64" i="25"/>
  <c r="AD64" i="25"/>
  <c r="AC64" i="25"/>
  <c r="AB64" i="25"/>
  <c r="AA64" i="25"/>
  <c r="Z64" i="25"/>
  <c r="Y64" i="25"/>
  <c r="X64" i="25"/>
  <c r="W64" i="25"/>
  <c r="V64" i="25"/>
  <c r="U64" i="25"/>
  <c r="T64" i="25"/>
  <c r="S64" i="25"/>
  <c r="R64" i="25"/>
  <c r="Q64" i="25"/>
  <c r="P64" i="25"/>
  <c r="O64" i="25"/>
  <c r="N64" i="25"/>
  <c r="M64" i="25"/>
  <c r="L64" i="25"/>
  <c r="K64" i="25"/>
  <c r="J64" i="25"/>
  <c r="I64" i="25"/>
  <c r="H64" i="25"/>
  <c r="G64" i="25"/>
  <c r="F64" i="25"/>
  <c r="AF63" i="25"/>
  <c r="AD63" i="25"/>
  <c r="AC63" i="25"/>
  <c r="AB63" i="25"/>
  <c r="AA63" i="25"/>
  <c r="Z63" i="25"/>
  <c r="Y63" i="25"/>
  <c r="X63" i="25"/>
  <c r="W63" i="25"/>
  <c r="V63" i="25"/>
  <c r="U63" i="25"/>
  <c r="T63" i="25"/>
  <c r="S63" i="25"/>
  <c r="R63" i="25"/>
  <c r="Q63" i="25"/>
  <c r="P63" i="25"/>
  <c r="O63" i="25"/>
  <c r="N63" i="25"/>
  <c r="M63" i="25"/>
  <c r="L63" i="25"/>
  <c r="K63" i="25"/>
  <c r="J63" i="25"/>
  <c r="I63" i="25"/>
  <c r="H63" i="25"/>
  <c r="G63" i="25"/>
  <c r="F63" i="25"/>
  <c r="AF62" i="25"/>
  <c r="AD62" i="25"/>
  <c r="AC62" i="25"/>
  <c r="AB62" i="25"/>
  <c r="AA62" i="25"/>
  <c r="Z62" i="25"/>
  <c r="Y62" i="25"/>
  <c r="X62" i="25"/>
  <c r="W62" i="25"/>
  <c r="V62" i="25"/>
  <c r="U62" i="25"/>
  <c r="T62" i="25"/>
  <c r="S62" i="25"/>
  <c r="R62" i="25"/>
  <c r="Q62" i="25"/>
  <c r="P62" i="25"/>
  <c r="O62" i="25"/>
  <c r="N62" i="25"/>
  <c r="M62" i="25"/>
  <c r="L62" i="25"/>
  <c r="K62" i="25"/>
  <c r="J62" i="25"/>
  <c r="I62" i="25"/>
  <c r="H62" i="25"/>
  <c r="G62" i="25"/>
  <c r="F62" i="25"/>
  <c r="AF61" i="25"/>
  <c r="AD61" i="25"/>
  <c r="AC61" i="25"/>
  <c r="AB61" i="25"/>
  <c r="AA61" i="25"/>
  <c r="Z61" i="25"/>
  <c r="Y61" i="25"/>
  <c r="X61" i="25"/>
  <c r="W61" i="25"/>
  <c r="V61" i="25"/>
  <c r="U61" i="25"/>
  <c r="T61" i="25"/>
  <c r="S61" i="25"/>
  <c r="R61" i="25"/>
  <c r="Q61" i="25"/>
  <c r="P61" i="25"/>
  <c r="O61" i="25"/>
  <c r="N61" i="25"/>
  <c r="M61" i="25"/>
  <c r="L61" i="25"/>
  <c r="K61" i="25"/>
  <c r="J61" i="25"/>
  <c r="I61" i="25"/>
  <c r="H61" i="25"/>
  <c r="G61" i="25"/>
  <c r="F61" i="25"/>
  <c r="AF60" i="25"/>
  <c r="AD60" i="25"/>
  <c r="AC60" i="25"/>
  <c r="AB60" i="25"/>
  <c r="AA60" i="25"/>
  <c r="Z60" i="25"/>
  <c r="Y60" i="25"/>
  <c r="X60" i="25"/>
  <c r="W60" i="25"/>
  <c r="V60" i="25"/>
  <c r="U60" i="25"/>
  <c r="T60" i="25"/>
  <c r="S60" i="25"/>
  <c r="R60" i="25"/>
  <c r="Q60" i="25"/>
  <c r="P60" i="25"/>
  <c r="O60" i="25"/>
  <c r="N60" i="25"/>
  <c r="M60" i="25"/>
  <c r="L60" i="25"/>
  <c r="K60" i="25"/>
  <c r="J60" i="25"/>
  <c r="I60" i="25"/>
  <c r="H60" i="25"/>
  <c r="G60" i="25"/>
  <c r="F60" i="25"/>
  <c r="AF59" i="25"/>
  <c r="AD59" i="25"/>
  <c r="AC59" i="25"/>
  <c r="AB59" i="25"/>
  <c r="AA59" i="25"/>
  <c r="Z59" i="25"/>
  <c r="Y59" i="25"/>
  <c r="X59" i="25"/>
  <c r="W59" i="25"/>
  <c r="V59" i="25"/>
  <c r="U59" i="25"/>
  <c r="T59" i="25"/>
  <c r="S59" i="25"/>
  <c r="R59" i="25"/>
  <c r="Q59" i="25"/>
  <c r="P59" i="25"/>
  <c r="O59" i="25"/>
  <c r="N59" i="25"/>
  <c r="M59" i="25"/>
  <c r="L59" i="25"/>
  <c r="K59" i="25"/>
  <c r="J59" i="25"/>
  <c r="I59" i="25"/>
  <c r="H59" i="25"/>
  <c r="G59" i="25"/>
  <c r="F59" i="25"/>
  <c r="AF58" i="25"/>
  <c r="AD58" i="25"/>
  <c r="AC58" i="25"/>
  <c r="AB58" i="25"/>
  <c r="AA58" i="25"/>
  <c r="Z58" i="25"/>
  <c r="Y58" i="25"/>
  <c r="X58" i="25"/>
  <c r="W58" i="25"/>
  <c r="V58" i="25"/>
  <c r="U58" i="25"/>
  <c r="T58" i="25"/>
  <c r="S58" i="25"/>
  <c r="R58" i="25"/>
  <c r="Q58" i="25"/>
  <c r="P58" i="25"/>
  <c r="O58" i="25"/>
  <c r="N58" i="25"/>
  <c r="M58" i="25"/>
  <c r="L58" i="25"/>
  <c r="K58" i="25"/>
  <c r="J58" i="25"/>
  <c r="I58" i="25"/>
  <c r="H58" i="25"/>
  <c r="G58" i="25"/>
  <c r="F58" i="25"/>
  <c r="AF57" i="25"/>
  <c r="AD57" i="25"/>
  <c r="AC57" i="25"/>
  <c r="AB57" i="25"/>
  <c r="AA57" i="25"/>
  <c r="Z57" i="25"/>
  <c r="Y57" i="25"/>
  <c r="X57" i="25"/>
  <c r="W57" i="25"/>
  <c r="V57" i="25"/>
  <c r="U57" i="25"/>
  <c r="T57" i="25"/>
  <c r="S57" i="25"/>
  <c r="R57" i="25"/>
  <c r="Q57" i="25"/>
  <c r="P57" i="25"/>
  <c r="O57" i="25"/>
  <c r="N57" i="25"/>
  <c r="M57" i="25"/>
  <c r="L57" i="25"/>
  <c r="K57" i="25"/>
  <c r="J57" i="25"/>
  <c r="I57" i="25"/>
  <c r="H57" i="25"/>
  <c r="G57" i="25"/>
  <c r="F57" i="25"/>
  <c r="AF56" i="25"/>
  <c r="AD56" i="25"/>
  <c r="AC56" i="25"/>
  <c r="AB56" i="25"/>
  <c r="AA56" i="25"/>
  <c r="Z56" i="25"/>
  <c r="Y56" i="25"/>
  <c r="X56" i="25"/>
  <c r="W56" i="25"/>
  <c r="V56" i="25"/>
  <c r="U56" i="25"/>
  <c r="T56" i="25"/>
  <c r="S56" i="25"/>
  <c r="R56" i="25"/>
  <c r="Q56" i="25"/>
  <c r="P56" i="25"/>
  <c r="O56" i="25"/>
  <c r="N56" i="25"/>
  <c r="M56" i="25"/>
  <c r="L56" i="25"/>
  <c r="K56" i="25"/>
  <c r="J56" i="25"/>
  <c r="I56" i="25"/>
  <c r="H56" i="25"/>
  <c r="G56" i="25"/>
  <c r="F56" i="25"/>
  <c r="AF55" i="25"/>
  <c r="AD55" i="25"/>
  <c r="AC55" i="25"/>
  <c r="AB55" i="25"/>
  <c r="AA55" i="25"/>
  <c r="Z55" i="25"/>
  <c r="Y55" i="25"/>
  <c r="X55" i="25"/>
  <c r="W55" i="25"/>
  <c r="V55" i="25"/>
  <c r="U55" i="25"/>
  <c r="T55" i="25"/>
  <c r="S55" i="25"/>
  <c r="R55" i="25"/>
  <c r="Q55" i="25"/>
  <c r="P55" i="25"/>
  <c r="O55" i="25"/>
  <c r="N55" i="25"/>
  <c r="M55" i="25"/>
  <c r="L55" i="25"/>
  <c r="K55" i="25"/>
  <c r="J55" i="25"/>
  <c r="I55" i="25"/>
  <c r="H55" i="25"/>
  <c r="G55" i="25"/>
  <c r="F55" i="25"/>
  <c r="AF54" i="25"/>
  <c r="AD54" i="25"/>
  <c r="AC54" i="25"/>
  <c r="AB54" i="25"/>
  <c r="AA54" i="25"/>
  <c r="Z54" i="25"/>
  <c r="Y54" i="25"/>
  <c r="X54" i="25"/>
  <c r="W54" i="25"/>
  <c r="V54" i="25"/>
  <c r="U54" i="25"/>
  <c r="T54" i="25"/>
  <c r="S54" i="25"/>
  <c r="R54" i="25"/>
  <c r="Q54" i="25"/>
  <c r="P54" i="25"/>
  <c r="O54" i="25"/>
  <c r="N54" i="25"/>
  <c r="M54" i="25"/>
  <c r="L54" i="25"/>
  <c r="K54" i="25"/>
  <c r="J54" i="25"/>
  <c r="I54" i="25"/>
  <c r="H54" i="25"/>
  <c r="G54" i="25"/>
  <c r="F54" i="25"/>
  <c r="AF53" i="25"/>
  <c r="AD53" i="25"/>
  <c r="AC53" i="25"/>
  <c r="AB53" i="25"/>
  <c r="AA53" i="25"/>
  <c r="Z53" i="25"/>
  <c r="Y53" i="25"/>
  <c r="X53" i="25"/>
  <c r="W53" i="25"/>
  <c r="V53" i="25"/>
  <c r="U53" i="25"/>
  <c r="T53" i="25"/>
  <c r="S53" i="25"/>
  <c r="R53" i="25"/>
  <c r="Q53" i="25"/>
  <c r="P53" i="25"/>
  <c r="O53" i="25"/>
  <c r="N53" i="25"/>
  <c r="M53" i="25"/>
  <c r="L53" i="25"/>
  <c r="K53" i="25"/>
  <c r="J53" i="25"/>
  <c r="I53" i="25"/>
  <c r="H53" i="25"/>
  <c r="G53" i="25"/>
  <c r="F53" i="25"/>
  <c r="AF52" i="25"/>
  <c r="AD52" i="25"/>
  <c r="AC52" i="25"/>
  <c r="AB52" i="25"/>
  <c r="AA52" i="25"/>
  <c r="Z52" i="25"/>
  <c r="Y52" i="25"/>
  <c r="X52" i="25"/>
  <c r="W52" i="25"/>
  <c r="V52" i="25"/>
  <c r="U52" i="25"/>
  <c r="T52" i="25"/>
  <c r="S52" i="25"/>
  <c r="R52" i="25"/>
  <c r="Q52" i="25"/>
  <c r="P52" i="25"/>
  <c r="O52" i="25"/>
  <c r="N52" i="25"/>
  <c r="M52" i="25"/>
  <c r="L52" i="25"/>
  <c r="K52" i="25"/>
  <c r="J52" i="25"/>
  <c r="I52" i="25"/>
  <c r="H52" i="25"/>
  <c r="G52" i="25"/>
  <c r="F52" i="25"/>
  <c r="AF51" i="25"/>
  <c r="AD51" i="25"/>
  <c r="AC51" i="25"/>
  <c r="AB51" i="25"/>
  <c r="AA51" i="25"/>
  <c r="Z51" i="25"/>
  <c r="Y51" i="25"/>
  <c r="X51" i="25"/>
  <c r="W51" i="25"/>
  <c r="V51" i="25"/>
  <c r="U51" i="25"/>
  <c r="T51" i="25"/>
  <c r="S51" i="25"/>
  <c r="R51" i="25"/>
  <c r="Q51" i="25"/>
  <c r="P51" i="25"/>
  <c r="O51" i="25"/>
  <c r="N51" i="25"/>
  <c r="M51" i="25"/>
  <c r="L51" i="25"/>
  <c r="K51" i="25"/>
  <c r="J51" i="25"/>
  <c r="I51" i="25"/>
  <c r="H51" i="25"/>
  <c r="G51" i="25"/>
  <c r="F51" i="25"/>
  <c r="AF50" i="25"/>
  <c r="AD50" i="25"/>
  <c r="AC50" i="25"/>
  <c r="AB50" i="25"/>
  <c r="AA50" i="25"/>
  <c r="Z50" i="25"/>
  <c r="Y50" i="25"/>
  <c r="X50" i="25"/>
  <c r="W50" i="25"/>
  <c r="V50" i="25"/>
  <c r="U50" i="25"/>
  <c r="T50" i="25"/>
  <c r="S50" i="25"/>
  <c r="R50" i="25"/>
  <c r="Q50" i="25"/>
  <c r="P50" i="25"/>
  <c r="O50" i="25"/>
  <c r="N50" i="25"/>
  <c r="M50" i="25"/>
  <c r="L50" i="25"/>
  <c r="K50" i="25"/>
  <c r="J50" i="25"/>
  <c r="I50" i="25"/>
  <c r="H50" i="25"/>
  <c r="G50" i="25"/>
  <c r="F50" i="25"/>
  <c r="AF49" i="25"/>
  <c r="AD49" i="25"/>
  <c r="AC49" i="25"/>
  <c r="AB49" i="25"/>
  <c r="AA49" i="25"/>
  <c r="Z49" i="25"/>
  <c r="Y49" i="25"/>
  <c r="X49" i="25"/>
  <c r="W49" i="25"/>
  <c r="V49" i="25"/>
  <c r="U49" i="25"/>
  <c r="T49" i="25"/>
  <c r="S49" i="25"/>
  <c r="R49" i="25"/>
  <c r="Q49" i="25"/>
  <c r="P49" i="25"/>
  <c r="O49" i="25"/>
  <c r="N49" i="25"/>
  <c r="M49" i="25"/>
  <c r="L49" i="25"/>
  <c r="K49" i="25"/>
  <c r="J49" i="25"/>
  <c r="I49" i="25"/>
  <c r="H49" i="25"/>
  <c r="G49" i="25"/>
  <c r="F49" i="25"/>
  <c r="AF48" i="25"/>
  <c r="AD48" i="25"/>
  <c r="AC48" i="25"/>
  <c r="AB48" i="25"/>
  <c r="AA48" i="25"/>
  <c r="Z48" i="25"/>
  <c r="Y48" i="25"/>
  <c r="X48" i="25"/>
  <c r="W48" i="25"/>
  <c r="V48" i="25"/>
  <c r="U48" i="25"/>
  <c r="T48" i="25"/>
  <c r="S48" i="25"/>
  <c r="R48" i="25"/>
  <c r="Q48" i="25"/>
  <c r="P48" i="25"/>
  <c r="O48" i="25"/>
  <c r="N48" i="25"/>
  <c r="M48" i="25"/>
  <c r="L48" i="25"/>
  <c r="K48" i="25"/>
  <c r="J48" i="25"/>
  <c r="I48" i="25"/>
  <c r="H48" i="25"/>
  <c r="G48" i="25"/>
  <c r="F48" i="25"/>
  <c r="AF47" i="25"/>
  <c r="AD47" i="25"/>
  <c r="AC47" i="25"/>
  <c r="AB47" i="25"/>
  <c r="AA47" i="25"/>
  <c r="Z47" i="25"/>
  <c r="Y47" i="25"/>
  <c r="X47" i="25"/>
  <c r="W47" i="25"/>
  <c r="V47" i="25"/>
  <c r="U47" i="25"/>
  <c r="T47" i="25"/>
  <c r="S47" i="25"/>
  <c r="R47" i="25"/>
  <c r="Q47" i="25"/>
  <c r="P47" i="25"/>
  <c r="O47" i="25"/>
  <c r="N47" i="25"/>
  <c r="M47" i="25"/>
  <c r="L47" i="25"/>
  <c r="K47" i="25"/>
  <c r="J47" i="25"/>
  <c r="I47" i="25"/>
  <c r="H47" i="25"/>
  <c r="G47" i="25"/>
  <c r="F47" i="25"/>
  <c r="AF46" i="25"/>
  <c r="AD46" i="25"/>
  <c r="AC46" i="25"/>
  <c r="AB46" i="25"/>
  <c r="AA46" i="25"/>
  <c r="Z46" i="25"/>
  <c r="Y46" i="25"/>
  <c r="X46" i="25"/>
  <c r="W46" i="25"/>
  <c r="V46" i="25"/>
  <c r="U46" i="25"/>
  <c r="T46" i="25"/>
  <c r="S46" i="25"/>
  <c r="R46" i="25"/>
  <c r="Q46" i="25"/>
  <c r="P46" i="25"/>
  <c r="O46" i="25"/>
  <c r="N46" i="25"/>
  <c r="M46" i="25"/>
  <c r="L46" i="25"/>
  <c r="K46" i="25"/>
  <c r="J46" i="25"/>
  <c r="I46" i="25"/>
  <c r="H46" i="25"/>
  <c r="G46" i="25"/>
  <c r="F46" i="25"/>
  <c r="AF45" i="25"/>
  <c r="AD45" i="25"/>
  <c r="AC45" i="25"/>
  <c r="AB45" i="25"/>
  <c r="AA45" i="25"/>
  <c r="Z45" i="25"/>
  <c r="Y45" i="25"/>
  <c r="X45" i="25"/>
  <c r="W45" i="25"/>
  <c r="V45" i="25"/>
  <c r="U45" i="25"/>
  <c r="T45" i="25"/>
  <c r="S45" i="25"/>
  <c r="R45" i="25"/>
  <c r="Q45" i="25"/>
  <c r="P45" i="25"/>
  <c r="O45" i="25"/>
  <c r="N45" i="25"/>
  <c r="M45" i="25"/>
  <c r="L45" i="25"/>
  <c r="K45" i="25"/>
  <c r="J45" i="25"/>
  <c r="I45" i="25"/>
  <c r="H45" i="25"/>
  <c r="G45" i="25"/>
  <c r="F45" i="25"/>
  <c r="AF44" i="25"/>
  <c r="AD44" i="25"/>
  <c r="AC44" i="25"/>
  <c r="AB44" i="25"/>
  <c r="AA44" i="25"/>
  <c r="Z44" i="25"/>
  <c r="Y44" i="25"/>
  <c r="X44" i="25"/>
  <c r="W44" i="25"/>
  <c r="V44" i="25"/>
  <c r="U44" i="25"/>
  <c r="T44" i="25"/>
  <c r="S44" i="25"/>
  <c r="R44" i="25"/>
  <c r="Q44" i="25"/>
  <c r="P44" i="25"/>
  <c r="O44" i="25"/>
  <c r="N44" i="25"/>
  <c r="M44" i="25"/>
  <c r="L44" i="25"/>
  <c r="K44" i="25"/>
  <c r="J44" i="25"/>
  <c r="I44" i="25"/>
  <c r="H44" i="25"/>
  <c r="G44" i="25"/>
  <c r="F44" i="25"/>
  <c r="AF43" i="25"/>
  <c r="AD43" i="25"/>
  <c r="AC43" i="25"/>
  <c r="AB43" i="25"/>
  <c r="AA43" i="25"/>
  <c r="Z43" i="25"/>
  <c r="Y43" i="25"/>
  <c r="X43" i="25"/>
  <c r="W43" i="25"/>
  <c r="V43" i="25"/>
  <c r="U43" i="25"/>
  <c r="T43" i="25"/>
  <c r="S43" i="25"/>
  <c r="R43" i="25"/>
  <c r="Q43" i="25"/>
  <c r="P43" i="25"/>
  <c r="O43" i="25"/>
  <c r="N43" i="25"/>
  <c r="M43" i="25"/>
  <c r="L43" i="25"/>
  <c r="K43" i="25"/>
  <c r="J43" i="25"/>
  <c r="I43" i="25"/>
  <c r="H43" i="25"/>
  <c r="G43" i="25"/>
  <c r="F43" i="25"/>
  <c r="AF42" i="25"/>
  <c r="AD42" i="25"/>
  <c r="AC42" i="25"/>
  <c r="AB42" i="25"/>
  <c r="AA42" i="25"/>
  <c r="Z42" i="25"/>
  <c r="Y42" i="25"/>
  <c r="X42" i="25"/>
  <c r="W42" i="25"/>
  <c r="V42" i="25"/>
  <c r="U42" i="25"/>
  <c r="T42" i="25"/>
  <c r="S42" i="25"/>
  <c r="R42" i="25"/>
  <c r="Q42" i="25"/>
  <c r="P42" i="25"/>
  <c r="O42" i="25"/>
  <c r="N42" i="25"/>
  <c r="M42" i="25"/>
  <c r="L42" i="25"/>
  <c r="K42" i="25"/>
  <c r="J42" i="25"/>
  <c r="I42" i="25"/>
  <c r="H42" i="25"/>
  <c r="G42" i="25"/>
  <c r="F42" i="25"/>
  <c r="AF41" i="25"/>
  <c r="AD41" i="25"/>
  <c r="AC41" i="25"/>
  <c r="AB41" i="25"/>
  <c r="AA41" i="25"/>
  <c r="Z41" i="25"/>
  <c r="Y41" i="25"/>
  <c r="X41" i="25"/>
  <c r="W41" i="25"/>
  <c r="V41" i="25"/>
  <c r="U41" i="25"/>
  <c r="T41" i="25"/>
  <c r="S41" i="25"/>
  <c r="R41" i="25"/>
  <c r="Q41" i="25"/>
  <c r="P41" i="25"/>
  <c r="O41" i="25"/>
  <c r="N41" i="25"/>
  <c r="M41" i="25"/>
  <c r="L41" i="25"/>
  <c r="K41" i="25"/>
  <c r="J41" i="25"/>
  <c r="I41" i="25"/>
  <c r="H41" i="25"/>
  <c r="G41" i="25"/>
  <c r="F41" i="25"/>
  <c r="AF40" i="25"/>
  <c r="AD40" i="25"/>
  <c r="AC40" i="25"/>
  <c r="AB40" i="25"/>
  <c r="AA40" i="25"/>
  <c r="Z40" i="25"/>
  <c r="Y40" i="25"/>
  <c r="X40" i="25"/>
  <c r="W40" i="25"/>
  <c r="V40" i="25"/>
  <c r="U40" i="25"/>
  <c r="T40" i="25"/>
  <c r="S40" i="25"/>
  <c r="R40" i="25"/>
  <c r="Q40" i="25"/>
  <c r="P40" i="25"/>
  <c r="O40" i="25"/>
  <c r="N40" i="25"/>
  <c r="M40" i="25"/>
  <c r="L40" i="25"/>
  <c r="K40" i="25"/>
  <c r="J40" i="25"/>
  <c r="I40" i="25"/>
  <c r="H40" i="25"/>
  <c r="G40" i="25"/>
  <c r="F40" i="25"/>
  <c r="AF39" i="25"/>
  <c r="AD39" i="25"/>
  <c r="AC39" i="25"/>
  <c r="AB39" i="25"/>
  <c r="AA39" i="25"/>
  <c r="Z39" i="25"/>
  <c r="Y39" i="25"/>
  <c r="X39" i="25"/>
  <c r="W39" i="25"/>
  <c r="V39" i="25"/>
  <c r="U39" i="25"/>
  <c r="T39" i="25"/>
  <c r="S39" i="25"/>
  <c r="R39" i="25"/>
  <c r="Q39" i="25"/>
  <c r="P39" i="25"/>
  <c r="O39" i="25"/>
  <c r="N39" i="25"/>
  <c r="M39" i="25"/>
  <c r="L39" i="25"/>
  <c r="K39" i="25"/>
  <c r="J39" i="25"/>
  <c r="I39" i="25"/>
  <c r="H39" i="25"/>
  <c r="G39" i="25"/>
  <c r="F39" i="25"/>
  <c r="AF38" i="25"/>
  <c r="AD38" i="25"/>
  <c r="AC38" i="25"/>
  <c r="AB38" i="25"/>
  <c r="AA38" i="25"/>
  <c r="Z38" i="25"/>
  <c r="Y38" i="25"/>
  <c r="X38" i="25"/>
  <c r="W38" i="25"/>
  <c r="V38" i="25"/>
  <c r="U38" i="25"/>
  <c r="T38" i="25"/>
  <c r="S38" i="25"/>
  <c r="R38" i="25"/>
  <c r="Q38" i="25"/>
  <c r="P38" i="25"/>
  <c r="O38" i="25"/>
  <c r="N38" i="25"/>
  <c r="M38" i="25"/>
  <c r="L38" i="25"/>
  <c r="K38" i="25"/>
  <c r="J38" i="25"/>
  <c r="I38" i="25"/>
  <c r="H38" i="25"/>
  <c r="G38" i="25"/>
  <c r="F38" i="25"/>
  <c r="AF37" i="25"/>
  <c r="AD37" i="25"/>
  <c r="AC37" i="25"/>
  <c r="AB37" i="25"/>
  <c r="AA37" i="25"/>
  <c r="Z37" i="25"/>
  <c r="Y37" i="25"/>
  <c r="X37" i="25"/>
  <c r="W37" i="25"/>
  <c r="V37" i="25"/>
  <c r="U37" i="25"/>
  <c r="T37" i="25"/>
  <c r="S37" i="25"/>
  <c r="R37" i="25"/>
  <c r="Q37" i="25"/>
  <c r="P37" i="25"/>
  <c r="O37" i="25"/>
  <c r="N37" i="25"/>
  <c r="M37" i="25"/>
  <c r="L37" i="25"/>
  <c r="K37" i="25"/>
  <c r="J37" i="25"/>
  <c r="I37" i="25"/>
  <c r="H37" i="25"/>
  <c r="G37" i="25"/>
  <c r="F37" i="25"/>
  <c r="AF36" i="25"/>
  <c r="AD36" i="25"/>
  <c r="AC36" i="25"/>
  <c r="AB36" i="25"/>
  <c r="AA36" i="25"/>
  <c r="Z36" i="25"/>
  <c r="Y36" i="25"/>
  <c r="X36" i="25"/>
  <c r="W36" i="25"/>
  <c r="V36" i="25"/>
  <c r="U36" i="25"/>
  <c r="T36" i="25"/>
  <c r="S36" i="25"/>
  <c r="R36" i="25"/>
  <c r="Q36" i="25"/>
  <c r="P36" i="25"/>
  <c r="O36" i="25"/>
  <c r="N36" i="25"/>
  <c r="M36" i="25"/>
  <c r="L36" i="25"/>
  <c r="K36" i="25"/>
  <c r="J36" i="25"/>
  <c r="I36" i="25"/>
  <c r="H36" i="25"/>
  <c r="G36" i="25"/>
  <c r="F36" i="25"/>
  <c r="AF35" i="25"/>
  <c r="AD35" i="25"/>
  <c r="AC35" i="25"/>
  <c r="AB35" i="25"/>
  <c r="AA35" i="25"/>
  <c r="Z35" i="25"/>
  <c r="Y35" i="25"/>
  <c r="X35" i="25"/>
  <c r="W35" i="25"/>
  <c r="V35" i="25"/>
  <c r="U35" i="25"/>
  <c r="T35" i="25"/>
  <c r="S35" i="25"/>
  <c r="R35" i="25"/>
  <c r="Q35" i="25"/>
  <c r="P35" i="25"/>
  <c r="O35" i="25"/>
  <c r="N35" i="25"/>
  <c r="M35" i="25"/>
  <c r="L35" i="25"/>
  <c r="K35" i="25"/>
  <c r="J35" i="25"/>
  <c r="I35" i="25"/>
  <c r="H35" i="25"/>
  <c r="G35" i="25"/>
  <c r="F35" i="25"/>
  <c r="AF34" i="25"/>
  <c r="AD34" i="25"/>
  <c r="AC34" i="25"/>
  <c r="AB34" i="25"/>
  <c r="AA34" i="25"/>
  <c r="Z34" i="25"/>
  <c r="Y34" i="25"/>
  <c r="X34" i="25"/>
  <c r="W34" i="25"/>
  <c r="V34" i="25"/>
  <c r="U34" i="25"/>
  <c r="T34" i="25"/>
  <c r="S34" i="25"/>
  <c r="R34" i="25"/>
  <c r="Q34" i="25"/>
  <c r="P34" i="25"/>
  <c r="O34" i="25"/>
  <c r="N34" i="25"/>
  <c r="M34" i="25"/>
  <c r="L34" i="25"/>
  <c r="K34" i="25"/>
  <c r="J34" i="25"/>
  <c r="I34" i="25"/>
  <c r="H34" i="25"/>
  <c r="G34" i="25"/>
  <c r="F34" i="25"/>
  <c r="AF33" i="25"/>
  <c r="AD33" i="25"/>
  <c r="AC33" i="25"/>
  <c r="AB33" i="25"/>
  <c r="AA33" i="25"/>
  <c r="Z33" i="25"/>
  <c r="Y33" i="25"/>
  <c r="X33" i="25"/>
  <c r="W33" i="25"/>
  <c r="V33" i="25"/>
  <c r="U33" i="25"/>
  <c r="T33" i="25"/>
  <c r="S33" i="25"/>
  <c r="R33" i="25"/>
  <c r="Q33" i="25"/>
  <c r="P33" i="25"/>
  <c r="O33" i="25"/>
  <c r="N33" i="25"/>
  <c r="M33" i="25"/>
  <c r="L33" i="25"/>
  <c r="K33" i="25"/>
  <c r="J33" i="25"/>
  <c r="I33" i="25"/>
  <c r="H33" i="25"/>
  <c r="G33" i="25"/>
  <c r="F33" i="25"/>
  <c r="AF32" i="25"/>
  <c r="AD32" i="25"/>
  <c r="AC32" i="25"/>
  <c r="AB32" i="25"/>
  <c r="AA32" i="25"/>
  <c r="Z32" i="25"/>
  <c r="Y32" i="25"/>
  <c r="X32" i="25"/>
  <c r="W32" i="25"/>
  <c r="V32" i="25"/>
  <c r="U32" i="25"/>
  <c r="T32" i="25"/>
  <c r="S32" i="25"/>
  <c r="R32" i="25"/>
  <c r="Q32" i="25"/>
  <c r="P32" i="25"/>
  <c r="O32" i="25"/>
  <c r="N32" i="25"/>
  <c r="M32" i="25"/>
  <c r="L32" i="25"/>
  <c r="K32" i="25"/>
  <c r="J32" i="25"/>
  <c r="I32" i="25"/>
  <c r="H32" i="25"/>
  <c r="G32" i="25"/>
  <c r="F32" i="25"/>
  <c r="AF31" i="25"/>
  <c r="AD31" i="25"/>
  <c r="AC31" i="25"/>
  <c r="AB31" i="25"/>
  <c r="AA31" i="25"/>
  <c r="Z31" i="25"/>
  <c r="Y31" i="25"/>
  <c r="X31" i="25"/>
  <c r="W31" i="25"/>
  <c r="V31" i="25"/>
  <c r="U31" i="25"/>
  <c r="T31" i="25"/>
  <c r="S31" i="25"/>
  <c r="R31" i="25"/>
  <c r="Q31" i="25"/>
  <c r="P31" i="25"/>
  <c r="O31" i="25"/>
  <c r="N31" i="25"/>
  <c r="M31" i="25"/>
  <c r="L31" i="25"/>
  <c r="K31" i="25"/>
  <c r="J31" i="25"/>
  <c r="I31" i="25"/>
  <c r="H31" i="25"/>
  <c r="G31" i="25"/>
  <c r="F31" i="25"/>
  <c r="AF30" i="25"/>
  <c r="AD30" i="25"/>
  <c r="AC30" i="25"/>
  <c r="AB30" i="25"/>
  <c r="AA30" i="25"/>
  <c r="Z30" i="25"/>
  <c r="Y30" i="25"/>
  <c r="X30" i="25"/>
  <c r="W30" i="25"/>
  <c r="V30" i="25"/>
  <c r="U30" i="25"/>
  <c r="T30" i="25"/>
  <c r="S30" i="25"/>
  <c r="R30" i="25"/>
  <c r="Q30" i="25"/>
  <c r="P30" i="25"/>
  <c r="O30" i="25"/>
  <c r="N30" i="25"/>
  <c r="M30" i="25"/>
  <c r="L30" i="25"/>
  <c r="K30" i="25"/>
  <c r="J30" i="25"/>
  <c r="I30" i="25"/>
  <c r="H30" i="25"/>
  <c r="G30" i="25"/>
  <c r="F30" i="25"/>
  <c r="AF29" i="25"/>
  <c r="AD29" i="25"/>
  <c r="AC29" i="25"/>
  <c r="AB29" i="25"/>
  <c r="AA29" i="25"/>
  <c r="Z29" i="25"/>
  <c r="Y29" i="25"/>
  <c r="X29" i="25"/>
  <c r="W29" i="25"/>
  <c r="V29" i="25"/>
  <c r="U29" i="25"/>
  <c r="T29" i="25"/>
  <c r="S29" i="25"/>
  <c r="R29" i="25"/>
  <c r="Q29" i="25"/>
  <c r="P29" i="25"/>
  <c r="O29" i="25"/>
  <c r="N29" i="25"/>
  <c r="M29" i="25"/>
  <c r="L29" i="25"/>
  <c r="K29" i="25"/>
  <c r="J29" i="25"/>
  <c r="I29" i="25"/>
  <c r="H29" i="25"/>
  <c r="G29" i="25"/>
  <c r="F29" i="25"/>
  <c r="AF28" i="25"/>
  <c r="AD28" i="25"/>
  <c r="AC28" i="25"/>
  <c r="AB28" i="25"/>
  <c r="AA28" i="25"/>
  <c r="Z28" i="25"/>
  <c r="Y28" i="25"/>
  <c r="X28" i="25"/>
  <c r="W28" i="25"/>
  <c r="V28" i="25"/>
  <c r="U28" i="25"/>
  <c r="T28" i="25"/>
  <c r="S28" i="25"/>
  <c r="R28" i="25"/>
  <c r="Q28" i="25"/>
  <c r="P28" i="25"/>
  <c r="O28" i="25"/>
  <c r="N28" i="25"/>
  <c r="M28" i="25"/>
  <c r="L28" i="25"/>
  <c r="K28" i="25"/>
  <c r="J28" i="25"/>
  <c r="I28" i="25"/>
  <c r="H28" i="25"/>
  <c r="G28" i="25"/>
  <c r="F28" i="25"/>
  <c r="AF27" i="25"/>
  <c r="AD27" i="25"/>
  <c r="AC27" i="25"/>
  <c r="AB27" i="25"/>
  <c r="AA27" i="25"/>
  <c r="Z27" i="25"/>
  <c r="Y27" i="25"/>
  <c r="X27" i="25"/>
  <c r="W27" i="25"/>
  <c r="V27" i="25"/>
  <c r="U27" i="25"/>
  <c r="T27" i="25"/>
  <c r="S27" i="25"/>
  <c r="R27" i="25"/>
  <c r="Q27" i="25"/>
  <c r="P27" i="25"/>
  <c r="O27" i="25"/>
  <c r="N27" i="25"/>
  <c r="M27" i="25"/>
  <c r="L27" i="25"/>
  <c r="K27" i="25"/>
  <c r="J27" i="25"/>
  <c r="I27" i="25"/>
  <c r="H27" i="25"/>
  <c r="G27" i="25"/>
  <c r="F27" i="25"/>
  <c r="AF26" i="25"/>
  <c r="AD26" i="25"/>
  <c r="AC26" i="25"/>
  <c r="AB26" i="25"/>
  <c r="AA26" i="25"/>
  <c r="Z26" i="25"/>
  <c r="Y26" i="25"/>
  <c r="X26" i="25"/>
  <c r="W26" i="25"/>
  <c r="V26" i="25"/>
  <c r="U26" i="25"/>
  <c r="T26" i="25"/>
  <c r="S26" i="25"/>
  <c r="R26" i="25"/>
  <c r="Q26" i="25"/>
  <c r="P26" i="25"/>
  <c r="O26" i="25"/>
  <c r="N26" i="25"/>
  <c r="M26" i="25"/>
  <c r="L26" i="25"/>
  <c r="K26" i="25"/>
  <c r="J26" i="25"/>
  <c r="I26" i="25"/>
  <c r="H26" i="25"/>
  <c r="G26" i="25"/>
  <c r="F26" i="25"/>
  <c r="AF25" i="25"/>
  <c r="AD25" i="25"/>
  <c r="AC25" i="25"/>
  <c r="AB25" i="25"/>
  <c r="AA25" i="25"/>
  <c r="Z25" i="25"/>
  <c r="Y25" i="25"/>
  <c r="X25" i="25"/>
  <c r="W25" i="25"/>
  <c r="V25" i="25"/>
  <c r="U25" i="25"/>
  <c r="T25" i="25"/>
  <c r="S25" i="25"/>
  <c r="R25" i="25"/>
  <c r="Q25" i="25"/>
  <c r="P25" i="25"/>
  <c r="O25" i="25"/>
  <c r="N25" i="25"/>
  <c r="M25" i="25"/>
  <c r="L25" i="25"/>
  <c r="K25" i="25"/>
  <c r="J25" i="25"/>
  <c r="I25" i="25"/>
  <c r="H25" i="25"/>
  <c r="G25" i="25"/>
  <c r="F25" i="25"/>
  <c r="AF24" i="25"/>
  <c r="AD24" i="25"/>
  <c r="AC24" i="25"/>
  <c r="AB24" i="25"/>
  <c r="AA24" i="25"/>
  <c r="Z24" i="25"/>
  <c r="Y24" i="25"/>
  <c r="X24" i="25"/>
  <c r="W24" i="25"/>
  <c r="V24" i="25"/>
  <c r="U24" i="25"/>
  <c r="T24" i="25"/>
  <c r="S24" i="25"/>
  <c r="R24" i="25"/>
  <c r="Q24" i="25"/>
  <c r="P24" i="25"/>
  <c r="O24" i="25"/>
  <c r="N24" i="25"/>
  <c r="M24" i="25"/>
  <c r="L24" i="25"/>
  <c r="K24" i="25"/>
  <c r="J24" i="25"/>
  <c r="I24" i="25"/>
  <c r="H24" i="25"/>
  <c r="G24" i="25"/>
  <c r="F24" i="25"/>
  <c r="AF23" i="25"/>
  <c r="AD23" i="25"/>
  <c r="AC23" i="25"/>
  <c r="AB23" i="25"/>
  <c r="AA23" i="25"/>
  <c r="Z23" i="25"/>
  <c r="Y23" i="25"/>
  <c r="X23" i="25"/>
  <c r="W23" i="25"/>
  <c r="V23" i="25"/>
  <c r="U23" i="25"/>
  <c r="T23" i="25"/>
  <c r="S23" i="25"/>
  <c r="R23" i="25"/>
  <c r="Q23" i="25"/>
  <c r="P23" i="25"/>
  <c r="O23" i="25"/>
  <c r="N23" i="25"/>
  <c r="M23" i="25"/>
  <c r="L23" i="25"/>
  <c r="K23" i="25"/>
  <c r="J23" i="25"/>
  <c r="I23" i="25"/>
  <c r="H23" i="25"/>
  <c r="G23" i="25"/>
  <c r="F23" i="25"/>
  <c r="AF22" i="25"/>
  <c r="AD22" i="25"/>
  <c r="AC22" i="25"/>
  <c r="AB22" i="25"/>
  <c r="AA22" i="25"/>
  <c r="Z22" i="25"/>
  <c r="Y22" i="25"/>
  <c r="X22" i="25"/>
  <c r="W22" i="25"/>
  <c r="V22" i="25"/>
  <c r="U22" i="25"/>
  <c r="T22" i="25"/>
  <c r="S22" i="25"/>
  <c r="R22" i="25"/>
  <c r="Q22" i="25"/>
  <c r="P22" i="25"/>
  <c r="O22" i="25"/>
  <c r="N22" i="25"/>
  <c r="M22" i="25"/>
  <c r="L22" i="25"/>
  <c r="K22" i="25"/>
  <c r="J22" i="25"/>
  <c r="I22" i="25"/>
  <c r="H22" i="25"/>
  <c r="G22" i="25"/>
  <c r="F22" i="25"/>
  <c r="AF21" i="25"/>
  <c r="AD21" i="25"/>
  <c r="AC21" i="25"/>
  <c r="AB21" i="25"/>
  <c r="AA21" i="25"/>
  <c r="Z21" i="25"/>
  <c r="Y21" i="25"/>
  <c r="X21" i="25"/>
  <c r="W21" i="25"/>
  <c r="V21" i="25"/>
  <c r="U21" i="25"/>
  <c r="T21" i="25"/>
  <c r="S21" i="25"/>
  <c r="R21" i="25"/>
  <c r="Q21" i="25"/>
  <c r="P21" i="25"/>
  <c r="O21" i="25"/>
  <c r="N21" i="25"/>
  <c r="M21" i="25"/>
  <c r="L21" i="25"/>
  <c r="K21" i="25"/>
  <c r="J21" i="25"/>
  <c r="I21" i="25"/>
  <c r="H21" i="25"/>
  <c r="G21" i="25"/>
  <c r="F21" i="25"/>
  <c r="AF20" i="25"/>
  <c r="AD20" i="25"/>
  <c r="AC20" i="25"/>
  <c r="AB20" i="25"/>
  <c r="AA20" i="25"/>
  <c r="Z20" i="25"/>
  <c r="Y20" i="25"/>
  <c r="X20" i="25"/>
  <c r="W20" i="25"/>
  <c r="V20" i="25"/>
  <c r="U20" i="25"/>
  <c r="T20" i="25"/>
  <c r="S20" i="25"/>
  <c r="R20" i="25"/>
  <c r="Q20" i="25"/>
  <c r="P20" i="25"/>
  <c r="O20" i="25"/>
  <c r="N20" i="25"/>
  <c r="M20" i="25"/>
  <c r="L20" i="25"/>
  <c r="K20" i="25"/>
  <c r="J20" i="25"/>
  <c r="I20" i="25"/>
  <c r="H20" i="25"/>
  <c r="G20" i="25"/>
  <c r="F20" i="25"/>
  <c r="AF19" i="25"/>
  <c r="AD19" i="25"/>
  <c r="AC19" i="25"/>
  <c r="AB19" i="25"/>
  <c r="AA19" i="25"/>
  <c r="Z19" i="25"/>
  <c r="Y19" i="25"/>
  <c r="X19" i="25"/>
  <c r="W19" i="25"/>
  <c r="V19" i="25"/>
  <c r="U19" i="25"/>
  <c r="T19" i="25"/>
  <c r="S19" i="25"/>
  <c r="R19" i="25"/>
  <c r="Q19" i="25"/>
  <c r="P19" i="25"/>
  <c r="O19" i="25"/>
  <c r="N19" i="25"/>
  <c r="M19" i="25"/>
  <c r="L19" i="25"/>
  <c r="K19" i="25"/>
  <c r="J19" i="25"/>
  <c r="I19" i="25"/>
  <c r="H19" i="25"/>
  <c r="G19" i="25"/>
  <c r="F19" i="25"/>
  <c r="AF18" i="25"/>
  <c r="AD18" i="25"/>
  <c r="AC18" i="25"/>
  <c r="AB18" i="25"/>
  <c r="AA18" i="25"/>
  <c r="Z18" i="25"/>
  <c r="Y18" i="25"/>
  <c r="X18" i="25"/>
  <c r="W18" i="25"/>
  <c r="V18" i="25"/>
  <c r="U18" i="25"/>
  <c r="T18" i="25"/>
  <c r="S18" i="25"/>
  <c r="R18" i="25"/>
  <c r="Q18" i="25"/>
  <c r="P18" i="25"/>
  <c r="O18" i="25"/>
  <c r="N18" i="25"/>
  <c r="M18" i="25"/>
  <c r="L18" i="25"/>
  <c r="K18" i="25"/>
  <c r="J18" i="25"/>
  <c r="I18" i="25"/>
  <c r="H18" i="25"/>
  <c r="G18" i="25"/>
  <c r="F18" i="25"/>
  <c r="AF17" i="25"/>
  <c r="AD17" i="25"/>
  <c r="AC17" i="25"/>
  <c r="AB17" i="25"/>
  <c r="AA17" i="25"/>
  <c r="Z17" i="25"/>
  <c r="Y17" i="25"/>
  <c r="X17" i="25"/>
  <c r="W17" i="25"/>
  <c r="V17" i="25"/>
  <c r="U17" i="25"/>
  <c r="T17" i="25"/>
  <c r="S17" i="25"/>
  <c r="R17" i="25"/>
  <c r="Q17" i="25"/>
  <c r="P17" i="25"/>
  <c r="O17" i="25"/>
  <c r="N17" i="25"/>
  <c r="M17" i="25"/>
  <c r="L17" i="25"/>
  <c r="K17" i="25"/>
  <c r="J17" i="25"/>
  <c r="I17" i="25"/>
  <c r="H17" i="25"/>
  <c r="G17" i="25"/>
  <c r="F17" i="25"/>
  <c r="AF16" i="25"/>
  <c r="AD16" i="25"/>
  <c r="AC16" i="25"/>
  <c r="AB16" i="25"/>
  <c r="AA16" i="25"/>
  <c r="Z16" i="25"/>
  <c r="Y16" i="25"/>
  <c r="X16" i="25"/>
  <c r="W16" i="25"/>
  <c r="V16" i="25"/>
  <c r="U16" i="25"/>
  <c r="T16" i="25"/>
  <c r="S16" i="25"/>
  <c r="R16" i="25"/>
  <c r="Q16" i="25"/>
  <c r="P16" i="25"/>
  <c r="O16" i="25"/>
  <c r="N16" i="25"/>
  <c r="M16" i="25"/>
  <c r="L16" i="25"/>
  <c r="K16" i="25"/>
  <c r="J16" i="25"/>
  <c r="I16" i="25"/>
  <c r="H16" i="25"/>
  <c r="G16" i="25"/>
  <c r="F16" i="25"/>
  <c r="AF15" i="25"/>
  <c r="AD15" i="25"/>
  <c r="AC15" i="25"/>
  <c r="AB15" i="25"/>
  <c r="AA15" i="25"/>
  <c r="Z15" i="25"/>
  <c r="Y15" i="25"/>
  <c r="X15" i="25"/>
  <c r="W15" i="25"/>
  <c r="V15" i="25"/>
  <c r="U15" i="25"/>
  <c r="T15" i="25"/>
  <c r="S15" i="25"/>
  <c r="R15" i="25"/>
  <c r="Q15" i="25"/>
  <c r="P15" i="25"/>
  <c r="O15" i="25"/>
  <c r="N15" i="25"/>
  <c r="M15" i="25"/>
  <c r="L15" i="25"/>
  <c r="K15" i="25"/>
  <c r="J15" i="25"/>
  <c r="I15" i="25"/>
  <c r="H15" i="25"/>
  <c r="G15" i="25"/>
  <c r="F15" i="25"/>
  <c r="AF14" i="25"/>
  <c r="AD14" i="25"/>
  <c r="AC14" i="25"/>
  <c r="AB14" i="25"/>
  <c r="AA14" i="25"/>
  <c r="Z14" i="25"/>
  <c r="Y14" i="25"/>
  <c r="X14" i="25"/>
  <c r="W14" i="25"/>
  <c r="V14" i="25"/>
  <c r="U14" i="25"/>
  <c r="T14" i="25"/>
  <c r="S14" i="25"/>
  <c r="R14" i="25"/>
  <c r="Q14" i="25"/>
  <c r="P14" i="25"/>
  <c r="O14" i="25"/>
  <c r="N14" i="25"/>
  <c r="M14" i="25"/>
  <c r="L14" i="25"/>
  <c r="K14" i="25"/>
  <c r="J14" i="25"/>
  <c r="I14" i="25"/>
  <c r="H14" i="25"/>
  <c r="G14" i="25"/>
  <c r="F14" i="25"/>
  <c r="AF13" i="25"/>
  <c r="AD13" i="25"/>
  <c r="AC13" i="25"/>
  <c r="AB13" i="25"/>
  <c r="AA13" i="25"/>
  <c r="Z13" i="25"/>
  <c r="Y13" i="25"/>
  <c r="X13" i="25"/>
  <c r="W13" i="25"/>
  <c r="V13" i="25"/>
  <c r="U13" i="25"/>
  <c r="T13" i="25"/>
  <c r="S13" i="25"/>
  <c r="R13" i="25"/>
  <c r="Q13" i="25"/>
  <c r="P13" i="25"/>
  <c r="O13" i="25"/>
  <c r="N13" i="25"/>
  <c r="M13" i="25"/>
  <c r="L13" i="25"/>
  <c r="K13" i="25"/>
  <c r="J13" i="25"/>
  <c r="I13" i="25"/>
  <c r="H13" i="25"/>
  <c r="G13" i="25"/>
  <c r="F13" i="25"/>
  <c r="AF12" i="25"/>
  <c r="AD12" i="25"/>
  <c r="AC12" i="25"/>
  <c r="AB12" i="25"/>
  <c r="AA12" i="25"/>
  <c r="Z12" i="25"/>
  <c r="Y12" i="25"/>
  <c r="X12" i="25"/>
  <c r="W12" i="25"/>
  <c r="V12" i="25"/>
  <c r="U12" i="25"/>
  <c r="T12" i="25"/>
  <c r="S12" i="25"/>
  <c r="R12" i="25"/>
  <c r="Q12" i="25"/>
  <c r="P12" i="25"/>
  <c r="O12" i="25"/>
  <c r="N12" i="25"/>
  <c r="M12" i="25"/>
  <c r="L12" i="25"/>
  <c r="K12" i="25"/>
  <c r="J12" i="25"/>
  <c r="I12" i="25"/>
  <c r="H12" i="25"/>
  <c r="G12" i="25"/>
  <c r="F12" i="25"/>
  <c r="AF11" i="25"/>
  <c r="AD11" i="25"/>
  <c r="AC11" i="25"/>
  <c r="AB11" i="25"/>
  <c r="AA11" i="25"/>
  <c r="Z11" i="25"/>
  <c r="Y11" i="25"/>
  <c r="X11" i="25"/>
  <c r="W11" i="25"/>
  <c r="V11" i="25"/>
  <c r="U11" i="25"/>
  <c r="T11" i="25"/>
  <c r="S11" i="25"/>
  <c r="R11" i="25"/>
  <c r="Q11" i="25"/>
  <c r="P11" i="25"/>
  <c r="O11" i="25"/>
  <c r="N11" i="25"/>
  <c r="M11" i="25"/>
  <c r="L11" i="25"/>
  <c r="K11" i="25"/>
  <c r="J11" i="25"/>
  <c r="I11" i="25"/>
  <c r="H11" i="25"/>
  <c r="G11" i="25"/>
  <c r="F11" i="25"/>
  <c r="AF10" i="25"/>
  <c r="AD10" i="25"/>
  <c r="AC10" i="25"/>
  <c r="AB10" i="25"/>
  <c r="AA10" i="25"/>
  <c r="Z10" i="25"/>
  <c r="Y10" i="25"/>
  <c r="X10" i="25"/>
  <c r="W10" i="25"/>
  <c r="V10" i="25"/>
  <c r="U10" i="25"/>
  <c r="T10" i="25"/>
  <c r="S10" i="25"/>
  <c r="R10" i="25"/>
  <c r="Q10" i="25"/>
  <c r="P10" i="25"/>
  <c r="O10" i="25"/>
  <c r="N10" i="25"/>
  <c r="M10" i="25"/>
  <c r="L10" i="25"/>
  <c r="K10" i="25"/>
  <c r="J10" i="25"/>
  <c r="I10" i="25"/>
  <c r="H10" i="25"/>
  <c r="G10" i="25"/>
  <c r="F10" i="25"/>
  <c r="AF9" i="25"/>
  <c r="AD9" i="25"/>
  <c r="AC9" i="25"/>
  <c r="AB9" i="25"/>
  <c r="AA9" i="25"/>
  <c r="Z9" i="25"/>
  <c r="Y9" i="25"/>
  <c r="X9" i="25"/>
  <c r="W9" i="25"/>
  <c r="V9" i="25"/>
  <c r="U9" i="25"/>
  <c r="T9" i="25"/>
  <c r="S9" i="25"/>
  <c r="R9" i="25"/>
  <c r="Q9" i="25"/>
  <c r="P9" i="25"/>
  <c r="O9" i="25"/>
  <c r="N9" i="25"/>
  <c r="M9" i="25"/>
  <c r="L9" i="25"/>
  <c r="K9" i="25"/>
  <c r="J9" i="25"/>
  <c r="I9" i="25"/>
  <c r="H9" i="25"/>
  <c r="G9" i="25"/>
  <c r="F9" i="25"/>
  <c r="AF8" i="25"/>
  <c r="AD8" i="25"/>
  <c r="AC8" i="25"/>
  <c r="AB8" i="25"/>
  <c r="AA8" i="25"/>
  <c r="Z8" i="25"/>
  <c r="Y8" i="25"/>
  <c r="X8" i="25"/>
  <c r="W8" i="25"/>
  <c r="V8" i="25"/>
  <c r="U8" i="25"/>
  <c r="T8" i="25"/>
  <c r="S8" i="25"/>
  <c r="R8" i="25"/>
  <c r="Q8" i="25"/>
  <c r="P8" i="25"/>
  <c r="O8" i="25"/>
  <c r="N8" i="25"/>
  <c r="M8" i="25"/>
  <c r="L8" i="25"/>
  <c r="K8" i="25"/>
  <c r="J8" i="25"/>
  <c r="I8" i="25"/>
  <c r="H8" i="25"/>
  <c r="G8" i="25"/>
  <c r="F8" i="25"/>
  <c r="AF7" i="25"/>
  <c r="AD7" i="25"/>
  <c r="AC7" i="25"/>
  <c r="AB7" i="25"/>
  <c r="AA7" i="25"/>
  <c r="Z7" i="25"/>
  <c r="Y7" i="25"/>
  <c r="X7" i="25"/>
  <c r="W7" i="25"/>
  <c r="V7" i="25"/>
  <c r="U7" i="25"/>
  <c r="T7" i="25"/>
  <c r="S7" i="25"/>
  <c r="R7" i="25"/>
  <c r="Q7" i="25"/>
  <c r="P7" i="25"/>
  <c r="O7" i="25"/>
  <c r="N7" i="25"/>
  <c r="M7" i="25"/>
  <c r="L7" i="25"/>
  <c r="K7" i="25"/>
  <c r="J7" i="25"/>
  <c r="I7" i="25"/>
  <c r="H7" i="25"/>
  <c r="G7" i="25"/>
  <c r="F7" i="25"/>
  <c r="AF6" i="25"/>
  <c r="AD6" i="25"/>
  <c r="AC6" i="25"/>
  <c r="AB6" i="25"/>
  <c r="AA6" i="25"/>
  <c r="Z6" i="25"/>
  <c r="Y6" i="25"/>
  <c r="X6" i="25"/>
  <c r="W6" i="25"/>
  <c r="V6" i="25"/>
  <c r="U6" i="25"/>
  <c r="T6" i="25"/>
  <c r="S6" i="25"/>
  <c r="R6" i="25"/>
  <c r="Q6" i="25"/>
  <c r="P6" i="25"/>
  <c r="O6" i="25"/>
  <c r="N6" i="25"/>
  <c r="M6" i="25"/>
  <c r="L6" i="25"/>
  <c r="K6" i="25"/>
  <c r="J6" i="25"/>
  <c r="I6" i="25"/>
  <c r="H6" i="25"/>
  <c r="G6" i="25"/>
  <c r="F6" i="25"/>
  <c r="AF5" i="25"/>
  <c r="AD5" i="25"/>
  <c r="AC5" i="25"/>
  <c r="AB5" i="25"/>
  <c r="AA5" i="25"/>
  <c r="Z5" i="25"/>
  <c r="Y5" i="25"/>
  <c r="X5" i="25"/>
  <c r="W5" i="25"/>
  <c r="V5" i="25"/>
  <c r="U5" i="25"/>
  <c r="T5" i="25"/>
  <c r="S5" i="25"/>
  <c r="R5" i="25"/>
  <c r="Q5" i="25"/>
  <c r="P5" i="25"/>
  <c r="O5" i="25"/>
  <c r="N5" i="25"/>
  <c r="M5" i="25"/>
  <c r="L5" i="25"/>
  <c r="K5" i="25"/>
  <c r="J5" i="25"/>
  <c r="I5" i="25"/>
  <c r="H5" i="25"/>
  <c r="G5" i="25"/>
  <c r="F5" i="25"/>
  <c r="AF4" i="25"/>
  <c r="AD4" i="25"/>
  <c r="AC4" i="25"/>
  <c r="AB4" i="25"/>
  <c r="AA4" i="25"/>
  <c r="Z4" i="25"/>
  <c r="Y4" i="25"/>
  <c r="X4" i="25"/>
  <c r="W4" i="25"/>
  <c r="V4" i="25"/>
  <c r="U4" i="25"/>
  <c r="T4" i="25"/>
  <c r="S4" i="25"/>
  <c r="R4" i="25"/>
  <c r="Q4" i="25"/>
  <c r="P4" i="25"/>
  <c r="O4" i="25"/>
  <c r="N4" i="25"/>
  <c r="M4" i="25"/>
  <c r="L4" i="25"/>
  <c r="K4" i="25"/>
  <c r="J4" i="25"/>
  <c r="I4" i="25"/>
  <c r="H4" i="25"/>
  <c r="G4" i="25"/>
  <c r="F4" i="25"/>
  <c r="AF3" i="25"/>
  <c r="AD3" i="25"/>
  <c r="AD101" i="25" s="1"/>
  <c r="AC3" i="25"/>
  <c r="AC101" i="25" s="1"/>
  <c r="AB3" i="25"/>
  <c r="AB101" i="25" s="1"/>
  <c r="AA3" i="25"/>
  <c r="AA101" i="25" s="1"/>
  <c r="AA109" i="25" s="1"/>
  <c r="Z3" i="25"/>
  <c r="Z101" i="25" s="1"/>
  <c r="Y3" i="25"/>
  <c r="Y101" i="25" s="1"/>
  <c r="Y109" i="25" s="1"/>
  <c r="X3" i="25"/>
  <c r="X101" i="25" s="1"/>
  <c r="X109" i="25" s="1"/>
  <c r="W3" i="25"/>
  <c r="W101" i="25" s="1"/>
  <c r="W109" i="25" s="1"/>
  <c r="V3" i="25"/>
  <c r="V101" i="25" s="1"/>
  <c r="V109" i="25" s="1"/>
  <c r="U3" i="25"/>
  <c r="U101" i="25" s="1"/>
  <c r="U109" i="25" s="1"/>
  <c r="T3" i="25"/>
  <c r="T101" i="25" s="1"/>
  <c r="T109" i="25" s="1"/>
  <c r="S3" i="25"/>
  <c r="S101" i="25" s="1"/>
  <c r="S109" i="25" s="1"/>
  <c r="R3" i="25"/>
  <c r="R101" i="25" s="1"/>
  <c r="R109" i="25" s="1"/>
  <c r="Q3" i="25"/>
  <c r="Q101" i="25" s="1"/>
  <c r="Q109" i="25" s="1"/>
  <c r="P3" i="25"/>
  <c r="P101" i="25" s="1"/>
  <c r="P109" i="25" s="1"/>
  <c r="O3" i="25"/>
  <c r="O101" i="25" s="1"/>
  <c r="O109" i="25" s="1"/>
  <c r="N3" i="25"/>
  <c r="N101" i="25" s="1"/>
  <c r="M3" i="25"/>
  <c r="M101" i="25" s="1"/>
  <c r="L3" i="25"/>
  <c r="L101" i="25" s="1"/>
  <c r="K3" i="25"/>
  <c r="K101" i="25" s="1"/>
  <c r="K109" i="25" s="1"/>
  <c r="J3" i="25"/>
  <c r="J101" i="25" s="1"/>
  <c r="I3" i="25"/>
  <c r="I101" i="25" s="1"/>
  <c r="I109" i="25" s="1"/>
  <c r="H3" i="25"/>
  <c r="G3" i="25"/>
  <c r="G101" i="25" s="1"/>
  <c r="G109" i="25" s="1"/>
  <c r="F3" i="25"/>
  <c r="BC27" i="4"/>
  <c r="BB27" i="4"/>
  <c r="BA27" i="4"/>
  <c r="AZ27" i="4"/>
  <c r="AY27" i="4"/>
  <c r="AW27" i="4"/>
  <c r="AV27" i="4"/>
  <c r="AU27" i="4"/>
  <c r="AT27" i="4"/>
  <c r="AR27" i="4"/>
  <c r="AQ27" i="4"/>
  <c r="AP27" i="4"/>
  <c r="AO27" i="4"/>
  <c r="AN27" i="4"/>
  <c r="AM27" i="4"/>
  <c r="AL27" i="4"/>
  <c r="AK27" i="4"/>
  <c r="AJ27" i="4"/>
  <c r="AI27" i="4"/>
  <c r="AH27" i="4"/>
  <c r="AG27" i="4"/>
  <c r="AF27" i="4"/>
  <c r="AD27" i="4"/>
  <c r="AC27" i="4"/>
  <c r="AB27" i="4"/>
  <c r="AA27" i="4"/>
  <c r="Z27" i="4"/>
  <c r="X27" i="4"/>
  <c r="W27" i="4"/>
  <c r="V27" i="4"/>
  <c r="U27" i="4"/>
  <c r="T27" i="4"/>
  <c r="S27" i="4"/>
  <c r="R27" i="4"/>
  <c r="Q27" i="4"/>
  <c r="P27" i="4"/>
  <c r="O27" i="4"/>
  <c r="N27" i="4"/>
  <c r="M27" i="4"/>
  <c r="L27" i="4"/>
  <c r="J27" i="4"/>
  <c r="I27" i="4"/>
  <c r="H27" i="4"/>
  <c r="G27" i="4"/>
  <c r="F27" i="4"/>
  <c r="E27" i="4"/>
  <c r="D27" i="4"/>
  <c r="C27" i="4"/>
  <c r="B27" i="4"/>
  <c r="A27" i="4"/>
  <c r="BD26" i="4"/>
  <c r="BC26" i="4"/>
  <c r="BB26" i="4"/>
  <c r="BA26" i="4"/>
  <c r="AZ26" i="4"/>
  <c r="AY26" i="4"/>
  <c r="AW26" i="4"/>
  <c r="AV26" i="4"/>
  <c r="AU26" i="4"/>
  <c r="AT26" i="4"/>
  <c r="AR26" i="4"/>
  <c r="AQ26" i="4"/>
  <c r="AP26" i="4"/>
  <c r="AN26" i="4"/>
  <c r="AM26" i="4"/>
  <c r="AL26" i="4"/>
  <c r="AK26" i="4"/>
  <c r="AJ26" i="4"/>
  <c r="AI26" i="4"/>
  <c r="AH26" i="4"/>
  <c r="AG26" i="4"/>
  <c r="AF26" i="4"/>
  <c r="AE26" i="4"/>
  <c r="AD26" i="4"/>
  <c r="AC26" i="4"/>
  <c r="AB26" i="4"/>
  <c r="AA26" i="4"/>
  <c r="Z26" i="4"/>
  <c r="X26" i="4"/>
  <c r="W26" i="4"/>
  <c r="V26" i="4"/>
  <c r="T26" i="4"/>
  <c r="S26" i="4"/>
  <c r="R26" i="4"/>
  <c r="Q26" i="4"/>
  <c r="P26" i="4"/>
  <c r="O26" i="4"/>
  <c r="N26" i="4"/>
  <c r="M26" i="4"/>
  <c r="L26" i="4"/>
  <c r="K26" i="4"/>
  <c r="J26" i="4"/>
  <c r="I26" i="4"/>
  <c r="H26" i="4"/>
  <c r="G26" i="4"/>
  <c r="F26" i="4"/>
  <c r="E26" i="4"/>
  <c r="D26" i="4"/>
  <c r="C26" i="4"/>
  <c r="B26" i="4"/>
  <c r="A26" i="4"/>
  <c r="BC25" i="4"/>
  <c r="BB25" i="4"/>
  <c r="BA25" i="4"/>
  <c r="AZ25" i="4"/>
  <c r="AY25" i="4"/>
  <c r="AW25" i="4"/>
  <c r="AV25" i="4"/>
  <c r="AU25" i="4"/>
  <c r="AT25" i="4"/>
  <c r="AR25" i="4"/>
  <c r="AQ25" i="4"/>
  <c r="AP25" i="4"/>
  <c r="AO25" i="4"/>
  <c r="AN25" i="4"/>
  <c r="AM25" i="4"/>
  <c r="AL25" i="4"/>
  <c r="AK25" i="4"/>
  <c r="AJ25" i="4"/>
  <c r="AI25" i="4"/>
  <c r="AH25" i="4"/>
  <c r="AG25" i="4"/>
  <c r="AF25" i="4"/>
  <c r="AD25" i="4"/>
  <c r="AC25" i="4"/>
  <c r="AB25" i="4"/>
  <c r="AA25" i="4"/>
  <c r="Z25" i="4"/>
  <c r="X25" i="4"/>
  <c r="W25" i="4"/>
  <c r="V25" i="4"/>
  <c r="U25" i="4"/>
  <c r="T25" i="4"/>
  <c r="S25" i="4"/>
  <c r="R25" i="4"/>
  <c r="Q25" i="4"/>
  <c r="P25" i="4"/>
  <c r="O25" i="4"/>
  <c r="N25" i="4"/>
  <c r="M25" i="4"/>
  <c r="L25" i="4"/>
  <c r="J25" i="4"/>
  <c r="I25" i="4"/>
  <c r="H25" i="4"/>
  <c r="G25" i="4"/>
  <c r="F25" i="4"/>
  <c r="E25" i="4"/>
  <c r="D25" i="4"/>
  <c r="C25" i="4"/>
  <c r="B25" i="4"/>
  <c r="A25" i="4"/>
  <c r="BD24" i="4"/>
  <c r="BC24" i="4"/>
  <c r="BB24" i="4"/>
  <c r="BA24" i="4"/>
  <c r="AZ24" i="4"/>
  <c r="AY24" i="4"/>
  <c r="AX24" i="4"/>
  <c r="AW24" i="4"/>
  <c r="AV24" i="4"/>
  <c r="AU24" i="4"/>
  <c r="AT24" i="4"/>
  <c r="AS24" i="4"/>
  <c r="AR24" i="4"/>
  <c r="AQ24" i="4"/>
  <c r="AP24" i="4"/>
  <c r="AO24" i="4"/>
  <c r="AN24" i="4"/>
  <c r="AM24" i="4"/>
  <c r="AL24" i="4"/>
  <c r="AK24" i="4"/>
  <c r="AJ24" i="4"/>
  <c r="AI24" i="4"/>
  <c r="AH24" i="4"/>
  <c r="AG24" i="4"/>
  <c r="AF24" i="4"/>
  <c r="AE24" i="4"/>
  <c r="AD24" i="4"/>
  <c r="AC24" i="4"/>
  <c r="AB24" i="4"/>
  <c r="AA24" i="4"/>
  <c r="Z24" i="4"/>
  <c r="Y24" i="4"/>
  <c r="X24" i="4"/>
  <c r="W24" i="4"/>
  <c r="V24" i="4"/>
  <c r="T24" i="4"/>
  <c r="S24" i="4"/>
  <c r="R24" i="4"/>
  <c r="Q24" i="4"/>
  <c r="P24" i="4"/>
  <c r="O24" i="4"/>
  <c r="N24" i="4"/>
  <c r="M24" i="4"/>
  <c r="L24" i="4"/>
  <c r="K24" i="4"/>
  <c r="J24" i="4"/>
  <c r="I24" i="4"/>
  <c r="H24" i="4"/>
  <c r="G24" i="4"/>
  <c r="F24" i="4"/>
  <c r="E24" i="4"/>
  <c r="D24" i="4"/>
  <c r="C24" i="4"/>
  <c r="B24" i="4"/>
  <c r="A24" i="4"/>
  <c r="BD23" i="4"/>
  <c r="BC23" i="4"/>
  <c r="BB23" i="4"/>
  <c r="BA23" i="4"/>
  <c r="AZ23" i="4"/>
  <c r="AY23" i="4"/>
  <c r="AW23" i="4"/>
  <c r="AV23" i="4"/>
  <c r="AU23" i="4"/>
  <c r="AT23" i="4"/>
  <c r="AR23" i="4"/>
  <c r="AQ23" i="4"/>
  <c r="AP23" i="4"/>
  <c r="AO23" i="4"/>
  <c r="AN23" i="4"/>
  <c r="AM23" i="4"/>
  <c r="AL23" i="4"/>
  <c r="AK23" i="4"/>
  <c r="AJ23" i="4"/>
  <c r="AH23" i="4"/>
  <c r="AG23" i="4"/>
  <c r="AF23" i="4"/>
  <c r="AE23" i="4"/>
  <c r="AD23" i="4"/>
  <c r="AC23" i="4"/>
  <c r="AB23" i="4"/>
  <c r="AA23" i="4"/>
  <c r="Z23" i="4"/>
  <c r="Y23" i="4"/>
  <c r="X23" i="4"/>
  <c r="W23" i="4"/>
  <c r="V23" i="4"/>
  <c r="U23" i="4"/>
  <c r="T23" i="4"/>
  <c r="S23" i="4"/>
  <c r="R23" i="4"/>
  <c r="Q23" i="4"/>
  <c r="P23" i="4"/>
  <c r="O23" i="4"/>
  <c r="N23" i="4"/>
  <c r="M23" i="4"/>
  <c r="L23" i="4"/>
  <c r="K23" i="4"/>
  <c r="J23" i="4"/>
  <c r="I23" i="4"/>
  <c r="H23" i="4"/>
  <c r="G23" i="4"/>
  <c r="F23" i="4"/>
  <c r="E23" i="4"/>
  <c r="D23" i="4"/>
  <c r="C23" i="4"/>
  <c r="B23" i="4"/>
  <c r="A23" i="4"/>
  <c r="BD22" i="4"/>
  <c r="BC22" i="4"/>
  <c r="BB22" i="4"/>
  <c r="BA22" i="4"/>
  <c r="AZ22" i="4"/>
  <c r="AY22" i="4"/>
  <c r="AX22" i="4"/>
  <c r="AW22" i="4"/>
  <c r="AV22" i="4"/>
  <c r="AU22" i="4"/>
  <c r="AT22" i="4"/>
  <c r="AS22" i="4"/>
  <c r="AR22" i="4"/>
  <c r="AQ22" i="4"/>
  <c r="AP22" i="4"/>
  <c r="AO22" i="4"/>
  <c r="AN22"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I22" i="4"/>
  <c r="H22" i="4"/>
  <c r="G22" i="4"/>
  <c r="F22" i="4"/>
  <c r="E22" i="4"/>
  <c r="D22" i="4"/>
  <c r="C22" i="4"/>
  <c r="B22" i="4"/>
  <c r="A22" i="4"/>
  <c r="BC21" i="4"/>
  <c r="BB21" i="4"/>
  <c r="BA21" i="4"/>
  <c r="AZ21" i="4"/>
  <c r="AY21" i="4"/>
  <c r="AW21" i="4"/>
  <c r="AV21" i="4"/>
  <c r="AU21" i="4"/>
  <c r="AT21" i="4"/>
  <c r="AR21" i="4"/>
  <c r="AQ21" i="4"/>
  <c r="AP21" i="4"/>
  <c r="AO21" i="4"/>
  <c r="AN21" i="4"/>
  <c r="AM21" i="4"/>
  <c r="AL21" i="4"/>
  <c r="AK21" i="4"/>
  <c r="AJ21" i="4"/>
  <c r="AI21" i="4"/>
  <c r="AH21" i="4"/>
  <c r="AG21" i="4"/>
  <c r="AF21" i="4"/>
  <c r="AD21" i="4"/>
  <c r="AC21" i="4"/>
  <c r="AB21" i="4"/>
  <c r="AA21" i="4"/>
  <c r="Z21" i="4"/>
  <c r="X21" i="4"/>
  <c r="W21" i="4"/>
  <c r="V21" i="4"/>
  <c r="U21" i="4"/>
  <c r="T21" i="4"/>
  <c r="S21" i="4"/>
  <c r="R21" i="4"/>
  <c r="Q21" i="4"/>
  <c r="P21" i="4"/>
  <c r="O21" i="4"/>
  <c r="N21" i="4"/>
  <c r="M21" i="4"/>
  <c r="L21" i="4"/>
  <c r="J21" i="4"/>
  <c r="I21" i="4"/>
  <c r="H21" i="4"/>
  <c r="G21" i="4"/>
  <c r="F21" i="4"/>
  <c r="E21" i="4"/>
  <c r="D21" i="4"/>
  <c r="C21" i="4"/>
  <c r="B21" i="4"/>
  <c r="A21" i="4"/>
  <c r="BD20" i="4"/>
  <c r="BC20" i="4"/>
  <c r="BB20" i="4"/>
  <c r="BA20" i="4"/>
  <c r="AZ20" i="4"/>
  <c r="AY20" i="4"/>
  <c r="AX20" i="4"/>
  <c r="AW20" i="4"/>
  <c r="AV20" i="4"/>
  <c r="AU20" i="4"/>
  <c r="AT20" i="4"/>
  <c r="AR20" i="4"/>
  <c r="AQ20" i="4"/>
  <c r="AP20" i="4"/>
  <c r="AN20" i="4"/>
  <c r="AM20" i="4"/>
  <c r="AL20" i="4"/>
  <c r="AK20" i="4"/>
  <c r="AJ20" i="4"/>
  <c r="AI20" i="4"/>
  <c r="AH20" i="4"/>
  <c r="AG20" i="4"/>
  <c r="AF20" i="4"/>
  <c r="AE20" i="4"/>
  <c r="AD20" i="4"/>
  <c r="AC20" i="4"/>
  <c r="AB20" i="4"/>
  <c r="AA20" i="4"/>
  <c r="Z20" i="4"/>
  <c r="Y20" i="4"/>
  <c r="X20" i="4"/>
  <c r="W20" i="4"/>
  <c r="V20" i="4"/>
  <c r="U20" i="4"/>
  <c r="S20" i="4"/>
  <c r="R20" i="4"/>
  <c r="Q20" i="4"/>
  <c r="P20" i="4"/>
  <c r="O20" i="4"/>
  <c r="N20" i="4"/>
  <c r="M20" i="4"/>
  <c r="L20" i="4"/>
  <c r="J20" i="4"/>
  <c r="I20" i="4"/>
  <c r="H20" i="4"/>
  <c r="G20" i="4"/>
  <c r="F20" i="4"/>
  <c r="E20" i="4"/>
  <c r="D20" i="4"/>
  <c r="C20" i="4"/>
  <c r="B20" i="4"/>
  <c r="A20" i="4"/>
  <c r="BD19" i="4"/>
  <c r="BC19" i="4"/>
  <c r="BB19" i="4"/>
  <c r="BA19" i="4"/>
  <c r="AZ19" i="4"/>
  <c r="AY19" i="4"/>
  <c r="AX19" i="4"/>
  <c r="AW19" i="4"/>
  <c r="AV19" i="4"/>
  <c r="AU19" i="4"/>
  <c r="AT19" i="4"/>
  <c r="AS19" i="4"/>
  <c r="AR19" i="4"/>
  <c r="AQ19" i="4"/>
  <c r="AP19" i="4"/>
  <c r="AO19" i="4"/>
  <c r="AN19" i="4"/>
  <c r="AM19" i="4"/>
  <c r="AL19" i="4"/>
  <c r="AK19" i="4"/>
  <c r="AJ19" i="4"/>
  <c r="AH19" i="4"/>
  <c r="AG19" i="4"/>
  <c r="AF19" i="4"/>
  <c r="AE19" i="4"/>
  <c r="AD19" i="4"/>
  <c r="AC19" i="4"/>
  <c r="AB19" i="4"/>
  <c r="AA19" i="4"/>
  <c r="Z19" i="4"/>
  <c r="Y19" i="4"/>
  <c r="X19" i="4"/>
  <c r="W19" i="4"/>
  <c r="V19" i="4"/>
  <c r="U19" i="4"/>
  <c r="T19" i="4"/>
  <c r="S19" i="4"/>
  <c r="R19" i="4"/>
  <c r="Q19" i="4"/>
  <c r="P19" i="4"/>
  <c r="N19" i="4"/>
  <c r="M19" i="4"/>
  <c r="L19" i="4"/>
  <c r="K19" i="4"/>
  <c r="J19" i="4"/>
  <c r="I19" i="4"/>
  <c r="H19" i="4"/>
  <c r="G19" i="4"/>
  <c r="F19" i="4"/>
  <c r="E19" i="4"/>
  <c r="D19" i="4"/>
  <c r="C19" i="4"/>
  <c r="B19" i="4"/>
  <c r="A19" i="4"/>
  <c r="BC18" i="4"/>
  <c r="BB18" i="4"/>
  <c r="BA18" i="4"/>
  <c r="AZ18" i="4"/>
  <c r="AY18" i="4"/>
  <c r="AW18" i="4"/>
  <c r="AV18" i="4"/>
  <c r="AU18" i="4"/>
  <c r="AT18" i="4"/>
  <c r="AR18" i="4"/>
  <c r="AQ18" i="4"/>
  <c r="AP18" i="4"/>
  <c r="AO18" i="4"/>
  <c r="AN18" i="4"/>
  <c r="AM18" i="4"/>
  <c r="AL18" i="4"/>
  <c r="AK18" i="4"/>
  <c r="AJ18" i="4"/>
  <c r="AI18" i="4"/>
  <c r="AH18" i="4"/>
  <c r="AG18" i="4"/>
  <c r="AF18" i="4"/>
  <c r="AD18" i="4"/>
  <c r="AC18" i="4"/>
  <c r="AB18" i="4"/>
  <c r="AA18" i="4"/>
  <c r="Z18" i="4"/>
  <c r="X18" i="4"/>
  <c r="W18" i="4"/>
  <c r="V18" i="4"/>
  <c r="U18" i="4"/>
  <c r="T18" i="4"/>
  <c r="S18" i="4"/>
  <c r="R18" i="4"/>
  <c r="Q18" i="4"/>
  <c r="P18" i="4"/>
  <c r="O18" i="4"/>
  <c r="N18" i="4"/>
  <c r="M18" i="4"/>
  <c r="L18" i="4"/>
  <c r="J18" i="4"/>
  <c r="I18" i="4"/>
  <c r="H18" i="4"/>
  <c r="G18" i="4"/>
  <c r="F18" i="4"/>
  <c r="E18" i="4"/>
  <c r="D18" i="4"/>
  <c r="C18" i="4"/>
  <c r="B18" i="4"/>
  <c r="A18" i="4"/>
  <c r="BD17" i="4"/>
  <c r="BB17" i="4"/>
  <c r="BA17" i="4"/>
  <c r="AZ17" i="4"/>
  <c r="AX17" i="4"/>
  <c r="AW17" i="4"/>
  <c r="AV17" i="4"/>
  <c r="AU17" i="4"/>
  <c r="AS17" i="4"/>
  <c r="AR17" i="4"/>
  <c r="AQ17" i="4"/>
  <c r="AP17" i="4"/>
  <c r="AO17" i="4"/>
  <c r="AN17" i="4"/>
  <c r="AM17" i="4"/>
  <c r="AL17" i="4"/>
  <c r="AK17" i="4"/>
  <c r="AJ17" i="4"/>
  <c r="AH17" i="4"/>
  <c r="AG17" i="4"/>
  <c r="AF17" i="4"/>
  <c r="AE17" i="4"/>
  <c r="AD17" i="4"/>
  <c r="AC17" i="4"/>
  <c r="AB17" i="4"/>
  <c r="AA17" i="4"/>
  <c r="Z17" i="4"/>
  <c r="Y17" i="4"/>
  <c r="X17" i="4"/>
  <c r="W17" i="4"/>
  <c r="V17" i="4"/>
  <c r="U17" i="4"/>
  <c r="T17" i="4"/>
  <c r="S17" i="4"/>
  <c r="R17" i="4"/>
  <c r="Q17" i="4"/>
  <c r="P17" i="4"/>
  <c r="N17" i="4"/>
  <c r="M17" i="4"/>
  <c r="L17" i="4"/>
  <c r="K17" i="4"/>
  <c r="J17" i="4"/>
  <c r="I17" i="4"/>
  <c r="H17" i="4"/>
  <c r="G17" i="4"/>
  <c r="F17" i="4"/>
  <c r="E17" i="4"/>
  <c r="D17" i="4"/>
  <c r="C17" i="4"/>
  <c r="B17" i="4"/>
  <c r="A17" i="4"/>
  <c r="BD16" i="4"/>
  <c r="BC16" i="4"/>
  <c r="BB16" i="4"/>
  <c r="BA16" i="4"/>
  <c r="AZ16" i="4"/>
  <c r="AY16" i="4"/>
  <c r="AX16" i="4"/>
  <c r="AW16" i="4"/>
  <c r="AV16" i="4"/>
  <c r="AU16" i="4"/>
  <c r="AT16" i="4"/>
  <c r="AS16" i="4"/>
  <c r="AR16" i="4"/>
  <c r="AQ16" i="4"/>
  <c r="AP16" i="4"/>
  <c r="AO16" i="4"/>
  <c r="AN16" i="4"/>
  <c r="AM16" i="4"/>
  <c r="AL16" i="4"/>
  <c r="AK16" i="4"/>
  <c r="AJ16" i="4"/>
  <c r="AI16" i="4"/>
  <c r="AH16" i="4"/>
  <c r="AG16" i="4"/>
  <c r="AF16" i="4"/>
  <c r="AE16" i="4"/>
  <c r="AD16" i="4"/>
  <c r="AC16" i="4"/>
  <c r="AB16" i="4"/>
  <c r="AA16" i="4"/>
  <c r="Z16" i="4"/>
  <c r="Y16" i="4"/>
  <c r="X16" i="4"/>
  <c r="W16" i="4"/>
  <c r="V16" i="4"/>
  <c r="T16" i="4"/>
  <c r="S16" i="4"/>
  <c r="R16" i="4"/>
  <c r="Q16" i="4"/>
  <c r="P16" i="4"/>
  <c r="O16" i="4"/>
  <c r="N16" i="4"/>
  <c r="M16" i="4"/>
  <c r="L16" i="4"/>
  <c r="K16" i="4"/>
  <c r="J16" i="4"/>
  <c r="I16" i="4"/>
  <c r="H16" i="4"/>
  <c r="G16" i="4"/>
  <c r="F16" i="4"/>
  <c r="E16" i="4"/>
  <c r="D16" i="4"/>
  <c r="C16" i="4"/>
  <c r="B16" i="4"/>
  <c r="A16" i="4"/>
  <c r="AW15" i="4"/>
  <c r="AV15" i="4"/>
  <c r="AQ15" i="4"/>
  <c r="AP15" i="4"/>
  <c r="AK15" i="4"/>
  <c r="AA15" i="4"/>
  <c r="W15" i="4"/>
  <c r="Q15" i="4"/>
  <c r="N15" i="4"/>
  <c r="G15" i="4"/>
  <c r="D15" i="4"/>
  <c r="A15" i="4"/>
  <c r="BD14" i="4"/>
  <c r="BC14" i="4"/>
  <c r="BB14" i="4"/>
  <c r="BA14" i="4"/>
  <c r="AZ14" i="4"/>
  <c r="AY14" i="4"/>
  <c r="AW14" i="4"/>
  <c r="AV14" i="4"/>
  <c r="AU14" i="4"/>
  <c r="AT14" i="4"/>
  <c r="AR14" i="4"/>
  <c r="AQ14" i="4"/>
  <c r="AP14" i="4"/>
  <c r="AO14" i="4"/>
  <c r="AN14" i="4"/>
  <c r="AM14" i="4"/>
  <c r="AL14" i="4"/>
  <c r="AK14" i="4"/>
  <c r="AJ14" i="4"/>
  <c r="AI14" i="4"/>
  <c r="AH14" i="4"/>
  <c r="AG14" i="4"/>
  <c r="AF14" i="4"/>
  <c r="AE14" i="4"/>
  <c r="AD14" i="4"/>
  <c r="AC14" i="4"/>
  <c r="AB14" i="4"/>
  <c r="AA14" i="4"/>
  <c r="Z14" i="4"/>
  <c r="X14" i="4"/>
  <c r="W14" i="4"/>
  <c r="V14" i="4"/>
  <c r="U14" i="4"/>
  <c r="T14" i="4"/>
  <c r="S14" i="4"/>
  <c r="R14" i="4"/>
  <c r="Q14" i="4"/>
  <c r="P14" i="4"/>
  <c r="O14" i="4"/>
  <c r="N14" i="4"/>
  <c r="M14" i="4"/>
  <c r="L14" i="4"/>
  <c r="K14" i="4"/>
  <c r="J14" i="4"/>
  <c r="I14" i="4"/>
  <c r="H14" i="4"/>
  <c r="G14" i="4"/>
  <c r="F14" i="4"/>
  <c r="E14" i="4"/>
  <c r="D14" i="4"/>
  <c r="C14" i="4"/>
  <c r="B14" i="4"/>
  <c r="A14" i="4"/>
  <c r="BD13" i="4"/>
  <c r="BC13" i="4"/>
  <c r="BB13" i="4"/>
  <c r="BA13" i="4"/>
  <c r="AZ13" i="4"/>
  <c r="AX13" i="4"/>
  <c r="AW13" i="4"/>
  <c r="AV13" i="4"/>
  <c r="AU13" i="4"/>
  <c r="AS13" i="4"/>
  <c r="AR13" i="4"/>
  <c r="AQ13" i="4"/>
  <c r="AP13" i="4"/>
  <c r="AO13" i="4"/>
  <c r="AN13" i="4"/>
  <c r="AM13" i="4"/>
  <c r="AL13" i="4"/>
  <c r="AK13" i="4"/>
  <c r="AJ13" i="4"/>
  <c r="AI13" i="4"/>
  <c r="AH13" i="4"/>
  <c r="AG13" i="4"/>
  <c r="AF13" i="4"/>
  <c r="AE13" i="4"/>
  <c r="AD13" i="4"/>
  <c r="AC13" i="4"/>
  <c r="AB13" i="4"/>
  <c r="AA13" i="4"/>
  <c r="Y13" i="4"/>
  <c r="X13" i="4"/>
  <c r="W13" i="4"/>
  <c r="V13" i="4"/>
  <c r="U13" i="4"/>
  <c r="T13" i="4"/>
  <c r="S13" i="4"/>
  <c r="R13" i="4"/>
  <c r="Q13" i="4"/>
  <c r="P13" i="4"/>
  <c r="O13" i="4"/>
  <c r="N13" i="4"/>
  <c r="M13" i="4"/>
  <c r="L13" i="4"/>
  <c r="K13" i="4"/>
  <c r="J13" i="4"/>
  <c r="I13" i="4"/>
  <c r="H13" i="4"/>
  <c r="G13" i="4"/>
  <c r="F13" i="4"/>
  <c r="E13" i="4"/>
  <c r="D13" i="4"/>
  <c r="C13" i="4"/>
  <c r="B13" i="4"/>
  <c r="A13" i="4"/>
  <c r="BD12" i="4"/>
  <c r="BB12" i="4"/>
  <c r="BA12" i="4"/>
  <c r="AZ12" i="4"/>
  <c r="AY12" i="4"/>
  <c r="AW12" i="4"/>
  <c r="AV12" i="4"/>
  <c r="AU12" i="4"/>
  <c r="AT12" i="4"/>
  <c r="AR12" i="4"/>
  <c r="AQ12" i="4"/>
  <c r="AP12" i="4"/>
  <c r="AO12" i="4"/>
  <c r="AN12" i="4"/>
  <c r="AM12" i="4"/>
  <c r="AL12" i="4"/>
  <c r="AK12" i="4"/>
  <c r="AJ12" i="4"/>
  <c r="AI12" i="4"/>
  <c r="AH12" i="4"/>
  <c r="AG12" i="4"/>
  <c r="AF12" i="4"/>
  <c r="AE12" i="4"/>
  <c r="AC12" i="4"/>
  <c r="AB12" i="4"/>
  <c r="AA12" i="4"/>
  <c r="Z12" i="4"/>
  <c r="X12" i="4"/>
  <c r="W12" i="4"/>
  <c r="V12" i="4"/>
  <c r="U12" i="4"/>
  <c r="T12" i="4"/>
  <c r="S12" i="4"/>
  <c r="R12" i="4"/>
  <c r="Q12" i="4"/>
  <c r="P12" i="4"/>
  <c r="O12" i="4"/>
  <c r="N12" i="4"/>
  <c r="M12" i="4"/>
  <c r="L12" i="4"/>
  <c r="K12" i="4"/>
  <c r="I12" i="4"/>
  <c r="H12" i="4"/>
  <c r="G12" i="4"/>
  <c r="F12" i="4"/>
  <c r="E12" i="4"/>
  <c r="D12" i="4"/>
  <c r="C12" i="4"/>
  <c r="B12" i="4"/>
  <c r="A12" i="4"/>
  <c r="BD11" i="4"/>
  <c r="BC11" i="4"/>
  <c r="BB11" i="4"/>
  <c r="BA11" i="4"/>
  <c r="AZ11" i="4"/>
  <c r="AY11" i="4"/>
  <c r="AW11" i="4"/>
  <c r="AV11" i="4"/>
  <c r="AU11" i="4"/>
  <c r="AT11" i="4"/>
  <c r="AR11" i="4"/>
  <c r="AQ11" i="4"/>
  <c r="AP11" i="4"/>
  <c r="AO11" i="4"/>
  <c r="AN11" i="4"/>
  <c r="AM11" i="4"/>
  <c r="AL11" i="4"/>
  <c r="AK11" i="4"/>
  <c r="AJ11" i="4"/>
  <c r="AI11" i="4"/>
  <c r="AH11" i="4"/>
  <c r="AG11" i="4"/>
  <c r="AF11" i="4"/>
  <c r="AE11" i="4"/>
  <c r="AD11" i="4"/>
  <c r="AC11" i="4"/>
  <c r="AB11" i="4"/>
  <c r="AA11" i="4"/>
  <c r="Z11" i="4"/>
  <c r="X11" i="4"/>
  <c r="W11" i="4"/>
  <c r="V11" i="4"/>
  <c r="U11" i="4"/>
  <c r="T11" i="4"/>
  <c r="S11" i="4"/>
  <c r="R11" i="4"/>
  <c r="Q11" i="4"/>
  <c r="P11" i="4"/>
  <c r="O11" i="4"/>
  <c r="N11" i="4"/>
  <c r="M11" i="4"/>
  <c r="L11" i="4"/>
  <c r="K11" i="4"/>
  <c r="J11" i="4"/>
  <c r="I11" i="4"/>
  <c r="H11" i="4"/>
  <c r="G11" i="4"/>
  <c r="F11" i="4"/>
  <c r="E11" i="4"/>
  <c r="D11" i="4"/>
  <c r="C11" i="4"/>
  <c r="B11" i="4"/>
  <c r="A11" i="4"/>
  <c r="BD10" i="4"/>
  <c r="BC10" i="4"/>
  <c r="BB10" i="4"/>
  <c r="BA10" i="4"/>
  <c r="AZ10" i="4"/>
  <c r="AY10" i="4"/>
  <c r="AX10" i="4"/>
  <c r="AW10" i="4"/>
  <c r="AV10" i="4"/>
  <c r="AU10" i="4"/>
  <c r="AT10" i="4"/>
  <c r="AR10" i="4"/>
  <c r="AQ10" i="4"/>
  <c r="AP10" i="4"/>
  <c r="AO10" i="4"/>
  <c r="AN10" i="4"/>
  <c r="AM10" i="4"/>
  <c r="AL10" i="4"/>
  <c r="AK10" i="4"/>
  <c r="AJ10" i="4"/>
  <c r="AI10" i="4"/>
  <c r="AH10" i="4"/>
  <c r="AG10" i="4"/>
  <c r="AF10" i="4"/>
  <c r="AE10" i="4"/>
  <c r="AC10" i="4"/>
  <c r="AB10" i="4"/>
  <c r="AA10" i="4"/>
  <c r="Z10" i="4"/>
  <c r="X10" i="4"/>
  <c r="W10" i="4"/>
  <c r="V10" i="4"/>
  <c r="U10" i="4"/>
  <c r="S10" i="4"/>
  <c r="R10" i="4"/>
  <c r="Q10" i="4"/>
  <c r="P10" i="4"/>
  <c r="O10" i="4"/>
  <c r="N10" i="4"/>
  <c r="M10" i="4"/>
  <c r="L10" i="4"/>
  <c r="K10" i="4"/>
  <c r="J10" i="4"/>
  <c r="I10" i="4"/>
  <c r="H10" i="4"/>
  <c r="G10" i="4"/>
  <c r="F10" i="4"/>
  <c r="E10" i="4"/>
  <c r="D10" i="4"/>
  <c r="C10" i="4"/>
  <c r="B10" i="4"/>
  <c r="A10" i="4"/>
  <c r="BD9" i="4"/>
  <c r="BC9" i="4"/>
  <c r="BB9" i="4"/>
  <c r="BA9" i="4"/>
  <c r="AZ9" i="4"/>
  <c r="AY9" i="4"/>
  <c r="AX9" i="4"/>
  <c r="AW9" i="4"/>
  <c r="AV9" i="4"/>
  <c r="AU9" i="4"/>
  <c r="AT9" i="4"/>
  <c r="AS9" i="4"/>
  <c r="AR9" i="4"/>
  <c r="AQ9" i="4"/>
  <c r="AP9" i="4"/>
  <c r="AO9" i="4"/>
  <c r="AN9" i="4"/>
  <c r="AM9" i="4"/>
  <c r="AL9" i="4"/>
  <c r="AK9" i="4"/>
  <c r="AJ9" i="4"/>
  <c r="AI9" i="4"/>
  <c r="AH9" i="4"/>
  <c r="AG9" i="4"/>
  <c r="AF9" i="4"/>
  <c r="AE9" i="4"/>
  <c r="AD9" i="4"/>
  <c r="AC9" i="4"/>
  <c r="AB9" i="4"/>
  <c r="AA9" i="4"/>
  <c r="Z9" i="4"/>
  <c r="Y9" i="4"/>
  <c r="X9" i="4"/>
  <c r="W9" i="4"/>
  <c r="V9" i="4"/>
  <c r="U9" i="4"/>
  <c r="T9" i="4"/>
  <c r="S9" i="4"/>
  <c r="R9" i="4"/>
  <c r="Q9" i="4"/>
  <c r="P9" i="4"/>
  <c r="O9" i="4"/>
  <c r="N9" i="4"/>
  <c r="M9" i="4"/>
  <c r="L9" i="4"/>
  <c r="K9" i="4"/>
  <c r="J9" i="4"/>
  <c r="I9" i="4"/>
  <c r="H9" i="4"/>
  <c r="G9" i="4"/>
  <c r="F9" i="4"/>
  <c r="E9" i="4"/>
  <c r="D9" i="4"/>
  <c r="C9" i="4"/>
  <c r="B9" i="4"/>
  <c r="A9" i="4"/>
  <c r="BD8" i="4"/>
  <c r="BB8" i="4"/>
  <c r="BA8" i="4"/>
  <c r="AZ8" i="4"/>
  <c r="AX8" i="4"/>
  <c r="AW8" i="4"/>
  <c r="AV8" i="4"/>
  <c r="AU8" i="4"/>
  <c r="AS8" i="4"/>
  <c r="AR8" i="4"/>
  <c r="AQ8" i="4"/>
  <c r="AP8" i="4"/>
  <c r="AO8" i="4"/>
  <c r="AN8" i="4"/>
  <c r="AM8" i="4"/>
  <c r="AL8" i="4"/>
  <c r="AK8" i="4"/>
  <c r="AJ8" i="4"/>
  <c r="AI8" i="4"/>
  <c r="AH8" i="4"/>
  <c r="AG8" i="4"/>
  <c r="AF8" i="4"/>
  <c r="AE8" i="4"/>
  <c r="AC8" i="4"/>
  <c r="AB8" i="4"/>
  <c r="AA8" i="4"/>
  <c r="Y8" i="4"/>
  <c r="X8" i="4"/>
  <c r="W8" i="4"/>
  <c r="V8" i="4"/>
  <c r="U8" i="4"/>
  <c r="T8" i="4"/>
  <c r="S8" i="4"/>
  <c r="R8" i="4"/>
  <c r="Q8" i="4"/>
  <c r="P8" i="4"/>
  <c r="O8" i="4"/>
  <c r="N8" i="4"/>
  <c r="M8" i="4"/>
  <c r="L8" i="4"/>
  <c r="K8" i="4"/>
  <c r="I8" i="4"/>
  <c r="H8" i="4"/>
  <c r="G8" i="4"/>
  <c r="F8" i="4"/>
  <c r="E8" i="4"/>
  <c r="D8" i="4"/>
  <c r="C8" i="4"/>
  <c r="B8" i="4"/>
  <c r="A8" i="4"/>
  <c r="BC7" i="4"/>
  <c r="BB7" i="4"/>
  <c r="BA7" i="4"/>
  <c r="AZ7" i="4"/>
  <c r="AY7" i="4"/>
  <c r="AW7" i="4"/>
  <c r="AV7" i="4"/>
  <c r="AU7" i="4"/>
  <c r="AT7" i="4"/>
  <c r="AR7" i="4"/>
  <c r="AQ7" i="4"/>
  <c r="AP7" i="4"/>
  <c r="AO7" i="4"/>
  <c r="AN7" i="4"/>
  <c r="AM7" i="4"/>
  <c r="AL7" i="4"/>
  <c r="AK7" i="4"/>
  <c r="AJ7" i="4"/>
  <c r="AI7" i="4"/>
  <c r="AH7" i="4"/>
  <c r="AG7" i="4"/>
  <c r="AF7" i="4"/>
  <c r="AD7" i="4"/>
  <c r="AC7" i="4"/>
  <c r="AB7" i="4"/>
  <c r="AA7" i="4"/>
  <c r="Z7" i="4"/>
  <c r="X7" i="4"/>
  <c r="W7" i="4"/>
  <c r="V7" i="4"/>
  <c r="U7" i="4"/>
  <c r="T7" i="4"/>
  <c r="S7" i="4"/>
  <c r="R7" i="4"/>
  <c r="Q7" i="4"/>
  <c r="P7" i="4"/>
  <c r="O7" i="4"/>
  <c r="N7" i="4"/>
  <c r="M7" i="4"/>
  <c r="L7" i="4"/>
  <c r="J7" i="4"/>
  <c r="I7" i="4"/>
  <c r="H7" i="4"/>
  <c r="G7" i="4"/>
  <c r="F7" i="4"/>
  <c r="E7" i="4"/>
  <c r="D7" i="4"/>
  <c r="C7" i="4"/>
  <c r="B7" i="4"/>
  <c r="A7" i="4"/>
  <c r="BD6" i="4"/>
  <c r="BC6" i="4"/>
  <c r="BB6" i="4"/>
  <c r="BA6" i="4"/>
  <c r="AZ6" i="4"/>
  <c r="AY6" i="4"/>
  <c r="AX6" i="4"/>
  <c r="AW6" i="4"/>
  <c r="AV6" i="4"/>
  <c r="AU6" i="4"/>
  <c r="AT6" i="4"/>
  <c r="AS6" i="4"/>
  <c r="AR6" i="4"/>
  <c r="AQ6" i="4"/>
  <c r="AP6" i="4"/>
  <c r="AO6" i="4"/>
  <c r="AM6" i="4"/>
  <c r="AL6" i="4"/>
  <c r="AK6" i="4"/>
  <c r="AJ6" i="4"/>
  <c r="AI6" i="4"/>
  <c r="AH6" i="4"/>
  <c r="AG6" i="4"/>
  <c r="AF6" i="4"/>
  <c r="AE6" i="4"/>
  <c r="AD6" i="4"/>
  <c r="AC6" i="4"/>
  <c r="AB6" i="4"/>
  <c r="AA6" i="4"/>
  <c r="Z6" i="4"/>
  <c r="Y6" i="4"/>
  <c r="X6" i="4"/>
  <c r="W6" i="4"/>
  <c r="V6" i="4"/>
  <c r="U6" i="4"/>
  <c r="S6" i="4"/>
  <c r="R6" i="4"/>
  <c r="Q6" i="4"/>
  <c r="P6" i="4"/>
  <c r="O6" i="4"/>
  <c r="N6" i="4"/>
  <c r="M6" i="4"/>
  <c r="L6" i="4"/>
  <c r="K6" i="4"/>
  <c r="J6" i="4"/>
  <c r="I6" i="4"/>
  <c r="H6" i="4"/>
  <c r="G6" i="4"/>
  <c r="F6" i="4"/>
  <c r="E6" i="4"/>
  <c r="D6" i="4"/>
  <c r="C6" i="4"/>
  <c r="B6" i="4"/>
  <c r="A6" i="4"/>
  <c r="BD5" i="4"/>
  <c r="BC5" i="4"/>
  <c r="BB5" i="4"/>
  <c r="BA5" i="4"/>
  <c r="AZ5" i="4"/>
  <c r="AX5" i="4"/>
  <c r="AW5" i="4"/>
  <c r="AV5" i="4"/>
  <c r="AU5" i="4"/>
  <c r="AS5" i="4"/>
  <c r="AR5" i="4"/>
  <c r="AQ5" i="4"/>
  <c r="AP5" i="4"/>
  <c r="AO5" i="4"/>
  <c r="AN5" i="4"/>
  <c r="AM5" i="4"/>
  <c r="AL5" i="4"/>
  <c r="AK5" i="4"/>
  <c r="AJ5" i="4"/>
  <c r="AI5" i="4"/>
  <c r="AH5" i="4"/>
  <c r="AG5" i="4"/>
  <c r="AF5" i="4"/>
  <c r="AE5" i="4"/>
  <c r="AD5" i="4"/>
  <c r="AC5" i="4"/>
  <c r="AB5" i="4"/>
  <c r="AA5" i="4"/>
  <c r="Y5" i="4"/>
  <c r="X5" i="4"/>
  <c r="W5" i="4"/>
  <c r="V5" i="4"/>
  <c r="U5" i="4"/>
  <c r="S5" i="4"/>
  <c r="R5" i="4"/>
  <c r="Q5" i="4"/>
  <c r="P5" i="4"/>
  <c r="O5" i="4"/>
  <c r="N5" i="4"/>
  <c r="M5" i="4"/>
  <c r="L5" i="4"/>
  <c r="K5" i="4"/>
  <c r="J5" i="4"/>
  <c r="I5" i="4"/>
  <c r="H5" i="4"/>
  <c r="G5" i="4"/>
  <c r="F5" i="4"/>
  <c r="E5" i="4"/>
  <c r="D5" i="4"/>
  <c r="C5" i="4"/>
  <c r="B5" i="4"/>
  <c r="A5" i="4"/>
  <c r="BD4" i="4"/>
  <c r="BC4" i="4"/>
  <c r="BB4" i="4"/>
  <c r="BA4" i="4"/>
  <c r="AZ4" i="4"/>
  <c r="AY4" i="4"/>
  <c r="AW4" i="4"/>
  <c r="AV4" i="4"/>
  <c r="AU4" i="4"/>
  <c r="AT4" i="4"/>
  <c r="AR4" i="4"/>
  <c r="AQ4" i="4"/>
  <c r="AP4" i="4"/>
  <c r="AO4" i="4"/>
  <c r="AN4" i="4"/>
  <c r="AM4" i="4"/>
  <c r="AL4" i="4"/>
  <c r="AK4" i="4"/>
  <c r="AJ4" i="4"/>
  <c r="AI4" i="4"/>
  <c r="AH4" i="4"/>
  <c r="AG4" i="4"/>
  <c r="AF4" i="4"/>
  <c r="AE4" i="4"/>
  <c r="AD4" i="4"/>
  <c r="AC4" i="4"/>
  <c r="AB4" i="4"/>
  <c r="AA4" i="4"/>
  <c r="Z4" i="4"/>
  <c r="X4" i="4"/>
  <c r="W4" i="4"/>
  <c r="V4" i="4"/>
  <c r="U4" i="4"/>
  <c r="T4" i="4"/>
  <c r="S4" i="4"/>
  <c r="R4" i="4"/>
  <c r="Q4" i="4"/>
  <c r="P4" i="4"/>
  <c r="O4" i="4"/>
  <c r="N4" i="4"/>
  <c r="M4" i="4"/>
  <c r="L4" i="4"/>
  <c r="K4" i="4"/>
  <c r="J4" i="4"/>
  <c r="I4" i="4"/>
  <c r="H4" i="4"/>
  <c r="G4" i="4"/>
  <c r="F4" i="4"/>
  <c r="E4" i="4"/>
  <c r="D4" i="4"/>
  <c r="C4" i="4"/>
  <c r="B4" i="4"/>
  <c r="A4" i="4"/>
  <c r="BD3" i="4"/>
  <c r="BC3" i="4"/>
  <c r="BB3" i="4"/>
  <c r="BA3" i="4"/>
  <c r="AZ3" i="4"/>
  <c r="AX3" i="4"/>
  <c r="AW3" i="4"/>
  <c r="AV3" i="4"/>
  <c r="AU3" i="4"/>
  <c r="AS3" i="4"/>
  <c r="AR3" i="4"/>
  <c r="AQ3" i="4"/>
  <c r="AP3" i="4"/>
  <c r="AO3" i="4"/>
  <c r="AN3" i="4"/>
  <c r="AM3" i="4"/>
  <c r="AL3" i="4"/>
  <c r="AK3" i="4"/>
  <c r="AJ3" i="4"/>
  <c r="AI3" i="4"/>
  <c r="AH3" i="4"/>
  <c r="AG3" i="4"/>
  <c r="AF3" i="4"/>
  <c r="AE3" i="4"/>
  <c r="AD3" i="4"/>
  <c r="AC3" i="4"/>
  <c r="AB3" i="4"/>
  <c r="AA3" i="4"/>
  <c r="Y3" i="4"/>
  <c r="X3" i="4"/>
  <c r="W3" i="4"/>
  <c r="V3" i="4"/>
  <c r="U3" i="4"/>
  <c r="S3" i="4"/>
  <c r="R3" i="4"/>
  <c r="Q3" i="4"/>
  <c r="P3" i="4"/>
  <c r="O3" i="4"/>
  <c r="N3" i="4"/>
  <c r="M3" i="4"/>
  <c r="L3" i="4"/>
  <c r="K3" i="4"/>
  <c r="J3" i="4"/>
  <c r="I3" i="4"/>
  <c r="H3" i="4"/>
  <c r="G3" i="4"/>
  <c r="F3" i="4"/>
  <c r="E3" i="4"/>
  <c r="D3" i="4"/>
  <c r="C3" i="4"/>
  <c r="B3" i="4"/>
  <c r="A3" i="4"/>
  <c r="AZ1" i="4"/>
  <c r="AP1" i="4"/>
  <c r="AK1" i="4"/>
  <c r="AF1" i="4"/>
  <c r="AA1" i="4"/>
  <c r="V1" i="4"/>
  <c r="Q1" i="4"/>
  <c r="L1" i="4"/>
  <c r="G1" i="4"/>
  <c r="AX27" i="3"/>
  <c r="AW27" i="3"/>
  <c r="AV27" i="3"/>
  <c r="AU27" i="3"/>
  <c r="AT27" i="3"/>
  <c r="AR27" i="3"/>
  <c r="AQ27" i="3"/>
  <c r="AP27" i="3"/>
  <c r="AO27" i="3"/>
  <c r="AM27" i="3"/>
  <c r="AL27" i="3"/>
  <c r="AK27" i="3"/>
  <c r="AJ27" i="3"/>
  <c r="AI27" i="3"/>
  <c r="AH27" i="3"/>
  <c r="AG27" i="3"/>
  <c r="AF27" i="3"/>
  <c r="AE27" i="3"/>
  <c r="AD27" i="3"/>
  <c r="AC27" i="3"/>
  <c r="AB27" i="3"/>
  <c r="AA27" i="3"/>
  <c r="Y27" i="3"/>
  <c r="X27" i="3"/>
  <c r="W27" i="3"/>
  <c r="V27" i="3"/>
  <c r="U27" i="3"/>
  <c r="S27" i="3"/>
  <c r="R27" i="3"/>
  <c r="Q27" i="3"/>
  <c r="P27" i="3"/>
  <c r="O27" i="3"/>
  <c r="N27" i="3"/>
  <c r="M27" i="3"/>
  <c r="L27" i="3"/>
  <c r="K27" i="3"/>
  <c r="J27" i="3"/>
  <c r="I27" i="3"/>
  <c r="H27" i="3"/>
  <c r="G27" i="3"/>
  <c r="E27" i="3"/>
  <c r="D27" i="3"/>
  <c r="C27" i="3"/>
  <c r="B27" i="3"/>
  <c r="A27" i="3"/>
  <c r="AY26" i="3"/>
  <c r="AX26" i="3"/>
  <c r="AW26" i="3"/>
  <c r="AV26" i="3"/>
  <c r="AU26" i="3"/>
  <c r="AT26" i="3"/>
  <c r="AR26" i="3"/>
  <c r="AQ26" i="3"/>
  <c r="AP26" i="3"/>
  <c r="AO26" i="3"/>
  <c r="AM26" i="3"/>
  <c r="AL26" i="3"/>
  <c r="AK26" i="3"/>
  <c r="AI26" i="3"/>
  <c r="AH26" i="3"/>
  <c r="AG26" i="3"/>
  <c r="AF26" i="3"/>
  <c r="AE26" i="3"/>
  <c r="AD26" i="3"/>
  <c r="AC26" i="3"/>
  <c r="AB26" i="3"/>
  <c r="AA26" i="3"/>
  <c r="Z26" i="3"/>
  <c r="Y26" i="3"/>
  <c r="X26" i="3"/>
  <c r="W26" i="3"/>
  <c r="V26" i="3"/>
  <c r="U26" i="3"/>
  <c r="S26" i="3"/>
  <c r="R26" i="3"/>
  <c r="Q26" i="3"/>
  <c r="O26" i="3"/>
  <c r="N26" i="3"/>
  <c r="M26" i="3"/>
  <c r="L26" i="3"/>
  <c r="K26" i="3"/>
  <c r="J26" i="3"/>
  <c r="I26" i="3"/>
  <c r="H26" i="3"/>
  <c r="G26" i="3"/>
  <c r="F26" i="3"/>
  <c r="E26" i="3"/>
  <c r="D26" i="3"/>
  <c r="C26" i="3"/>
  <c r="B26" i="3"/>
  <c r="A26" i="3"/>
  <c r="AX25" i="3"/>
  <c r="AW25" i="3"/>
  <c r="AV25" i="3"/>
  <c r="AU25" i="3"/>
  <c r="AT25" i="3"/>
  <c r="AR25" i="3"/>
  <c r="AQ25" i="3"/>
  <c r="AP25" i="3"/>
  <c r="AO25" i="3"/>
  <c r="AM25" i="3"/>
  <c r="AL25" i="3"/>
  <c r="AK25" i="3"/>
  <c r="AJ25" i="3"/>
  <c r="AI25" i="3"/>
  <c r="AH25" i="3"/>
  <c r="AG25" i="3"/>
  <c r="AF25" i="3"/>
  <c r="AE25" i="3"/>
  <c r="AD25" i="3"/>
  <c r="AC25" i="3"/>
  <c r="AB25" i="3"/>
  <c r="AA25" i="3"/>
  <c r="Y25" i="3"/>
  <c r="X25" i="3"/>
  <c r="W25" i="3"/>
  <c r="V25" i="3"/>
  <c r="U25" i="3"/>
  <c r="S25" i="3"/>
  <c r="R25" i="3"/>
  <c r="Q25" i="3"/>
  <c r="P25" i="3"/>
  <c r="O25" i="3"/>
  <c r="N25" i="3"/>
  <c r="M25" i="3"/>
  <c r="L25" i="3"/>
  <c r="K25" i="3"/>
  <c r="J25" i="3"/>
  <c r="I25" i="3"/>
  <c r="H25" i="3"/>
  <c r="G25" i="3"/>
  <c r="E25" i="3"/>
  <c r="D25" i="3"/>
  <c r="C25" i="3"/>
  <c r="B25" i="3"/>
  <c r="A25" i="3"/>
  <c r="AY24" i="3"/>
  <c r="AX24" i="3"/>
  <c r="AW24" i="3"/>
  <c r="AV24" i="3"/>
  <c r="AU24" i="3"/>
  <c r="AT24" i="3"/>
  <c r="AS24" i="3"/>
  <c r="AR24" i="3"/>
  <c r="AQ24" i="3"/>
  <c r="AP24" i="3"/>
  <c r="AO24" i="3"/>
  <c r="AN24" i="3"/>
  <c r="AM24" i="3"/>
  <c r="AL24" i="3"/>
  <c r="AK24" i="3"/>
  <c r="AJ24" i="3"/>
  <c r="AI24" i="3"/>
  <c r="AH24" i="3"/>
  <c r="AG24" i="3"/>
  <c r="AF24" i="3"/>
  <c r="AE24" i="3"/>
  <c r="AD24" i="3"/>
  <c r="AC24" i="3"/>
  <c r="AB24" i="3"/>
  <c r="AA24" i="3"/>
  <c r="Z24" i="3"/>
  <c r="Y24" i="3"/>
  <c r="X24" i="3"/>
  <c r="W24" i="3"/>
  <c r="V24" i="3"/>
  <c r="U24" i="3"/>
  <c r="T24" i="3"/>
  <c r="S24" i="3"/>
  <c r="R24" i="3"/>
  <c r="Q24" i="3"/>
  <c r="O24" i="3"/>
  <c r="N24" i="3"/>
  <c r="M24" i="3"/>
  <c r="L24" i="3"/>
  <c r="K24" i="3"/>
  <c r="J24" i="3"/>
  <c r="I24" i="3"/>
  <c r="H24" i="3"/>
  <c r="G24" i="3"/>
  <c r="F24" i="3"/>
  <c r="E24" i="3"/>
  <c r="D24" i="3"/>
  <c r="C24" i="3"/>
  <c r="B24" i="3"/>
  <c r="A24" i="3"/>
  <c r="AY23" i="3"/>
  <c r="AX23" i="3"/>
  <c r="AW23" i="3"/>
  <c r="AV23" i="3"/>
  <c r="AU23" i="3"/>
  <c r="AT23" i="3"/>
  <c r="AR23" i="3"/>
  <c r="AQ23" i="3"/>
  <c r="AP23" i="3"/>
  <c r="AO23" i="3"/>
  <c r="AM23" i="3"/>
  <c r="AL23" i="3"/>
  <c r="AK23" i="3"/>
  <c r="AJ23" i="3"/>
  <c r="AI23" i="3"/>
  <c r="AH23" i="3"/>
  <c r="AG23" i="3"/>
  <c r="AF23" i="3"/>
  <c r="AE23" i="3"/>
  <c r="AC23" i="3"/>
  <c r="AB23" i="3"/>
  <c r="AA23" i="3"/>
  <c r="Z23" i="3"/>
  <c r="Y23" i="3"/>
  <c r="X23" i="3"/>
  <c r="W23" i="3"/>
  <c r="V23" i="3"/>
  <c r="U23" i="3"/>
  <c r="T23" i="3"/>
  <c r="S23" i="3"/>
  <c r="R23" i="3"/>
  <c r="Q23" i="3"/>
  <c r="P23" i="3"/>
  <c r="O23" i="3"/>
  <c r="N23" i="3"/>
  <c r="M23" i="3"/>
  <c r="L23" i="3"/>
  <c r="K23" i="3"/>
  <c r="J23" i="3"/>
  <c r="I23" i="3"/>
  <c r="H23" i="3"/>
  <c r="G23" i="3"/>
  <c r="F23" i="3"/>
  <c r="E23" i="3"/>
  <c r="D23" i="3"/>
  <c r="C23" i="3"/>
  <c r="B23" i="3"/>
  <c r="A23" i="3"/>
  <c r="AY22" i="3"/>
  <c r="AX22" i="3"/>
  <c r="AW22" i="3"/>
  <c r="AV22" i="3"/>
  <c r="AU22" i="3"/>
  <c r="AT22" i="3"/>
  <c r="AS22" i="3"/>
  <c r="AR22" i="3"/>
  <c r="AQ22" i="3"/>
  <c r="AP22" i="3"/>
  <c r="AO22" i="3"/>
  <c r="AN22" i="3"/>
  <c r="AM22" i="3"/>
  <c r="AL22" i="3"/>
  <c r="AK22" i="3"/>
  <c r="AJ22" i="3"/>
  <c r="AI22" i="3"/>
  <c r="AH22" i="3"/>
  <c r="AG22" i="3"/>
  <c r="AF22" i="3"/>
  <c r="AE22" i="3"/>
  <c r="AD22" i="3"/>
  <c r="AC22" i="3"/>
  <c r="AB22" i="3"/>
  <c r="AA22" i="3"/>
  <c r="Z22" i="3"/>
  <c r="Y22" i="3"/>
  <c r="X22" i="3"/>
  <c r="W22" i="3"/>
  <c r="V22" i="3"/>
  <c r="U22" i="3"/>
  <c r="T22" i="3"/>
  <c r="S22" i="3"/>
  <c r="R22" i="3"/>
  <c r="Q22" i="3"/>
  <c r="P22" i="3"/>
  <c r="O22" i="3"/>
  <c r="N22" i="3"/>
  <c r="M22" i="3"/>
  <c r="L22" i="3"/>
  <c r="K22" i="3"/>
  <c r="J22" i="3"/>
  <c r="I22" i="3"/>
  <c r="H22" i="3"/>
  <c r="G22" i="3"/>
  <c r="F22" i="3"/>
  <c r="E22" i="3"/>
  <c r="D22" i="3"/>
  <c r="C22" i="3"/>
  <c r="B22" i="3"/>
  <c r="A22" i="3"/>
  <c r="AX21" i="3"/>
  <c r="AW21" i="3"/>
  <c r="AV21" i="3"/>
  <c r="AU21" i="3"/>
  <c r="AT21" i="3"/>
  <c r="AR21" i="3"/>
  <c r="AQ21" i="3"/>
  <c r="AP21" i="3"/>
  <c r="AO21" i="3"/>
  <c r="AM21" i="3"/>
  <c r="AL21" i="3"/>
  <c r="AK21" i="3"/>
  <c r="AJ21" i="3"/>
  <c r="AI21" i="3"/>
  <c r="AH21" i="3"/>
  <c r="AG21" i="3"/>
  <c r="AF21" i="3"/>
  <c r="AE21" i="3"/>
  <c r="AD21" i="3"/>
  <c r="AC21" i="3"/>
  <c r="AB21" i="3"/>
  <c r="AA21" i="3"/>
  <c r="Y21" i="3"/>
  <c r="X21" i="3"/>
  <c r="W21" i="3"/>
  <c r="V21" i="3"/>
  <c r="U21" i="3"/>
  <c r="S21" i="3"/>
  <c r="R21" i="3"/>
  <c r="Q21" i="3"/>
  <c r="P21" i="3"/>
  <c r="O21" i="3"/>
  <c r="N21" i="3"/>
  <c r="M21" i="3"/>
  <c r="L21" i="3"/>
  <c r="K21" i="3"/>
  <c r="J21" i="3"/>
  <c r="I21" i="3"/>
  <c r="H21" i="3"/>
  <c r="G21" i="3"/>
  <c r="E21" i="3"/>
  <c r="D21" i="3"/>
  <c r="C21" i="3"/>
  <c r="B21" i="3"/>
  <c r="A21" i="3"/>
  <c r="AY20" i="3"/>
  <c r="AX20" i="3"/>
  <c r="AW20" i="3"/>
  <c r="AV20" i="3"/>
  <c r="AU20" i="3"/>
  <c r="AT20" i="3"/>
  <c r="AS20" i="3"/>
  <c r="AR20" i="3"/>
  <c r="AQ20" i="3"/>
  <c r="AP20" i="3"/>
  <c r="AO20" i="3"/>
  <c r="AM20" i="3"/>
  <c r="AL20" i="3"/>
  <c r="AK20" i="3"/>
  <c r="AI20" i="3"/>
  <c r="AH20" i="3"/>
  <c r="AG20" i="3"/>
  <c r="AF20" i="3"/>
  <c r="AE20" i="3"/>
  <c r="AD20" i="3"/>
  <c r="AC20" i="3"/>
  <c r="AB20" i="3"/>
  <c r="AA20" i="3"/>
  <c r="Z20" i="3"/>
  <c r="Y20" i="3"/>
  <c r="X20" i="3"/>
  <c r="W20" i="3"/>
  <c r="V20" i="3"/>
  <c r="U20" i="3"/>
  <c r="T20" i="3"/>
  <c r="S20" i="3"/>
  <c r="R20" i="3"/>
  <c r="Q20" i="3"/>
  <c r="P20" i="3"/>
  <c r="N20" i="3"/>
  <c r="M20" i="3"/>
  <c r="L20" i="3"/>
  <c r="K20" i="3"/>
  <c r="J20" i="3"/>
  <c r="I20" i="3"/>
  <c r="H20" i="3"/>
  <c r="G20" i="3"/>
  <c r="E20" i="3"/>
  <c r="D20" i="3"/>
  <c r="C20" i="3"/>
  <c r="B20" i="3"/>
  <c r="A20" i="3"/>
  <c r="AY19" i="3"/>
  <c r="AX19" i="3"/>
  <c r="AW19" i="3"/>
  <c r="AV19" i="3"/>
  <c r="AU19" i="3"/>
  <c r="AT19" i="3"/>
  <c r="AS19" i="3"/>
  <c r="AR19" i="3"/>
  <c r="AQ19" i="3"/>
  <c r="AP19" i="3"/>
  <c r="AO19" i="3"/>
  <c r="AN19" i="3"/>
  <c r="AM19" i="3"/>
  <c r="AL19" i="3"/>
  <c r="AK19" i="3"/>
  <c r="AJ19" i="3"/>
  <c r="AI19" i="3"/>
  <c r="AH19" i="3"/>
  <c r="AG19" i="3"/>
  <c r="AF19" i="3"/>
  <c r="AE19" i="3"/>
  <c r="AC19" i="3"/>
  <c r="AB19" i="3"/>
  <c r="AA19" i="3"/>
  <c r="Z19" i="3"/>
  <c r="Y19" i="3"/>
  <c r="X19" i="3"/>
  <c r="W19" i="3"/>
  <c r="V19" i="3"/>
  <c r="U19" i="3"/>
  <c r="T19" i="3"/>
  <c r="S19" i="3"/>
  <c r="R19" i="3"/>
  <c r="Q19" i="3"/>
  <c r="P19" i="3"/>
  <c r="O19" i="3"/>
  <c r="N19" i="3"/>
  <c r="M19" i="3"/>
  <c r="L19" i="3"/>
  <c r="K19" i="3"/>
  <c r="I19" i="3"/>
  <c r="H19" i="3"/>
  <c r="G19" i="3"/>
  <c r="F19" i="3"/>
  <c r="E19" i="3"/>
  <c r="D19" i="3"/>
  <c r="C19" i="3"/>
  <c r="B19" i="3"/>
  <c r="A19" i="3"/>
  <c r="AX18" i="3"/>
  <c r="AW18" i="3"/>
  <c r="AV18" i="3"/>
  <c r="AU18" i="3"/>
  <c r="AT18" i="3"/>
  <c r="AR18" i="3"/>
  <c r="AQ18" i="3"/>
  <c r="AP18" i="3"/>
  <c r="AO18" i="3"/>
  <c r="AM18" i="3"/>
  <c r="AL18" i="3"/>
  <c r="AK18" i="3"/>
  <c r="AJ18" i="3"/>
  <c r="AI18" i="3"/>
  <c r="AH18" i="3"/>
  <c r="AG18" i="3"/>
  <c r="AF18" i="3"/>
  <c r="AE18" i="3"/>
  <c r="AD18" i="3"/>
  <c r="AC18" i="3"/>
  <c r="AB18" i="3"/>
  <c r="AA18" i="3"/>
  <c r="Y18" i="3"/>
  <c r="X18" i="3"/>
  <c r="W18" i="3"/>
  <c r="V18" i="3"/>
  <c r="U18" i="3"/>
  <c r="S18" i="3"/>
  <c r="R18" i="3"/>
  <c r="Q18" i="3"/>
  <c r="P18" i="3"/>
  <c r="O18" i="3"/>
  <c r="N18" i="3"/>
  <c r="M18" i="3"/>
  <c r="L18" i="3"/>
  <c r="K18" i="3"/>
  <c r="J18" i="3"/>
  <c r="I18" i="3"/>
  <c r="H18" i="3"/>
  <c r="G18" i="3"/>
  <c r="E18" i="3"/>
  <c r="D18" i="3"/>
  <c r="C18" i="3"/>
  <c r="B18" i="3"/>
  <c r="A18" i="3"/>
  <c r="AY17" i="3"/>
  <c r="AW17" i="3"/>
  <c r="AV17" i="3"/>
  <c r="AU17" i="3"/>
  <c r="AS17" i="3"/>
  <c r="AR17" i="3"/>
  <c r="AQ17" i="3"/>
  <c r="AP17" i="3"/>
  <c r="AN17" i="3"/>
  <c r="AM17" i="3"/>
  <c r="AL17" i="3"/>
  <c r="AK17" i="3"/>
  <c r="AJ17" i="3"/>
  <c r="AI17" i="3"/>
  <c r="AH17" i="3"/>
  <c r="AG17" i="3"/>
  <c r="AF17" i="3"/>
  <c r="AE17" i="3"/>
  <c r="AC17" i="3"/>
  <c r="AB17" i="3"/>
  <c r="AA17" i="3"/>
  <c r="Z17" i="3"/>
  <c r="Y17" i="3"/>
  <c r="X17" i="3"/>
  <c r="W17" i="3"/>
  <c r="V17" i="3"/>
  <c r="U17" i="3"/>
  <c r="T17" i="3"/>
  <c r="S17" i="3"/>
  <c r="R17" i="3"/>
  <c r="Q17" i="3"/>
  <c r="P17" i="3"/>
  <c r="O17" i="3"/>
  <c r="N17" i="3"/>
  <c r="M17" i="3"/>
  <c r="L17" i="3"/>
  <c r="K17" i="3"/>
  <c r="I17" i="3"/>
  <c r="H17" i="3"/>
  <c r="G17" i="3"/>
  <c r="F17" i="3"/>
  <c r="E17" i="3"/>
  <c r="D17" i="3"/>
  <c r="C17" i="3"/>
  <c r="B17" i="3"/>
  <c r="A17" i="3"/>
  <c r="AY16" i="3"/>
  <c r="AX16" i="3"/>
  <c r="AW16" i="3"/>
  <c r="AV16" i="3"/>
  <c r="AU16" i="3"/>
  <c r="AT16" i="3"/>
  <c r="AS16" i="3"/>
  <c r="AR16" i="3"/>
  <c r="AQ16" i="3"/>
  <c r="AP16" i="3"/>
  <c r="AO16" i="3"/>
  <c r="AN16" i="3"/>
  <c r="AM16" i="3"/>
  <c r="AL16" i="3"/>
  <c r="AK16" i="3"/>
  <c r="AJ16" i="3"/>
  <c r="AI16" i="3"/>
  <c r="AH16" i="3"/>
  <c r="AG16" i="3"/>
  <c r="AF16" i="3"/>
  <c r="AE16" i="3"/>
  <c r="AD16" i="3"/>
  <c r="AC16" i="3"/>
  <c r="AB16" i="3"/>
  <c r="AA16" i="3"/>
  <c r="Z16" i="3"/>
  <c r="Y16" i="3"/>
  <c r="X16" i="3"/>
  <c r="W16" i="3"/>
  <c r="V16" i="3"/>
  <c r="U16" i="3"/>
  <c r="T16" i="3"/>
  <c r="S16" i="3"/>
  <c r="R16" i="3"/>
  <c r="Q16" i="3"/>
  <c r="O16" i="3"/>
  <c r="N16" i="3"/>
  <c r="M16" i="3"/>
  <c r="L16" i="3"/>
  <c r="K16" i="3"/>
  <c r="J16" i="3"/>
  <c r="I16" i="3"/>
  <c r="H16" i="3"/>
  <c r="G16" i="3"/>
  <c r="F16" i="3"/>
  <c r="E16" i="3"/>
  <c r="D16" i="3"/>
  <c r="C16" i="3"/>
  <c r="B16" i="3"/>
  <c r="A16" i="3"/>
  <c r="AR15" i="3"/>
  <c r="AQ15" i="3"/>
  <c r="AL15" i="3"/>
  <c r="AK15" i="3"/>
  <c r="AF15" i="3"/>
  <c r="AC15" i="3"/>
  <c r="V15" i="3"/>
  <c r="R15" i="3"/>
  <c r="L15" i="3"/>
  <c r="I15" i="3"/>
  <c r="B15" i="3"/>
  <c r="A15" i="3"/>
  <c r="AY14" i="3"/>
  <c r="AX14" i="3"/>
  <c r="AW14" i="3"/>
  <c r="AV14" i="3"/>
  <c r="AU14" i="3"/>
  <c r="AT14" i="3"/>
  <c r="AR14" i="3"/>
  <c r="AQ14" i="3"/>
  <c r="AP14" i="3"/>
  <c r="AO14" i="3"/>
  <c r="AM14" i="3"/>
  <c r="AL14" i="3"/>
  <c r="AK14" i="3"/>
  <c r="AJ14" i="3"/>
  <c r="AI14" i="3"/>
  <c r="AH14" i="3"/>
  <c r="AG14" i="3"/>
  <c r="AF14" i="3"/>
  <c r="AE14" i="3"/>
  <c r="AD14" i="3"/>
  <c r="AC14" i="3"/>
  <c r="AB14" i="3"/>
  <c r="AA14" i="3"/>
  <c r="Z14" i="3"/>
  <c r="Y14" i="3"/>
  <c r="X14" i="3"/>
  <c r="W14" i="3"/>
  <c r="V14" i="3"/>
  <c r="U14" i="3"/>
  <c r="S14" i="3"/>
  <c r="R14" i="3"/>
  <c r="Q14" i="3"/>
  <c r="P14" i="3"/>
  <c r="O14" i="3"/>
  <c r="N14" i="3"/>
  <c r="M14" i="3"/>
  <c r="L14" i="3"/>
  <c r="K14" i="3"/>
  <c r="J14" i="3"/>
  <c r="I14" i="3"/>
  <c r="H14" i="3"/>
  <c r="G14" i="3"/>
  <c r="F14" i="3"/>
  <c r="E14" i="3"/>
  <c r="D14" i="3"/>
  <c r="C14" i="3"/>
  <c r="B14" i="3"/>
  <c r="A14" i="3"/>
  <c r="AY13" i="3"/>
  <c r="AX13" i="3"/>
  <c r="AW13" i="3"/>
  <c r="AV13" i="3"/>
  <c r="AU13" i="3"/>
  <c r="AS13" i="3"/>
  <c r="AR13" i="3"/>
  <c r="AQ13" i="3"/>
  <c r="AP13" i="3"/>
  <c r="AN13" i="3"/>
  <c r="AM13" i="3"/>
  <c r="AL13" i="3"/>
  <c r="AK13" i="3"/>
  <c r="AJ13" i="3"/>
  <c r="AI13" i="3"/>
  <c r="AH13" i="3"/>
  <c r="AG13" i="3"/>
  <c r="AF13" i="3"/>
  <c r="AE13" i="3"/>
  <c r="AD13" i="3"/>
  <c r="AC13" i="3"/>
  <c r="AB13" i="3"/>
  <c r="AA13" i="3"/>
  <c r="Z13" i="3"/>
  <c r="Y13" i="3"/>
  <c r="X13" i="3"/>
  <c r="W13" i="3"/>
  <c r="V13" i="3"/>
  <c r="T13" i="3"/>
  <c r="S13" i="3"/>
  <c r="R13" i="3"/>
  <c r="Q13" i="3"/>
  <c r="P13" i="3"/>
  <c r="O13" i="3"/>
  <c r="N13" i="3"/>
  <c r="M13" i="3"/>
  <c r="L13" i="3"/>
  <c r="K13" i="3"/>
  <c r="J13" i="3"/>
  <c r="I13" i="3"/>
  <c r="H13" i="3"/>
  <c r="G13" i="3"/>
  <c r="F13" i="3"/>
  <c r="E13" i="3"/>
  <c r="D13" i="3"/>
  <c r="C13" i="3"/>
  <c r="B13" i="3"/>
  <c r="A13" i="3"/>
  <c r="AY12" i="3"/>
  <c r="AW12" i="3"/>
  <c r="AV12" i="3"/>
  <c r="AU12" i="3"/>
  <c r="AT12" i="3"/>
  <c r="AR12" i="3"/>
  <c r="AQ12" i="3"/>
  <c r="AP12" i="3"/>
  <c r="AO12" i="3"/>
  <c r="AM12" i="3"/>
  <c r="AL12" i="3"/>
  <c r="AK12" i="3"/>
  <c r="AJ12" i="3"/>
  <c r="AI12" i="3"/>
  <c r="AH12" i="3"/>
  <c r="AG12" i="3"/>
  <c r="AF12" i="3"/>
  <c r="AE12" i="3"/>
  <c r="AD12" i="3"/>
  <c r="AC12" i="3"/>
  <c r="AB12" i="3"/>
  <c r="AA12" i="3"/>
  <c r="Z12" i="3"/>
  <c r="X12" i="3"/>
  <c r="W12" i="3"/>
  <c r="V12" i="3"/>
  <c r="U12" i="3"/>
  <c r="S12" i="3"/>
  <c r="R12" i="3"/>
  <c r="Q12" i="3"/>
  <c r="P12" i="3"/>
  <c r="O12" i="3"/>
  <c r="N12" i="3"/>
  <c r="M12" i="3"/>
  <c r="L12" i="3"/>
  <c r="K12" i="3"/>
  <c r="J12" i="3"/>
  <c r="I12" i="3"/>
  <c r="H12" i="3"/>
  <c r="G12" i="3"/>
  <c r="F12" i="3"/>
  <c r="D12" i="3"/>
  <c r="C12" i="3"/>
  <c r="B12" i="3"/>
  <c r="A12" i="3"/>
  <c r="AY11" i="3"/>
  <c r="AX11" i="3"/>
  <c r="AW11" i="3"/>
  <c r="AV11" i="3"/>
  <c r="AU11" i="3"/>
  <c r="AT11" i="3"/>
  <c r="AR11" i="3"/>
  <c r="AQ11" i="3"/>
  <c r="AP11" i="3"/>
  <c r="AO11" i="3"/>
  <c r="AM11" i="3"/>
  <c r="AL11" i="3"/>
  <c r="AK11" i="3"/>
  <c r="AJ11" i="3"/>
  <c r="AI11" i="3"/>
  <c r="AH11" i="3"/>
  <c r="AG11" i="3"/>
  <c r="AF11" i="3"/>
  <c r="AE11" i="3"/>
  <c r="AD11" i="3"/>
  <c r="AC11" i="3"/>
  <c r="AB11" i="3"/>
  <c r="AA11" i="3"/>
  <c r="Z11" i="3"/>
  <c r="Y11" i="3"/>
  <c r="X11" i="3"/>
  <c r="W11" i="3"/>
  <c r="V11" i="3"/>
  <c r="U11" i="3"/>
  <c r="S11" i="3"/>
  <c r="R11" i="3"/>
  <c r="Q11" i="3"/>
  <c r="P11" i="3"/>
  <c r="O11" i="3"/>
  <c r="N11" i="3"/>
  <c r="M11" i="3"/>
  <c r="L11" i="3"/>
  <c r="K11" i="3"/>
  <c r="J11" i="3"/>
  <c r="I11" i="3"/>
  <c r="H11" i="3"/>
  <c r="G11" i="3"/>
  <c r="F11" i="3"/>
  <c r="E11" i="3"/>
  <c r="D11" i="3"/>
  <c r="C11" i="3"/>
  <c r="B11" i="3"/>
  <c r="A11" i="3"/>
  <c r="AY10" i="3"/>
  <c r="AX10" i="3"/>
  <c r="AW10" i="3"/>
  <c r="AV10" i="3"/>
  <c r="AU10" i="3"/>
  <c r="AT10" i="3"/>
  <c r="AS10" i="3"/>
  <c r="AR10" i="3"/>
  <c r="AQ10" i="3"/>
  <c r="AP10" i="3"/>
  <c r="AO10" i="3"/>
  <c r="AM10" i="3"/>
  <c r="AL10" i="3"/>
  <c r="AK10" i="3"/>
  <c r="AJ10" i="3"/>
  <c r="AI10" i="3"/>
  <c r="AH10" i="3"/>
  <c r="AG10" i="3"/>
  <c r="AF10" i="3"/>
  <c r="AE10" i="3"/>
  <c r="AD10" i="3"/>
  <c r="AC10" i="3"/>
  <c r="AB10" i="3"/>
  <c r="AA10" i="3"/>
  <c r="Z10" i="3"/>
  <c r="X10" i="3"/>
  <c r="W10" i="3"/>
  <c r="V10" i="3"/>
  <c r="U10" i="3"/>
  <c r="S10" i="3"/>
  <c r="R10" i="3"/>
  <c r="Q10" i="3"/>
  <c r="P10" i="3"/>
  <c r="N10" i="3"/>
  <c r="M10" i="3"/>
  <c r="L10" i="3"/>
  <c r="K10" i="3"/>
  <c r="J10" i="3"/>
  <c r="I10" i="3"/>
  <c r="H10" i="3"/>
  <c r="G10" i="3"/>
  <c r="F10" i="3"/>
  <c r="E10" i="3"/>
  <c r="D10" i="3"/>
  <c r="C10" i="3"/>
  <c r="B10" i="3"/>
  <c r="A10" i="3"/>
  <c r="AY9" i="3"/>
  <c r="AX9" i="3"/>
  <c r="AW9" i="3"/>
  <c r="AV9" i="3"/>
  <c r="AU9" i="3"/>
  <c r="AT9" i="3"/>
  <c r="AS9" i="3"/>
  <c r="AR9" i="3"/>
  <c r="AQ9" i="3"/>
  <c r="AP9" i="3"/>
  <c r="AO9" i="3"/>
  <c r="AN9" i="3"/>
  <c r="AM9" i="3"/>
  <c r="AL9" i="3"/>
  <c r="AK9" i="3"/>
  <c r="AJ9" i="3"/>
  <c r="AI9" i="3"/>
  <c r="AH9" i="3"/>
  <c r="AG9" i="3"/>
  <c r="AF9" i="3"/>
  <c r="AE9" i="3"/>
  <c r="AD9" i="3"/>
  <c r="AC9" i="3"/>
  <c r="AB9" i="3"/>
  <c r="AA9" i="3"/>
  <c r="Z9" i="3"/>
  <c r="Y9" i="3"/>
  <c r="X9" i="3"/>
  <c r="W9" i="3"/>
  <c r="V9" i="3"/>
  <c r="U9" i="3"/>
  <c r="T9" i="3"/>
  <c r="S9" i="3"/>
  <c r="R9" i="3"/>
  <c r="Q9" i="3"/>
  <c r="P9" i="3"/>
  <c r="O9" i="3"/>
  <c r="N9" i="3"/>
  <c r="M9" i="3"/>
  <c r="L9" i="3"/>
  <c r="K9" i="3"/>
  <c r="J9" i="3"/>
  <c r="I9" i="3"/>
  <c r="H9" i="3"/>
  <c r="G9" i="3"/>
  <c r="F9" i="3"/>
  <c r="E9" i="3"/>
  <c r="D9" i="3"/>
  <c r="C9" i="3"/>
  <c r="B9" i="3"/>
  <c r="A9" i="3"/>
  <c r="AY8" i="3"/>
  <c r="AW8" i="3"/>
  <c r="AV8" i="3"/>
  <c r="AU8" i="3"/>
  <c r="AS8" i="3"/>
  <c r="AR8" i="3"/>
  <c r="AQ8" i="3"/>
  <c r="AP8" i="3"/>
  <c r="AN8" i="3"/>
  <c r="AM8" i="3"/>
  <c r="AL8" i="3"/>
  <c r="AK8" i="3"/>
  <c r="AJ8" i="3"/>
  <c r="AI8" i="3"/>
  <c r="AH8" i="3"/>
  <c r="AG8" i="3"/>
  <c r="AF8" i="3"/>
  <c r="AE8" i="3"/>
  <c r="AD8" i="3"/>
  <c r="AC8" i="3"/>
  <c r="AB8" i="3"/>
  <c r="AA8" i="3"/>
  <c r="Z8" i="3"/>
  <c r="X8" i="3"/>
  <c r="W8" i="3"/>
  <c r="V8" i="3"/>
  <c r="T8" i="3"/>
  <c r="S8" i="3"/>
  <c r="R8" i="3"/>
  <c r="Q8" i="3"/>
  <c r="P8" i="3"/>
  <c r="O8" i="3"/>
  <c r="N8" i="3"/>
  <c r="M8" i="3"/>
  <c r="L8" i="3"/>
  <c r="K8" i="3"/>
  <c r="J8" i="3"/>
  <c r="I8" i="3"/>
  <c r="H8" i="3"/>
  <c r="G8" i="3"/>
  <c r="F8" i="3"/>
  <c r="D8" i="3"/>
  <c r="C8" i="3"/>
  <c r="B8" i="3"/>
  <c r="A8" i="3"/>
  <c r="AX7" i="3"/>
  <c r="AW7" i="3"/>
  <c r="AV7" i="3"/>
  <c r="AU7" i="3"/>
  <c r="AT7" i="3"/>
  <c r="AR7" i="3"/>
  <c r="AQ7" i="3"/>
  <c r="AP7" i="3"/>
  <c r="AO7" i="3"/>
  <c r="AM7" i="3"/>
  <c r="AL7" i="3"/>
  <c r="AK7" i="3"/>
  <c r="AJ7" i="3"/>
  <c r="AI7" i="3"/>
  <c r="AH7" i="3"/>
  <c r="AG7" i="3"/>
  <c r="AF7" i="3"/>
  <c r="AE7" i="3"/>
  <c r="AD7" i="3"/>
  <c r="AC7" i="3"/>
  <c r="AB7" i="3"/>
  <c r="AA7" i="3"/>
  <c r="Y7" i="3"/>
  <c r="X7" i="3"/>
  <c r="W7" i="3"/>
  <c r="V7" i="3"/>
  <c r="U7" i="3"/>
  <c r="S7" i="3"/>
  <c r="R7" i="3"/>
  <c r="Q7" i="3"/>
  <c r="P7" i="3"/>
  <c r="O7" i="3"/>
  <c r="N7" i="3"/>
  <c r="M7" i="3"/>
  <c r="L7" i="3"/>
  <c r="K7" i="3"/>
  <c r="J7" i="3"/>
  <c r="I7" i="3"/>
  <c r="H7" i="3"/>
  <c r="G7" i="3"/>
  <c r="E7" i="3"/>
  <c r="D7" i="3"/>
  <c r="C7" i="3"/>
  <c r="B7" i="3"/>
  <c r="A7" i="3"/>
  <c r="AY6" i="3"/>
  <c r="AX6" i="3"/>
  <c r="AW6" i="3"/>
  <c r="AV6" i="3"/>
  <c r="AU6" i="3"/>
  <c r="AT6" i="3"/>
  <c r="AS6" i="3"/>
  <c r="AR6" i="3"/>
  <c r="AQ6" i="3"/>
  <c r="AP6" i="3"/>
  <c r="AO6" i="3"/>
  <c r="AN6" i="3"/>
  <c r="AM6" i="3"/>
  <c r="AL6" i="3"/>
  <c r="AK6" i="3"/>
  <c r="AJ6" i="3"/>
  <c r="AH6" i="3"/>
  <c r="AG6" i="3"/>
  <c r="AF6" i="3"/>
  <c r="AE6" i="3"/>
  <c r="AD6" i="3"/>
  <c r="AC6" i="3"/>
  <c r="AB6" i="3"/>
  <c r="AA6" i="3"/>
  <c r="Z6" i="3"/>
  <c r="Y6" i="3"/>
  <c r="X6" i="3"/>
  <c r="W6" i="3"/>
  <c r="V6" i="3"/>
  <c r="U6" i="3"/>
  <c r="T6" i="3"/>
  <c r="S6" i="3"/>
  <c r="R6" i="3"/>
  <c r="Q6" i="3"/>
  <c r="P6" i="3"/>
  <c r="N6" i="3"/>
  <c r="M6" i="3"/>
  <c r="L6" i="3"/>
  <c r="K6" i="3"/>
  <c r="J6" i="3"/>
  <c r="I6" i="3"/>
  <c r="H6" i="3"/>
  <c r="G6" i="3"/>
  <c r="F6" i="3"/>
  <c r="E6" i="3"/>
  <c r="D6" i="3"/>
  <c r="C6" i="3"/>
  <c r="B6" i="3"/>
  <c r="A6" i="3"/>
  <c r="AY5" i="3"/>
  <c r="AX5" i="3"/>
  <c r="AW5" i="3"/>
  <c r="AV5" i="3"/>
  <c r="AU5" i="3"/>
  <c r="AS5" i="3"/>
  <c r="AR5" i="3"/>
  <c r="AQ5" i="3"/>
  <c r="AP5" i="3"/>
  <c r="AN5" i="3"/>
  <c r="AM5" i="3"/>
  <c r="AL5" i="3"/>
  <c r="AK5" i="3"/>
  <c r="AJ5" i="3"/>
  <c r="AI5" i="3"/>
  <c r="AH5" i="3"/>
  <c r="AG5" i="3"/>
  <c r="AF5" i="3"/>
  <c r="AE5" i="3"/>
  <c r="AD5" i="3"/>
  <c r="AC5" i="3"/>
  <c r="AB5" i="3"/>
  <c r="AA5" i="3"/>
  <c r="Z5" i="3"/>
  <c r="Y5" i="3"/>
  <c r="X5" i="3"/>
  <c r="W5" i="3"/>
  <c r="V5" i="3"/>
  <c r="T5" i="3"/>
  <c r="S5" i="3"/>
  <c r="R5" i="3"/>
  <c r="Q5" i="3"/>
  <c r="P5" i="3"/>
  <c r="N5" i="3"/>
  <c r="M5" i="3"/>
  <c r="L5" i="3"/>
  <c r="K5" i="3"/>
  <c r="J5" i="3"/>
  <c r="I5" i="3"/>
  <c r="H5" i="3"/>
  <c r="G5" i="3"/>
  <c r="F5" i="3"/>
  <c r="E5" i="3"/>
  <c r="D5" i="3"/>
  <c r="C5" i="3"/>
  <c r="B5" i="3"/>
  <c r="A5" i="3"/>
  <c r="AY4" i="3"/>
  <c r="AX4" i="3"/>
  <c r="AW4" i="3"/>
  <c r="AV4" i="3"/>
  <c r="AU4" i="3"/>
  <c r="AT4" i="3"/>
  <c r="AR4" i="3"/>
  <c r="AQ4" i="3"/>
  <c r="AP4" i="3"/>
  <c r="AO4" i="3"/>
  <c r="AM4" i="3"/>
  <c r="AL4" i="3"/>
  <c r="AK4" i="3"/>
  <c r="AJ4" i="3"/>
  <c r="AI4" i="3"/>
  <c r="AH4" i="3"/>
  <c r="AG4" i="3"/>
  <c r="AF4" i="3"/>
  <c r="AE4" i="3"/>
  <c r="AD4" i="3"/>
  <c r="AC4" i="3"/>
  <c r="AB4" i="3"/>
  <c r="AA4" i="3"/>
  <c r="Z4" i="3"/>
  <c r="Y4" i="3"/>
  <c r="X4" i="3"/>
  <c r="W4" i="3"/>
  <c r="V4" i="3"/>
  <c r="U4" i="3"/>
  <c r="S4" i="3"/>
  <c r="R4" i="3"/>
  <c r="Q4" i="3"/>
  <c r="P4" i="3"/>
  <c r="O4" i="3"/>
  <c r="N4" i="3"/>
  <c r="M4" i="3"/>
  <c r="L4" i="3"/>
  <c r="K4" i="3"/>
  <c r="J4" i="3"/>
  <c r="I4" i="3"/>
  <c r="H4" i="3"/>
  <c r="G4" i="3"/>
  <c r="F4" i="3"/>
  <c r="E4" i="3"/>
  <c r="D4" i="3"/>
  <c r="C4" i="3"/>
  <c r="B4" i="3"/>
  <c r="A4" i="3"/>
  <c r="AY3" i="3"/>
  <c r="AX3" i="3"/>
  <c r="AW3" i="3"/>
  <c r="AV3" i="3"/>
  <c r="AU3" i="3"/>
  <c r="AS3" i="3"/>
  <c r="AR3" i="3"/>
  <c r="AQ3" i="3"/>
  <c r="AP3" i="3"/>
  <c r="AN3" i="3"/>
  <c r="AM3" i="3"/>
  <c r="AL3" i="3"/>
  <c r="AK3" i="3"/>
  <c r="AJ3" i="3"/>
  <c r="AI3" i="3"/>
  <c r="AH3" i="3"/>
  <c r="AG3" i="3"/>
  <c r="AF3" i="3"/>
  <c r="AE3" i="3"/>
  <c r="AD3" i="3"/>
  <c r="AC3" i="3"/>
  <c r="AB3" i="3"/>
  <c r="AA3" i="3"/>
  <c r="Z3" i="3"/>
  <c r="Y3" i="3"/>
  <c r="X3" i="3"/>
  <c r="W3" i="3"/>
  <c r="V3" i="3"/>
  <c r="T3" i="3"/>
  <c r="S3" i="3"/>
  <c r="R3" i="3"/>
  <c r="Q3" i="3"/>
  <c r="P3" i="3"/>
  <c r="N3" i="3"/>
  <c r="M3" i="3"/>
  <c r="L3" i="3"/>
  <c r="K3" i="3"/>
  <c r="J3" i="3"/>
  <c r="I3" i="3"/>
  <c r="H3" i="3"/>
  <c r="G3" i="3"/>
  <c r="F3" i="3"/>
  <c r="E3" i="3"/>
  <c r="D3" i="3"/>
  <c r="C3" i="3"/>
  <c r="B3" i="3"/>
  <c r="A3" i="3"/>
  <c r="AU1" i="3"/>
  <c r="AK1" i="3"/>
  <c r="AF1" i="3"/>
  <c r="AA1" i="3"/>
  <c r="V1" i="3"/>
  <c r="Q1" i="3"/>
  <c r="L1" i="3"/>
  <c r="G1" i="3"/>
  <c r="B1" i="3"/>
  <c r="BB15" i="4" l="1"/>
  <c r="L115" i="29"/>
  <c r="AT15" i="3" s="1"/>
  <c r="L100" i="29"/>
  <c r="AF15" i="4"/>
  <c r="AG15" i="4"/>
  <c r="AA15" i="3"/>
  <c r="AB15" i="3"/>
  <c r="AC15" i="4"/>
  <c r="X15" i="3"/>
  <c r="AB15" i="4"/>
  <c r="W15" i="3"/>
  <c r="L15" i="4"/>
  <c r="G15" i="3"/>
  <c r="H15" i="4"/>
  <c r="D15" i="3"/>
  <c r="J109" i="25"/>
  <c r="Z109" i="25"/>
  <c r="L109" i="25"/>
  <c r="AB109" i="25"/>
  <c r="AD109" i="25"/>
  <c r="M109" i="25"/>
  <c r="AC109" i="25"/>
  <c r="N109" i="25"/>
  <c r="H101" i="25"/>
  <c r="H109" i="25" s="1"/>
  <c r="BA15" i="4"/>
  <c r="AV15" i="3"/>
  <c r="AW15" i="3"/>
  <c r="F105" i="25"/>
  <c r="AL15" i="4"/>
  <c r="AG15" i="3"/>
  <c r="AP15" i="3"/>
  <c r="L101" i="29"/>
  <c r="C169" i="29" s="1"/>
  <c r="D169" i="29" s="1"/>
  <c r="AH15" i="3"/>
  <c r="H15" i="3"/>
  <c r="M15" i="4"/>
  <c r="AZ15" i="26"/>
  <c r="AZ15" i="4"/>
  <c r="C15" i="4"/>
  <c r="Q15" i="3"/>
  <c r="AR15" i="4"/>
  <c r="L55" i="29"/>
  <c r="AM15" i="3"/>
  <c r="R15" i="4"/>
  <c r="M15" i="3"/>
  <c r="N15" i="3"/>
  <c r="L45" i="29"/>
  <c r="C165" i="29" s="1"/>
  <c r="D165" i="29" s="1"/>
  <c r="L120" i="29"/>
  <c r="L127" i="29"/>
  <c r="L128" i="29"/>
  <c r="C173" i="29" s="1"/>
  <c r="AH15" i="4"/>
  <c r="AU15" i="4"/>
  <c r="L89" i="29"/>
  <c r="C167" i="29" s="1"/>
  <c r="D167" i="29" s="1"/>
  <c r="L26" i="29"/>
  <c r="L38" i="29"/>
  <c r="S15" i="3"/>
  <c r="X15" i="4"/>
  <c r="L136" i="29"/>
  <c r="L137" i="29"/>
  <c r="C174" i="29" s="1"/>
  <c r="D174" i="29" s="1"/>
  <c r="L108" i="29"/>
  <c r="L44" i="29"/>
  <c r="L109" i="29"/>
  <c r="C170" i="29" s="1"/>
  <c r="D170" i="29" s="1"/>
  <c r="L56" i="29"/>
  <c r="AO15" i="26" s="1"/>
  <c r="L27" i="29"/>
  <c r="C162" i="29" s="1"/>
  <c r="D162" i="29" s="1"/>
  <c r="L33" i="29"/>
  <c r="L94" i="29"/>
  <c r="D154" i="29"/>
  <c r="E15" i="4" s="1"/>
  <c r="B15" i="26"/>
  <c r="I15" i="4"/>
  <c r="C15" i="26"/>
  <c r="L16" i="29"/>
  <c r="B15" i="4"/>
  <c r="C15" i="3"/>
  <c r="L10" i="29"/>
  <c r="F101" i="25"/>
  <c r="L17" i="29"/>
  <c r="P15" i="26" s="1"/>
  <c r="F103" i="25"/>
  <c r="D2" i="21"/>
  <c r="I3" i="21"/>
  <c r="D4" i="21"/>
  <c r="D6" i="21"/>
  <c r="I7" i="21"/>
  <c r="D8" i="21"/>
  <c r="D16" i="21"/>
  <c r="D3" i="21"/>
  <c r="D5" i="21"/>
  <c r="D7" i="21"/>
  <c r="D9" i="21"/>
  <c r="D10" i="21"/>
  <c r="I11" i="21"/>
  <c r="D12" i="21"/>
  <c r="D14" i="21"/>
  <c r="D11" i="21"/>
  <c r="D13" i="21"/>
  <c r="D15" i="21"/>
  <c r="Z21" i="26"/>
  <c r="AJ21" i="26"/>
  <c r="AO21" i="26"/>
  <c r="AT25" i="26"/>
  <c r="AY7" i="26"/>
  <c r="P27" i="26"/>
  <c r="U27" i="26"/>
  <c r="K106" i="25"/>
  <c r="E27" i="26"/>
  <c r="Z18" i="26"/>
  <c r="AJ18" i="26"/>
  <c r="AO18" i="26"/>
  <c r="AT12" i="26"/>
  <c r="AT21" i="26"/>
  <c r="AY25" i="26"/>
  <c r="P7" i="26"/>
  <c r="U7" i="26"/>
  <c r="E7" i="26"/>
  <c r="J106" i="25"/>
  <c r="Z27" i="26"/>
  <c r="AJ27" i="26"/>
  <c r="AO27" i="26"/>
  <c r="AT18" i="26"/>
  <c r="K12" i="26"/>
  <c r="AY12" i="26"/>
  <c r="AY21" i="26"/>
  <c r="P25" i="26"/>
  <c r="U25" i="26"/>
  <c r="I106" i="25"/>
  <c r="E25" i="26"/>
  <c r="Z7" i="26"/>
  <c r="AJ7" i="26"/>
  <c r="AO7" i="26"/>
  <c r="AT27" i="26"/>
  <c r="AY18" i="26"/>
  <c r="AE12" i="26"/>
  <c r="P21" i="26"/>
  <c r="U21" i="26"/>
  <c r="H106" i="25"/>
  <c r="G106" i="25"/>
  <c r="E21" i="26"/>
  <c r="Z25" i="26"/>
  <c r="AJ25" i="26"/>
  <c r="AO25" i="26"/>
  <c r="AT7" i="26"/>
  <c r="AY27" i="26"/>
  <c r="P18" i="26"/>
  <c r="U18" i="26"/>
  <c r="L106" i="25"/>
  <c r="E18" i="26"/>
  <c r="Z12" i="26"/>
  <c r="L11" i="29"/>
  <c r="L39" i="29"/>
  <c r="L95" i="29"/>
  <c r="L121" i="29"/>
  <c r="N15" i="26"/>
  <c r="V15" i="26"/>
  <c r="AH15" i="26"/>
  <c r="AP15" i="26"/>
  <c r="G15" i="26"/>
  <c r="S15" i="26"/>
  <c r="AA15" i="26"/>
  <c r="AM15" i="26"/>
  <c r="AU15" i="26"/>
  <c r="L32" i="29"/>
  <c r="L88" i="29"/>
  <c r="L114" i="29"/>
  <c r="C171" i="29" l="1"/>
  <c r="D171" i="29" s="1"/>
  <c r="AY15" i="4"/>
  <c r="AY15" i="26"/>
  <c r="F109" i="25"/>
  <c r="D173" i="29"/>
  <c r="AJ15" i="26"/>
  <c r="AN15" i="26"/>
  <c r="AN15" i="4"/>
  <c r="AI15" i="3"/>
  <c r="BC15" i="26"/>
  <c r="BC15" i="4"/>
  <c r="AX15" i="3"/>
  <c r="AJ15" i="4"/>
  <c r="AE15" i="3"/>
  <c r="AT15" i="26"/>
  <c r="T15" i="26"/>
  <c r="T15" i="4"/>
  <c r="O15" i="3"/>
  <c r="AT15" i="4"/>
  <c r="AO15" i="3"/>
  <c r="C166" i="29"/>
  <c r="D166" i="29" s="1"/>
  <c r="U15" i="26"/>
  <c r="F106" i="25"/>
  <c r="E15" i="26"/>
  <c r="U15" i="3"/>
  <c r="Z15" i="4"/>
  <c r="U15" i="4"/>
  <c r="P15" i="3"/>
  <c r="AO15" i="4"/>
  <c r="AJ15" i="3"/>
  <c r="C163" i="29"/>
  <c r="D163" i="29" s="1"/>
  <c r="Z15" i="26"/>
  <c r="AI15" i="26"/>
  <c r="AI15" i="4"/>
  <c r="AD15" i="3"/>
  <c r="AD15" i="26"/>
  <c r="AD15" i="4"/>
  <c r="Y15" i="3"/>
  <c r="C161" i="29"/>
  <c r="D161" i="29" s="1"/>
  <c r="O15" i="26"/>
  <c r="O15" i="4"/>
  <c r="J15" i="3"/>
  <c r="K15" i="3"/>
  <c r="P15" i="4"/>
  <c r="J15" i="26"/>
  <c r="J15" i="4"/>
  <c r="E15" i="3"/>
  <c r="AS26" i="26"/>
  <c r="AS26" i="4"/>
  <c r="AN26" i="3"/>
  <c r="AT5" i="26"/>
  <c r="AO5" i="3"/>
  <c r="AT5" i="4"/>
  <c r="BC8" i="26"/>
  <c r="BC8" i="4"/>
  <c r="AX8" i="3"/>
  <c r="AD8" i="26"/>
  <c r="AD8" i="4"/>
  <c r="Y8" i="3"/>
  <c r="AI23" i="26"/>
  <c r="AI23" i="4"/>
  <c r="AD23" i="3"/>
  <c r="AX14" i="26"/>
  <c r="AX14" i="4"/>
  <c r="AS14" i="3"/>
  <c r="AX18" i="26"/>
  <c r="AX18" i="4"/>
  <c r="AS18" i="3"/>
  <c r="AX21" i="26"/>
  <c r="AS21" i="3"/>
  <c r="AX21" i="4"/>
  <c r="AS15" i="26"/>
  <c r="AS15" i="4"/>
  <c r="AN15" i="3"/>
  <c r="E5" i="21"/>
  <c r="K3" i="21"/>
  <c r="E3" i="21"/>
  <c r="E16" i="21"/>
  <c r="E8" i="21"/>
  <c r="AO26" i="26"/>
  <c r="AO26" i="4"/>
  <c r="AJ26" i="3"/>
  <c r="T20" i="26"/>
  <c r="O20" i="3"/>
  <c r="T20" i="4"/>
  <c r="U16" i="26"/>
  <c r="P16" i="3"/>
  <c r="U16" i="4"/>
  <c r="Z5" i="26"/>
  <c r="U5" i="3"/>
  <c r="Z5" i="4"/>
  <c r="AY3" i="26"/>
  <c r="AY3" i="4"/>
  <c r="AT3" i="3"/>
  <c r="AY8" i="26"/>
  <c r="AY8" i="4"/>
  <c r="AT8" i="3"/>
  <c r="Z8" i="26"/>
  <c r="Z8" i="4"/>
  <c r="U8" i="3"/>
  <c r="AD10" i="26"/>
  <c r="AD10" i="4"/>
  <c r="Y10" i="3"/>
  <c r="Y11" i="26"/>
  <c r="Y11" i="4"/>
  <c r="T11" i="3"/>
  <c r="T3" i="26"/>
  <c r="O3" i="3"/>
  <c r="T3" i="4"/>
  <c r="AS14" i="26"/>
  <c r="AS14" i="4"/>
  <c r="AN14" i="3"/>
  <c r="Y4" i="26"/>
  <c r="T4" i="3"/>
  <c r="Y4" i="4"/>
  <c r="AT17" i="26"/>
  <c r="AO17" i="3"/>
  <c r="AT17" i="4"/>
  <c r="AX12" i="26"/>
  <c r="AX12" i="4"/>
  <c r="AS12" i="3"/>
  <c r="AS18" i="26"/>
  <c r="AS18" i="4"/>
  <c r="AN18" i="3"/>
  <c r="Y27" i="26"/>
  <c r="Y27" i="4"/>
  <c r="T27" i="3"/>
  <c r="AX25" i="26"/>
  <c r="AS25" i="3"/>
  <c r="AX25" i="4"/>
  <c r="AS21" i="26"/>
  <c r="AN21" i="3"/>
  <c r="AS21" i="4"/>
  <c r="Y15" i="26"/>
  <c r="Y15" i="4"/>
  <c r="T15" i="3"/>
  <c r="K18" i="26"/>
  <c r="K18" i="4"/>
  <c r="F18" i="3"/>
  <c r="K27" i="26"/>
  <c r="K27" i="4"/>
  <c r="F27" i="3"/>
  <c r="K7" i="26"/>
  <c r="K7" i="4"/>
  <c r="F7" i="3"/>
  <c r="K25" i="26"/>
  <c r="K25" i="4"/>
  <c r="F25" i="3"/>
  <c r="K21" i="26"/>
  <c r="K21" i="4"/>
  <c r="F21" i="3"/>
  <c r="K15" i="26"/>
  <c r="C160" i="29"/>
  <c r="K15" i="4"/>
  <c r="F15" i="3"/>
  <c r="E15" i="21"/>
  <c r="E9" i="21"/>
  <c r="T5" i="26"/>
  <c r="O5" i="3"/>
  <c r="T5" i="4"/>
  <c r="AT3" i="26"/>
  <c r="AT3" i="4"/>
  <c r="AO3" i="3"/>
  <c r="E13" i="21"/>
  <c r="K14" i="21"/>
  <c r="E14" i="21"/>
  <c r="E10" i="21"/>
  <c r="E7" i="21"/>
  <c r="K6" i="21"/>
  <c r="E6" i="21"/>
  <c r="E4" i="21"/>
  <c r="D17" i="21"/>
  <c r="E2" i="21"/>
  <c r="AO20" i="26"/>
  <c r="AJ20" i="3"/>
  <c r="AO20" i="4"/>
  <c r="Z13" i="26"/>
  <c r="U13" i="3"/>
  <c r="Z13" i="4"/>
  <c r="AS11" i="26"/>
  <c r="AS11" i="4"/>
  <c r="AN11" i="3"/>
  <c r="T6" i="26"/>
  <c r="T6" i="4"/>
  <c r="O6" i="3"/>
  <c r="AS4" i="26"/>
  <c r="AN4" i="3"/>
  <c r="AS4" i="4"/>
  <c r="BC12" i="26"/>
  <c r="BC12" i="4"/>
  <c r="AX12" i="3"/>
  <c r="AS27" i="26"/>
  <c r="AS27" i="4"/>
  <c r="AN27" i="3"/>
  <c r="Y7" i="26"/>
  <c r="Y7" i="4"/>
  <c r="T7" i="3"/>
  <c r="AE18" i="26"/>
  <c r="AE18" i="4"/>
  <c r="Z18" i="3"/>
  <c r="AE27" i="26"/>
  <c r="AE27" i="4"/>
  <c r="Z27" i="3"/>
  <c r="AE7" i="26"/>
  <c r="AE7" i="4"/>
  <c r="Z7" i="3"/>
  <c r="AE25" i="26"/>
  <c r="AE25" i="4"/>
  <c r="Z25" i="3"/>
  <c r="AE21" i="26"/>
  <c r="AE21" i="4"/>
  <c r="Z21" i="3"/>
  <c r="AE15" i="26"/>
  <c r="C164" i="29"/>
  <c r="D164" i="29" s="1"/>
  <c r="AE15" i="4"/>
  <c r="Z15" i="3"/>
  <c r="Y26" i="26"/>
  <c r="Y26" i="4"/>
  <c r="T26" i="3"/>
  <c r="K20" i="26"/>
  <c r="K20" i="4"/>
  <c r="F20" i="3"/>
  <c r="AY13" i="26"/>
  <c r="AY13" i="4"/>
  <c r="AT13" i="3"/>
  <c r="J8" i="26"/>
  <c r="J8" i="4"/>
  <c r="E8" i="3"/>
  <c r="T10" i="26"/>
  <c r="T10" i="4"/>
  <c r="O10" i="3"/>
  <c r="AX23" i="26"/>
  <c r="AX23" i="4"/>
  <c r="AS23" i="3"/>
  <c r="AS10" i="26"/>
  <c r="AS10" i="4"/>
  <c r="AN10" i="3"/>
  <c r="Y14" i="26"/>
  <c r="Y14" i="4"/>
  <c r="T14" i="3"/>
  <c r="BC17" i="26"/>
  <c r="BC17" i="4"/>
  <c r="AX17" i="3"/>
  <c r="AI17" i="26"/>
  <c r="AI17" i="4"/>
  <c r="AD17" i="3"/>
  <c r="AI19" i="26"/>
  <c r="AI19" i="4"/>
  <c r="AD19" i="3"/>
  <c r="AS12" i="26"/>
  <c r="AN12" i="3"/>
  <c r="AS12" i="4"/>
  <c r="AD12" i="26"/>
  <c r="AD12" i="4"/>
  <c r="Y12" i="3"/>
  <c r="Y18" i="26"/>
  <c r="Y18" i="4"/>
  <c r="T18" i="3"/>
  <c r="AX7" i="26"/>
  <c r="AX7" i="4"/>
  <c r="AS7" i="3"/>
  <c r="AS25" i="26"/>
  <c r="AN25" i="3"/>
  <c r="AS25" i="4"/>
  <c r="Y21" i="26"/>
  <c r="T21" i="3"/>
  <c r="Y21" i="4"/>
  <c r="BD18" i="26"/>
  <c r="BD18" i="4"/>
  <c r="AY18" i="3"/>
  <c r="BD27" i="26"/>
  <c r="AY27" i="3"/>
  <c r="BD27" i="4"/>
  <c r="BD7" i="26"/>
  <c r="AY7" i="3"/>
  <c r="BD7" i="4"/>
  <c r="BD25" i="26"/>
  <c r="AY25" i="3"/>
  <c r="BD25" i="4"/>
  <c r="BD21" i="26"/>
  <c r="AY21" i="3"/>
  <c r="BD21" i="4"/>
  <c r="BD15" i="26"/>
  <c r="C172" i="29"/>
  <c r="D172" i="29" s="1"/>
  <c r="AY15" i="3"/>
  <c r="BD15" i="4"/>
  <c r="U24" i="26"/>
  <c r="P24" i="3"/>
  <c r="U24" i="4"/>
  <c r="AS20" i="26"/>
  <c r="AN20" i="3"/>
  <c r="AS20" i="4"/>
  <c r="AX26" i="26"/>
  <c r="AX26" i="4"/>
  <c r="AS26" i="3"/>
  <c r="U26" i="26"/>
  <c r="U26" i="4"/>
  <c r="P26" i="3"/>
  <c r="AY5" i="26"/>
  <c r="AY5" i="4"/>
  <c r="AT5" i="3"/>
  <c r="AT13" i="26"/>
  <c r="AO13" i="3"/>
  <c r="AT13" i="4"/>
  <c r="Z3" i="26"/>
  <c r="Z3" i="4"/>
  <c r="U3" i="3"/>
  <c r="AT8" i="26"/>
  <c r="AT8" i="4"/>
  <c r="AO8" i="3"/>
  <c r="AX11" i="26"/>
  <c r="AX11" i="4"/>
  <c r="AS11" i="3"/>
  <c r="AS23" i="26"/>
  <c r="AS23" i="4"/>
  <c r="AN23" i="3"/>
  <c r="AN6" i="26"/>
  <c r="K8" i="21"/>
  <c r="AN6" i="4"/>
  <c r="AI6" i="3"/>
  <c r="Y10" i="26"/>
  <c r="Y10" i="4"/>
  <c r="T10" i="3"/>
  <c r="AX4" i="26"/>
  <c r="AX4" i="4"/>
  <c r="AS4" i="3"/>
  <c r="AY17" i="26"/>
  <c r="AY17" i="4"/>
  <c r="AT17" i="3"/>
  <c r="O17" i="26"/>
  <c r="O17" i="4"/>
  <c r="J17" i="3"/>
  <c r="O19" i="26"/>
  <c r="O19" i="4"/>
  <c r="J19" i="3"/>
  <c r="Y12" i="26"/>
  <c r="T12" i="3"/>
  <c r="Y12" i="4"/>
  <c r="J12" i="26"/>
  <c r="J12" i="4"/>
  <c r="E12" i="3"/>
  <c r="AX27" i="26"/>
  <c r="AX27" i="4"/>
  <c r="AS27" i="3"/>
  <c r="AS7" i="26"/>
  <c r="AS7" i="4"/>
  <c r="AN7" i="3"/>
  <c r="Y25" i="26"/>
  <c r="T25" i="3"/>
  <c r="Y25" i="4"/>
  <c r="AX15" i="26"/>
  <c r="AX15" i="4"/>
  <c r="AS15" i="3"/>
  <c r="C168" i="29"/>
  <c r="D168" i="29" s="1"/>
  <c r="K11" i="21"/>
  <c r="E11" i="21"/>
  <c r="E12" i="21"/>
  <c r="D160" i="29" l="1"/>
  <c r="I5" i="21"/>
  <c r="L10" i="21"/>
  <c r="J10" i="21"/>
  <c r="I13" i="21"/>
  <c r="J7" i="21"/>
  <c r="L7" i="21"/>
  <c r="J4" i="21"/>
  <c r="L4" i="21"/>
  <c r="K4" i="21"/>
  <c r="K7" i="21"/>
  <c r="K10" i="21"/>
  <c r="I2" i="21"/>
  <c r="I8" i="21"/>
  <c r="J13" i="21"/>
  <c r="L13" i="21"/>
  <c r="I10" i="21"/>
  <c r="L8" i="21"/>
  <c r="J8" i="21"/>
  <c r="J9" i="21"/>
  <c r="L9" i="21"/>
  <c r="J2" i="21"/>
  <c r="L5" i="21"/>
  <c r="J5" i="21"/>
  <c r="K12" i="21"/>
  <c r="J3" i="21"/>
  <c r="L2" i="21"/>
  <c r="L3" i="21"/>
  <c r="I9" i="21"/>
  <c r="I14" i="21"/>
  <c r="L14" i="21"/>
  <c r="J14" i="21"/>
  <c r="K2" i="21"/>
  <c r="I4" i="21"/>
  <c r="K5" i="21"/>
  <c r="L12" i="21"/>
  <c r="J12" i="21"/>
  <c r="I6" i="21"/>
  <c r="H15" i="21"/>
  <c r="H11" i="21"/>
  <c r="H7" i="21"/>
  <c r="H16" i="21"/>
  <c r="H12" i="21"/>
  <c r="H8" i="21"/>
  <c r="H13" i="21"/>
  <c r="H9" i="21"/>
  <c r="H14" i="21"/>
  <c r="H10" i="21"/>
  <c r="H6" i="21"/>
  <c r="H4" i="21"/>
  <c r="H5" i="21"/>
  <c r="H2" i="21"/>
  <c r="H3" i="21"/>
  <c r="K13" i="21"/>
  <c r="I12" i="21"/>
  <c r="K9" i="21"/>
  <c r="L11" i="21"/>
  <c r="J11" i="21"/>
  <c r="J6" i="21"/>
  <c r="L6" i="21"/>
  <c r="D155" i="64"/>
  <c r="D155" i="60"/>
  <c r="D155" i="59"/>
  <c r="D155" i="29"/>
  <c r="D155" i="58"/>
  <c r="D155" i="62"/>
  <c r="F15" i="26"/>
  <c r="F15" i="4"/>
  <c r="F107"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J1" authorId="0" shapeId="0" xr:uid="{00000000-0006-0000-0200-000001000000}">
      <text>
        <r>
          <rPr>
            <sz val="10"/>
            <color rgb="FF000000"/>
            <rFont val="Arial"/>
          </rPr>
          <t>=Identifikovatelna cast / nazbieratelny pocet bodov
	-Martin Konecny</t>
        </r>
      </text>
    </comment>
    <comment ref="K1" authorId="0" shapeId="0" xr:uid="{00000000-0006-0000-0200-000002000000}">
      <text>
        <r>
          <rPr>
            <sz val="10"/>
            <color rgb="FF000000"/>
            <rFont val="Arial"/>
          </rPr>
          <t>=Identifikovateľná časť / max počet bodov
	-Martin Konecny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J24" authorId="0" shapeId="0" xr:uid="{00000000-0006-0000-0800-000001000000}">
      <text>
        <r>
          <rPr>
            <sz val="10"/>
            <color rgb="FF000000"/>
            <rFont val="Arial"/>
          </rPr>
          <t>Nie, nebol. Preto to uvádzame takto.
1) nešlo cez to eID
2) zožralo by to 2x času
+mk.martinkonecny@gmail.com
	-František Kocúrik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J24" authorId="0" shapeId="0" xr:uid="{00000000-0006-0000-0900-000001000000}">
      <text>
        <r>
          <rPr>
            <sz val="10"/>
            <color rgb="FF000000"/>
            <rFont val="Arial"/>
          </rPr>
          <t>Nie, nebol. Preto to uvádzame takto.
1) nešlo cez to eID
2) zožralo by to 2x času
+mk.martinkonecny@gmail.com
	-František Kocúrik</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J24" authorId="0" shapeId="0" xr:uid="{00000000-0006-0000-0A00-000001000000}">
      <text>
        <r>
          <rPr>
            <sz val="10"/>
            <color rgb="FF000000"/>
            <rFont val="Arial"/>
          </rPr>
          <t>Nie, nebol. Preto to uvádzame takto.
1) nešlo cez to eID
2) zožralo by to 2x času
+mk.martinkonecny@gmail.com
	-František Kocúrik</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J24" authorId="0" shapeId="0" xr:uid="{00000000-0006-0000-0B00-000001000000}">
      <text>
        <r>
          <rPr>
            <sz val="10"/>
            <color rgb="FF000000"/>
            <rFont val="Arial"/>
          </rPr>
          <t>Nie, nebol. Preto to uvádzame takto.
1) nešlo cez to eID
2) zožralo by to 2x času
+mk.martinkonecny@gmail.com
	-František Kocúrik</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J24" authorId="0" shapeId="0" xr:uid="{00000000-0006-0000-0C00-000001000000}">
      <text>
        <r>
          <rPr>
            <sz val="10"/>
            <color rgb="FF000000"/>
            <rFont val="Arial"/>
          </rPr>
          <t>Nie, nebol. Preto to uvádzame takto.
1) nešlo cez to eID
2) zožralo by to 2x času
+mk.martinkonecny@gmail.com
	-František Kocúrik</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J24" authorId="0" shapeId="0" xr:uid="{00000000-0006-0000-0D00-000001000000}">
      <text>
        <r>
          <rPr>
            <sz val="10"/>
            <color rgb="FF000000"/>
            <rFont val="Arial"/>
          </rPr>
          <t>Nie, nebol. Preto to uvádzame takto.
1) nešlo cez to eID
2) zožralo by to 2x času
+mk.martinkonecny@gmail.com
	-František Kocúrik</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J24" authorId="0" shapeId="0" xr:uid="{00000000-0006-0000-0E00-000001000000}">
      <text>
        <r>
          <rPr>
            <sz val="10"/>
            <color rgb="FF000000"/>
            <rFont val="Arial"/>
          </rPr>
          <t>Nie, nebol. Preto to uvádzame takto.
1) nešlo cez to eID
2) zožralo by to 2x času
+mk.martinkonecny@gmail.com
	-František Kocúrik</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J24" authorId="0" shapeId="0" xr:uid="{00000000-0006-0000-0F00-000001000000}">
      <text>
        <r>
          <rPr>
            <sz val="10"/>
            <color rgb="FF000000"/>
            <rFont val="Arial"/>
          </rPr>
          <t>Nie, nebol. Preto to uvádzame takto.
1) nešlo cez to eID
2) zožralo by to 2x času
+mk.martinkonecny@gmail.com
	-František Kocúrik</t>
        </r>
      </text>
    </comment>
  </commentList>
</comments>
</file>

<file path=xl/sharedStrings.xml><?xml version="1.0" encoding="utf-8"?>
<sst xmlns="http://schemas.openxmlformats.org/spreadsheetml/2006/main" count="5012" uniqueCount="683">
  <si>
    <t>Životná situácia</t>
  </si>
  <si>
    <t>Jednoduchá platba</t>
  </si>
  <si>
    <t>Nazbierateľný počet bodov</t>
  </si>
  <si>
    <t>Nevedeli sme ohodnotiť</t>
  </si>
  <si>
    <t>Získali</t>
  </si>
  <si>
    <t>Identifikovateľná časť</t>
  </si>
  <si>
    <t>%</t>
  </si>
  <si>
    <t>Celkové hodnotenie</t>
  </si>
  <si>
    <t>No.</t>
  </si>
  <si>
    <t>Oblasť</t>
  </si>
  <si>
    <t>Kategória</t>
  </si>
  <si>
    <t>Max Počet Bodov v kategorii</t>
  </si>
  <si>
    <t>Váha</t>
  </si>
  <si>
    <t>Navrhovaná váha (ideálny benchmark)</t>
  </si>
  <si>
    <t>Navrhovaná váha (aktuálny benchmark)</t>
  </si>
  <si>
    <t>Normalizovane body</t>
  </si>
  <si>
    <t>Podiel vyhodnotených ŽS</t>
  </si>
  <si>
    <t>Relatívna vyhodnotiteľnosť kategórie</t>
  </si>
  <si>
    <t>Absolútna vyhodnotiteľnosť kategórie</t>
  </si>
  <si>
    <t>Relatívna úspešnosť kategórie</t>
  </si>
  <si>
    <t>Vyhľadateľnosť</t>
  </si>
  <si>
    <t>Používateľ: Vyhľadávam svoju ŽS</t>
  </si>
  <si>
    <t>Návody a informovanosť</t>
  </si>
  <si>
    <t>Používateľ: Informujem sa o svojej ŽS</t>
  </si>
  <si>
    <t>Navigácia vo formulároch</t>
  </si>
  <si>
    <t>Používateľ: Navigujem sa medzi krokmi</t>
  </si>
  <si>
    <t>Proaktívnosť</t>
  </si>
  <si>
    <t xml:space="preserve">Používateľ: Som informovaný o zmenách a môžem skontrolovať stav </t>
  </si>
  <si>
    <t>1x a dosť!</t>
  </si>
  <si>
    <t>Používateľ:  Nevyžadujú odo mňa informácie, ktoré som už zadal</t>
  </si>
  <si>
    <t>Spätná väzba</t>
  </si>
  <si>
    <t>Používateľ: Viem jednoducho nájsť pomoc a poslať spätnú väzbu</t>
  </si>
  <si>
    <t>Použiteľnosť</t>
  </si>
  <si>
    <t>Používateľ: Mám pocit, že som v známom prostredí</t>
  </si>
  <si>
    <t>Zrozumiteľnosť</t>
  </si>
  <si>
    <t>Používateľ: Rozumiem textom.</t>
  </si>
  <si>
    <t>Dostupnosť online</t>
  </si>
  <si>
    <t xml:space="preserve">Dostupnosť služieb online </t>
  </si>
  <si>
    <t>Mobilita</t>
  </si>
  <si>
    <t>Podpora mobilných zariadení + Previazanosť kanálov</t>
  </si>
  <si>
    <t>Inkluzívnosť</t>
  </si>
  <si>
    <t xml:space="preserve">Prístupnosť a inkluzívnosť </t>
  </si>
  <si>
    <t>Platba</t>
  </si>
  <si>
    <t>Bezpečnosť</t>
  </si>
  <si>
    <t xml:space="preserve">Bezpečnosť a overovanie </t>
  </si>
  <si>
    <t>Transparentnosť</t>
  </si>
  <si>
    <t>Rozvoj</t>
  </si>
  <si>
    <t>Udržateľný rozvoj</t>
  </si>
  <si>
    <t>Sum</t>
  </si>
  <si>
    <t>Skupina metrík</t>
  </si>
  <si>
    <t>Podskupina metrík</t>
  </si>
  <si>
    <t>Číslo metriky</t>
  </si>
  <si>
    <t>Popis metriky</t>
  </si>
  <si>
    <t>Zápis do ORSR</t>
  </si>
  <si>
    <t>Podávanie kontrolného výkazu</t>
  </si>
  <si>
    <t>SZČO bez paušálu / PO neplatič DPH - Plnenie si daň. povinnosti</t>
  </si>
  <si>
    <t>Sankcie</t>
  </si>
  <si>
    <t>Domáhanie sa práva - Podanie na súd - Žaloba</t>
  </si>
  <si>
    <t>Bežné podnikateľské operácie - vykazovanie štatistík</t>
  </si>
  <si>
    <t>Sociálne dávky - Príspevok v nezamestnanosti</t>
  </si>
  <si>
    <t>Strata OP</t>
  </si>
  <si>
    <t>Domáhanie sa práva - Podanie na súd - Odvolanie sa</t>
  </si>
  <si>
    <t>Plnenie si daňových povinností (FO)</t>
  </si>
  <si>
    <t>Založenie s.r.o./a.s.</t>
  </si>
  <si>
    <t>Stavba rodinného domu (FO)</t>
  </si>
  <si>
    <t>Prihlásenie (zmena) trvalého pobytu</t>
  </si>
  <si>
    <t>Platenie sociálnych odvodov SZČO</t>
  </si>
  <si>
    <t>Príspevok pri narodení dieťaťa</t>
  </si>
  <si>
    <t>Rodičovský príspevok</t>
  </si>
  <si>
    <t>Prídavky na dieťa</t>
  </si>
  <si>
    <t>Rodinný život – Rozvod</t>
  </si>
  <si>
    <t>Predaj vozidla</t>
  </si>
  <si>
    <t>Kúpa / nadobudnutie vozidla</t>
  </si>
  <si>
    <t>Prihlasovanie zamestnancov do sociálnej poisťovne</t>
  </si>
  <si>
    <t>Vznik živnosti (založenie)</t>
  </si>
  <si>
    <t>Živnosť (zmena)</t>
  </si>
  <si>
    <t>Živnosť (prerušenie)</t>
  </si>
  <si>
    <t>Živnosť (zánik)</t>
  </si>
  <si>
    <t>Max Body</t>
  </si>
  <si>
    <t>Hodnotitel</t>
  </si>
  <si>
    <t>František Kocúrik (Lighting Beetle*)</t>
  </si>
  <si>
    <t>Petra Piačková (Lighting Beetle*)</t>
  </si>
  <si>
    <t>Alžbeta Selepová (Lighting Beetle*)</t>
  </si>
  <si>
    <t>Bohuslav Beňuch (Lighting Beetle*)</t>
  </si>
  <si>
    <t>Kristína Malíková (Lighting Beetle*)</t>
  </si>
  <si>
    <t>Je verejná informačná stránka o ŽS vyhľadateľná cez najpopulárnejšie internetové vyhľadávače (Google, Bing) tak, aby bola dostupná na prvej stránke výsledkov vyhľadávania?</t>
  </si>
  <si>
    <t>Je názov informačnej stránky o ŽS koncipovaný tak, aby bolo z výsledku vyhľadávania na prvý pohľad zjavné, o akú ŽS ide?</t>
  </si>
  <si>
    <t>Je popis informačnej stránky o ŽS krátky a výstižný?</t>
  </si>
  <si>
    <t>Je ŽS ľahko vyhľadateľná cez vyhľadávanie na webovom sídle slovensko.sk?</t>
  </si>
  <si>
    <t>Existujú na verejnej informačnej stránke dostupné návody k ŽS?</t>
  </si>
  <si>
    <t>Sú návody napísané ľudskou rečou a z pohľadu občana?</t>
  </si>
  <si>
    <t>Skrývame pre používateľa nezrozumiteľné interné procesy, smernice a nariadenia, podľa ktorých sa riadi poskytovanie služieb? Ak nám zákon priamo ukladá povinnosť o zverejňovaní takýchto textov, uvádzame okrem legislatívnej formulácie vysvetlenie ľudskou rečou?</t>
  </si>
  <si>
    <t>Uvádzame v návode ŽS priame odkazy na služby týkajúce sa tejto ŽS?</t>
  </si>
  <si>
    <t>Máme v návode uvedené, pre koho je ŽS určená?</t>
  </si>
  <si>
    <t>Uvádzame na informačnej stránke ŽS, aké výhody používateľovi poskytuje digitálna služba?</t>
  </si>
  <si>
    <t>Informujeme občana pred začatím používania služby, aké podklady bude na úspešné využitie služby potrebovať?</t>
  </si>
  <si>
    <t>Informujeme občana v návode o spoplatnení služby? Ak služba spoplatnená je, uvádzame výšku poplatku?</t>
  </si>
  <si>
    <t>Informujeme používateľa o tom, koľko krokov vykonal a kde v procese sa nachádza? Informujeme používateľa aj v prípade, že ŽS má iba jeden krok?</t>
  </si>
  <si>
    <t>Poskytujeme používateľovi možnosť použiť služby na všetkých najčastejšie používaných operačných systémoch (Windows, MacOS, Linux) a prehliadačoch (Google Chrome, Mozilla Firefox, Internet Explorer)?</t>
  </si>
  <si>
    <t>Ak službu nie je možné použiť na majoritnom operačnom systéme alebo prehliadači, upozorňujeme na to používateľa ešte pred začatím procesu na informačnej stránke alebo v návode?</t>
  </si>
  <si>
    <t>Používateľ: Som informovaný o zmenách a môžem skontrolovať stav</t>
  </si>
  <si>
    <t>Informujeme používateľa proaktívne (notifikujeme) o zmene stavu ŽS prostredníctvom digitálnych kanálov (email, SMS, webové sídlo, elektronická schránka alebo mobilná aplikácia)?</t>
  </si>
  <si>
    <t>Poskytujeme proaktívne inštrukcie ako ďalej postupovať, ak sa vyžaduje od používateľa ďalší krok?</t>
  </si>
  <si>
    <t>Môže si používateľ proaktívne overiť stav jeho ŽS cez komunikačné kanály?</t>
  </si>
  <si>
    <t>Používateľ: Verejná služba odo mňa nevyžaduje informácie, ktoré som už dával</t>
  </si>
  <si>
    <t>Je dodržané, že inštitúcia nevyžaduje od občana informácie, ktoré jej už odovzdal?</t>
  </si>
  <si>
    <t>Je dodržané, že služby, ktoré sú súčasťou ŽS nevyžadujú od občana informácie, ktoré jej už odovzdal?</t>
  </si>
  <si>
    <t>Je dodržané, že služba nezbiera od občana informácie, ktoré nie sú odôvodnené?</t>
  </si>
  <si>
    <t>Dostupnosť pomoci (kontaktu)</t>
  </si>
  <si>
    <t>6.1.1</t>
  </si>
  <si>
    <t>Sú kontaktné údaje viditeľné v každom kroku využívania služby?</t>
  </si>
  <si>
    <t>6.1.2</t>
  </si>
  <si>
    <t>Umožňujeme používateľovi skontaktovať sa s reálnou osobou?</t>
  </si>
  <si>
    <t>6.1.3</t>
  </si>
  <si>
    <t>Vysvetľujeme v priebehu využívania služby komplikovanejšie pojmy ľudskou rečou cez nápovedy alebo pomocné texty?</t>
  </si>
  <si>
    <t>Zber spätnej väzby</t>
  </si>
  <si>
    <t>6.2.1</t>
  </si>
  <si>
    <t>Umožňujeme používateľovi zanechať spätnú väzbu na proces v každom kroku ŽS?</t>
  </si>
  <si>
    <t>6.2.2</t>
  </si>
  <si>
    <t>Môže používateľ v poslednom kroku ŽS zanechať spätnú väzbu?</t>
  </si>
  <si>
    <t>Najčastejšie otázky a odpovede</t>
  </si>
  <si>
    <t>6.3.1</t>
  </si>
  <si>
    <t>Má ŽS k dispozícii stránku s často kladenými otázkami?</t>
  </si>
  <si>
    <t>6.3.2</t>
  </si>
  <si>
    <t>Sú často kladené otázky členené podľa tém?</t>
  </si>
  <si>
    <t>6.3.3</t>
  </si>
  <si>
    <t>Má stránka s často kladenými otázkami vlastné vyhľadávanie?</t>
  </si>
  <si>
    <t>6.3.4</t>
  </si>
  <si>
    <t>Nachádzajú sa v odpovediach na stránke často kladených otázok odkazy na súvisiace služby alebo ŽS?</t>
  </si>
  <si>
    <t>Používateľ: Mám pocit, že som v známom prostredí, dôverujem mu a viem, ako s ním narábať.</t>
  </si>
  <si>
    <t>Základné pravidlá jednotného dizajn-manuálu elektronických služieb ID-SK</t>
  </si>
  <si>
    <t>7.1.1</t>
  </si>
  <si>
    <t>Navrhli sme služby, ktoré sú súčasťou ŽS podľa vzorov a komponentov ID-SK?</t>
  </si>
  <si>
    <t>7.1.2</t>
  </si>
  <si>
    <t>Sú dlhé formuláre rozdelené na viacero podstránok?</t>
  </si>
  <si>
    <t>Typografia</t>
  </si>
  <si>
    <t>7.2.1</t>
  </si>
  <si>
    <t>Používame pre text veľkosť písma minimálne 16px?</t>
  </si>
  <si>
    <t>7.2.2</t>
  </si>
  <si>
    <t>Sú texty hypertextových odkazov výstižné, bez ohľadu na okolitý kontext?</t>
  </si>
  <si>
    <t>7.2.3</t>
  </si>
  <si>
    <t>Je dôležitý text s možným právnym následkom (napríklad pokuta alebo trest odňatia slobody) od hlavného textu vizuálne zvýraznený/odlíšený?</t>
  </si>
  <si>
    <t>Farby</t>
  </si>
  <si>
    <t>7.3.1</t>
  </si>
  <si>
    <t>Riadi sa elektronická služba, ktorá je súčasťou ŽS, farebnou paletou uvedenou v ID-SK?</t>
  </si>
  <si>
    <t>Tlačidlá</t>
  </si>
  <si>
    <t>7.4.1</t>
  </si>
  <si>
    <t>Označujeme interaktívne prvky vždy zmenou kurzora?</t>
  </si>
  <si>
    <t>7.4.2</t>
  </si>
  <si>
    <t>Opisujeme textom v tlačidlách akciu, ktorá nastane po stlačení daného tlačidla?</t>
  </si>
  <si>
    <t>7.4.3</t>
  </si>
  <si>
    <t>Používame na stránke vždy iba jedno primárne tlačidlo, ktoré potvrdzuje hlavnú akciu?</t>
  </si>
  <si>
    <t>Hlavička a päta</t>
  </si>
  <si>
    <t>7.5.1</t>
  </si>
  <si>
    <t>Obsahuje stránka služby (formulára), ktorá je súčasťou ŽS, hlavičku a pätu podľa šablóny ID-SK?</t>
  </si>
  <si>
    <t>7.5.2</t>
  </si>
  <si>
    <t>Obsahuje päta stránky odkazy na kontaktnú stránku inštitúcie, pomocné informácie, informácie o ochrane osobných údajov a vyhlásenie o prístupnosti?</t>
  </si>
  <si>
    <t>Formulárové prvky</t>
  </si>
  <si>
    <t>7.6.1</t>
  </si>
  <si>
    <t>Menia elektronické formuláre dynamicky svoju štruktúru a obsah na základe informácií, ktoré používateľ práve vypĺňa alebo ich daná inštitúcia o používateľovi má?</t>
  </si>
  <si>
    <t>7.6.2</t>
  </si>
  <si>
    <t>Používajú formulárové prvky s aktívnym stavom (napr. textové polia a tlačidlá) výrazné orámovanie na upriamenie pozornosti na aktívne pole?</t>
  </si>
  <si>
    <t>7.6.3</t>
  </si>
  <si>
    <t>Sú začiarkávacie polia (angl. „checkbox“) pri súhlasoch a potvrdeniach v predvolenom stave prázdne?</t>
  </si>
  <si>
    <t>7.6.4</t>
  </si>
  <si>
    <t>Sú prepínače (angl. „radiobutton“) na prvý pohľad odlíšené od začiarkávacích polí a obsahujú informáciu o tom, že je možné zvoliť len jednu z možností?</t>
  </si>
  <si>
    <t>Chyby a ich validácia</t>
  </si>
  <si>
    <t>7.7.1</t>
  </si>
  <si>
    <t>Ak používateľ odošle formulár s chybným vstupom, zobrazuje stránka v hornej časti prehľad o chybách s možnosťou prekliku na jednotlivé chyby?</t>
  </si>
  <si>
    <t>7.7.2</t>
  </si>
  <si>
    <t>Obsahuje každé chybové hlásenie informáciu o tom, prečo sa chyba vyskytla a ako ju má používateľ odstrániť?</t>
  </si>
  <si>
    <t>Ukladanie údajov</t>
  </si>
  <si>
    <t>7.8.1</t>
  </si>
  <si>
    <t>Poskytuje služba, ktorá je súčasťou ŽS používateľovi možnosť uložiť formulár a načítať ho? Prípadne, poskytuje celá ŽS takúto možnosť?</t>
  </si>
  <si>
    <t>7.8.2</t>
  </si>
  <si>
    <t>Majú formuláre implementovanú funkciu automatického ukladania vyplnených údajov?</t>
  </si>
  <si>
    <t>7.8.3</t>
  </si>
  <si>
    <t>Zobrazujeme používateľovi informáciu o uložení konceptu stavovým riadkom v hornej časti obrazovky?</t>
  </si>
  <si>
    <t>Stránka so zhrnutím</t>
  </si>
  <si>
    <t>7.9.1</t>
  </si>
  <si>
    <t>Obsahuje služba, ktorá je súčasťou ŽS alebo ŽS stránku so zhrnutím, kde používateľ môže skontrolovať správnosť svojich údajov pred odoslaním?</t>
  </si>
  <si>
    <t>7.9.2</t>
  </si>
  <si>
    <t>Obsahuje zhrnutie informáciu o poplatku, ktorý bude používateľ platiť, spolu s vysvetlením, ako bola stanovená výška daného poplatku?</t>
  </si>
  <si>
    <t>7.9.3</t>
  </si>
  <si>
    <t>Poskytuje stránka so zhrnutím používateľovi možnosť vrátiť sa a doplniť alebo zmeniť vyplnené údaje?</t>
  </si>
  <si>
    <t>Používateľ: Rozumiem textom. Sú napísané ľudskou rečou a aj odborné výrazy sú dobre vysvetlené.</t>
  </si>
  <si>
    <t>Je zrozumiteľnosť textov otestovaná s používateľmi?</t>
  </si>
  <si>
    <t>Kladieme pri vypĺňaní formulára pomocné otázky?</t>
  </si>
  <si>
    <t>Sú texty v súlade so slovníkom ID-SK?</t>
  </si>
  <si>
    <t>Dostupnosť služieb online</t>
  </si>
  <si>
    <t>Sú všetky služby, ktoré sú súčasťou ŽS, dostupné elektronicky?</t>
  </si>
  <si>
    <t>Je ŽS konzistentná vo forme komunikácie s občanom?</t>
  </si>
  <si>
    <t>Podpora mobilných zariadení</t>
  </si>
  <si>
    <t>Je možné celú ŽS absolvovať na mobilnom zariadení?</t>
  </si>
  <si>
    <t>Je ŽS prístupná na internetových prehliadačoch určených pre väčšinové mobilné platformy (iOS, Android)?</t>
  </si>
  <si>
    <t>Je používateľské rozhranie služieb, ktoré sú súčasťou ŽS responzívne?</t>
  </si>
  <si>
    <t>Previazanosť kanálov</t>
  </si>
  <si>
    <t>Môže sa používateľ slobodne rozhodnúť, ktoré zariadenie počas plynutia ŽS využije?</t>
  </si>
  <si>
    <t>Prístupnosť a inkluzívnosť</t>
  </si>
  <si>
    <t>Sú identifikované miesta, kde by mohli mať znevýhodnení používatelia problém alebo byť vylúčení z využívania služieb, ktoré sú súčasťou ŽS?</t>
  </si>
  <si>
    <t>Spĺňajú služby, ktoré sú súčasťou ŽS, štandardy prístupnosti?</t>
  </si>
  <si>
    <t>Je po významnejšej aktualizácii služieb, ktoré sú súčasťou ŽS, vykonávaný audit alebo testovanie služby s ohľadom na štandardy prístupnosti?</t>
  </si>
  <si>
    <t>Má občan možnosť prepnúť službu do angličtiny a jazykov národnostných menšín, a to tak, že je ňou možné prejsť v tomto jazyku od začiatku ŽS až po koniec?</t>
  </si>
  <si>
    <t>Jednoduchá platba (Poznámka: Ak sa používateľ v danej životnej situácii vôbec nestretáva s platbou, môžete tieto body považovať za irelevantné. )</t>
  </si>
  <si>
    <t>Dávame používateľovi možnosť zaplatiť za služby online?</t>
  </si>
  <si>
    <t>Komunikujeme na platobnej stránke informácie o službe, za ktorú má zaplatiť (za čo konkrétne platí) a aká je výška poplatku?</t>
  </si>
  <si>
    <t>Uvádzame pri platbe bankovým prevodom IBAN, variabilný symbol a sumu na zaplatenie?</t>
  </si>
  <si>
    <t>Ak platba zlyhá, zobrazujeme používateľovi stránku s informáciou o chybe, návodom, ako postupovať ďalej a možnosťou opakovať platbu?</t>
  </si>
  <si>
    <t>Informujeme občana o prijatí platby prostredníctvom digitálnych kanálov?</t>
  </si>
  <si>
    <t>Bezpečnosť a overovanie</t>
  </si>
  <si>
    <t>Má používateľ možnosť prihlásiť sa bezpečne elektronickým občianskym preukazom tam, kde sa vyžaduje prihlásenie?</t>
  </si>
  <si>
    <t>Môže sa používateľ podpisovať elektronicky?</t>
  </si>
  <si>
    <t>Využíva elektronická služba, ktorá je súčasťou ŽS, centrálny prihlasovací prvok UPVS?</t>
  </si>
  <si>
    <t>Je užitočný obsah pre používateľa dostupný už vopred bez prihlásenia?</t>
  </si>
  <si>
    <t>Má používateľ možnosť upozorniť na nesprávne osobné a iné používateľské údaje?</t>
  </si>
  <si>
    <t>Bolo hodnotenie (benchmark) ŽS na tejto ŽS vykonané opakovane?</t>
  </si>
  <si>
    <t>Máme výsledky hodnotenia (benchmarku) dostupné verejne online?</t>
  </si>
  <si>
    <t>Zverejňujeme plánované kroky k optimalizácii služieb alebo ŽS online?</t>
  </si>
  <si>
    <t>Zverejňujeme k plánovaným krokom časový harmonogram?</t>
  </si>
  <si>
    <t>Je spätná väzba na službu alebo ŽS dostupná verejne online?</t>
  </si>
  <si>
    <t>Je postup spracovania spätnej väzby dostupný verejne online?</t>
  </si>
  <si>
    <t>Sú ukazovatele úspešnosti elektronických služieb a ŽS dostupné verejne online?</t>
  </si>
  <si>
    <t>...</t>
  </si>
  <si>
    <t>Máme definované cieľové skupiny našej ŽS?</t>
  </si>
  <si>
    <t>Navrhli sme službu na základe jasne definovaného účelu a pridanej hodnoty pre používateľa?</t>
  </si>
  <si>
    <t>Poznáme aktuálne kľúčové požiadavky používateľov?</t>
  </si>
  <si>
    <t>Sú kľúčové požiadavky používateľov pravidelne overované zákazníckym výskumom a používateľským testovaním?</t>
  </si>
  <si>
    <t>Máme pre našu službu definované kľúčové ukazovatele výkonnosti týkajúce sa jej používania, a to minimálne:</t>
  </si>
  <si>
    <t>Náklad za transakciu (angl. „cost per transaction")?</t>
  </si>
  <si>
    <t>Používateľskú spokojnosť (angl. „user satisfaction")?</t>
  </si>
  <si>
    <t>Mieru dokončenia úloh (angl. „completion rate")?</t>
  </si>
  <si>
    <t>Percento používateľov využívajúcich službu online v pomere k percentu používateľov, ktorí ju využívajú cez iné kanály (angl. „digital take-up")?</t>
  </si>
  <si>
    <t>Miera chybovosti (angl. „error rates")?</t>
  </si>
  <si>
    <t>Priemerný čas na dokončenie jednotlivých krokov v rámci služby?</t>
  </si>
  <si>
    <t>Máme k dispozícii správu zo zákazníckeho výskumu používateľských potrieb.</t>
  </si>
  <si>
    <t>Správa zo zákazníckeho výskumu je v súlade s metodickými usmerneniami ID-SK:</t>
  </si>
  <si>
    <t>Popisuje použité metódy zákazníckeho výskumu, a to stručne a jasne?</t>
  </si>
  <si>
    <t>Obsahuje ID-SK report sumatívneho testovania?</t>
  </si>
  <si>
    <t>Obsahuje priorizované návrhy riešení na problémy, ktoré identifikovalo sumatívne testovanie?</t>
  </si>
  <si>
    <t>Popisuje výsledky zákazníckeho výskumu aj formou zákazníckych ciest?</t>
  </si>
  <si>
    <t>(nazbierateľný počet = celkový počet (139b) - irelevantné pre túto službu)</t>
  </si>
  <si>
    <t>(počet bodov za otázniky)</t>
  </si>
  <si>
    <t>(spočítané obodované)</t>
  </si>
  <si>
    <t>(identifikovateľná časť =  nazbierateľný počet - nevedeli sme ohodnotiť )</t>
  </si>
  <si>
    <t>VÝSLEDOK</t>
  </si>
  <si>
    <t>((získali / identifikovateľná časť) * 100)</t>
  </si>
  <si>
    <t>Kontrola (počet bodov)</t>
  </si>
  <si>
    <t>Metrika</t>
  </si>
  <si>
    <t>Návod na hodnotenie</t>
  </si>
  <si>
    <t>Max. počet</t>
  </si>
  <si>
    <t>Počet bodov</t>
  </si>
  <si>
    <t>Odkaz
[URL]/Snímky obrazovky</t>
  </si>
  <si>
    <t>Poznámky hodnotiteľa</t>
  </si>
  <si>
    <t xml:space="preserve">Názov ŽS: </t>
  </si>
  <si>
    <t>Hodnotiteľ:</t>
  </si>
  <si>
    <t>Dátum hodnotenia:</t>
  </si>
  <si>
    <t>28.7.2019 21:30 - 22:34</t>
  </si>
  <si>
    <t>Legenda:</t>
  </si>
  <si>
    <t xml:space="preserve"> „ ? " = nevieme ohodnotiť</t>
  </si>
  <si>
    <t xml:space="preserve"> „ – " = irelevantné pre túto ŽS/službu</t>
  </si>
  <si>
    <t>Overujeme, či má štátna stránka kvalitne spracovanú optimalizáciu pre vyhľadávače (SEO). Jednoduchý spôsob ako kritérium overiť, je vyhľadať životnú situáciu v  „inkognito” móde prehliadača. Do vyhľadávača zadajte názov životnej situácie z pohľadu občana – napr.  „kúpa auta". Za pozitívny nález sa ráta aj výsledok z webovej stánky slovensko.sk</t>
  </si>
  <si>
    <t>https://1drv.ms/u/s!AoWN9knbTs6vlC704U6ohCs_znPG?e=Ar8blE</t>
  </si>
  <si>
    <t>Do vyhľadávača Google sme zadali „Zápis na ORSR". Informačná stránka slovensko.sk sa nachádza na prvej strane výsledkov vyhľadávania.</t>
  </si>
  <si>
    <t>Overujeme, či titulok zobrazovaného výsledku vyhľadávania je zrozumiteľný pre občana bez použita špecializovaných pojmov.</t>
  </si>
  <si>
    <t>Titulok výsledku vyhľadávania je krátky, nekorešponduje s vyhľadávaným výrazok a nezvyčajne skrátený.</t>
  </si>
  <si>
    <t>Overujeme, či titulok zobrazovaného výsledku vyhľadávania nepresahuje 160 znakov popisuje potrebu alebo problém, nie technológiu alebo proces.</t>
  </si>
  <si>
    <t>Popis je jesný výstižný a korešponduje s vyhľadávaným výrazom.</t>
  </si>
  <si>
    <t>Overujeme, či je životná situácia správne zaradená do štruktúry portálu a jednoducho vyhľadateľná cez centrálny vyhľadávač.</t>
  </si>
  <si>
    <t>Za návod považujeme štruktúrované informácie, uvedené stručne v bodoch, ktoré používateľovi pomôžu postupne úspešne prejsť životnou situáciou. Návody musia byť dostupné na štátnom, nie súkromnom webovom sídle.
Návod obsahuje informácie pre majoritnú skupinu používateľov (1b).
Návod obsahuje informácie aj pre menej časté alternatívne scenáre (2b).</t>
  </si>
  <si>
    <t>https://1drv.ms/u/s!AoWN9knbTs6vlDDk7RnLMhqkQESg?e=z00sNN</t>
  </si>
  <si>
    <t>Návod je písaný zväčša ľudskou rečou, s minimom citácií a odvolávaním sa na zákony a vyhlášky. Návod obsahuje aj informácie pre menej časté alternatívne scenáre.</t>
  </si>
  <si>
    <t>Overujeme, či sú odborné výrazy používané v minimálnej miere alebo sú vysvetlené. Stránka nenúti občana porozumieť byrokratickým a zložitým textom.</t>
  </si>
  <si>
    <t>Odborné výrazy sú zriedkavé a vysvetlené. Stránka nenúti rozumieť byrokratickému jazyku.</t>
  </si>
  <si>
    <t>Dobrá digitálna služba berie do úvahy, že používateľa zaujíma len to, že proces prebieha k jeho spokojnosti. Ak sú tieto informácie legislatívne nevyhnutné, uvádzame tiež vysvetlenie ľudskou rečou.</t>
  </si>
  <si>
    <t>V návode som neidentifikoval procesy netýkajúce sa občana.</t>
  </si>
  <si>
    <t>Overujeme, či má používateľ možnosť prekliknúť sa z textových návodov priamo do kontextu služieb ŽS.</t>
  </si>
  <si>
    <t>V návode sa náchádza odkaz priamo na službu.</t>
  </si>
  <si>
    <t>Návod konkretizuje, kto má povinnosť alebo nárok na jej využitie.</t>
  </si>
  <si>
    <t>V návode je uvedené pre koho je určený</t>
  </si>
  <si>
    <t>Napr. polovičný poplatok za službu, rýchlejšia odpoveď atď.</t>
  </si>
  <si>
    <t>Návod nepopisu výhody oproti listinnému podaniu.</t>
  </si>
  <si>
    <t>Napr. potrebné dokumenty, čítačka eID, aktívne konto sa portály a pod.</t>
  </si>
  <si>
    <t>V návode sa nachádza popis potrebných podkladov, ktoré budú potrebné k podaniu.</t>
  </si>
  <si>
    <t>V návode sa nachádza infomrácia o súvisiacich súdnych poplatkoch.</t>
  </si>
  <si>
    <t>Takúto informáciu som neidentifikoval.</t>
  </si>
  <si>
    <t>Overujeme prostredníctvom virtualizačného nástroja alebo priamo na uvedených operačných systémoch.</t>
  </si>
  <si>
    <t>?</t>
  </si>
  <si>
    <t>Služba bola testovaná a funguje s operačným systémom MAC-OS a na prehliadačoch Google Chrome</t>
  </si>
  <si>
    <t>V týchto prípadoch zároveň informujeme používateľa o tom, aký operačný systém alebo prehliadač má použiť.</t>
  </si>
  <si>
    <t>Služba sa javí byť funkčná na majoritných operačných systémoch a v prehliadačoch. Služba pred začatím neoznamuje túto skutočnos. Informácia sa nachádza vo vyhlásení prístupnosti.</t>
  </si>
  <si>
    <t>Napr. potvrdenie o dokončení transakcie; pripomienka, že je potrebné znova zaplatiť opakujúci sa poplatok; informácia, že žiadosť bola schválená/vybavená/zamietnutá; informácia, že používateľ musí doložiť ďalšie dokumenty alebo opraviť chybu. 
Áno, pri všetkých zmenách stavu (2b). 
Len pri jednej zmene ako napr. vybavení alebo podaní žiadosti (1b).</t>
  </si>
  <si>
    <t>Používateľ dostáva notifikácia priamo do svojej schránky na slovensko.sk</t>
  </si>
  <si>
    <t>Áno (2b).
Nie, ale v komunikácii je spomenutý hypertextový odkaz na stránku s inštrukciami (1b).</t>
  </si>
  <si>
    <t>Používatel obdrží výzvu na zaplatenie súdneho poplatku.</t>
  </si>
  <si>
    <t>Napr. webové sídlo, e-mail, elektronická schránka, kontaktné centrum, chatbot.
Áno (1b).
Má možnosť overiť cez viac ako jeden kanál (2b).</t>
  </si>
  <si>
    <t>Na posúdenie je potrebná súčinnosť poskytovateľa služby</t>
  </si>
  <si>
    <t>Používateľ: Nevyžadujú odo mňa informácie, ktoré som už zadal</t>
  </si>
  <si>
    <t>Napríklad ak občan už zadával telefónny kontakt alebo rodné číslo, nevyžadujeme ho opätovne.</t>
  </si>
  <si>
    <t>Ak občan už zadával telefónny kontakt alebo rodné číslo kdekoľvek v rámci ŽS, nevyžadujeme ho opätovne. Napr. ak používateľ v rámci životnej situácie komunikuje so sociálnou poisťovňou a neskôr s katastrom, kataster si nepýta informácie, ktoré používateľ poskytol sociálnej poisťovni.</t>
  </si>
  <si>
    <t>Odôvodnené môžu byť také informácie, ktoré sú vyžadované legislatívou alebo ich poskytnutie môže byť pre používateľa výhodné. Napr. kontaktný udaj, cez ktorý mu služba pošle notifikáciu o stave riešenia.</t>
  </si>
  <si>
    <t xml:space="preserve">Dostupnosť pomoci (kontaktu) </t>
  </si>
  <si>
    <t>Áno (2b). Pre zobrazenie kontaktných údajov musí používateľ prejsť na inú stránku (1b).</t>
  </si>
  <si>
    <t>Kontaktné údaje nie sú prítomné.</t>
  </si>
  <si>
    <t>Keď si používateľ nevie dať rady, môže sa rozhodnúť komunikovať s človekom, ktorý mu poskytne podporu.</t>
  </si>
  <si>
    <t>Služba využíva kontextovú pomoc, ktorá je umiestnaná priamo v texte formuláru.</t>
  </si>
  <si>
    <t>Zber spätnej väzby môže byť realizovaný napr. cez telefón, e-mail alebo formulár spätnej väzby.</t>
  </si>
  <si>
    <t>Nie je možné zanechať spätnú väzbu priamo počas využívania služby.</t>
  </si>
  <si>
    <t>Overujeme, ci spätná väzba využíva vzor predpísany jednotným dizajn manuálom el. služieb ID-SK uvedeným na https://idsk-elements.herokuapp.com/vzory/stranky-so-spatnou-vazbou</t>
  </si>
  <si>
    <t>Služba v poslednom ktorku neposkytuje možnosť poslať spätnú väzbu.</t>
  </si>
  <si>
    <t>Áno (2b).
Nie, ale je možné sa k stránke dostať priamym odkazom z informačnej stránky (1b).</t>
  </si>
  <si>
    <t>Neidentifikoval som stránku s často kladenými otázkami.</t>
  </si>
  <si>
    <t>-</t>
  </si>
  <si>
    <t>Kde je to relevantné, uvádzame odkazy na súvisiace služby alebo ŽS, ktoré pomôžu občanovi pri rýchlejšom realizovaní svojej potreby.</t>
  </si>
  <si>
    <t xml:space="preserve">Používateľ: Mám pocit, že som v známom prostredí, dôverujem mu a viem, ako s ním narábať.  </t>
  </si>
  <si>
    <t xml:space="preserve">Webové sídlo využíva vzory a komponenty jednotného dizajn-manuálu elektronických služieb (ID-SK). Dostupné na: https://idsk-elements.herokuapp.com/ </t>
  </si>
  <si>
    <t>https://1drv.ms/u/s!AoWN9knbTs6vlC_ojZGGsdFed3ii?e=xXdm3m</t>
  </si>
  <si>
    <t>Služba nevyužíva vzory a komponenty ID-SK. Javý sa ako nefunkčná stránka bez dizajnu alebo scam.</t>
  </si>
  <si>
    <t>Overujeme, či sa na každej podstránke elektronickej služby občana spytujeme iba jednu otázku alebo najviac niekoľko navzájom súvisiacich otázok (napr. meno, priezvisko a číslo občianskeho preukazu).</t>
  </si>
  <si>
    <t xml:space="preserve">Typografia  </t>
  </si>
  <si>
    <t>Akceptujú sa ekvivalenty relatívneho prepočtu, overujte pri zobrazení na bežnom stolovom počítači.</t>
  </si>
  <si>
    <t>Služba nevyužíva veľkosť fontu 16px</t>
  </si>
  <si>
    <t>Napr. nie “klik sem”, ale “formulár daňového priznania pre živnostníka”.</t>
  </si>
  <si>
    <t>Dôležitý text s možným právnym následkom je dostatočne odlíšený.</t>
  </si>
  <si>
    <t xml:space="preserve">Farby </t>
  </si>
  <si>
    <t>Platí najmä pre text, textové odkazy, farby pozadia, tlačidiel a farieb aktívneho stavu. Pre referenciu farebnosti navštívte sekciu farby: https://idsk-elements.herokuapp.com/colour/</t>
  </si>
  <si>
    <t xml:space="preserve">Tlačidlá </t>
  </si>
  <si>
    <t>Pri prejdení nad prvky, ktoré povoľujú interakciu (tlačidlá, hypertextové odkazy, textové polia a pod.) sa musí kurzor myši upraviť tak, aby používateľa upozornil na možnosť vstupu.</t>
  </si>
  <si>
    <t>Tlačidlá sú nedostatočne odlíšené pri interakcii.</t>
  </si>
  <si>
    <t>Opis by mal byť stručný a vyjadrovať akciu, nie stav. Napr. nie  „OK”, ale  „Podpísať".</t>
  </si>
  <si>
    <t xml:space="preserve">Primárne tlačidlá sú najvýraznejšie tlačidlá na stránke. Slúžia na to, aby navigovali používateľa k ďalšiemu kroku (k úspešnému dokončeniu procesu). Napr. “Odoslať” môže byť hlavné tlačidlo v poslednom kroku vypĺňania formulára. Zároveň, na danej obrazovke môže byť sekundárne tlačidlo “Potrebujem pomoc,” ktoré má menej výrazný vzhľad. </t>
  </si>
  <si>
    <t>Tlačidlá nie sú dostatočne odlíšené.</t>
  </si>
  <si>
    <t xml:space="preserve">Hlavička a päta  </t>
  </si>
  <si>
    <t>Aby sa zaručila vizuálna a funkčná konzistentnosť služieb poskytovaných štátom, využívame unifikovanú hlavičku a pätu podľa predpisu dostupného v časti Hlavička a pätička: https://idsk-elements.herokuapp.com/hlavicka-paticka/</t>
  </si>
  <si>
    <t>Stránka služby neobsahuje hlavičku a pätičku podľa ID-SK</t>
  </si>
  <si>
    <t>Stránka služby neobsahuje pätičku s požadovanými informáciami.</t>
  </si>
  <si>
    <t xml:space="preserve">Formulárové prvky </t>
  </si>
  <si>
    <t>Napr. ak inštitúcia vie, že občan nemá deti, skryje polia, ktoré vzhľadom na túto skutočnosť už nie sú preňho relevantné.
Napr. ak vieme, že 70% používateľov, ktorí vypĺňajú formulár sú živnostníci, je v rozbaľovacom zozname prednastavná živnosť.</t>
  </si>
  <si>
    <t>Hodnotené elektronické formuláre nemenia svoju štruktúru na základe údajov od používateľa.</t>
  </si>
  <si>
    <t>Formuláre musia využívať focus ring. Ide o rámček, ktorý sa zobrazí po tom, ako používateľ zaktivuje prvok na stránke. Pomáha pri orientácii.</t>
  </si>
  <si>
    <t>Formulárové prvky používajú dostatočné zvýraznenie aktívneho stavu.</t>
  </si>
  <si>
    <t>Sú začiarkávacie polia (ang. „checkbox“ ) pri súhlasoch a potvrdeniach v predvolenom stave prázdne?</t>
  </si>
  <si>
    <t>Nevyužívame možnosť predvoleného začiarkávania.</t>
  </si>
  <si>
    <t>Sú prepínače (ang. „radiobutton“) na prvý pohľad odlíšené od začiarkávacích polí a obsahujú informáciu o tom, že je možné zvoliť len jednu z možností?</t>
  </si>
  <si>
    <t xml:space="preserve">Chyby a ich validácia </t>
  </si>
  <si>
    <t>Stránka by v chybovom stave mala na vrchu zobrazovať zoznam chýb.</t>
  </si>
  <si>
    <t>https://1drv.ms/u/s!AoWN9knbTs6vlDHsUDRTX3Cgan3Z?e=6YgygH</t>
  </si>
  <si>
    <t>Stránka nezobrazuje prehľad o chybách.</t>
  </si>
  <si>
    <t>Chybové hlásenia sú dostatočne jasné.</t>
  </si>
  <si>
    <t xml:space="preserve">Ukladanie údajov </t>
  </si>
  <si>
    <t>Používateľ má možnosť formulár vyexportovať vo formáte XML alebo ho uložiť do svojho úložného priestoru dostupného v službe alebo v elektronických schránkach.</t>
  </si>
  <si>
    <t>Pri aktivovanej funkcii automatického ukladania musí služba priebežne informovať používateľa o uložení konceptu.</t>
  </si>
  <si>
    <t xml:space="preserve">Stránka so zhrnutím   </t>
  </si>
  <si>
    <t>Túto metriku nevieme hodnotiť, nakoľko hodnotenie ŽS prebehlo len ako fiktívna akcia a neprešli sme tak k ukončeniu posledného kroku. Navrhujeme vytvoriť virtuálny demo účet, ktorý by túto metriku umožnil ohodnotiť.</t>
  </si>
  <si>
    <t xml:space="preserve">Používateľ: Rozumiem textom. Sú napísané ľudskou rečou a aj odborné výrazy sú dobre vysvetlené. </t>
  </si>
  <si>
    <t>Na overenie bol vykonaný prieskum zrozumiteľnosti s koncovými používateľmi napr. pomocou testovania použiteľnosti.</t>
  </si>
  <si>
    <t>Na posúdenie je potrebná súčinnosť prevádzkovateľa.</t>
  </si>
  <si>
    <t>Vedenie dialógu  „otázka – odpoveď" je pre občana jednoduchšie na porozumenie kontextu formulára. Pomocné otázky uľahčujú používateľovi porozumieť, akú informáciu má poskytnúť a tiež pochopiť, prečo je nevyhnutné informáciu doplniť.</t>
  </si>
  <si>
    <t>Slovník jednotného dizajn manuálu elektronických služieb je dostupný v časti slovník: https://idsk-elements.herokuapp.com/slovnik/slovnik</t>
  </si>
  <si>
    <t>Služba nevyužíva vzory a komponenty jednotného dizajn-manuálu elektronických služieb ID-SK.</t>
  </si>
  <si>
    <t xml:space="preserve">Overujeme, či sa dá celá životná situácia vykonať elektronicky. </t>
  </si>
  <si>
    <t>Celú službu ŽS je možné vykonať elektronicky.</t>
  </si>
  <si>
    <t>Napr. ak s nami používateľ komunikuje elektronicky, neprechádzame na listovú formu komunikácie.</t>
  </si>
  <si>
    <t>ŽS je vo forme komunikácie konzistentná.</t>
  </si>
  <si>
    <t xml:space="preserve">Podpora mobilných zariadení </t>
  </si>
  <si>
    <t>Všetky aktivity (prihlásenie, vypĺňanie formulárov, nahrávanie dokumentov atď.) je možné vykonať na mobilnom zariadení.</t>
  </si>
  <si>
    <t>Momentálne nie je možná autentifikácia na mobilnom zariadení</t>
  </si>
  <si>
    <t>Overujeme prechádzaním jednotlivých ŽS na mobilných zariadeniach s operačnými systémami iOS a Android.</t>
  </si>
  <si>
    <t>Služba nie je optimalizovaná pre prehliadače na mobilnom zariadení.</t>
  </si>
  <si>
    <t>Responzívnosť je schopnosť bežného webového sídla sa bezproblémovo zobraziť na rôznych veľkostiach obrazoviek, spravidla na mobilnom zariadení.
Áno (2b).
Nie, iba informačná stránka je responzívna (1b).</t>
  </si>
  <si>
    <t>Návod k ŽS na slovensko.sk je responzívny a optimalizovaný pre mobilné zariadenia</t>
  </si>
  <si>
    <t xml:space="preserve">Previazanosť kanálov </t>
  </si>
  <si>
    <t>Napr. začne vypĺňať formulár na mobilnom telefóne a proces dokončí na stolovom počítači.</t>
  </si>
  <si>
    <t>Služba nie je optimalizované pre mobilné zariadenia.</t>
  </si>
  <si>
    <t xml:space="preserve">Prístupnosť a inkluzívnosť  </t>
  </si>
  <si>
    <t>Napr. testovaním so znevýhodnenými používateľmi alebo expertným auditom prístupnosti a inkluzívnosti.</t>
  </si>
  <si>
    <t>Overujeme voči Výnosu č. 55/2014 Ministerstva financií Slovenskej republiky zo 4. marca 2014 o štandardoch pre informačné systémy verejnej správy dostupného na https://www.slov-lex.sk/pravne-predpisy/SK/ZZ/2014/55/20190226</t>
  </si>
  <si>
    <t>Nevieme posúdiť, vyhodnotenie si vyžaduje kvalifikovaný audit podľa výnosu č. 55/2014 Ministerstva financií Slovenskej republiky.</t>
  </si>
  <si>
    <t>Áno (2b).
Ako zahraničný jazyk je dostupná len angličtina alebo jazyk národnostnej menšiny (1b).</t>
  </si>
  <si>
    <t>Stránku nie je možné prepnúť do iného jazyka.</t>
  </si>
  <si>
    <t>Napr. email, SMS, webové sídlo, elektronická schránka alebo mobilná aplikácia.</t>
  </si>
  <si>
    <t>Elektronická služba má implementované prihlásenie cez eID.</t>
  </si>
  <si>
    <t>Služba má implementované prihlasovanie cez eID</t>
  </si>
  <si>
    <t>Služba umožnuje dokumenty podpisovať elektronicky</t>
  </si>
  <si>
    <t>Aby sa zabezpečila konzistentnosť používateľského zážitku, elektronické služby využívajú centralizovaný prihlasovací formulár dostupný na slovensko.sk</t>
  </si>
  <si>
    <t>Služba využíva centrálny prihlasovací prvok UPVS</t>
  </si>
  <si>
    <t xml:space="preserve">Je užitočný obsah pre používateľa dostupný už vopred bez prihlásenia? </t>
  </si>
  <si>
    <t>Autorizáciu alebo autentifikáciu používateľa (napr. prihlásenie a podpisovanie) si pýtame iba tam, kde je to nevyhnutné.</t>
  </si>
  <si>
    <t>Úvodné informácie sú prístupné bez prihlásenia</t>
  </si>
  <si>
    <t>Občan môže sám upraviť údaje v službe alebo prostredníctvom niektorého z kontaktných kanálov.</t>
  </si>
  <si>
    <t>Toto je prvý krát, čo hodnotíme tieto služby (0b).
Vyhodnotili sme služby týmto benchmarkom jedenkrát (1b).
Vyhodnotili sme služby týmto benchmarkom opakovane (2b).</t>
  </si>
  <si>
    <t>Napr. máme verejne dostupný plán rozvoja</t>
  </si>
  <si>
    <t>Napr. pravidelne zverejňujeme hodnotenie služieb, výsledky dotazníkov alebo otvorené komentáre od občanov.</t>
  </si>
  <si>
    <t>Postup opisuje, ako spätnú väzbu získavame a ako s ňou naložíme.</t>
  </si>
  <si>
    <t>Máme stanovené kritériá úspešnosti a zverejňujeme ich. Napr. úsporu finančných prostriedkov vďaka elektronickej službe, počet alebo zvýšenie dokončených online transakcií, používateľskú spokojnosť, odľahčenie kontaktného centra, skrátenie času na vybavenie služby a pod.</t>
  </si>
  <si>
    <t>Cieľové skupiny sú definované konkretizujúcimi profilmi, napríklad vo forme persón.</t>
  </si>
  <si>
    <t>Elektronická služba má určené merateľné ukazovatele pridanej hodnoty, ktorú vytvára.</t>
  </si>
  <si>
    <t>Zberom pravidelnej spätnej väzby a priorizáciou potrieb občanov máme pomenované kľúčové potreby používateľov.</t>
  </si>
  <si>
    <t>Zber požiadaviek zahŕňa potreby používateľov a bol vykonaný podľa metodiky zákaznícky-orientovaného dizajnu, napríklad podľa metodiky jednotného dizajn manuálu el. služieb ID-SK: https://idsk-elements.herokuapp.com/uvod/metodika-ucd</t>
  </si>
  <si>
    <t xml:space="preserve">Máme pre našu službu definované kľúčové ukazovatele výkonnosti týkajúce sa jej používania, a to minimálne: </t>
  </si>
  <si>
    <t>Napr. na službu je nastavený systém dátovej analytiky, meranie priepustnosti a pod.</t>
  </si>
  <si>
    <t>Zber zákazníckych potrieb bol vykonaný podľa metodiky zákaznícky-orientovaného dizajnu, napríklad podľa metodiky jednotného dizajn manuálu el. služieb ID-SK: https://idsk-elements.herokuapp.com/uvod/metodika-ucd
Ak správa nie je staršia ako 12 mesiacov (2b).
Ak správa nie je staršia ako 24 mesiacov (1b).</t>
  </si>
  <si>
    <t xml:space="preserve"> Správa zo zákazníckeho výskumu je v súlade s metodickými usmerneniami ID-SK:  </t>
  </si>
  <si>
    <t>Metodika jednotného dizajn manuálu el. služieb ID-SK je dostupná v časti metodika UCD: https://idsk-elements.herokuapp.com/uvod/metodika-ucd</t>
  </si>
  <si>
    <t>SUMÁR BODOV</t>
  </si>
  <si>
    <t> </t>
  </si>
  <si>
    <t>UX KPI HÁROK</t>
  </si>
  <si>
    <t>KONTAKTNÁ OSOBA:</t>
  </si>
  <si>
    <t>patrik.pavlovsky@mirri.gov.sk</t>
  </si>
  <si>
    <t>LINK NA VÝZVU</t>
  </si>
  <si>
    <t>PRÍPRAVA NA HODNOTENIE</t>
  </si>
  <si>
    <t>1. Identifikujte koncové elektronické služby, ktoré chcete zlepšiť</t>
  </si>
  <si>
    <t>2. Vytvorte si samostatný hárok pre každú koncovú službu, ktorú chcete zlepšiť</t>
  </si>
  <si>
    <t>3. Pripravte si demo-účet alebo testera reprezentujúceho koncového používateľa, aby ste službou vedeli prejsť z pohľadu koncového používateľa.</t>
  </si>
  <si>
    <t>Komentár kontrolóra</t>
  </si>
  <si>
    <t>Odpoveď Hodnotiteľa</t>
  </si>
  <si>
    <t>Odpoveď kontrolór</t>
  </si>
  <si>
    <t>Sociálne dávky: Príspevok v nezamestnanosti</t>
  </si>
  <si>
    <t>vv</t>
  </si>
  <si>
    <t>1.5.2023</t>
  </si>
  <si>
    <t>1</t>
  </si>
  <si>
    <t>Veľmi dobré výsedky, UPSVR/Sociálna poisťovňa na prvých miestach vyhľadávaní aj pri zmeneních pojmoch (dávka, príspevok a pod)</t>
  </si>
  <si>
    <t>celé vety z textu stránky</t>
  </si>
  <si>
    <t>dokonca aj výraz "podpora"</t>
  </si>
  <si>
    <t>Čiastkový výsledok</t>
  </si>
  <si>
    <t>2</t>
  </si>
  <si>
    <t>https://www.socpoist.sk/kto-som/zamestnanec/poziadat-o-davku/ako-poziadat-o-davku-v-nezamestnanosti</t>
  </si>
  <si>
    <t>plne aktualizované</t>
  </si>
  <si>
    <t>absencia zbytočných vyhlášok, zákonov a nariadení</t>
  </si>
  <si>
    <t>detto</t>
  </si>
  <si>
    <t>zvýraznené hyperlinky</t>
  </si>
  <si>
    <t>Služba nie je spoplatnená, ale nie je explixitne spomenuté</t>
  </si>
  <si>
    <t>3</t>
  </si>
  <si>
    <t>jeden krok</t>
  </si>
  <si>
    <t>testované na win 11</t>
  </si>
  <si>
    <t>4</t>
  </si>
  <si>
    <t>Ak sa pri posudzovaní nároku na dávku vyskytne akákoľvek sporná situácia alebo ste pracovali v zahraničí, Sociálna poisťovňa vás bude za účelom získania potrebných údajov kontaktovať.</t>
  </si>
  <si>
    <t>5</t>
  </si>
  <si>
    <t>Formulár nemá vyplnené polia ani pri prihlásení na slovensko.sk</t>
  </si>
  <si>
    <t>6</t>
  </si>
  <si>
    <t>automatizovaný chatbot, kontakty v päte</t>
  </si>
  <si>
    <t>až po kliku na kontakty</t>
  </si>
  <si>
    <t>samotný návod písaný vo forme FAQ</t>
  </si>
  <si>
    <t>priamo v texte áno, chýba samostatné FAQ</t>
  </si>
  <si>
    <t>7</t>
  </si>
  <si>
    <t>pdf scroll</t>
  </si>
  <si>
    <t>pokuty nespomenuté</t>
  </si>
  <si>
    <t>hand</t>
  </si>
  <si>
    <t>formulár je pdf</t>
  </si>
  <si>
    <t>pdf</t>
  </si>
  <si>
    <t>pdf sa dá uložiť na disk</t>
  </si>
  <si>
    <t>8</t>
  </si>
  <si>
    <t>8.1</t>
  </si>
  <si>
    <t>9</t>
  </si>
  <si>
    <t>9.1</t>
  </si>
  <si>
    <t>Formulár sa dá poslať cez slovesnko.sk</t>
  </si>
  <si>
    <t>9.2</t>
  </si>
  <si>
    <t>netestovaný - kontakt pri prípadných problémoch</t>
  </si>
  <si>
    <t>10</t>
  </si>
  <si>
    <t>10.1</t>
  </si>
  <si>
    <t>závisí na funkčnosti autentifikácie a schopnosti OS vypĺňať PDF</t>
  </si>
  <si>
    <t>10.2</t>
  </si>
  <si>
    <t>10.3</t>
  </si>
  <si>
    <t>pdf form</t>
  </si>
  <si>
    <t>10.4</t>
  </si>
  <si>
    <t>11</t>
  </si>
  <si>
    <t>11.1</t>
  </si>
  <si>
    <t>11.2</t>
  </si>
  <si>
    <t>Overujeme voči Vyhláške č. 78/2020 Z.z. Úradu podpredsedu vlády Slovenskej republiky pre investície a informatizáciu v znení neskorších predpisov o štandardoch pre informačné technológie verejnej správy dostupného na https://www.slov-lex.sk/pravne-predpisy/SK/ZZ/2020/78/</t>
  </si>
  <si>
    <t>11.3</t>
  </si>
  <si>
    <t>12</t>
  </si>
  <si>
    <t>12.1</t>
  </si>
  <si>
    <t>12.2</t>
  </si>
  <si>
    <t>12.3</t>
  </si>
  <si>
    <t>12.4</t>
  </si>
  <si>
    <t>13</t>
  </si>
  <si>
    <t>13.1</t>
  </si>
  <si>
    <t>13.2</t>
  </si>
  <si>
    <t>13.3</t>
  </si>
  <si>
    <t>13.4</t>
  </si>
  <si>
    <t>13.5</t>
  </si>
  <si>
    <t>14</t>
  </si>
  <si>
    <t>14.1</t>
  </si>
  <si>
    <t>14.2</t>
  </si>
  <si>
    <t>14.3</t>
  </si>
  <si>
    <t>14.4</t>
  </si>
  <si>
    <t>14.5</t>
  </si>
  <si>
    <t>14.6</t>
  </si>
  <si>
    <t>14.7</t>
  </si>
  <si>
    <t>15</t>
  </si>
  <si>
    <t>15.1</t>
  </si>
  <si>
    <t>15.2</t>
  </si>
  <si>
    <t>15.3</t>
  </si>
  <si>
    <t>15.4</t>
  </si>
  <si>
    <t>15.5</t>
  </si>
  <si>
    <t>15.6</t>
  </si>
  <si>
    <t>15.7</t>
  </si>
  <si>
    <t>15.8</t>
  </si>
  <si>
    <t>15.9</t>
  </si>
  <si>
    <t>15.10</t>
  </si>
  <si>
    <t>Priemerný čas na dokončenie služby?</t>
  </si>
  <si>
    <t>15.11</t>
  </si>
  <si>
    <t>(nazbierateľný počet = celkový počet (135b) - irelevantné pre túto službu)</t>
  </si>
  <si>
    <t>(vážený priemer čiastkových výsledkov)</t>
  </si>
  <si>
    <t>Kategórie</t>
  </si>
  <si>
    <t>Výsledkok v kategórii</t>
  </si>
  <si>
    <t>Celkový potenciál zlepšenia kategórie</t>
  </si>
  <si>
    <t>Kúpa nehnuteľnosti</t>
  </si>
  <si>
    <t>22/2/2023</t>
  </si>
  <si>
    <t>relevantné výsledky nájdené až keď človek hľadá "vklad do katastra" a podobne</t>
  </si>
  <si>
    <t>Postup pri prevode nehnuteľností</t>
  </si>
  <si>
    <t>perex stranky</t>
  </si>
  <si>
    <t>pomoc/kontakt - 300 stran návodov</t>
  </si>
  <si>
    <t>na slovensko.sk áno, na UGKKsr nie</t>
  </si>
  <si>
    <t>testované na edge, chromium, firefox</t>
  </si>
  <si>
    <t>Trvalé bydlisko vzdy nanovo</t>
  </si>
  <si>
    <t>iná stránka, zruśí celú operáciu, WTF captcha</t>
  </si>
  <si>
    <t>14px</t>
  </si>
  <si>
    <t>Pri niektorých chybách reset celého formulára</t>
  </si>
  <si>
    <t xml:space="preserve"> Založenie s.r.o.</t>
  </si>
  <si>
    <t>23.1-27.1 2023</t>
  </si>
  <si>
    <t>takmer nevyhľadateľné</t>
  </si>
  <si>
    <t>Podávanie návrhu na zápis, zmenu a výmaz údajov v obchodnom registri</t>
  </si>
  <si>
    <t>Výsledok vyhľadávania (ak nejaký nájdete) ukazuje perex stránky</t>
  </si>
  <si>
    <t>https://www.slovensko.sk/sk/zivotne-situacie/zivotna-situacia/_registracia-pravnickej-osoby</t>
  </si>
  <si>
    <t>popripade https://www.slovensko.sk/sk/zivotne-situacie/zivotna-situacia/_doklady-potrebne-k-zacatiu-pod</t>
  </si>
  <si>
    <t>https://www.justice.gov.sk/sluzby/obchodny-register/formulare-or-pre-podania-v-elektronickej-podobe/#formulare-na-zapis-udajov</t>
  </si>
  <si>
    <t>podľa toho ktorý z možných návodov používateľ nájde</t>
  </si>
  <si>
    <t>niektoré odkazy však mätú, viď justice.gov</t>
  </si>
  <si>
    <t>v ES vidím iba krok na ktorom som</t>
  </si>
  <si>
    <t>testované na: edge, chromium, firefox</t>
  </si>
  <si>
    <t>https://www.justice.gov.sk/eSluzby/_layouts/FormServer.aspx?XsnLocation=/FormServerTemplates/FUPS.xsn</t>
  </si>
  <si>
    <t>formulár vyžaduje známe údaje (meno, atď)</t>
  </si>
  <si>
    <t>nepovinné prílohy označené ako nepovinné</t>
  </si>
  <si>
    <t xml:space="preserve">len zoznam príloh a general help </t>
  </si>
  <si>
    <t>Varovanie: položka je odporúčaná</t>
  </si>
  <si>
    <t>font-family: Arial;
font-size: 9pt;</t>
  </si>
  <si>
    <t xml:space="preserve">formulár </t>
  </si>
  <si>
    <t>úvodná stránka áno, ďalej vôbec</t>
  </si>
  <si>
    <t>ani úvodná stránka</t>
  </si>
  <si>
    <t>Formulár obsahuje chyby a varovania možného nesprávneho vyplnenia, ktoré je potrebné pred odoslaním odstrániť. Chyby a varovania sú vo formulári označené červenou hviezdičkou alebo červenou prerušovanou čiarou s popisom.</t>
  </si>
  <si>
    <t>veľmi neprehľadne</t>
  </si>
  <si>
    <t>poplatok spomenutý, neuvedený</t>
  </si>
  <si>
    <t>netestované</t>
  </si>
  <si>
    <t>https://www.justice.gov.sk/eSluzby/_layouts/FormServer.aspx?XsnLocation=/FormServerTemplates/FUPS.xsn#</t>
  </si>
  <si>
    <t>Ohlásenie živnosti FO</t>
  </si>
  <si>
    <t>30.12.2022-5.1.2023</t>
  </si>
  <si>
    <t>https://www.google.com/search?q=ako+sa+stat+szco&amp;client=firefox-b-d&amp;ei=xWi2Y6y1Luzf7_UPpYaioAw&amp;ved=0ahUKEwjsq87B4a_8AhXs77sIHSWDCMQQ4dUDCBk&amp;uact=5&amp;oq=ako+sa+stat+szco&amp;gs_lcp=Cgxnd3Mtd2l6LXNlcnAQAzIFCAAQgAQ6CggAEEcQ1gQQsAM6BwgAELADEEM6EQguEIAEELEDEIMBEMcBENEDOgsIABCABBCxAxCDAToLCC4QgwEQsQMQgAQ6DgguEIAEELEDEMcBENEDOgsILhCxAxCDARDUAjoKCAAQsQMQgwEQQzoECAAQQzoKCAAQsQMQgwEQCjoICC4QgAQQsQM6BQgAELEDOgUIIRCgAToGCAAQFhAeSgQIQRgASgQIRhgAUOwTWJc1YIw7aAJwAXgAgAFmiAHWCJIBBDE2LjGYAQCgAQHIAQrAAQE&amp;sclient=gws-wiz-serp</t>
  </si>
  <si>
    <t>Z pohľadu občana - ak vie že hľadá "ohlásenie živnosti" tak sa dostane na slovensko.sk  Iné permutácie ponúkajú third party služby</t>
  </si>
  <si>
    <t>snippet ukazuje SEO pojmy, perex stránky a podobne. Pre použiteľnosť sa zíde perex "na tejto stránke ohlásite" atď</t>
  </si>
  <si>
    <t>https://www.slovensko.sk/sk/vyhladavanie?mod=search&amp;q=zivnost</t>
  </si>
  <si>
    <t>za predpokladu, že viem čo hľadám</t>
  </si>
  <si>
    <t xml:space="preserve">návod existuje, chýba krokovník, chýba informácia o poplatkoch </t>
  </si>
  <si>
    <t>pozitívna zmena, menej citovaných zákonov a vyhlášok</t>
  </si>
  <si>
    <t>zišlo by sa rozdelenie cez hyperlink (Ak ste FO klik sem)</t>
  </si>
  <si>
    <t>za predpokladu, že má otvorených viac tabov</t>
  </si>
  <si>
    <t>Aktuálne bez špecifických notifikácií - používateľ je priamo kontaktovaný JKM pokiaľ v podaní uviedol kontaktné údaje a niečo chýba. Len všeobecná notifikácia o novej správe v schránke správ.</t>
  </si>
  <si>
    <t>formulár predvyplnený dátami zo slovensko.sk</t>
  </si>
  <si>
    <t>nedoťahuje PSČ, kontaktné údaje na prvom tabe
na druhom tabe ak "podávač" rovnaký ako žiadateľ, tak nedotiahne všetky údaje zadané do prvého tabu (mesto/obec, RČ, dátum nar, št.prísl.)
na treťom tabe ak rovnaká adresa ako trvalé bydlisko, nedoťahuje obec a kontakty</t>
  </si>
  <si>
    <t>len general slovensko.sk help banner</t>
  </si>
  <si>
    <t>potreba support linky pre ŽS?, pri hľadaní pomoci ponuka len third party</t>
  </si>
  <si>
    <t>formulár obsahuje (i) mouseover texty</t>
  </si>
  <si>
    <t>filler ok ale konštruktor nie je v súlade s ID SK</t>
  </si>
  <si>
    <t>neplatí pre tab Ostatné údaje a tab Údaje pre ZP, FS</t>
  </si>
  <si>
    <t>2tlacidla na konstruktore (cervené) + tlacidlo na podpis príloh + 4 tlacidlá na filleri (Odoslať je jediné zelené avšak v množstve tlačív zaniká)</t>
  </si>
  <si>
    <t>riešené linkom "skontrolovať"</t>
  </si>
  <si>
    <t>"Správa bola uložená do rozpracovaných správ. Priebežne vám ju budeme ukladať." --- super</t>
  </si>
  <si>
    <t>poplatok je krok asi až po odoslaní formuláru, ale mal by byť spomenutý</t>
  </si>
  <si>
    <t>zatiaľ nebol (bude zadaná požiadavka na otestovanie)</t>
  </si>
  <si>
    <t>formulár nie je responzívny
nie je možné podpísať KEP nefunguje na mobilnom zariadení</t>
  </si>
  <si>
    <t>iOS - problém s prihlásením (nie je tlačidlo na prihlásenie do ÚPVS)</t>
  </si>
  <si>
    <t>nie je</t>
  </si>
  <si>
    <t>nie je možné dokončiť na mobile - podpis</t>
  </si>
  <si>
    <t>nie je možné zhodnotiť</t>
  </si>
  <si>
    <t xml:space="preserve">len ENG, časti stránky prekladané strojovo. </t>
  </si>
  <si>
    <t xml:space="preserve">zvážiť formulár/vzor bez prihlásenia </t>
  </si>
  <si>
    <t>Toto je prvý krát, čo hodnotíme tieto služby (0b).
Vyhodnotili sme služby týmto benchmarkom jedenkrát (0,5b).
Vyhodnotili sme služby týmto benchmarkom opakovane (1b).</t>
  </si>
  <si>
    <t>zatiaľ 1x - 2019</t>
  </si>
  <si>
    <t>web Brisk</t>
  </si>
  <si>
    <t>Neevidujeme u OVM</t>
  </si>
  <si>
    <t>as is - nemá
to be - KPI pre ŽS</t>
  </si>
  <si>
    <t>MIRRI - benchmark ACTLY (každoročnre od 2017)
OVM neevidujeme pravidelný zber SV</t>
  </si>
  <si>
    <t>aktuálne sa nezbiera SV po vykonaní podania</t>
  </si>
  <si>
    <t>výsledky nie sú publikované (ani MV SR ani MS SR)</t>
  </si>
  <si>
    <t>Ohlasenie zivnosti - PO</t>
  </si>
  <si>
    <t xml:space="preserve">Nutné hľadať presné pomenovanie, ináč všetky výsledky platené služby SS.Väčšina ad verbum vyhľadávaní smerovala na https://www.minv.sk/?ohlasenie-volnej-remeselnej-a-viazanej-zivnosti-pravnicka-osoba   </t>
  </si>
  <si>
    <t>Výsledok vyhľadávania ukazuje perex stránky</t>
  </si>
  <si>
    <t>https://www.slovensko.sk/sk/zivotne-situacie/zivotna-situacia/_registracia-zivnosti</t>
  </si>
  <si>
    <t>návod existuje, chýba krokovník</t>
  </si>
  <si>
    <t>zákony až vo footnotes, ľahko čitateľný text</t>
  </si>
  <si>
    <t xml:space="preserve"> --//--</t>
  </si>
  <si>
    <t>aj osobne, aj elektronicky</t>
  </si>
  <si>
    <t>prelink na návody + informačné linky JKM</t>
  </si>
  <si>
    <t>fromulár predvyplnený dátami zo slovensko.sk</t>
  </si>
  <si>
    <t>https://www.minv.sk/?ohlasenie-volnej-remeselnej-a-viazanej-zivnosti-pravnicka-osoba</t>
  </si>
  <si>
    <t xml:space="preserve">spätná väzba nájdená na portáli minv, dáta ktoré by sa zišli aj na slovesnko.sk, aj na elektronickú službu </t>
  </si>
  <si>
    <t>záložkový formulár elektronickej služby</t>
  </si>
  <si>
    <t>ŽS neobsahuje radio button</t>
  </si>
  <si>
    <t>po preklikaní záložiek</t>
  </si>
  <si>
    <t>samotný formulár nemá údaj o poplatku</t>
  </si>
  <si>
    <t>niektoré podstatné časti nepreložené - taby, buttony</t>
  </si>
  <si>
    <t>Kúpa/predaj auta</t>
  </si>
  <si>
    <t>ŽS a relevantné formuláre nájde až pri pridaní "slovensko.sk" alebo "minv" do vyhľadávania</t>
  </si>
  <si>
    <t>6b</t>
  </si>
  <si>
    <t xml:space="preserve">Minv stránky sa veľmi vyhýbajú pojmom "kúpa" a "predaj" </t>
  </si>
  <si>
    <t>0b</t>
  </si>
  <si>
    <t>ničnehovoriaci perex</t>
  </si>
  <si>
    <t>3b</t>
  </si>
  <si>
    <t>malá poznámka - návody neprepojené (Kúpa a predaj motorového vozidla v inom členskom štáte nemá odklik na základné auto operácie)</t>
  </si>
  <si>
    <t>12b</t>
  </si>
  <si>
    <t>Popis Slovensko.sk - výborne; MINV - slabo</t>
  </si>
  <si>
    <t>10b</t>
  </si>
  <si>
    <t>4b</t>
  </si>
  <si>
    <t>testované na chromium, edge a firefox</t>
  </si>
  <si>
    <t>Napr. potvrdenie o dokončení transakcie; pripomienka, že je potrebné znova zaplatiť opakujúci sa poplatok; informácia, že žiadosť bola schválená/vybavená/zamietnutá; informácia, že používateľ musí doložiť ďalšie dokumenty alebo opraviť chybu.
Áno, pri všetkých zmenách stavu (2b).
Len pri jednej zmene ako napr. vybavení alebo podaní žiadosti (1b).</t>
  </si>
  <si>
    <t>Tu by som dala 1,5 nakoľko chýbajú oprtimalizácie pre ŤZP, vyhodnocovanie typov značiek, hybdir, elektro auto.</t>
  </si>
  <si>
    <t>11b</t>
  </si>
  <si>
    <t>MV SR a slovensko.sk má CC, bolo by vhodné prehodnotiť počet bodov.</t>
  </si>
  <si>
    <t>Na stránke MV SR s informáciami s službe boli spomenuté zákony a výrazne označené zmeny k historickým informáciám.</t>
  </si>
  <si>
    <t>Nie je pri službe priamo link na často kladené otázky.</t>
  </si>
  <si>
    <t xml:space="preserve"> MV SR má stránku s často kladenými otázkami https://portal.minv.sk/wps/wcm/connect/sk/site/main/casto-kladene-otazky/</t>
  </si>
  <si>
    <t>24b</t>
  </si>
  <si>
    <t>13b</t>
  </si>
  <si>
    <t>0.8125em</t>
  </si>
  <si>
    <t>Vyplniť polia a podobné ikony</t>
  </si>
  <si>
    <t>dve</t>
  </si>
  <si>
    <t>Chyby sú zobrazované ale nie je priamy preklik na chybne vyplnené polia. Musí hľadať dané pole.</t>
  </si>
  <si>
    <t>MV SR má na formuláre kontroly a vyhodnocuje ich, kde je konkrétne problém?</t>
  </si>
  <si>
    <t>2b</t>
  </si>
  <si>
    <t>5b</t>
  </si>
  <si>
    <t>WEB a ani služby nie sú v ID SK.</t>
  </si>
  <si>
    <t>7b</t>
  </si>
  <si>
    <t>Je možnosť premnutia na anglický jazyk.</t>
  </si>
  <si>
    <t>MV SR nevyužíva mID.</t>
  </si>
  <si>
    <t>1b</t>
  </si>
  <si>
    <t>Bývanie/stavba: Prihlásenie (zmena) trvalého pobytu</t>
  </si>
  <si>
    <t>pozn. k názvu ŽS: "Presťahovanie" na prvé počutie neevokuje zmenu bydliska (trvalý, resp. prechodný pobyt)</t>
  </si>
  <si>
    <r>
      <t xml:space="preserve">Prvé v poradí slovensko.sk - pri použití termínu "pobyt"
</t>
    </r>
    <r>
      <rPr>
        <sz val="9"/>
        <rFont val="Arial"/>
        <family val="2"/>
      </rPr>
      <t>výsledky závisia od hľadaného pojmu:
pri "presťahovanie", "sťahovanie" zobrazí sťahovanie nábytku, 
alebo
nájdené príspevky z UPSVaR sú len benefitom, ktorý súvisí s presťahovaním sa za prácou</t>
    </r>
  </si>
  <si>
    <t>čiastočne, nie sú zrejmé všetky ďalšie povinnosti (zmena dokladov hlásenie zmien a pod.)</t>
  </si>
  <si>
    <t>https://www.slovensko.sk/sk/zivotne-situacie/zivotna-situacia/_oznamovacie-povinnosti-pri-zme/</t>
  </si>
  <si>
    <t xml:space="preserve">neobsahuje menej časté: PO hlásia zmeny pre OR, povinnosti pre držiteľov zbrane, majiteľ osobného motorového vozidla </t>
  </si>
  <si>
    <t>na portal.minv.sk sa odvolávajú aj na paragrafy zákona</t>
  </si>
  <si>
    <r>
      <t xml:space="preserve">Napr. potrebné dokumenty, čítačka eID, aktívne konto </t>
    </r>
    <r>
      <rPr>
        <sz val="11"/>
        <color rgb="FFFF0000"/>
        <rFont val="Arial"/>
        <family val="2"/>
        <charset val="238"/>
      </rPr>
      <t>na portáli</t>
    </r>
    <r>
      <rPr>
        <sz val="11"/>
        <rFont val="Arial"/>
      </rPr>
      <t xml:space="preserve"> a pod.</t>
    </r>
  </si>
  <si>
    <t>na slovensko.sk je informácia k ŽS na preklik
na portal.minv.sk nie je zrejmé aké formuláre predložiť</t>
  </si>
  <si>
    <t>chýba rátanie krokov</t>
  </si>
  <si>
    <t xml:space="preserve">(otestované na win 11)
</t>
  </si>
  <si>
    <t xml:space="preserve">(spomínaná notifikácia SMS o vyhotovení dokladu, chýba testovacie rozhranie)
</t>
  </si>
  <si>
    <t>inštrukcie len v informáciach pri vypĺňaní formulára, bez potrebných príloh nás nepustí na ďalší krok, príp. podanie ukončí. Chýba hyperlink na návod</t>
  </si>
  <si>
    <t xml:space="preserve">(predpoklad že stav sa len zmení na "hotové"). Kontakty obsahujú len generálny helpdesk
</t>
  </si>
  <si>
    <t xml:space="preserve">Formulár vyplnený údajmi z loginu
</t>
  </si>
  <si>
    <t>nevieme dôvod zberu, napr. miesto pobytu v zahranicí;
má štát prístup k informáciám o najvyššom dosiahnutom vzdelaní?</t>
  </si>
  <si>
    <t>ikonka otáznika
nie zo všetkých otáznikov je zrejmé, čo má občan zadať, napr. v políčku "identifikátor adresy" je v otázniku uvedené "zadajte identifikár adresy"</t>
  </si>
  <si>
    <t>https://www.slovensko.sk/sk/zivotne-situacie/zivotna-situacia/_prihlasenie-na-trvaly-pobyt/</t>
  </si>
  <si>
    <t>len v návode na slovensko.sk, nie na minv</t>
  </si>
  <si>
    <t>Len z portálu slovensko.sk link cez viacero odkazov ku konkrétnej službe, nie na minv</t>
  </si>
  <si>
    <t>minv.sk</t>
  </si>
  <si>
    <t xml:space="preserve">
viac podstránok, ktoré preklikom strácajú prehľadnosť, CHÝBA číslovanie podstránok, resp. v ktorom kroku sa občan nachádza </t>
  </si>
  <si>
    <t>12px
13-15,6px - rôzne veľkosti, ale nie 16px</t>
  </si>
  <si>
    <t>text je oddelený, aj zvýraznený</t>
  </si>
  <si>
    <t>dôležitý text je aj zvýraznený boldom, ale bez informácie o pokutách a trestoch</t>
  </si>
  <si>
    <t>na slovensko.sk sa v päte nachádzajú odkazy
na portal.minv.sk nie</t>
  </si>
  <si>
    <t>refresh vymazal vyplnené polia</t>
  </si>
  <si>
    <t>len v návode.
pri konkrétnej službe, kde je poplatok - napr. žiadosť o potvrdenie o trvalom pobyte</t>
  </si>
  <si>
    <t>https://portal.minv.sk/wps/wcm/connect/sk/site/main/zivotne-situacie/pobyt/Podania/</t>
  </si>
  <si>
    <t>všetky služby nie sú dostupné, napr.  je možné urobiť hlásenie sám za seba, nad vlastnou nehnuteľnosťou, 
Nie je možné v konkrétnych prípadoch (&lt;-- viď link)</t>
  </si>
  <si>
    <t>chýba testovacie rozhranie</t>
  </si>
  <si>
    <t>na portal.minv.sk nie je možné prihlásiť sa na mobilnom zariadení (neakceptujú SvM)</t>
  </si>
  <si>
    <t>informácie sú dostupné aj cez mobilné zariadenie, prihlásenie na službu nie je možné</t>
  </si>
  <si>
    <t>ukladá sa priebeh procesu?, neviem dokončiť proces cez mobil (nemáme podpisovač)</t>
  </si>
  <si>
    <t>eng, zlý preklad kontextového menu formulárov</t>
  </si>
  <si>
    <t>platba ťažko dohľadateľná;
samotná služba "prihlásenie na trvalý pobyt je bezplatná" - bez informácie
spoplatnená je služba "potvrdenie o tvralom pobyte" zasielaná na adresu poštou a následne vydanie nového OP z dôvodu zmeny údajov</t>
  </si>
  <si>
    <t>chýba help button</t>
  </si>
  <si>
    <t>áno, 1 krát</t>
  </si>
  <si>
    <t>na stránke BRISK</t>
  </si>
  <si>
    <t>Materská škola</t>
  </si>
  <si>
    <t>Roman Slivka</t>
  </si>
  <si>
    <t xml:space="preserve">Oficiálne zdroje Ministerstva školstva  sa nachádzajú v top 10 výsledkov vyhľadávania. Slovensko.sk sa vo výsledkoch nenachádza. </t>
  </si>
  <si>
    <t>https://prihlaska.iedu.sk/Materska-skola-informacie
https://www.slovensko.sk/sk/zivotne-situacie/zivotna-situacia/_predprimarne-vzdelavanie-v-mat</t>
  </si>
  <si>
    <t>odkazy na manuál a legislatívu.</t>
  </si>
  <si>
    <t>Informácie k podaniu prihlášky na predprimárne vzdelávanie v materskej škole | MSVVSSR Portal (iedu.sk)</t>
  </si>
  <si>
    <t>áno ale služby nie sú funkčné</t>
  </si>
  <si>
    <t>Nie, elektronická služba nezobrazuje aktuálny krok a nie je ani celá funkčná</t>
  </si>
  <si>
    <t>Michalovce - Portál elektronických služieb | Elektronické služby | Žiadosť o prijatie dieťaťa do materskej školy (esmao.sk)</t>
  </si>
  <si>
    <t>Neexistuje jednotný proces podávania a sledovania stavu podanej prihlášky v SR. U väčšiny zriaďovateľov je proces papierový. Využitie elektronického procesu s použitím eDesku využívajú iba Michalovce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</si>
</sst>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b]"/>
    <numFmt numFmtId="165" formatCode="##[$b]"/>
    <numFmt numFmtId="166" formatCode="0.000%"/>
    <numFmt numFmtId="167" formatCode="0.0"/>
    <numFmt numFmtId="168" formatCode="##0.0[$b]"/>
    <numFmt numFmtId="169" formatCode="##0.00[$b]"/>
  </numFmts>
  <fonts count="46">
    <font>
      <sz val="10"/>
      <color rgb="FF000000"/>
      <name val="Arial"/>
    </font>
    <font>
      <b/>
      <sz val="11"/>
      <name val="Arial"/>
    </font>
    <font>
      <b/>
      <sz val="10"/>
      <name val="Arial"/>
    </font>
    <font>
      <b/>
      <sz val="11"/>
      <color rgb="FFFFFFFF"/>
      <name val="Arial"/>
    </font>
    <font>
      <sz val="10"/>
      <name val="Arial"/>
    </font>
    <font>
      <sz val="11"/>
      <name val="Arial"/>
    </font>
    <font>
      <sz val="11"/>
      <color rgb="FF000000"/>
      <name val="Arial"/>
    </font>
    <font>
      <sz val="9"/>
      <name val="Arial"/>
    </font>
    <font>
      <b/>
      <sz val="9"/>
      <name val="Arial"/>
    </font>
    <font>
      <b/>
      <sz val="11"/>
      <color rgb="FF000000"/>
      <name val="Arial"/>
    </font>
    <font>
      <b/>
      <sz val="9"/>
      <color rgb="FFFFFFFF"/>
      <name val="Arial"/>
    </font>
    <font>
      <sz val="12"/>
      <color rgb="FFFFFFFF"/>
      <name val="Arial"/>
    </font>
    <font>
      <b/>
      <i/>
      <sz val="10"/>
      <name val="Arial"/>
    </font>
    <font>
      <i/>
      <sz val="10"/>
      <name val="Arial"/>
    </font>
    <font>
      <sz val="11"/>
      <color rgb="FFFFFFFF"/>
      <name val="Arial"/>
    </font>
    <font>
      <sz val="10"/>
      <color rgb="FFFF0000"/>
      <name val="Arial"/>
    </font>
    <font>
      <sz val="11"/>
      <color rgb="FF000000"/>
      <name val="Inconsolata"/>
    </font>
    <font>
      <b/>
      <sz val="10"/>
      <color rgb="FF000000"/>
      <name val="Arial"/>
    </font>
    <font>
      <sz val="10"/>
      <color rgb="FF000000"/>
      <name val="Arial"/>
    </font>
    <font>
      <sz val="10"/>
      <color rgb="FFFFFFFF"/>
      <name val="Arial"/>
    </font>
    <font>
      <sz val="10"/>
      <color rgb="FF006100"/>
      <name val="Arial"/>
    </font>
    <font>
      <sz val="10"/>
      <color rgb="FF9C6500"/>
      <name val="Arial"/>
    </font>
    <font>
      <b/>
      <sz val="11"/>
      <color rgb="FFFF0000"/>
      <name val="Arial"/>
    </font>
    <font>
      <sz val="11"/>
      <color rgb="FF151B26"/>
      <name val="Arial"/>
    </font>
    <font>
      <b/>
      <strike/>
      <sz val="11"/>
      <color rgb="FFFFFFFF"/>
      <name val="Arial"/>
    </font>
    <font>
      <u/>
      <sz val="11"/>
      <color rgb="FF0000FF"/>
      <name val="Arial"/>
    </font>
    <font>
      <b/>
      <sz val="11"/>
      <name val="Arial"/>
      <family val="2"/>
      <charset val="238"/>
    </font>
    <font>
      <sz val="10"/>
      <color rgb="FF000000"/>
      <name val="Arial"/>
      <family val="2"/>
      <charset val="238"/>
    </font>
    <font>
      <b/>
      <sz val="9"/>
      <color rgb="FFFFFFFF"/>
      <name val="Arial"/>
      <family val="2"/>
      <charset val="238"/>
    </font>
    <font>
      <b/>
      <sz val="9"/>
      <name val="Arial"/>
      <family val="2"/>
      <charset val="238"/>
    </font>
    <font>
      <sz val="9"/>
      <color rgb="FF000000"/>
      <name val="Arial"/>
      <family val="2"/>
      <charset val="238"/>
    </font>
    <font>
      <sz val="9"/>
      <name val="Arial"/>
      <family val="2"/>
      <charset val="238"/>
    </font>
    <font>
      <b/>
      <sz val="10"/>
      <color rgb="FF000000"/>
      <name val="Arial"/>
      <family val="2"/>
      <charset val="238"/>
    </font>
    <font>
      <b/>
      <sz val="11"/>
      <color rgb="FFFFFFFF"/>
      <name val="Arial"/>
      <family val="2"/>
      <charset val="238"/>
    </font>
    <font>
      <b/>
      <sz val="11"/>
      <color rgb="FF000000"/>
      <name val="Arial"/>
      <family val="2"/>
      <charset val="238"/>
    </font>
    <font>
      <u/>
      <sz val="10"/>
      <color theme="10"/>
      <name val="Arial"/>
    </font>
    <font>
      <b/>
      <sz val="45"/>
      <color rgb="FFFFFFFF"/>
      <name val="Arial"/>
    </font>
    <font>
      <sz val="11"/>
      <name val="Arial"/>
      <family val="2"/>
    </font>
    <font>
      <b/>
      <sz val="11"/>
      <name val="Arial"/>
      <family val="2"/>
    </font>
    <font>
      <sz val="8"/>
      <name val="Arial"/>
      <family val="2"/>
      <charset val="238"/>
    </font>
    <font>
      <b/>
      <sz val="9"/>
      <name val="Arial"/>
      <family val="2"/>
    </font>
    <font>
      <sz val="9"/>
      <name val="Arial"/>
      <family val="2"/>
    </font>
    <font>
      <sz val="11"/>
      <name val="Arial"/>
      <family val="2"/>
      <charset val="238"/>
    </font>
    <font>
      <sz val="11"/>
      <color rgb="FFFF0000"/>
      <name val="Arial"/>
      <family val="2"/>
      <charset val="238"/>
    </font>
    <font>
      <sz val="10"/>
      <name val="Arial"/>
      <family val="2"/>
      <charset val="238"/>
    </font>
    <font>
      <sz val="9"/>
      <color rgb="FFFF0000"/>
      <name val="Arial"/>
      <family val="2"/>
      <charset val="238"/>
    </font>
  </fonts>
  <fills count="30">
    <fill>
      <patternFill patternType="none"/>
    </fill>
    <fill>
      <patternFill patternType="gray125"/>
    </fill>
    <fill>
      <patternFill patternType="solid">
        <fgColor rgb="FF000000"/>
        <bgColor rgb="FF000000"/>
      </patternFill>
    </fill>
    <fill>
      <patternFill patternType="solid">
        <fgColor rgb="FFFFFF00"/>
        <bgColor rgb="FFFFFF00"/>
      </patternFill>
    </fill>
    <fill>
      <patternFill patternType="solid">
        <fgColor rgb="FF666666"/>
        <bgColor rgb="FF666666"/>
      </patternFill>
    </fill>
    <fill>
      <patternFill patternType="solid">
        <fgColor rgb="FFFFFFFF"/>
        <bgColor rgb="FFFFFFFF"/>
      </patternFill>
    </fill>
    <fill>
      <patternFill patternType="solid">
        <fgColor rgb="FF57BB8A"/>
        <bgColor rgb="FF57BB8A"/>
      </patternFill>
    </fill>
    <fill>
      <patternFill patternType="solid">
        <fgColor rgb="FF999999"/>
        <bgColor rgb="FF999999"/>
      </patternFill>
    </fill>
    <fill>
      <patternFill patternType="solid">
        <fgColor rgb="FFF9CB9C"/>
        <bgColor rgb="FFF9CB9C"/>
      </patternFill>
    </fill>
    <fill>
      <patternFill patternType="solid">
        <fgColor rgb="FFEFEFEF"/>
        <bgColor rgb="FFEFEFEF"/>
      </patternFill>
    </fill>
    <fill>
      <patternFill patternType="solid">
        <fgColor rgb="FFF3F3F3"/>
        <bgColor rgb="FFF3F3F3"/>
      </patternFill>
    </fill>
    <fill>
      <patternFill patternType="solid">
        <fgColor rgb="FFC6E0B4"/>
        <bgColor rgb="FFC6E0B4"/>
      </patternFill>
    </fill>
    <fill>
      <patternFill patternType="solid">
        <fgColor rgb="FF00B0F0"/>
        <bgColor rgb="FF00B0F0"/>
      </patternFill>
    </fill>
    <fill>
      <patternFill patternType="solid">
        <fgColor rgb="FF7030A0"/>
        <bgColor rgb="FF7030A0"/>
      </patternFill>
    </fill>
    <fill>
      <patternFill patternType="solid">
        <fgColor rgb="FFBF8F00"/>
        <bgColor rgb="FFBF8F00"/>
      </patternFill>
    </fill>
    <fill>
      <patternFill patternType="solid">
        <fgColor rgb="FFC00000"/>
        <bgColor rgb="FFC00000"/>
      </patternFill>
    </fill>
    <fill>
      <patternFill patternType="solid">
        <fgColor rgb="FF808080"/>
        <bgColor rgb="FF808080"/>
      </patternFill>
    </fill>
    <fill>
      <patternFill patternType="solid">
        <fgColor rgb="FFE7E6E6"/>
        <bgColor rgb="FFE7E6E6"/>
      </patternFill>
    </fill>
    <fill>
      <patternFill patternType="solid">
        <fgColor rgb="FFF2F2F2"/>
        <bgColor rgb="FFF2F2F2"/>
      </patternFill>
    </fill>
    <fill>
      <patternFill patternType="solid">
        <fgColor rgb="FF92D050"/>
        <bgColor rgb="FF92D050"/>
      </patternFill>
    </fill>
    <fill>
      <patternFill patternType="solid">
        <fgColor rgb="FFF4B084"/>
        <bgColor rgb="FFF4B084"/>
      </patternFill>
    </fill>
    <fill>
      <patternFill patternType="solid">
        <fgColor rgb="FFFFD966"/>
        <bgColor rgb="FFFFD966"/>
      </patternFill>
    </fill>
    <fill>
      <patternFill patternType="solid">
        <fgColor rgb="FF00B050"/>
        <bgColor rgb="FF00B050"/>
      </patternFill>
    </fill>
    <fill>
      <patternFill patternType="solid">
        <fgColor rgb="FF00FF00"/>
        <bgColor rgb="FF00FF00"/>
      </patternFill>
    </fill>
    <fill>
      <patternFill patternType="solid">
        <fgColor rgb="FFFFFF00"/>
        <bgColor indexed="64"/>
      </patternFill>
    </fill>
    <fill>
      <patternFill patternType="solid">
        <fgColor theme="0"/>
        <bgColor indexed="64"/>
      </patternFill>
    </fill>
    <fill>
      <patternFill patternType="solid">
        <fgColor rgb="FFF9CB9C"/>
        <bgColor indexed="64"/>
      </patternFill>
    </fill>
    <fill>
      <patternFill patternType="solid">
        <fgColor rgb="FFD0CECE"/>
        <bgColor rgb="FF000000"/>
      </patternFill>
    </fill>
    <fill>
      <patternFill patternType="solid">
        <fgColor rgb="FFED7D31"/>
        <bgColor rgb="FF000000"/>
      </patternFill>
    </fill>
    <fill>
      <patternFill patternType="solid">
        <fgColor rgb="FFFFFFFF"/>
        <bgColor rgb="FF000000"/>
      </patternFill>
    </fill>
  </fills>
  <borders count="29">
    <border>
      <left/>
      <right/>
      <top/>
      <bottom/>
      <diagonal/>
    </border>
    <border>
      <left style="thin">
        <color rgb="FF000000"/>
      </left>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right/>
      <top/>
      <bottom style="thick">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right style="thin">
        <color rgb="FF000000"/>
      </right>
      <top style="thin">
        <color rgb="FF000000"/>
      </top>
      <bottom style="thick">
        <color rgb="FF000000"/>
      </bottom>
      <diagonal/>
    </border>
    <border>
      <left style="thin">
        <color rgb="FF000000"/>
      </left>
      <right/>
      <top/>
      <bottom style="thin">
        <color rgb="FF000000"/>
      </bottom>
      <diagonal/>
    </border>
    <border>
      <left style="thick">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ck">
        <color rgb="FF000000"/>
      </right>
      <top/>
      <bottom style="thin">
        <color rgb="FF000000"/>
      </bottom>
      <diagonal/>
    </border>
    <border>
      <left/>
      <right style="thin">
        <color rgb="FF000000"/>
      </right>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indexed="64"/>
      </top>
      <bottom style="thin">
        <color rgb="FF000000"/>
      </bottom>
      <diagonal/>
    </border>
    <border>
      <left/>
      <right style="thin">
        <color rgb="FF000000"/>
      </right>
      <top style="thin">
        <color indexed="64"/>
      </top>
      <bottom style="thin">
        <color rgb="FF000000"/>
      </bottom>
      <diagonal/>
    </border>
    <border>
      <left style="medium">
        <color rgb="FFCCCCCC"/>
      </left>
      <right style="medium">
        <color rgb="FFCCCCCC"/>
      </right>
      <top style="medium">
        <color rgb="FFCCCCCC"/>
      </top>
      <bottom style="medium">
        <color rgb="FFCCCCCC"/>
      </bottom>
      <diagonal/>
    </border>
  </borders>
  <cellStyleXfs count="3">
    <xf numFmtId="0" fontId="0" fillId="0" borderId="0"/>
    <xf numFmtId="9" fontId="18" fillId="0" borderId="0" applyFont="0" applyFill="0" applyBorder="0" applyAlignment="0" applyProtection="0"/>
    <xf numFmtId="0" fontId="35" fillId="0" borderId="0" applyNumberFormat="0" applyFill="0" applyBorder="0" applyAlignment="0" applyProtection="0"/>
  </cellStyleXfs>
  <cellXfs count="389">
    <xf numFmtId="0" fontId="0" fillId="0" borderId="0" xfId="0"/>
    <xf numFmtId="0" fontId="4" fillId="0" borderId="0" xfId="0" applyFont="1"/>
    <xf numFmtId="10" fontId="4" fillId="0" borderId="0" xfId="0" applyNumberFormat="1" applyFont="1"/>
    <xf numFmtId="0" fontId="5" fillId="0" borderId="3" xfId="0" applyFont="1" applyBorder="1" applyAlignment="1">
      <alignment horizontal="left" vertical="top" wrapText="1"/>
    </xf>
    <xf numFmtId="0" fontId="4" fillId="0" borderId="0" xfId="0" applyFont="1" applyAlignment="1">
      <alignment horizontal="center"/>
    </xf>
    <xf numFmtId="4" fontId="6" fillId="5" borderId="0" xfId="0" applyNumberFormat="1" applyFont="1" applyFill="1" applyAlignment="1">
      <alignment horizontal="right"/>
    </xf>
    <xf numFmtId="0" fontId="6" fillId="0" borderId="0" xfId="0" applyFont="1"/>
    <xf numFmtId="0" fontId="3" fillId="4" borderId="0" xfId="0" applyFont="1" applyFill="1" applyAlignment="1">
      <alignment horizontal="center" vertical="center" wrapText="1"/>
    </xf>
    <xf numFmtId="0" fontId="5" fillId="0" borderId="0" xfId="0" applyFont="1" applyAlignment="1">
      <alignment horizontal="center"/>
    </xf>
    <xf numFmtId="0" fontId="7" fillId="0" borderId="10" xfId="0" applyFont="1" applyBorder="1" applyAlignment="1">
      <alignment horizontal="left" vertical="top" wrapText="1"/>
    </xf>
    <xf numFmtId="0" fontId="8" fillId="0" borderId="11"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14" xfId="0" applyFont="1" applyBorder="1" applyAlignment="1">
      <alignment horizontal="center" vertical="center" wrapText="1"/>
    </xf>
    <xf numFmtId="0" fontId="7" fillId="0" borderId="0" xfId="0" applyFont="1"/>
    <xf numFmtId="0" fontId="5" fillId="0" borderId="15" xfId="0" applyFont="1" applyBorder="1" applyAlignment="1">
      <alignment horizontal="left" vertical="top" wrapText="1"/>
    </xf>
    <xf numFmtId="164" fontId="1" fillId="0" borderId="16" xfId="0" applyNumberFormat="1" applyFont="1" applyBorder="1" applyAlignment="1">
      <alignment horizontal="center" vertical="center" wrapText="1"/>
    </xf>
    <xf numFmtId="164" fontId="1" fillId="0" borderId="17" xfId="0" applyNumberFormat="1" applyFont="1" applyBorder="1" applyAlignment="1">
      <alignment horizontal="center" vertical="center" wrapText="1"/>
    </xf>
    <xf numFmtId="10" fontId="1" fillId="0" borderId="18" xfId="0" applyNumberFormat="1" applyFont="1" applyBorder="1" applyAlignment="1">
      <alignment horizontal="center" vertical="center" wrapText="1"/>
    </xf>
    <xf numFmtId="164" fontId="1" fillId="0" borderId="19" xfId="0" applyNumberFormat="1" applyFont="1" applyBorder="1" applyAlignment="1">
      <alignment horizontal="center" vertical="center" wrapText="1"/>
    </xf>
    <xf numFmtId="10" fontId="9" fillId="0" borderId="18" xfId="0" applyNumberFormat="1" applyFont="1" applyBorder="1" applyAlignment="1">
      <alignment horizontal="center"/>
    </xf>
    <xf numFmtId="164" fontId="9" fillId="0" borderId="19" xfId="0" applyNumberFormat="1" applyFont="1" applyBorder="1" applyAlignment="1">
      <alignment horizontal="center"/>
    </xf>
    <xf numFmtId="164" fontId="9" fillId="0" borderId="17" xfId="0" applyNumberFormat="1" applyFont="1" applyBorder="1" applyAlignment="1">
      <alignment horizontal="center"/>
    </xf>
    <xf numFmtId="164" fontId="9" fillId="0" borderId="16" xfId="0" applyNumberFormat="1" applyFont="1" applyBorder="1" applyAlignment="1">
      <alignment horizontal="center"/>
    </xf>
    <xf numFmtId="0" fontId="3" fillId="2" borderId="0" xfId="0" applyFont="1" applyFill="1" applyAlignment="1">
      <alignment horizontal="center" vertical="center" wrapText="1"/>
    </xf>
    <xf numFmtId="0" fontId="5" fillId="0" borderId="2" xfId="0" applyFont="1" applyBorder="1" applyAlignment="1">
      <alignment horizontal="left" vertical="top" wrapText="1"/>
    </xf>
    <xf numFmtId="164" fontId="1" fillId="0" borderId="20" xfId="0" applyNumberFormat="1" applyFont="1" applyBorder="1" applyAlignment="1">
      <alignment horizontal="center" vertical="center" wrapText="1"/>
    </xf>
    <xf numFmtId="164" fontId="1" fillId="0" borderId="3" xfId="0" applyNumberFormat="1" applyFont="1" applyBorder="1" applyAlignment="1">
      <alignment horizontal="center" vertical="center" wrapText="1"/>
    </xf>
    <xf numFmtId="10" fontId="1" fillId="0" borderId="21" xfId="0" applyNumberFormat="1" applyFont="1" applyBorder="1" applyAlignment="1">
      <alignment horizontal="center" vertical="center" wrapText="1"/>
    </xf>
    <xf numFmtId="0" fontId="7" fillId="2" borderId="10" xfId="0" applyFont="1" applyFill="1" applyBorder="1" applyAlignment="1">
      <alignment horizontal="left" vertical="top" wrapText="1"/>
    </xf>
    <xf numFmtId="0" fontId="10" fillId="2" borderId="11" xfId="0" applyFont="1" applyFill="1" applyBorder="1" applyAlignment="1">
      <alignment horizontal="center" vertical="center" wrapText="1"/>
    </xf>
    <xf numFmtId="0" fontId="10" fillId="2" borderId="12"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10" fillId="7" borderId="11" xfId="0" applyFont="1" applyFill="1" applyBorder="1" applyAlignment="1">
      <alignment horizontal="center" vertical="center" wrapText="1"/>
    </xf>
    <xf numFmtId="0" fontId="10" fillId="7" borderId="12" xfId="0" applyFont="1" applyFill="1" applyBorder="1" applyAlignment="1">
      <alignment horizontal="center" vertical="center" wrapText="1"/>
    </xf>
    <xf numFmtId="0" fontId="10" fillId="7" borderId="13" xfId="0" applyFont="1" applyFill="1" applyBorder="1" applyAlignment="1">
      <alignment horizontal="center" vertical="center" wrapText="1"/>
    </xf>
    <xf numFmtId="0" fontId="10" fillId="4" borderId="14" xfId="0" applyFont="1" applyFill="1" applyBorder="1" applyAlignment="1">
      <alignment horizontal="center" vertical="center" wrapText="1"/>
    </xf>
    <xf numFmtId="0" fontId="10" fillId="4" borderId="12" xfId="0" applyFont="1" applyFill="1" applyBorder="1" applyAlignment="1">
      <alignment horizontal="center" vertical="center" wrapText="1"/>
    </xf>
    <xf numFmtId="0" fontId="10" fillId="4" borderId="13" xfId="0" applyFont="1" applyFill="1" applyBorder="1" applyAlignment="1">
      <alignment horizontal="center" vertical="center" wrapText="1"/>
    </xf>
    <xf numFmtId="164" fontId="1" fillId="0" borderId="22" xfId="0" applyNumberFormat="1" applyFont="1" applyBorder="1" applyAlignment="1">
      <alignment horizontal="center" vertical="center" wrapText="1"/>
    </xf>
    <xf numFmtId="0" fontId="11" fillId="2" borderId="15" xfId="0" applyFont="1" applyFill="1" applyBorder="1" applyAlignment="1">
      <alignment horizontal="left" vertical="top" wrapText="1"/>
    </xf>
    <xf numFmtId="3" fontId="1" fillId="0" borderId="4" xfId="0" applyNumberFormat="1" applyFont="1" applyBorder="1" applyAlignment="1">
      <alignment horizontal="center" vertical="center" wrapText="1"/>
    </xf>
    <xf numFmtId="10" fontId="9" fillId="0" borderId="21" xfId="0" applyNumberFormat="1" applyFont="1" applyBorder="1" applyAlignment="1">
      <alignment horizontal="center"/>
    </xf>
    <xf numFmtId="164" fontId="9" fillId="0" borderId="22" xfId="0" applyNumberFormat="1" applyFont="1" applyBorder="1" applyAlignment="1">
      <alignment horizontal="center"/>
    </xf>
    <xf numFmtId="10" fontId="1" fillId="0" borderId="4" xfId="0" applyNumberFormat="1" applyFont="1" applyBorder="1" applyAlignment="1">
      <alignment horizontal="center" vertical="center" wrapText="1"/>
    </xf>
    <xf numFmtId="164" fontId="9" fillId="0" borderId="3" xfId="0" applyNumberFormat="1" applyFont="1" applyBorder="1" applyAlignment="1">
      <alignment horizontal="center"/>
    </xf>
    <xf numFmtId="3" fontId="1" fillId="0" borderId="16" xfId="0" applyNumberFormat="1" applyFont="1" applyBorder="1" applyAlignment="1">
      <alignment horizontal="center" vertical="center" wrapText="1"/>
    </xf>
    <xf numFmtId="3" fontId="1" fillId="6" borderId="17" xfId="0" applyNumberFormat="1" applyFont="1" applyFill="1" applyBorder="1" applyAlignment="1">
      <alignment horizontal="center" vertical="center" wrapText="1"/>
    </xf>
    <xf numFmtId="3" fontId="1" fillId="0" borderId="17" xfId="0" applyNumberFormat="1" applyFont="1" applyBorder="1" applyAlignment="1">
      <alignment horizontal="center" vertical="center" wrapText="1"/>
    </xf>
    <xf numFmtId="3" fontId="1" fillId="0" borderId="19" xfId="0" applyNumberFormat="1" applyFont="1" applyBorder="1" applyAlignment="1">
      <alignment horizontal="center" vertical="center" wrapText="1"/>
    </xf>
    <xf numFmtId="3" fontId="9" fillId="0" borderId="19" xfId="0" applyNumberFormat="1" applyFont="1" applyBorder="1" applyAlignment="1">
      <alignment horizontal="center"/>
    </xf>
    <xf numFmtId="3" fontId="9" fillId="0" borderId="17" xfId="0" applyNumberFormat="1" applyFont="1" applyBorder="1" applyAlignment="1">
      <alignment horizontal="center"/>
    </xf>
    <xf numFmtId="4" fontId="9" fillId="0" borderId="21" xfId="0" applyNumberFormat="1" applyFont="1" applyBorder="1" applyAlignment="1">
      <alignment horizontal="center"/>
    </xf>
    <xf numFmtId="164" fontId="9" fillId="0" borderId="20" xfId="0" applyNumberFormat="1" applyFont="1" applyBorder="1" applyAlignment="1">
      <alignment horizontal="center"/>
    </xf>
    <xf numFmtId="3" fontId="9" fillId="0" borderId="16" xfId="0" applyNumberFormat="1" applyFont="1" applyBorder="1" applyAlignment="1">
      <alignment horizontal="center"/>
    </xf>
    <xf numFmtId="0" fontId="11" fillId="2" borderId="2" xfId="0" applyFont="1" applyFill="1" applyBorder="1" applyAlignment="1">
      <alignment horizontal="left" vertical="top" wrapText="1"/>
    </xf>
    <xf numFmtId="3" fontId="1" fillId="0" borderId="5" xfId="0" applyNumberFormat="1" applyFont="1" applyBorder="1" applyAlignment="1">
      <alignment horizontal="center" vertical="center" wrapText="1"/>
    </xf>
    <xf numFmtId="10" fontId="1" fillId="0" borderId="5" xfId="0" applyNumberFormat="1" applyFont="1" applyBorder="1" applyAlignment="1">
      <alignment horizontal="center" vertical="center" wrapText="1"/>
    </xf>
    <xf numFmtId="3" fontId="1" fillId="0" borderId="20" xfId="0" applyNumberFormat="1" applyFont="1" applyBorder="1" applyAlignment="1">
      <alignment horizontal="center" vertical="center" wrapText="1"/>
    </xf>
    <xf numFmtId="3" fontId="1" fillId="6" borderId="3" xfId="0" applyNumberFormat="1" applyFont="1" applyFill="1" applyBorder="1" applyAlignment="1">
      <alignment horizontal="center" vertical="center" wrapText="1"/>
    </xf>
    <xf numFmtId="3" fontId="1" fillId="0" borderId="3" xfId="0" applyNumberFormat="1" applyFont="1" applyBorder="1" applyAlignment="1">
      <alignment horizontal="center" vertical="center" wrapText="1"/>
    </xf>
    <xf numFmtId="3" fontId="1" fillId="0" borderId="22" xfId="0" applyNumberFormat="1" applyFont="1" applyBorder="1" applyAlignment="1">
      <alignment horizontal="center" vertical="center" wrapText="1"/>
    </xf>
    <xf numFmtId="3" fontId="9" fillId="0" borderId="22" xfId="0" applyNumberFormat="1" applyFont="1" applyBorder="1" applyAlignment="1">
      <alignment horizontal="center"/>
    </xf>
    <xf numFmtId="3" fontId="9" fillId="0" borderId="3" xfId="0" applyNumberFormat="1" applyFont="1" applyBorder="1" applyAlignment="1">
      <alignment horizontal="center"/>
    </xf>
    <xf numFmtId="3" fontId="9" fillId="0" borderId="20" xfId="0" applyNumberFormat="1" applyFont="1" applyBorder="1" applyAlignment="1">
      <alignment horizontal="center"/>
    </xf>
    <xf numFmtId="10" fontId="9" fillId="0" borderId="21" xfId="0" applyNumberFormat="1" applyFont="1" applyBorder="1" applyAlignment="1">
      <alignment horizontal="center" vertical="center" wrapText="1"/>
    </xf>
    <xf numFmtId="3" fontId="9" fillId="0" borderId="3" xfId="0" applyNumberFormat="1" applyFont="1" applyBorder="1" applyAlignment="1">
      <alignment horizontal="center" vertical="center" wrapText="1"/>
    </xf>
    <xf numFmtId="3" fontId="9" fillId="0" borderId="22" xfId="0" applyNumberFormat="1" applyFont="1" applyBorder="1" applyAlignment="1">
      <alignment horizontal="center" vertical="center" wrapText="1"/>
    </xf>
    <xf numFmtId="3" fontId="9" fillId="5" borderId="22" xfId="0" applyNumberFormat="1" applyFont="1" applyFill="1" applyBorder="1" applyAlignment="1">
      <alignment horizontal="center"/>
    </xf>
    <xf numFmtId="3" fontId="9" fillId="5" borderId="3" xfId="0" applyNumberFormat="1" applyFont="1" applyFill="1" applyBorder="1" applyAlignment="1">
      <alignment horizontal="center"/>
    </xf>
    <xf numFmtId="10" fontId="9" fillId="5" borderId="21" xfId="0" applyNumberFormat="1" applyFont="1" applyFill="1" applyBorder="1" applyAlignment="1">
      <alignment horizontal="center"/>
    </xf>
    <xf numFmtId="3" fontId="9" fillId="5" borderId="20" xfId="0" applyNumberFormat="1" applyFont="1" applyFill="1" applyBorder="1" applyAlignment="1">
      <alignment horizontal="center"/>
    </xf>
    <xf numFmtId="164" fontId="9" fillId="0" borderId="3" xfId="0" applyNumberFormat="1" applyFont="1" applyBorder="1" applyAlignment="1">
      <alignment horizontal="center" vertical="center" wrapText="1"/>
    </xf>
    <xf numFmtId="164" fontId="9" fillId="0" borderId="22" xfId="0" applyNumberFormat="1" applyFont="1" applyBorder="1" applyAlignment="1">
      <alignment horizontal="center" vertical="center" wrapText="1"/>
    </xf>
    <xf numFmtId="164" fontId="9" fillId="5" borderId="22" xfId="0" applyNumberFormat="1" applyFont="1" applyFill="1" applyBorder="1" applyAlignment="1">
      <alignment horizontal="center"/>
    </xf>
    <xf numFmtId="164" fontId="9" fillId="5" borderId="3" xfId="0" applyNumberFormat="1" applyFont="1" applyFill="1" applyBorder="1" applyAlignment="1">
      <alignment horizontal="center"/>
    </xf>
    <xf numFmtId="164" fontId="9" fillId="5" borderId="20" xfId="0" applyNumberFormat="1" applyFont="1" applyFill="1" applyBorder="1" applyAlignment="1">
      <alignment horizontal="center"/>
    </xf>
    <xf numFmtId="3" fontId="1" fillId="0" borderId="6" xfId="0" applyNumberFormat="1" applyFont="1" applyBorder="1" applyAlignment="1">
      <alignment horizontal="center" vertical="center" wrapText="1"/>
    </xf>
    <xf numFmtId="10" fontId="1" fillId="0" borderId="6" xfId="0" applyNumberFormat="1" applyFont="1" applyBorder="1" applyAlignment="1">
      <alignment horizontal="center" vertical="center" wrapText="1"/>
    </xf>
    <xf numFmtId="3" fontId="1" fillId="0" borderId="11" xfId="0" applyNumberFormat="1" applyFont="1" applyBorder="1" applyAlignment="1">
      <alignment horizontal="center" vertical="center" wrapText="1"/>
    </xf>
    <xf numFmtId="3" fontId="1" fillId="6" borderId="12" xfId="0" applyNumberFormat="1" applyFont="1" applyFill="1" applyBorder="1" applyAlignment="1">
      <alignment horizontal="center" vertical="center" wrapText="1"/>
    </xf>
    <xf numFmtId="3" fontId="1" fillId="0" borderId="12" xfId="0" applyNumberFormat="1" applyFont="1" applyBorder="1" applyAlignment="1">
      <alignment horizontal="center" vertical="center" wrapText="1"/>
    </xf>
    <xf numFmtId="10" fontId="1" fillId="0" borderId="13" xfId="0" applyNumberFormat="1" applyFont="1" applyBorder="1" applyAlignment="1">
      <alignment horizontal="center" vertical="center" wrapText="1"/>
    </xf>
    <xf numFmtId="3" fontId="1" fillId="0" borderId="14" xfId="0" applyNumberFormat="1" applyFont="1" applyBorder="1" applyAlignment="1">
      <alignment horizontal="center" vertical="center" wrapText="1"/>
    </xf>
    <xf numFmtId="10" fontId="9" fillId="0" borderId="13" xfId="0" applyNumberFormat="1" applyFont="1" applyBorder="1" applyAlignment="1">
      <alignment horizontal="center"/>
    </xf>
    <xf numFmtId="3" fontId="9" fillId="0" borderId="14" xfId="0" applyNumberFormat="1" applyFont="1" applyBorder="1" applyAlignment="1">
      <alignment horizontal="center"/>
    </xf>
    <xf numFmtId="3" fontId="9" fillId="0" borderId="12" xfId="0" applyNumberFormat="1" applyFont="1" applyBorder="1" applyAlignment="1">
      <alignment horizontal="center"/>
    </xf>
    <xf numFmtId="3" fontId="9" fillId="0" borderId="11" xfId="0" applyNumberFormat="1" applyFont="1" applyBorder="1" applyAlignment="1">
      <alignment horizontal="center"/>
    </xf>
    <xf numFmtId="164" fontId="1" fillId="0" borderId="11" xfId="0" applyNumberFormat="1" applyFont="1" applyBorder="1" applyAlignment="1">
      <alignment horizontal="center" vertical="center" wrapText="1"/>
    </xf>
    <xf numFmtId="164" fontId="1" fillId="0" borderId="12" xfId="0" applyNumberFormat="1" applyFont="1" applyBorder="1" applyAlignment="1">
      <alignment horizontal="center" vertical="center" wrapText="1"/>
    </xf>
    <xf numFmtId="164" fontId="1" fillId="0" borderId="14" xfId="0" applyNumberFormat="1" applyFont="1" applyBorder="1" applyAlignment="1">
      <alignment horizontal="center" vertical="center" wrapText="1"/>
    </xf>
    <xf numFmtId="0" fontId="6" fillId="5" borderId="0" xfId="0" applyFont="1" applyFill="1" applyAlignment="1">
      <alignment horizontal="center"/>
    </xf>
    <xf numFmtId="0" fontId="6" fillId="0" borderId="0" xfId="0" applyFont="1" applyAlignment="1">
      <alignment horizontal="center"/>
    </xf>
    <xf numFmtId="164" fontId="9" fillId="0" borderId="14" xfId="0" applyNumberFormat="1" applyFont="1" applyBorder="1" applyAlignment="1">
      <alignment horizontal="center"/>
    </xf>
    <xf numFmtId="164" fontId="9" fillId="0" borderId="12" xfId="0" applyNumberFormat="1" applyFont="1" applyBorder="1" applyAlignment="1">
      <alignment horizontal="center"/>
    </xf>
    <xf numFmtId="164" fontId="9" fillId="0" borderId="11" xfId="0" applyNumberFormat="1" applyFont="1" applyBorder="1" applyAlignment="1">
      <alignment horizontal="center"/>
    </xf>
    <xf numFmtId="0" fontId="2" fillId="3" borderId="0" xfId="0" applyFont="1" applyFill="1"/>
    <xf numFmtId="0" fontId="2" fillId="3" borderId="0" xfId="0" applyFont="1" applyFill="1" applyAlignment="1">
      <alignment wrapText="1"/>
    </xf>
    <xf numFmtId="0" fontId="2" fillId="8" borderId="0" xfId="0" applyFont="1" applyFill="1" applyAlignment="1">
      <alignment wrapText="1"/>
    </xf>
    <xf numFmtId="0" fontId="12" fillId="3" borderId="0" xfId="0" applyFont="1" applyFill="1" applyAlignment="1">
      <alignment wrapText="1"/>
    </xf>
    <xf numFmtId="10" fontId="2" fillId="8" borderId="0" xfId="0" applyNumberFormat="1" applyFont="1" applyFill="1"/>
    <xf numFmtId="4" fontId="13" fillId="0" borderId="0" xfId="0" applyNumberFormat="1" applyFont="1"/>
    <xf numFmtId="9" fontId="4" fillId="0" borderId="0" xfId="0" applyNumberFormat="1" applyFont="1"/>
    <xf numFmtId="0" fontId="4" fillId="3" borderId="0" xfId="0" applyFont="1" applyFill="1"/>
    <xf numFmtId="10" fontId="4" fillId="3" borderId="0" xfId="0" applyNumberFormat="1" applyFont="1" applyFill="1"/>
    <xf numFmtId="4" fontId="13" fillId="3" borderId="0" xfId="0" applyNumberFormat="1" applyFont="1" applyFill="1"/>
    <xf numFmtId="10" fontId="2" fillId="3" borderId="0" xfId="0" applyNumberFormat="1" applyFont="1" applyFill="1"/>
    <xf numFmtId="0" fontId="5" fillId="0" borderId="0" xfId="0" applyFont="1"/>
    <xf numFmtId="0" fontId="4" fillId="9" borderId="0" xfId="0" applyFont="1" applyFill="1"/>
    <xf numFmtId="0" fontId="4" fillId="10" borderId="0" xfId="0" applyFont="1" applyFill="1"/>
    <xf numFmtId="10" fontId="4" fillId="9" borderId="0" xfId="0" applyNumberFormat="1" applyFont="1" applyFill="1"/>
    <xf numFmtId="0" fontId="15" fillId="0" borderId="0" xfId="0" applyFont="1"/>
    <xf numFmtId="0" fontId="13" fillId="0" borderId="0" xfId="0" applyFont="1"/>
    <xf numFmtId="0" fontId="12" fillId="0" borderId="0" xfId="0" applyFont="1"/>
    <xf numFmtId="0" fontId="4" fillId="8" borderId="0" xfId="0" applyFont="1" applyFill="1"/>
    <xf numFmtId="0" fontId="16" fillId="8" borderId="0" xfId="0" applyFont="1" applyFill="1"/>
    <xf numFmtId="0" fontId="17" fillId="0" borderId="0" xfId="0" applyFont="1" applyAlignment="1">
      <alignment wrapText="1"/>
    </xf>
    <xf numFmtId="0" fontId="18" fillId="11" borderId="0" xfId="0" applyFont="1" applyFill="1" applyAlignment="1">
      <alignment horizontal="left" wrapText="1"/>
    </xf>
    <xf numFmtId="0" fontId="18" fillId="12" borderId="0" xfId="0" applyFont="1" applyFill="1" applyAlignment="1">
      <alignment horizontal="left" wrapText="1"/>
    </xf>
    <xf numFmtId="0" fontId="19" fillId="13" borderId="0" xfId="0" applyFont="1" applyFill="1" applyAlignment="1">
      <alignment horizontal="left" wrapText="1"/>
    </xf>
    <xf numFmtId="0" fontId="18" fillId="14" borderId="0" xfId="0" applyFont="1" applyFill="1" applyAlignment="1">
      <alignment horizontal="left" wrapText="1"/>
    </xf>
    <xf numFmtId="0" fontId="19" fillId="15" borderId="0" xfId="0" applyFont="1" applyFill="1" applyAlignment="1">
      <alignment horizontal="left" wrapText="1"/>
    </xf>
    <xf numFmtId="0" fontId="18" fillId="16" borderId="0" xfId="0" applyFont="1" applyFill="1" applyAlignment="1">
      <alignment horizontal="left" wrapText="1"/>
    </xf>
    <xf numFmtId="0" fontId="18" fillId="0" borderId="0" xfId="0" applyFont="1" applyAlignment="1">
      <alignment horizontal="left" wrapText="1"/>
    </xf>
    <xf numFmtId="0" fontId="18" fillId="17" borderId="0" xfId="0" applyFont="1" applyFill="1" applyAlignment="1">
      <alignment horizontal="left" wrapText="1"/>
    </xf>
    <xf numFmtId="0" fontId="18" fillId="18" borderId="0" xfId="0" applyFont="1" applyFill="1" applyAlignment="1">
      <alignment horizontal="left" wrapText="1"/>
    </xf>
    <xf numFmtId="0" fontId="18" fillId="19" borderId="0" xfId="0" applyFont="1" applyFill="1" applyAlignment="1">
      <alignment horizontal="left" wrapText="1"/>
    </xf>
    <xf numFmtId="0" fontId="18" fillId="3" borderId="0" xfId="0" applyFont="1" applyFill="1" applyAlignment="1">
      <alignment horizontal="left" wrapText="1"/>
    </xf>
    <xf numFmtId="0" fontId="18" fillId="0" borderId="0" xfId="0" applyFont="1" applyAlignment="1">
      <alignment horizontal="left"/>
    </xf>
    <xf numFmtId="0" fontId="18" fillId="18" borderId="0" xfId="0" applyFont="1" applyFill="1" applyAlignment="1">
      <alignment horizontal="left"/>
    </xf>
    <xf numFmtId="0" fontId="18" fillId="0" borderId="0" xfId="0" applyFont="1"/>
    <xf numFmtId="0" fontId="18" fillId="12" borderId="0" xfId="0" applyFont="1" applyFill="1"/>
    <xf numFmtId="0" fontId="18" fillId="20" borderId="0" xfId="0" applyFont="1" applyFill="1"/>
    <xf numFmtId="0" fontId="18" fillId="19" borderId="0" xfId="0" applyFont="1" applyFill="1"/>
    <xf numFmtId="0" fontId="18" fillId="21" borderId="0" xfId="0" applyFont="1" applyFill="1"/>
    <xf numFmtId="0" fontId="18" fillId="3" borderId="0" xfId="0" applyFont="1" applyFill="1"/>
    <xf numFmtId="0" fontId="18" fillId="0" borderId="6" xfId="0" applyFont="1" applyBorder="1"/>
    <xf numFmtId="0" fontId="18" fillId="5" borderId="6" xfId="0" applyFont="1" applyFill="1" applyBorder="1" applyAlignment="1">
      <alignment horizontal="right"/>
    </xf>
    <xf numFmtId="0" fontId="18" fillId="5" borderId="0" xfId="0" applyFont="1" applyFill="1" applyAlignment="1">
      <alignment horizontal="right"/>
    </xf>
    <xf numFmtId="0" fontId="18" fillId="0" borderId="4" xfId="0" applyFont="1" applyBorder="1"/>
    <xf numFmtId="0" fontId="18" fillId="5" borderId="4" xfId="0" applyFont="1" applyFill="1" applyBorder="1" applyAlignment="1">
      <alignment horizontal="right"/>
    </xf>
    <xf numFmtId="0" fontId="20" fillId="5" borderId="0" xfId="0" applyFont="1" applyFill="1"/>
    <xf numFmtId="0" fontId="21" fillId="5" borderId="0" xfId="0" applyFont="1" applyFill="1"/>
    <xf numFmtId="0" fontId="21" fillId="5" borderId="4" xfId="0" applyFont="1" applyFill="1" applyBorder="1"/>
    <xf numFmtId="0" fontId="20" fillId="5" borderId="4" xfId="0" applyFont="1" applyFill="1" applyBorder="1"/>
    <xf numFmtId="0" fontId="20" fillId="5" borderId="6" xfId="0" applyFont="1" applyFill="1" applyBorder="1"/>
    <xf numFmtId="0" fontId="21" fillId="5" borderId="6" xfId="0" applyFont="1" applyFill="1" applyBorder="1"/>
    <xf numFmtId="0" fontId="0" fillId="0" borderId="15" xfId="0" applyBorder="1" applyAlignment="1">
      <alignment vertical="center" wrapText="1"/>
    </xf>
    <xf numFmtId="0" fontId="20" fillId="5" borderId="5" xfId="0" applyFont="1" applyFill="1" applyBorder="1"/>
    <xf numFmtId="0" fontId="21" fillId="5" borderId="5" xfId="0" applyFont="1" applyFill="1" applyBorder="1"/>
    <xf numFmtId="0" fontId="22" fillId="0" borderId="6" xfId="0" applyFont="1" applyBorder="1" applyAlignment="1">
      <alignment horizontal="center" vertical="top"/>
    </xf>
    <xf numFmtId="0" fontId="18" fillId="22" borderId="0" xfId="0" applyFont="1" applyFill="1"/>
    <xf numFmtId="0" fontId="22" fillId="0" borderId="0" xfId="0" applyFont="1" applyAlignment="1">
      <alignment horizontal="center" vertical="top"/>
    </xf>
    <xf numFmtId="0" fontId="18" fillId="3" borderId="4" xfId="0" applyFont="1" applyFill="1" applyBorder="1"/>
    <xf numFmtId="0" fontId="22" fillId="0" borderId="4" xfId="0" applyFont="1" applyBorder="1" applyAlignment="1">
      <alignment horizontal="center" vertical="top"/>
    </xf>
    <xf numFmtId="0" fontId="20" fillId="5" borderId="25" xfId="0" applyFont="1" applyFill="1" applyBorder="1"/>
    <xf numFmtId="0" fontId="20" fillId="5" borderId="23" xfId="0" applyFont="1" applyFill="1" applyBorder="1"/>
    <xf numFmtId="0" fontId="20" fillId="5" borderId="19" xfId="0" applyFont="1" applyFill="1" applyBorder="1"/>
    <xf numFmtId="0" fontId="1" fillId="0" borderId="3" xfId="0" applyFont="1" applyBorder="1" applyAlignment="1">
      <alignment horizontal="left" vertical="center" wrapText="1"/>
    </xf>
    <xf numFmtId="3" fontId="5" fillId="0" borderId="3" xfId="0" applyNumberFormat="1" applyFont="1" applyBorder="1" applyAlignment="1">
      <alignment horizontal="center" vertical="center" wrapText="1"/>
    </xf>
    <xf numFmtId="0" fontId="1" fillId="23" borderId="3" xfId="0" applyFont="1" applyFill="1" applyBorder="1" applyAlignment="1">
      <alignment horizontal="left" vertical="center" wrapText="1"/>
    </xf>
    <xf numFmtId="10" fontId="1" fillId="0" borderId="3" xfId="0" applyNumberFormat="1" applyFont="1" applyBorder="1" applyAlignment="1">
      <alignment horizontal="center" vertical="center" wrapText="1"/>
    </xf>
    <xf numFmtId="49" fontId="3" fillId="4" borderId="0" xfId="0" applyNumberFormat="1" applyFont="1" applyFill="1" applyAlignment="1">
      <alignment horizontal="center" vertical="top" wrapText="1"/>
    </xf>
    <xf numFmtId="0" fontId="1" fillId="0" borderId="0" xfId="0" applyFont="1" applyAlignment="1">
      <alignment horizontal="center" vertical="center"/>
    </xf>
    <xf numFmtId="0" fontId="1" fillId="3" borderId="5" xfId="0" applyFont="1" applyFill="1" applyBorder="1" applyAlignment="1">
      <alignment horizontal="left" vertical="top" wrapText="1"/>
    </xf>
    <xf numFmtId="0" fontId="1" fillId="0" borderId="5" xfId="0" applyFont="1" applyBorder="1" applyAlignment="1">
      <alignment horizontal="left" vertical="top" wrapText="1"/>
    </xf>
    <xf numFmtId="0" fontId="1" fillId="0" borderId="0" xfId="0" applyFont="1" applyAlignment="1">
      <alignment horizontal="left" vertical="top" wrapText="1"/>
    </xf>
    <xf numFmtId="0" fontId="1" fillId="10" borderId="0" xfId="0" applyFont="1" applyFill="1" applyAlignment="1">
      <alignment horizontal="left" vertical="top" wrapText="1"/>
    </xf>
    <xf numFmtId="0" fontId="3" fillId="4" borderId="0" xfId="0" applyFont="1" applyFill="1" applyAlignment="1">
      <alignment vertical="top"/>
    </xf>
    <xf numFmtId="0" fontId="3" fillId="4" borderId="0" xfId="0" applyFont="1" applyFill="1" applyAlignment="1">
      <alignment vertical="top" wrapText="1"/>
    </xf>
    <xf numFmtId="0" fontId="3" fillId="4" borderId="0" xfId="0" applyFont="1" applyFill="1" applyAlignment="1">
      <alignment horizontal="left" vertical="top" wrapText="1"/>
    </xf>
    <xf numFmtId="49" fontId="1" fillId="0" borderId="0" xfId="0" applyNumberFormat="1" applyFont="1" applyAlignment="1">
      <alignment horizontal="center" vertical="top" wrapText="1"/>
    </xf>
    <xf numFmtId="0" fontId="6" fillId="0" borderId="0" xfId="0" applyFont="1" applyAlignment="1">
      <alignment vertical="top" wrapText="1"/>
    </xf>
    <xf numFmtId="0" fontId="5" fillId="0" borderId="0" xfId="0" applyFont="1" applyAlignment="1">
      <alignment vertical="top" wrapText="1"/>
    </xf>
    <xf numFmtId="0" fontId="5" fillId="0" borderId="0" xfId="0" applyFont="1" applyAlignment="1">
      <alignment horizontal="center" vertical="center" wrapText="1"/>
    </xf>
    <xf numFmtId="0" fontId="5" fillId="0" borderId="0" xfId="0" applyFont="1" applyAlignment="1">
      <alignment horizontal="left" vertical="top" wrapText="1"/>
    </xf>
    <xf numFmtId="0" fontId="23" fillId="0" borderId="0" xfId="0" applyFont="1" applyAlignment="1">
      <alignment vertical="top" wrapText="1"/>
    </xf>
    <xf numFmtId="49" fontId="24" fillId="0" borderId="0" xfId="0" applyNumberFormat="1" applyFont="1" applyAlignment="1">
      <alignment horizontal="center" vertical="top" wrapText="1"/>
    </xf>
    <xf numFmtId="49" fontId="4" fillId="0" borderId="0" xfId="0" applyNumberFormat="1" applyFont="1"/>
    <xf numFmtId="49" fontId="1" fillId="4" borderId="0" xfId="0" applyNumberFormat="1" applyFont="1" applyFill="1" applyAlignment="1">
      <alignment horizontal="center" vertical="top" wrapText="1"/>
    </xf>
    <xf numFmtId="0" fontId="5" fillId="4" borderId="0" xfId="0" applyFont="1" applyFill="1" applyAlignment="1">
      <alignment vertical="top" wrapText="1"/>
    </xf>
    <xf numFmtId="0" fontId="5" fillId="4" borderId="0" xfId="0" applyFont="1" applyFill="1" applyAlignment="1">
      <alignment horizontal="center" vertical="center" wrapText="1"/>
    </xf>
    <xf numFmtId="0" fontId="5" fillId="4" borderId="0" xfId="0" applyFont="1" applyFill="1" applyAlignment="1">
      <alignment horizontal="left" vertical="top" wrapText="1"/>
    </xf>
    <xf numFmtId="0" fontId="3" fillId="4" borderId="3" xfId="0" applyFont="1" applyFill="1" applyBorder="1" applyAlignment="1">
      <alignment vertical="center" wrapText="1"/>
    </xf>
    <xf numFmtId="0" fontId="3" fillId="4" borderId="22" xfId="0" applyFont="1" applyFill="1" applyBorder="1" applyAlignment="1">
      <alignment horizontal="center" vertical="center" wrapText="1"/>
    </xf>
    <xf numFmtId="49" fontId="1" fillId="0" borderId="0" xfId="0" applyNumberFormat="1" applyFont="1" applyAlignment="1">
      <alignment horizontal="left" vertical="top" wrapText="1"/>
    </xf>
    <xf numFmtId="0" fontId="3" fillId="4" borderId="0" xfId="0" applyFont="1" applyFill="1" applyAlignment="1">
      <alignment horizontal="center" vertical="top" wrapText="1"/>
    </xf>
    <xf numFmtId="0" fontId="1" fillId="0" borderId="0" xfId="0" applyFont="1" applyAlignment="1">
      <alignment horizontal="center" vertical="top" wrapText="1"/>
    </xf>
    <xf numFmtId="0" fontId="1" fillId="0" borderId="0" xfId="0" applyFont="1" applyAlignment="1">
      <alignment horizontal="center" vertical="center" wrapText="1"/>
    </xf>
    <xf numFmtId="0" fontId="25" fillId="0" borderId="0" xfId="0" applyFont="1" applyAlignment="1">
      <alignment horizontal="left" vertical="top"/>
    </xf>
    <xf numFmtId="0" fontId="6" fillId="5" borderId="0" xfId="0" applyFont="1" applyFill="1" applyAlignment="1">
      <alignment horizontal="left" vertical="top" wrapText="1"/>
    </xf>
    <xf numFmtId="0" fontId="1" fillId="4" borderId="0" xfId="0" applyFont="1" applyFill="1" applyAlignment="1">
      <alignment horizontal="center" vertical="top" wrapText="1"/>
    </xf>
    <xf numFmtId="0" fontId="1" fillId="4" borderId="0" xfId="0" applyFont="1" applyFill="1" applyAlignment="1">
      <alignment horizontal="center" vertical="center" wrapText="1"/>
    </xf>
    <xf numFmtId="0" fontId="14" fillId="4" borderId="3" xfId="0" applyFont="1" applyFill="1" applyBorder="1" applyAlignment="1">
      <alignment vertical="top" wrapText="1"/>
    </xf>
    <xf numFmtId="165" fontId="1" fillId="0" borderId="3" xfId="0" applyNumberFormat="1" applyFont="1" applyBorder="1" applyAlignment="1">
      <alignment horizontal="center" vertical="center" wrapText="1"/>
    </xf>
    <xf numFmtId="10" fontId="1" fillId="23" borderId="3" xfId="0" applyNumberFormat="1" applyFont="1" applyFill="1" applyBorder="1" applyAlignment="1">
      <alignment horizontal="center" vertical="center" wrapText="1"/>
    </xf>
    <xf numFmtId="0" fontId="5" fillId="0" borderId="0" xfId="0" applyFont="1" applyAlignment="1">
      <alignment wrapText="1"/>
    </xf>
    <xf numFmtId="0" fontId="3" fillId="4" borderId="22" xfId="0" applyFont="1" applyFill="1" applyBorder="1" applyAlignment="1">
      <alignment horizontal="left" vertical="center" wrapText="1"/>
    </xf>
    <xf numFmtId="10" fontId="5" fillId="0" borderId="0" xfId="0" applyNumberFormat="1" applyFont="1" applyAlignment="1">
      <alignment horizontal="left" vertical="top" wrapText="1"/>
    </xf>
    <xf numFmtId="0" fontId="5" fillId="0" borderId="0" xfId="0" applyFont="1" applyAlignment="1">
      <alignment textRotation="90" wrapText="1"/>
    </xf>
    <xf numFmtId="0" fontId="4" fillId="0" borderId="4" xfId="0" applyFont="1" applyBorder="1"/>
    <xf numFmtId="0" fontId="6" fillId="25" borderId="0" xfId="0" applyFont="1" applyFill="1" applyAlignment="1">
      <alignment vertical="top" wrapText="1"/>
    </xf>
    <xf numFmtId="0" fontId="28" fillId="4" borderId="0" xfId="0" applyFont="1" applyFill="1" applyAlignment="1">
      <alignment horizontal="center" vertical="center" wrapText="1"/>
    </xf>
    <xf numFmtId="0" fontId="29" fillId="0" borderId="5" xfId="0" applyFont="1" applyBorder="1" applyAlignment="1">
      <alignment horizontal="left" vertical="top" wrapText="1"/>
    </xf>
    <xf numFmtId="0" fontId="29" fillId="0" borderId="0" xfId="0" applyFont="1" applyAlignment="1">
      <alignment horizontal="left" vertical="top" wrapText="1"/>
    </xf>
    <xf numFmtId="0" fontId="28" fillId="4" borderId="0" xfId="0" applyFont="1" applyFill="1" applyAlignment="1">
      <alignment horizontal="left" vertical="top" wrapText="1"/>
    </xf>
    <xf numFmtId="0" fontId="30" fillId="0" borderId="0" xfId="0" applyFont="1" applyAlignment="1">
      <alignment horizontal="left" vertical="top" wrapText="1"/>
    </xf>
    <xf numFmtId="0" fontId="31" fillId="0" borderId="0" xfId="0" applyFont="1" applyAlignment="1">
      <alignment horizontal="left" vertical="top" wrapText="1"/>
    </xf>
    <xf numFmtId="0" fontId="30" fillId="5" borderId="0" xfId="0" applyFont="1" applyFill="1" applyAlignment="1">
      <alignment horizontal="left" vertical="top" wrapText="1"/>
    </xf>
    <xf numFmtId="0" fontId="30" fillId="0" borderId="0" xfId="0" applyFont="1"/>
    <xf numFmtId="0" fontId="28" fillId="7" borderId="0" xfId="0" applyFont="1" applyFill="1" applyAlignment="1">
      <alignment horizontal="left" vertical="top" wrapText="1"/>
    </xf>
    <xf numFmtId="0" fontId="28" fillId="0" borderId="0" xfId="0" applyFont="1" applyAlignment="1">
      <alignment horizontal="left" vertical="top" wrapText="1"/>
    </xf>
    <xf numFmtId="0" fontId="31" fillId="4" borderId="0" xfId="0" applyFont="1" applyFill="1" applyAlignment="1">
      <alignment horizontal="left" vertical="top" wrapText="1"/>
    </xf>
    <xf numFmtId="0" fontId="32" fillId="26" borderId="28" xfId="0" applyFont="1" applyFill="1" applyBorder="1" applyAlignment="1">
      <alignment wrapText="1"/>
    </xf>
    <xf numFmtId="10" fontId="32" fillId="26" borderId="28" xfId="0" applyNumberFormat="1" applyFont="1" applyFill="1" applyBorder="1" applyAlignment="1">
      <alignment horizontal="right" wrapText="1"/>
    </xf>
    <xf numFmtId="0" fontId="32" fillId="24" borderId="28" xfId="0" applyFont="1" applyFill="1" applyBorder="1" applyAlignment="1">
      <alignment wrapText="1"/>
    </xf>
    <xf numFmtId="0" fontId="27" fillId="0" borderId="28" xfId="0" applyFont="1" applyBorder="1" applyAlignment="1">
      <alignment horizontal="right" wrapText="1"/>
    </xf>
    <xf numFmtId="0" fontId="27" fillId="0" borderId="28" xfId="0" applyFont="1" applyBorder="1" applyAlignment="1">
      <alignment wrapText="1"/>
    </xf>
    <xf numFmtId="166" fontId="4" fillId="0" borderId="0" xfId="1" applyNumberFormat="1" applyFont="1"/>
    <xf numFmtId="0" fontId="33" fillId="4" borderId="0" xfId="0" applyFont="1" applyFill="1" applyAlignment="1">
      <alignment horizontal="center" vertical="center" wrapText="1"/>
    </xf>
    <xf numFmtId="49" fontId="26" fillId="0" borderId="4" xfId="0" applyNumberFormat="1" applyFont="1" applyBorder="1" applyAlignment="1">
      <alignment horizontal="center" vertical="top"/>
    </xf>
    <xf numFmtId="49" fontId="26" fillId="0" borderId="0" xfId="0" applyNumberFormat="1" applyFont="1" applyAlignment="1">
      <alignment horizontal="center" vertical="top"/>
    </xf>
    <xf numFmtId="49" fontId="26" fillId="0" borderId="0" xfId="0" applyNumberFormat="1" applyFont="1" applyAlignment="1">
      <alignment horizontal="center" vertical="top" wrapText="1"/>
    </xf>
    <xf numFmtId="49" fontId="34" fillId="0" borderId="0" xfId="0" applyNumberFormat="1" applyFont="1" applyAlignment="1">
      <alignment horizontal="center" vertical="top" wrapText="1"/>
    </xf>
    <xf numFmtId="0" fontId="2" fillId="10" borderId="0" xfId="0" applyFont="1" applyFill="1" applyAlignment="1">
      <alignment horizontal="left" wrapText="1"/>
    </xf>
    <xf numFmtId="0" fontId="2" fillId="10" borderId="0" xfId="0" applyFont="1" applyFill="1" applyAlignment="1">
      <alignment horizontal="left" vertical="top"/>
    </xf>
    <xf numFmtId="0" fontId="1" fillId="0" borderId="6" xfId="0" applyFont="1" applyBorder="1" applyAlignment="1">
      <alignment horizontal="center" vertical="top"/>
    </xf>
    <xf numFmtId="0" fontId="1" fillId="0" borderId="0" xfId="0" applyFont="1" applyAlignment="1">
      <alignment horizontal="center" vertical="top"/>
    </xf>
    <xf numFmtId="0" fontId="1" fillId="0" borderId="4" xfId="0" applyFont="1" applyBorder="1" applyAlignment="1">
      <alignment horizontal="center" vertical="top"/>
    </xf>
    <xf numFmtId="49" fontId="1" fillId="0" borderId="6" xfId="0" applyNumberFormat="1" applyFont="1" applyBorder="1" applyAlignment="1">
      <alignment horizontal="center" vertical="top"/>
    </xf>
    <xf numFmtId="49" fontId="1" fillId="0" borderId="0" xfId="0" applyNumberFormat="1" applyFont="1" applyAlignment="1">
      <alignment horizontal="center" vertical="top"/>
    </xf>
    <xf numFmtId="49" fontId="1" fillId="0" borderId="4" xfId="0" applyNumberFormat="1" applyFont="1" applyBorder="1" applyAlignment="1">
      <alignment horizontal="center" vertical="top"/>
    </xf>
    <xf numFmtId="0" fontId="15" fillId="0" borderId="6" xfId="0" applyFont="1" applyBorder="1"/>
    <xf numFmtId="0" fontId="1" fillId="3" borderId="0" xfId="0" applyFont="1" applyFill="1" applyAlignment="1">
      <alignment horizontal="center" vertical="top"/>
    </xf>
    <xf numFmtId="0" fontId="1" fillId="3" borderId="4" xfId="0" applyFont="1" applyFill="1" applyBorder="1" applyAlignment="1">
      <alignment horizontal="center" vertical="top"/>
    </xf>
    <xf numFmtId="0" fontId="15" fillId="0" borderId="4" xfId="0" applyFont="1" applyBorder="1"/>
    <xf numFmtId="0" fontId="2" fillId="3" borderId="2" xfId="0" applyFont="1" applyFill="1" applyBorder="1" applyAlignment="1">
      <alignment horizontal="left" vertical="top" wrapText="1"/>
    </xf>
    <xf numFmtId="0" fontId="2" fillId="10" borderId="0" xfId="0" applyFont="1" applyFill="1" applyAlignment="1">
      <alignment horizontal="left" vertical="top" wrapText="1"/>
    </xf>
    <xf numFmtId="0" fontId="6" fillId="0" borderId="0" xfId="0" applyFont="1" applyAlignment="1">
      <alignment horizontal="left" vertical="top" wrapText="1"/>
    </xf>
    <xf numFmtId="0" fontId="25" fillId="0" borderId="0" xfId="0" applyFont="1" applyAlignment="1">
      <alignment horizontal="left" vertical="top" wrapText="1"/>
    </xf>
    <xf numFmtId="0" fontId="3" fillId="7" borderId="0" xfId="0" applyFont="1" applyFill="1" applyAlignment="1">
      <alignment vertical="top" wrapText="1"/>
    </xf>
    <xf numFmtId="0" fontId="3" fillId="7" borderId="0" xfId="0" applyFont="1" applyFill="1" applyAlignment="1">
      <alignment horizontal="left" vertical="top" wrapText="1"/>
    </xf>
    <xf numFmtId="0" fontId="3" fillId="7" borderId="0" xfId="0" applyFont="1" applyFill="1" applyAlignment="1">
      <alignment vertical="top"/>
    </xf>
    <xf numFmtId="0" fontId="3" fillId="4" borderId="3" xfId="0" applyFont="1" applyFill="1" applyBorder="1" applyAlignment="1">
      <alignment vertical="top" wrapText="1"/>
    </xf>
    <xf numFmtId="0" fontId="3" fillId="4" borderId="3" xfId="0" applyFont="1" applyFill="1" applyBorder="1" applyAlignment="1">
      <alignment horizontal="center" vertical="center" wrapText="1"/>
    </xf>
    <xf numFmtId="49" fontId="2" fillId="3" borderId="2" xfId="0" applyNumberFormat="1" applyFont="1" applyFill="1" applyBorder="1" applyAlignment="1">
      <alignment horizontal="left" vertical="top" wrapText="1"/>
    </xf>
    <xf numFmtId="0" fontId="4" fillId="0" borderId="0" xfId="0" applyFont="1" applyAlignment="1">
      <alignment vertical="top"/>
    </xf>
    <xf numFmtId="49" fontId="2" fillId="10" borderId="0" xfId="0" applyNumberFormat="1" applyFont="1" applyFill="1" applyAlignment="1">
      <alignment horizontal="left" vertical="top" wrapText="1"/>
    </xf>
    <xf numFmtId="16" fontId="1" fillId="0" borderId="6" xfId="0" applyNumberFormat="1" applyFont="1" applyBorder="1" applyAlignment="1">
      <alignment horizontal="center" vertical="top"/>
    </xf>
    <xf numFmtId="0" fontId="1" fillId="0" borderId="17" xfId="0" applyFont="1" applyBorder="1" applyAlignment="1">
      <alignment wrapText="1"/>
    </xf>
    <xf numFmtId="164" fontId="1" fillId="0" borderId="19" xfId="0" applyNumberFormat="1" applyFont="1" applyBorder="1" applyAlignment="1">
      <alignment horizontal="center" wrapText="1"/>
    </xf>
    <xf numFmtId="16" fontId="1" fillId="0" borderId="0" xfId="0" applyNumberFormat="1" applyFont="1" applyAlignment="1">
      <alignment horizontal="center" vertical="top"/>
    </xf>
    <xf numFmtId="0" fontId="1" fillId="23" borderId="17" xfId="0" applyFont="1" applyFill="1" applyBorder="1" applyAlignment="1">
      <alignment wrapText="1"/>
    </xf>
    <xf numFmtId="10" fontId="1" fillId="23" borderId="19" xfId="0" applyNumberFormat="1" applyFont="1" applyFill="1" applyBorder="1" applyAlignment="1">
      <alignment horizontal="center" wrapText="1"/>
    </xf>
    <xf numFmtId="2" fontId="4" fillId="0" borderId="0" xfId="0" applyNumberFormat="1" applyFont="1"/>
    <xf numFmtId="0" fontId="1" fillId="0" borderId="26" xfId="0" applyFont="1" applyBorder="1" applyAlignment="1">
      <alignment wrapText="1"/>
    </xf>
    <xf numFmtId="164" fontId="1" fillId="0" borderId="27" xfId="0" applyNumberFormat="1" applyFont="1" applyBorder="1" applyAlignment="1">
      <alignment horizontal="center" wrapText="1"/>
    </xf>
    <xf numFmtId="16" fontId="1" fillId="0" borderId="4" xfId="0" applyNumberFormat="1" applyFont="1" applyBorder="1" applyAlignment="1">
      <alignment horizontal="center" vertical="top"/>
    </xf>
    <xf numFmtId="0" fontId="3" fillId="0" borderId="0" xfId="0" applyFont="1" applyAlignment="1">
      <alignment vertical="top"/>
    </xf>
    <xf numFmtId="0" fontId="3" fillId="0" borderId="0" xfId="0" applyFont="1" applyAlignment="1">
      <alignment vertical="top" wrapText="1"/>
    </xf>
    <xf numFmtId="0" fontId="3" fillId="0" borderId="0" xfId="0" applyFont="1" applyAlignment="1">
      <alignment horizontal="left" vertical="top" wrapText="1"/>
    </xf>
    <xf numFmtId="49" fontId="22" fillId="0" borderId="0" xfId="0" applyNumberFormat="1" applyFont="1" applyAlignment="1">
      <alignment horizontal="center" vertical="top" wrapText="1"/>
    </xf>
    <xf numFmtId="49" fontId="9" fillId="0" borderId="0" xfId="0" applyNumberFormat="1" applyFont="1" applyAlignment="1">
      <alignment horizontal="center" vertical="top" wrapText="1"/>
    </xf>
    <xf numFmtId="0" fontId="4" fillId="4" borderId="22" xfId="0" applyFont="1" applyFill="1" applyBorder="1" applyAlignment="1">
      <alignment vertical="center"/>
    </xf>
    <xf numFmtId="0" fontId="1" fillId="0" borderId="17" xfId="0" applyFont="1" applyBorder="1" applyAlignment="1">
      <alignment vertical="center" wrapText="1"/>
    </xf>
    <xf numFmtId="0" fontId="5" fillId="0" borderId="19" xfId="0" applyFont="1" applyBorder="1" applyAlignment="1">
      <alignment vertical="center" wrapText="1"/>
    </xf>
    <xf numFmtId="0" fontId="1" fillId="23" borderId="17" xfId="0" applyFont="1" applyFill="1" applyBorder="1" applyAlignment="1">
      <alignment vertical="center" wrapText="1"/>
    </xf>
    <xf numFmtId="10" fontId="1" fillId="23" borderId="19" xfId="0" applyNumberFormat="1" applyFont="1" applyFill="1" applyBorder="1" applyAlignment="1">
      <alignment horizontal="center" vertical="center" wrapText="1"/>
    </xf>
    <xf numFmtId="0" fontId="19" fillId="2" borderId="0" xfId="0" applyFont="1" applyFill="1"/>
    <xf numFmtId="0" fontId="36" fillId="2" borderId="0" xfId="0" applyFont="1" applyFill="1"/>
    <xf numFmtId="0" fontId="0" fillId="27" borderId="0" xfId="0" applyFill="1"/>
    <xf numFmtId="0" fontId="35" fillId="28" borderId="0" xfId="2" applyFill="1" applyBorder="1" applyAlignment="1">
      <alignment wrapText="1"/>
    </xf>
    <xf numFmtId="0" fontId="17" fillId="27" borderId="0" xfId="0" applyFont="1" applyFill="1"/>
    <xf numFmtId="0" fontId="35" fillId="0" borderId="0" xfId="2" applyAlignment="1">
      <alignment horizontal="left" vertical="top" wrapText="1"/>
    </xf>
    <xf numFmtId="0" fontId="37" fillId="0" borderId="0" xfId="0" applyFont="1" applyAlignment="1">
      <alignment wrapText="1"/>
    </xf>
    <xf numFmtId="0" fontId="38" fillId="0" borderId="0" xfId="0" applyFont="1" applyAlignment="1">
      <alignment horizontal="center" vertical="center" wrapText="1"/>
    </xf>
    <xf numFmtId="0" fontId="38" fillId="3" borderId="5" xfId="0" applyFont="1" applyFill="1" applyBorder="1" applyAlignment="1">
      <alignment horizontal="left" vertical="top" wrapText="1"/>
    </xf>
    <xf numFmtId="0" fontId="35" fillId="0" borderId="0" xfId="2" applyAlignment="1">
      <alignment horizontal="left" vertical="top"/>
    </xf>
    <xf numFmtId="0" fontId="37" fillId="0" borderId="0" xfId="0" applyFont="1" applyAlignment="1">
      <alignment horizontal="left" vertical="top" wrapText="1"/>
    </xf>
    <xf numFmtId="0" fontId="39" fillId="0" borderId="0" xfId="0" applyFont="1" applyAlignment="1">
      <alignment wrapText="1"/>
    </xf>
    <xf numFmtId="0" fontId="37" fillId="0" borderId="0" xfId="0" applyFont="1" applyAlignment="1">
      <alignment vertical="top" wrapText="1"/>
    </xf>
    <xf numFmtId="0" fontId="3" fillId="4" borderId="0" xfId="0" applyFont="1" applyFill="1" applyAlignment="1">
      <alignment wrapText="1"/>
    </xf>
    <xf numFmtId="0" fontId="28" fillId="4" borderId="0" xfId="0" applyFont="1" applyFill="1" applyAlignment="1">
      <alignment wrapText="1"/>
    </xf>
    <xf numFmtId="0" fontId="33" fillId="4" borderId="0" xfId="0" applyFont="1" applyFill="1" applyAlignment="1">
      <alignment wrapText="1"/>
    </xf>
    <xf numFmtId="0" fontId="2" fillId="3" borderId="2" xfId="0" applyFont="1" applyFill="1" applyBorder="1" applyAlignment="1">
      <alignment wrapText="1"/>
    </xf>
    <xf numFmtId="0" fontId="1" fillId="3" borderId="5" xfId="0" applyFont="1" applyFill="1" applyBorder="1" applyAlignment="1">
      <alignment wrapText="1"/>
    </xf>
    <xf numFmtId="0" fontId="1" fillId="0" borderId="5" xfId="0" applyFont="1" applyBorder="1" applyAlignment="1">
      <alignment wrapText="1"/>
    </xf>
    <xf numFmtId="0" fontId="29" fillId="0" borderId="5" xfId="0" applyFont="1" applyBorder="1" applyAlignment="1">
      <alignment wrapText="1"/>
    </xf>
    <xf numFmtId="0" fontId="1" fillId="0" borderId="0" xfId="0" applyFont="1" applyAlignment="1">
      <alignment wrapText="1"/>
    </xf>
    <xf numFmtId="0" fontId="2" fillId="3" borderId="15" xfId="0" applyFont="1" applyFill="1" applyBorder="1" applyAlignment="1">
      <alignment wrapText="1"/>
    </xf>
    <xf numFmtId="0" fontId="1" fillId="3" borderId="4" xfId="0" applyFont="1" applyFill="1" applyBorder="1" applyAlignment="1">
      <alignment wrapText="1"/>
    </xf>
    <xf numFmtId="0" fontId="1" fillId="0" borderId="4" xfId="0" applyFont="1" applyBorder="1" applyAlignment="1">
      <alignment wrapText="1"/>
    </xf>
    <xf numFmtId="0" fontId="29" fillId="0" borderId="4" xfId="0" applyFont="1" applyBorder="1" applyAlignment="1">
      <alignment wrapText="1"/>
    </xf>
    <xf numFmtId="14" fontId="1" fillId="0" borderId="4" xfId="0" applyNumberFormat="1" applyFont="1" applyBorder="1" applyAlignment="1">
      <alignment wrapText="1"/>
    </xf>
    <xf numFmtId="0" fontId="2" fillId="10" borderId="0" xfId="0" applyFont="1" applyFill="1" applyAlignment="1">
      <alignment wrapText="1"/>
    </xf>
    <xf numFmtId="0" fontId="1" fillId="10" borderId="0" xfId="0" applyFont="1" applyFill="1" applyAlignment="1">
      <alignment wrapText="1"/>
    </xf>
    <xf numFmtId="0" fontId="29" fillId="0" borderId="0" xfId="0" applyFont="1" applyAlignment="1">
      <alignment wrapText="1"/>
    </xf>
    <xf numFmtId="0" fontId="3" fillId="4" borderId="0" xfId="0" applyFont="1" applyFill="1"/>
    <xf numFmtId="16" fontId="1" fillId="0" borderId="6" xfId="0" applyNumberFormat="1" applyFont="1" applyBorder="1"/>
    <xf numFmtId="0" fontId="6" fillId="0" borderId="0" xfId="0" applyFont="1" applyAlignment="1">
      <alignment wrapText="1"/>
    </xf>
    <xf numFmtId="0" fontId="25" fillId="0" borderId="0" xfId="0" applyFont="1"/>
    <xf numFmtId="0" fontId="30" fillId="0" borderId="0" xfId="0" applyFont="1" applyAlignment="1">
      <alignment wrapText="1"/>
    </xf>
    <xf numFmtId="0" fontId="1" fillId="0" borderId="19" xfId="0" applyFont="1" applyBorder="1" applyAlignment="1">
      <alignment wrapText="1"/>
    </xf>
    <xf numFmtId="0" fontId="1" fillId="0" borderId="0" xfId="0" applyFont="1"/>
    <xf numFmtId="16" fontId="1" fillId="0" borderId="0" xfId="0" applyNumberFormat="1" applyFont="1"/>
    <xf numFmtId="0" fontId="31" fillId="0" borderId="0" xfId="0" applyFont="1" applyAlignment="1">
      <alignment wrapText="1"/>
    </xf>
    <xf numFmtId="10" fontId="1" fillId="23" borderId="19" xfId="0" applyNumberFormat="1" applyFont="1" applyFill="1" applyBorder="1" applyAlignment="1">
      <alignment wrapText="1"/>
    </xf>
    <xf numFmtId="0" fontId="25" fillId="0" borderId="0" xfId="0" applyFont="1" applyAlignment="1">
      <alignment wrapText="1"/>
    </xf>
    <xf numFmtId="0" fontId="30" fillId="5" borderId="0" xfId="0" applyFont="1" applyFill="1" applyAlignment="1">
      <alignment wrapText="1"/>
    </xf>
    <xf numFmtId="0" fontId="1" fillId="0" borderId="27" xfId="0" applyFont="1" applyBorder="1" applyAlignment="1">
      <alignment wrapText="1"/>
    </xf>
    <xf numFmtId="16" fontId="1" fillId="0" borderId="4" xfId="0" applyNumberFormat="1" applyFont="1" applyBorder="1"/>
    <xf numFmtId="0" fontId="3" fillId="7" borderId="0" xfId="0" applyFont="1" applyFill="1" applyAlignment="1">
      <alignment wrapText="1"/>
    </xf>
    <xf numFmtId="0" fontId="28" fillId="7" borderId="0" xfId="0" applyFont="1" applyFill="1" applyAlignment="1">
      <alignment wrapText="1"/>
    </xf>
    <xf numFmtId="14" fontId="1" fillId="0" borderId="6" xfId="0" applyNumberFormat="1" applyFont="1" applyBorder="1"/>
    <xf numFmtId="14" fontId="1" fillId="0" borderId="0" xfId="0" applyNumberFormat="1" applyFont="1"/>
    <xf numFmtId="14" fontId="1" fillId="0" borderId="4" xfId="0" applyNumberFormat="1" applyFont="1" applyBorder="1"/>
    <xf numFmtId="14" fontId="26" fillId="0" borderId="4" xfId="0" applyNumberFormat="1" applyFont="1" applyBorder="1"/>
    <xf numFmtId="14" fontId="26" fillId="0" borderId="0" xfId="0" applyNumberFormat="1" applyFont="1"/>
    <xf numFmtId="0" fontId="3" fillId="7" borderId="0" xfId="0" applyFont="1" applyFill="1"/>
    <xf numFmtId="14" fontId="1" fillId="0" borderId="0" xfId="0" applyNumberFormat="1" applyFont="1" applyAlignment="1">
      <alignment wrapText="1"/>
    </xf>
    <xf numFmtId="16" fontId="26" fillId="0" borderId="0" xfId="0" applyNumberFormat="1" applyFont="1" applyAlignment="1">
      <alignment wrapText="1"/>
    </xf>
    <xf numFmtId="16" fontId="1" fillId="0" borderId="0" xfId="0" applyNumberFormat="1" applyFont="1" applyAlignment="1">
      <alignment wrapText="1"/>
    </xf>
    <xf numFmtId="0" fontId="23" fillId="0" borderId="0" xfId="0" applyFont="1" applyAlignment="1">
      <alignment wrapText="1"/>
    </xf>
    <xf numFmtId="0" fontId="3" fillId="0" borderId="0" xfId="0" applyFont="1" applyAlignment="1">
      <alignment wrapText="1"/>
    </xf>
    <xf numFmtId="0" fontId="3" fillId="0" borderId="0" xfId="0" applyFont="1"/>
    <xf numFmtId="0" fontId="28" fillId="0" borderId="0" xfId="0" applyFont="1" applyAlignment="1">
      <alignment wrapText="1"/>
    </xf>
    <xf numFmtId="16" fontId="34" fillId="0" borderId="0" xfId="0" applyNumberFormat="1" applyFont="1" applyAlignment="1">
      <alignment wrapText="1"/>
    </xf>
    <xf numFmtId="0" fontId="6" fillId="29" borderId="0" xfId="0" applyFont="1" applyFill="1" applyAlignment="1">
      <alignment wrapText="1"/>
    </xf>
    <xf numFmtId="0" fontId="22" fillId="0" borderId="0" xfId="0" applyFont="1" applyAlignment="1">
      <alignment wrapText="1"/>
    </xf>
    <xf numFmtId="0" fontId="9" fillId="0" borderId="0" xfId="0" applyFont="1" applyAlignment="1">
      <alignment wrapText="1"/>
    </xf>
    <xf numFmtId="0" fontId="1" fillId="4" borderId="0" xfId="0" applyFont="1" applyFill="1" applyAlignment="1">
      <alignment wrapText="1"/>
    </xf>
    <xf numFmtId="0" fontId="5" fillId="4" borderId="0" xfId="0" applyFont="1" applyFill="1" applyAlignment="1">
      <alignment wrapText="1"/>
    </xf>
    <xf numFmtId="0" fontId="31" fillId="4" borderId="0" xfId="0" applyFont="1" applyFill="1" applyAlignment="1">
      <alignment wrapText="1"/>
    </xf>
    <xf numFmtId="0" fontId="3" fillId="4" borderId="3" xfId="0" applyFont="1" applyFill="1" applyBorder="1" applyAlignment="1">
      <alignment wrapText="1"/>
    </xf>
    <xf numFmtId="0" fontId="4" fillId="4" borderId="22" xfId="0" applyFont="1" applyFill="1" applyBorder="1"/>
    <xf numFmtId="0" fontId="3" fillId="4" borderId="22" xfId="0" applyFont="1" applyFill="1" applyBorder="1" applyAlignment="1">
      <alignment wrapText="1"/>
    </xf>
    <xf numFmtId="0" fontId="5" fillId="0" borderId="19" xfId="0" applyFont="1" applyBorder="1" applyAlignment="1">
      <alignment wrapText="1"/>
    </xf>
    <xf numFmtId="10" fontId="5" fillId="0" borderId="0" xfId="0" applyNumberFormat="1" applyFont="1" applyAlignment="1">
      <alignment wrapText="1"/>
    </xf>
    <xf numFmtId="0" fontId="40" fillId="0" borderId="5" xfId="0" applyFont="1" applyBorder="1" applyAlignment="1">
      <alignment horizontal="left" vertical="top" wrapText="1"/>
    </xf>
    <xf numFmtId="0" fontId="1" fillId="0" borderId="0" xfId="0" applyFont="1" applyAlignment="1">
      <alignment horizontal="right" vertical="top" wrapText="1"/>
    </xf>
    <xf numFmtId="0" fontId="5" fillId="0" borderId="0" xfId="0" applyFont="1" applyAlignment="1">
      <alignment horizontal="right" wrapText="1"/>
    </xf>
    <xf numFmtId="0" fontId="42" fillId="0" borderId="0" xfId="0" applyFont="1" applyAlignment="1">
      <alignment horizontal="right" wrapText="1"/>
    </xf>
    <xf numFmtId="0" fontId="43" fillId="0" borderId="0" xfId="0" applyFont="1" applyAlignment="1">
      <alignment horizontal="right" wrapText="1"/>
    </xf>
    <xf numFmtId="0" fontId="44" fillId="0" borderId="0" xfId="0" applyFont="1" applyAlignment="1">
      <alignment wrapText="1"/>
    </xf>
    <xf numFmtId="0" fontId="42" fillId="0" borderId="0" xfId="0" applyFont="1" applyAlignment="1">
      <alignment vertical="top" wrapText="1"/>
    </xf>
    <xf numFmtId="0" fontId="42" fillId="0" borderId="0" xfId="0" applyFont="1" applyAlignment="1">
      <alignment wrapText="1"/>
    </xf>
    <xf numFmtId="0" fontId="43" fillId="0" borderId="0" xfId="0" applyFont="1" applyAlignment="1">
      <alignment wrapText="1"/>
    </xf>
    <xf numFmtId="0" fontId="41" fillId="0" borderId="0" xfId="0" applyFont="1" applyAlignment="1">
      <alignment horizontal="left" vertical="top" wrapText="1"/>
    </xf>
    <xf numFmtId="0" fontId="45" fillId="0" borderId="0" xfId="0" applyFont="1" applyAlignment="1">
      <alignment horizontal="left" vertical="top" wrapText="1"/>
    </xf>
    <xf numFmtId="0" fontId="42" fillId="0" borderId="0" xfId="0" applyFont="1" applyAlignment="1">
      <alignment horizontal="left" vertical="top" wrapText="1"/>
    </xf>
    <xf numFmtId="0" fontId="0" fillId="0" borderId="0" xfId="0" applyAlignment="1">
      <alignment horizontal="right"/>
    </xf>
    <xf numFmtId="167" fontId="5" fillId="0" borderId="0" xfId="0" applyNumberFormat="1" applyFont="1" applyAlignment="1">
      <alignment horizontal="center" vertical="center" wrapText="1"/>
    </xf>
    <xf numFmtId="167" fontId="1" fillId="0" borderId="0" xfId="0" applyNumberFormat="1" applyFont="1" applyAlignment="1">
      <alignment horizontal="center" vertical="center" wrapText="1"/>
    </xf>
    <xf numFmtId="167" fontId="3" fillId="4" borderId="0" xfId="0" applyNumberFormat="1" applyFont="1" applyFill="1" applyAlignment="1">
      <alignment vertical="top" wrapText="1"/>
    </xf>
    <xf numFmtId="167" fontId="0" fillId="0" borderId="0" xfId="0" applyNumberFormat="1"/>
    <xf numFmtId="167" fontId="3" fillId="7" borderId="0" xfId="0" applyNumberFormat="1" applyFont="1" applyFill="1" applyAlignment="1">
      <alignment vertical="top" wrapText="1"/>
    </xf>
    <xf numFmtId="167" fontId="5" fillId="0" borderId="0" xfId="0" applyNumberFormat="1" applyFont="1" applyAlignment="1">
      <alignment wrapText="1"/>
    </xf>
    <xf numFmtId="167" fontId="3" fillId="0" borderId="0" xfId="0" applyNumberFormat="1" applyFont="1" applyAlignment="1">
      <alignment vertical="top" wrapText="1"/>
    </xf>
    <xf numFmtId="167" fontId="26" fillId="0" borderId="0" xfId="0" applyNumberFormat="1" applyFont="1" applyAlignment="1">
      <alignment horizontal="center" vertical="center" wrapText="1"/>
    </xf>
    <xf numFmtId="168" fontId="1" fillId="0" borderId="19" xfId="0" applyNumberFormat="1" applyFont="1" applyBorder="1" applyAlignment="1">
      <alignment horizontal="center" wrapText="1"/>
    </xf>
    <xf numFmtId="168" fontId="1" fillId="0" borderId="27" xfId="0" applyNumberFormat="1" applyFont="1" applyBorder="1" applyAlignment="1">
      <alignment horizontal="center" wrapText="1"/>
    </xf>
    <xf numFmtId="169" fontId="1" fillId="0" borderId="19" xfId="0" applyNumberFormat="1" applyFont="1" applyBorder="1" applyAlignment="1">
      <alignment horizontal="center" wrapText="1"/>
    </xf>
    <xf numFmtId="167" fontId="38" fillId="0" borderId="0" xfId="0" applyNumberFormat="1" applyFont="1" applyAlignment="1">
      <alignment horizontal="center" vertical="center" wrapText="1"/>
    </xf>
    <xf numFmtId="14" fontId="1" fillId="3" borderId="5" xfId="0" applyNumberFormat="1" applyFont="1" applyFill="1" applyBorder="1" applyAlignment="1">
      <alignment horizontal="left" vertical="top" wrapText="1"/>
    </xf>
    <xf numFmtId="0" fontId="35" fillId="0" borderId="0" xfId="2" applyAlignment="1">
      <alignment vertical="center" wrapText="1"/>
    </xf>
    <xf numFmtId="0" fontId="3" fillId="4" borderId="7" xfId="0" applyFont="1" applyFill="1" applyBorder="1" applyAlignment="1">
      <alignment horizontal="center" vertical="center" wrapText="1"/>
    </xf>
    <xf numFmtId="10" fontId="3" fillId="4" borderId="7" xfId="0" applyNumberFormat="1"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7" borderId="7" xfId="0" applyFont="1" applyFill="1" applyBorder="1" applyAlignment="1">
      <alignment horizontal="center" vertical="center" wrapText="1"/>
    </xf>
    <xf numFmtId="0" fontId="3" fillId="2" borderId="0" xfId="0" applyFont="1" applyFill="1" applyAlignment="1">
      <alignment horizontal="center" vertical="center" wrapText="1"/>
    </xf>
    <xf numFmtId="0" fontId="0" fillId="0" borderId="1" xfId="0" applyBorder="1" applyAlignment="1">
      <alignment horizontal="center" vertical="center" wrapText="1"/>
    </xf>
    <xf numFmtId="0" fontId="0" fillId="0" borderId="24" xfId="0" applyBorder="1" applyAlignment="1">
      <alignment horizontal="center" vertical="center" wrapText="1"/>
    </xf>
    <xf numFmtId="0" fontId="0" fillId="0" borderId="2" xfId="0" applyBorder="1" applyAlignment="1">
      <alignment horizontal="center" vertical="center" wrapText="1"/>
    </xf>
    <xf numFmtId="0" fontId="0" fillId="3" borderId="24" xfId="0" applyFill="1" applyBorder="1" applyAlignment="1">
      <alignment horizontal="center" vertical="center" wrapText="1"/>
    </xf>
    <xf numFmtId="0" fontId="15" fillId="0" borderId="24" xfId="0" applyFont="1" applyBorder="1" applyAlignment="1">
      <alignment horizontal="center" vertical="center" wrapText="1"/>
    </xf>
    <xf numFmtId="0" fontId="15" fillId="0" borderId="1" xfId="0" applyFont="1" applyBorder="1" applyAlignment="1">
      <alignment horizontal="center" vertical="center" wrapText="1"/>
    </xf>
    <xf numFmtId="0" fontId="18" fillId="0" borderId="23" xfId="0" applyFont="1" applyBorder="1" applyAlignment="1">
      <alignment horizontal="center" vertical="center" wrapText="1"/>
    </xf>
    <xf numFmtId="0" fontId="35" fillId="2" borderId="0" xfId="2" applyFill="1" applyBorder="1" applyAlignment="1"/>
    <xf numFmtId="0" fontId="5" fillId="0" borderId="0" xfId="0" applyFont="1" applyAlignment="1">
      <alignment wrapText="1"/>
    </xf>
    <xf numFmtId="0" fontId="4" fillId="0" borderId="8" xfId="0" applyFont="1" applyBorder="1" applyAlignment="1"/>
    <xf numFmtId="0" fontId="4" fillId="0" borderId="9" xfId="0" applyFont="1" applyBorder="1" applyAlignment="1"/>
    <xf numFmtId="0" fontId="0" fillId="0" borderId="0" xfId="0" applyAlignment="1"/>
    <xf numFmtId="0" fontId="4" fillId="0" borderId="6" xfId="0" applyFont="1" applyBorder="1" applyAlignment="1"/>
    <xf numFmtId="0" fontId="4" fillId="0" borderId="23" xfId="0" applyFont="1" applyBorder="1" applyAlignment="1"/>
    <xf numFmtId="0" fontId="4" fillId="0" borderId="1" xfId="0" applyFont="1" applyBorder="1" applyAlignment="1"/>
    <xf numFmtId="0" fontId="4" fillId="0" borderId="15" xfId="0" applyFont="1" applyBorder="1" applyAlignment="1"/>
    <xf numFmtId="0" fontId="4" fillId="0" borderId="4" xfId="0" applyFont="1" applyBorder="1" applyAlignment="1"/>
    <xf numFmtId="0" fontId="4" fillId="0" borderId="5" xfId="0" applyFont="1" applyBorder="1" applyAlignment="1"/>
    <xf numFmtId="0" fontId="19" fillId="2" borderId="0" xfId="0" applyFont="1" applyFill="1" applyAlignment="1"/>
  </cellXfs>
  <cellStyles count="3">
    <cellStyle name="Hyperlink" xfId="2" xr:uid="{00000000-0005-0000-0000-000000000000}"/>
    <cellStyle name="Normálna" xfId="0" builtinId="0"/>
    <cellStyle name="Percentá" xfId="1" builtinId="5"/>
  </cellStyles>
  <dxfs count="5">
    <dxf>
      <font>
        <color rgb="FFFFFFFF"/>
      </font>
      <fill>
        <patternFill patternType="solid">
          <fgColor rgb="FF434343"/>
          <bgColor rgb="FF434343"/>
        </patternFill>
      </fill>
    </dxf>
    <dxf>
      <fill>
        <patternFill patternType="solid">
          <fgColor rgb="FFF4CCCC"/>
          <bgColor rgb="FFF4CCCC"/>
        </patternFill>
      </fill>
    </dxf>
    <dxf>
      <fill>
        <patternFill patternType="solid">
          <fgColor rgb="FFFFE599"/>
          <bgColor rgb="FFFFE599"/>
        </patternFill>
      </fill>
    </dxf>
    <dxf>
      <fill>
        <patternFill patternType="solid">
          <fgColor rgb="FFB7E1CD"/>
          <bgColor rgb="FFB7E1CD"/>
        </patternFill>
      </fill>
    </dxf>
    <dxf>
      <font>
        <color rgb="FFFFFFFF"/>
      </font>
      <fill>
        <patternFill patternType="solid">
          <fgColor rgb="FF434343"/>
          <bgColor rgb="FF43434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calcChain" Target="calcChain.xml"/><Relationship Id="rId30"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1"/>
  <c:style val="2"/>
  <c:chart>
    <c:autoTitleDeleted val="1"/>
    <c:plotArea>
      <c:layout/>
      <c:barChart>
        <c:barDir val="col"/>
        <c:grouping val="clustered"/>
        <c:varyColors val="1"/>
        <c:ser>
          <c:idx val="0"/>
          <c:order val="0"/>
          <c:tx>
            <c:strRef>
              <c:f>'Kópia hárka Grafy'!$P$2</c:f>
              <c:strCache>
                <c:ptCount val="1"/>
                <c:pt idx="0">
                  <c:v>%</c:v>
                </c:pt>
              </c:strCache>
            </c:strRef>
          </c:tx>
          <c:spPr>
            <a:solidFill>
              <a:srgbClr val="FF6E00"/>
            </a:solidFill>
          </c:spPr>
          <c:invertIfNegative val="1"/>
          <c:cat>
            <c:numRef>
              <c:f>'Kópia hárka Grafy'!$A$3:$A$27</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cat>
          <c:val>
            <c:numRef>
              <c:f>'Kópia hárka Grafy'!$P$3:$P$27</c:f>
              <c:numCache>
                <c:formatCode>0.00%</c:formatCode>
                <c:ptCount val="25"/>
                <c:pt idx="0">
                  <c:v>0</c:v>
                </c:pt>
                <c:pt idx="1">
                  <c:v>0</c:v>
                </c:pt>
                <c:pt idx="2">
                  <c:v>0</c:v>
                </c:pt>
                <c:pt idx="3">
                  <c:v>0</c:v>
                </c:pt>
                <c:pt idx="4">
                  <c:v>0</c:v>
                </c:pt>
                <c:pt idx="5">
                  <c:v>0</c:v>
                </c:pt>
                <c:pt idx="6">
                  <c:v>0</c:v>
                </c:pt>
                <c:pt idx="7">
                  <c:v>0</c:v>
                </c:pt>
                <c:pt idx="8">
                  <c:v>0</c:v>
                </c:pt>
                <c:pt idx="9">
                  <c:v>0</c:v>
                </c:pt>
                <c:pt idx="10">
                  <c:v>0</c:v>
                </c:pt>
                <c:pt idx="11">
                  <c:v>0</c:v>
                </c:pt>
                <c:pt idx="12">
                  <c:v>0.75</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24FB-486E-B4BE-1DBBF73D345E}"/>
            </c:ext>
          </c:extLst>
        </c:ser>
        <c:dLbls>
          <c:showLegendKey val="0"/>
          <c:showVal val="0"/>
          <c:showCatName val="0"/>
          <c:showSerName val="0"/>
          <c:showPercent val="0"/>
          <c:showBubbleSize val="0"/>
        </c:dLbls>
        <c:gapWidth val="150"/>
        <c:axId val="129864539"/>
        <c:axId val="97458669"/>
      </c:barChart>
      <c:catAx>
        <c:axId val="129864539"/>
        <c:scaling>
          <c:orientation val="minMax"/>
        </c:scaling>
        <c:delete val="0"/>
        <c:axPos val="b"/>
        <c:numFmt formatCode="General" sourceLinked="1"/>
        <c:majorTickMark val="cross"/>
        <c:minorTickMark val="cross"/>
        <c:tickLblPos val="nextTo"/>
        <c:txPr>
          <a:bodyPr/>
          <a:lstStyle/>
          <a:p>
            <a:pPr lvl="0">
              <a:defRPr b="0"/>
            </a:pPr>
            <a:endParaRPr lang="en-US"/>
          </a:p>
        </c:txPr>
        <c:crossAx val="97458669"/>
        <c:crosses val="autoZero"/>
        <c:auto val="1"/>
        <c:lblAlgn val="ctr"/>
        <c:lblOffset val="100"/>
        <c:noMultiLvlLbl val="1"/>
      </c:catAx>
      <c:valAx>
        <c:axId val="97458669"/>
        <c:scaling>
          <c:orientation val="minMax"/>
        </c:scaling>
        <c:delete val="0"/>
        <c:axPos val="l"/>
        <c:majorGridlines>
          <c:spPr>
            <a:ln>
              <a:solidFill>
                <a:srgbClr val="B7B7B7"/>
              </a:solidFill>
            </a:ln>
          </c:spPr>
        </c:majorGridlines>
        <c:numFmt formatCode="0.00%" sourceLinked="1"/>
        <c:majorTickMark val="cross"/>
        <c:minorTickMark val="cross"/>
        <c:tickLblPos val="nextTo"/>
        <c:spPr>
          <a:ln w="47625">
            <a:noFill/>
          </a:ln>
        </c:spPr>
        <c:txPr>
          <a:bodyPr/>
          <a:lstStyle/>
          <a:p>
            <a:pPr lvl="0">
              <a:defRPr b="0"/>
            </a:pPr>
            <a:endParaRPr lang="en-US"/>
          </a:p>
        </c:txPr>
        <c:crossAx val="129864539"/>
        <c:crosses val="autoZero"/>
        <c:crossBetween val="between"/>
      </c:valAx>
    </c:plotArea>
    <c:legend>
      <c:legendPos val="r"/>
      <c:overlay val="0"/>
    </c:legend>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1"/>
  <c:style val="2"/>
  <c:chart>
    <c:autoTitleDeleted val="1"/>
    <c:plotArea>
      <c:layout/>
      <c:barChart>
        <c:barDir val="col"/>
        <c:grouping val="clustered"/>
        <c:varyColors val="1"/>
        <c:ser>
          <c:idx val="0"/>
          <c:order val="0"/>
          <c:tx>
            <c:strRef>
              <c:f>'Kópia hárka Grafy'!$F$2</c:f>
              <c:strCache>
                <c:ptCount val="1"/>
                <c:pt idx="0">
                  <c:v>%</c:v>
                </c:pt>
              </c:strCache>
            </c:strRef>
          </c:tx>
          <c:spPr>
            <a:solidFill>
              <a:srgbClr val="FF6E00"/>
            </a:solidFill>
          </c:spPr>
          <c:invertIfNegative val="1"/>
          <c:cat>
            <c:numRef>
              <c:f>'Kópia hárka Grafy'!$A$3:$A$27</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cat>
          <c:val>
            <c:numRef>
              <c:f>'Kópia hárka Grafy'!$F$3:$F$27</c:f>
              <c:numCache>
                <c:formatCode>0.00%</c:formatCode>
                <c:ptCount val="25"/>
                <c:pt idx="0">
                  <c:v>0</c:v>
                </c:pt>
                <c:pt idx="1">
                  <c:v>0</c:v>
                </c:pt>
                <c:pt idx="2">
                  <c:v>0</c:v>
                </c:pt>
                <c:pt idx="3">
                  <c:v>0</c:v>
                </c:pt>
                <c:pt idx="4">
                  <c:v>0</c:v>
                </c:pt>
                <c:pt idx="5">
                  <c:v>0</c:v>
                </c:pt>
                <c:pt idx="6">
                  <c:v>0</c:v>
                </c:pt>
                <c:pt idx="7">
                  <c:v>0</c:v>
                </c:pt>
                <c:pt idx="8">
                  <c:v>0</c:v>
                </c:pt>
                <c:pt idx="9">
                  <c:v>0</c:v>
                </c:pt>
                <c:pt idx="10">
                  <c:v>0</c:v>
                </c:pt>
                <c:pt idx="11">
                  <c:v>0</c:v>
                </c:pt>
                <c:pt idx="12">
                  <c:v>0.16666666666666666</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9176-4DE6-A56D-2448A6F974C0}"/>
            </c:ext>
          </c:extLst>
        </c:ser>
        <c:dLbls>
          <c:showLegendKey val="0"/>
          <c:showVal val="0"/>
          <c:showCatName val="0"/>
          <c:showSerName val="0"/>
          <c:showPercent val="0"/>
          <c:showBubbleSize val="0"/>
        </c:dLbls>
        <c:gapWidth val="150"/>
        <c:axId val="778470422"/>
        <c:axId val="906577451"/>
      </c:barChart>
      <c:catAx>
        <c:axId val="778470422"/>
        <c:scaling>
          <c:orientation val="minMax"/>
        </c:scaling>
        <c:delete val="0"/>
        <c:axPos val="b"/>
        <c:numFmt formatCode="General" sourceLinked="1"/>
        <c:majorTickMark val="cross"/>
        <c:minorTickMark val="cross"/>
        <c:tickLblPos val="nextTo"/>
        <c:txPr>
          <a:bodyPr/>
          <a:lstStyle/>
          <a:p>
            <a:pPr lvl="0">
              <a:defRPr b="0"/>
            </a:pPr>
            <a:endParaRPr lang="en-US"/>
          </a:p>
        </c:txPr>
        <c:crossAx val="906577451"/>
        <c:crosses val="autoZero"/>
        <c:auto val="1"/>
        <c:lblAlgn val="ctr"/>
        <c:lblOffset val="100"/>
        <c:noMultiLvlLbl val="1"/>
      </c:catAx>
      <c:valAx>
        <c:axId val="906577451"/>
        <c:scaling>
          <c:orientation val="minMax"/>
        </c:scaling>
        <c:delete val="0"/>
        <c:axPos val="l"/>
        <c:majorGridlines>
          <c:spPr>
            <a:ln>
              <a:solidFill>
                <a:srgbClr val="B7B7B7"/>
              </a:solidFill>
            </a:ln>
          </c:spPr>
        </c:majorGridlines>
        <c:numFmt formatCode="0.00%" sourceLinked="1"/>
        <c:majorTickMark val="cross"/>
        <c:minorTickMark val="cross"/>
        <c:tickLblPos val="nextTo"/>
        <c:spPr>
          <a:ln w="47625">
            <a:noFill/>
          </a:ln>
        </c:spPr>
        <c:txPr>
          <a:bodyPr/>
          <a:lstStyle/>
          <a:p>
            <a:pPr lvl="0">
              <a:defRPr b="0"/>
            </a:pPr>
            <a:endParaRPr lang="en-US"/>
          </a:p>
        </c:txPr>
        <c:crossAx val="778470422"/>
        <c:crosses val="autoZero"/>
        <c:crossBetween val="between"/>
      </c:valAx>
    </c:plotArea>
    <c:legend>
      <c:legendPos val="r"/>
      <c:overlay val="0"/>
    </c:legend>
    <c:plotVisOnly val="1"/>
    <c:dispBlanksAs val="zero"/>
    <c:showDLblsOverMax val="1"/>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1"/>
  <c:style val="2"/>
  <c:chart>
    <c:autoTitleDeleted val="1"/>
    <c:plotArea>
      <c:layout/>
      <c:barChart>
        <c:barDir val="col"/>
        <c:grouping val="clustered"/>
        <c:varyColors val="1"/>
        <c:ser>
          <c:idx val="0"/>
          <c:order val="0"/>
          <c:tx>
            <c:strRef>
              <c:f>'Kópia hárka Grafy 1'!$U$2</c:f>
              <c:strCache>
                <c:ptCount val="1"/>
                <c:pt idx="0">
                  <c:v>%</c:v>
                </c:pt>
              </c:strCache>
            </c:strRef>
          </c:tx>
          <c:spPr>
            <a:solidFill>
              <a:srgbClr val="FF6E00"/>
            </a:solidFill>
          </c:spPr>
          <c:invertIfNegative val="1"/>
          <c:cat>
            <c:numRef>
              <c:f>'Kópia hárka Grafy 1'!$A$3:$A$27</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cat>
          <c:val>
            <c:numRef>
              <c:f>'Kópia hárka Grafy 1'!$U$3:$U$27</c:f>
              <c:numCache>
                <c:formatCode>0.00%</c:formatCode>
                <c:ptCount val="25"/>
                <c:pt idx="0">
                  <c:v>0</c:v>
                </c:pt>
                <c:pt idx="1">
                  <c:v>0</c:v>
                </c:pt>
                <c:pt idx="2">
                  <c:v>0</c:v>
                </c:pt>
                <c:pt idx="3">
                  <c:v>0</c:v>
                </c:pt>
                <c:pt idx="4">
                  <c:v>0</c:v>
                </c:pt>
                <c:pt idx="5">
                  <c:v>0</c:v>
                </c:pt>
                <c:pt idx="6">
                  <c:v>0</c:v>
                </c:pt>
                <c:pt idx="7">
                  <c:v>0</c:v>
                </c:pt>
                <c:pt idx="8">
                  <c:v>0</c:v>
                </c:pt>
                <c:pt idx="9">
                  <c:v>0</c:v>
                </c:pt>
                <c:pt idx="10">
                  <c:v>0</c:v>
                </c:pt>
                <c:pt idx="11">
                  <c:v>0</c:v>
                </c:pt>
                <c:pt idx="12">
                  <c:v>0.75</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BDC0-4973-AC42-483BE3F94889}"/>
            </c:ext>
          </c:extLst>
        </c:ser>
        <c:dLbls>
          <c:showLegendKey val="0"/>
          <c:showVal val="0"/>
          <c:showCatName val="0"/>
          <c:showSerName val="0"/>
          <c:showPercent val="0"/>
          <c:showBubbleSize val="0"/>
        </c:dLbls>
        <c:gapWidth val="150"/>
        <c:axId val="1581296719"/>
        <c:axId val="265782262"/>
      </c:barChart>
      <c:catAx>
        <c:axId val="1581296719"/>
        <c:scaling>
          <c:orientation val="minMax"/>
        </c:scaling>
        <c:delete val="0"/>
        <c:axPos val="b"/>
        <c:numFmt formatCode="General" sourceLinked="1"/>
        <c:majorTickMark val="cross"/>
        <c:minorTickMark val="cross"/>
        <c:tickLblPos val="nextTo"/>
        <c:txPr>
          <a:bodyPr/>
          <a:lstStyle/>
          <a:p>
            <a:pPr lvl="0">
              <a:defRPr b="0"/>
            </a:pPr>
            <a:endParaRPr lang="en-US"/>
          </a:p>
        </c:txPr>
        <c:crossAx val="265782262"/>
        <c:crosses val="autoZero"/>
        <c:auto val="1"/>
        <c:lblAlgn val="ctr"/>
        <c:lblOffset val="100"/>
        <c:noMultiLvlLbl val="1"/>
      </c:catAx>
      <c:valAx>
        <c:axId val="265782262"/>
        <c:scaling>
          <c:orientation val="minMax"/>
        </c:scaling>
        <c:delete val="0"/>
        <c:axPos val="l"/>
        <c:majorGridlines>
          <c:spPr>
            <a:ln>
              <a:solidFill>
                <a:srgbClr val="B7B7B7"/>
              </a:solidFill>
            </a:ln>
          </c:spPr>
        </c:majorGridlines>
        <c:numFmt formatCode="0.00%" sourceLinked="1"/>
        <c:majorTickMark val="cross"/>
        <c:minorTickMark val="cross"/>
        <c:tickLblPos val="nextTo"/>
        <c:spPr>
          <a:ln w="47625">
            <a:noFill/>
          </a:ln>
        </c:spPr>
        <c:txPr>
          <a:bodyPr/>
          <a:lstStyle/>
          <a:p>
            <a:pPr lvl="0">
              <a:defRPr b="0"/>
            </a:pPr>
            <a:endParaRPr lang="en-US"/>
          </a:p>
        </c:txPr>
        <c:crossAx val="1581296719"/>
        <c:crosses val="autoZero"/>
        <c:crossBetween val="between"/>
      </c:valAx>
    </c:plotArea>
    <c:legend>
      <c:legendPos val="r"/>
      <c:overlay val="0"/>
    </c:legend>
    <c:plotVisOnly val="1"/>
    <c:dispBlanksAs val="zero"/>
    <c:showDLblsOverMax val="1"/>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1"/>
  <c:style val="2"/>
  <c:chart>
    <c:autoTitleDeleted val="1"/>
    <c:plotArea>
      <c:layout/>
      <c:barChart>
        <c:barDir val="col"/>
        <c:grouping val="clustered"/>
        <c:varyColors val="1"/>
        <c:ser>
          <c:idx val="0"/>
          <c:order val="0"/>
          <c:tx>
            <c:strRef>
              <c:f>'Kópia hárka Grafy 1'!$AE$2</c:f>
              <c:strCache>
                <c:ptCount val="1"/>
                <c:pt idx="0">
                  <c:v>%</c:v>
                </c:pt>
              </c:strCache>
            </c:strRef>
          </c:tx>
          <c:spPr>
            <a:solidFill>
              <a:srgbClr val="FF6E00"/>
            </a:solidFill>
          </c:spPr>
          <c:invertIfNegative val="1"/>
          <c:cat>
            <c:numRef>
              <c:f>'Kópia hárka Grafy 1'!$A$3:$A$27</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cat>
          <c:val>
            <c:numRef>
              <c:f>'Kópia hárka Grafy 1'!$AE$3:$AE$27</c:f>
              <c:numCache>
                <c:formatCode>0.00%</c:formatCode>
                <c:ptCount val="25"/>
                <c:pt idx="0">
                  <c:v>0</c:v>
                </c:pt>
                <c:pt idx="1">
                  <c:v>0</c:v>
                </c:pt>
                <c:pt idx="2">
                  <c:v>0</c:v>
                </c:pt>
                <c:pt idx="3">
                  <c:v>0</c:v>
                </c:pt>
                <c:pt idx="4">
                  <c:v>0</c:v>
                </c:pt>
                <c:pt idx="5">
                  <c:v>0</c:v>
                </c:pt>
                <c:pt idx="6">
                  <c:v>0</c:v>
                </c:pt>
                <c:pt idx="7">
                  <c:v>0</c:v>
                </c:pt>
                <c:pt idx="8">
                  <c:v>0</c:v>
                </c:pt>
                <c:pt idx="9">
                  <c:v>0</c:v>
                </c:pt>
                <c:pt idx="10">
                  <c:v>0</c:v>
                </c:pt>
                <c:pt idx="11">
                  <c:v>0</c:v>
                </c:pt>
                <c:pt idx="12">
                  <c:v>0.5</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CB21-499D-8CD7-17883A732835}"/>
            </c:ext>
          </c:extLst>
        </c:ser>
        <c:dLbls>
          <c:showLegendKey val="0"/>
          <c:showVal val="0"/>
          <c:showCatName val="0"/>
          <c:showSerName val="0"/>
          <c:showPercent val="0"/>
          <c:showBubbleSize val="0"/>
        </c:dLbls>
        <c:gapWidth val="150"/>
        <c:axId val="738572049"/>
        <c:axId val="892869081"/>
      </c:barChart>
      <c:catAx>
        <c:axId val="738572049"/>
        <c:scaling>
          <c:orientation val="minMax"/>
        </c:scaling>
        <c:delete val="0"/>
        <c:axPos val="b"/>
        <c:numFmt formatCode="General" sourceLinked="1"/>
        <c:majorTickMark val="cross"/>
        <c:minorTickMark val="cross"/>
        <c:tickLblPos val="nextTo"/>
        <c:txPr>
          <a:bodyPr/>
          <a:lstStyle/>
          <a:p>
            <a:pPr lvl="0">
              <a:defRPr b="0"/>
            </a:pPr>
            <a:endParaRPr lang="en-US"/>
          </a:p>
        </c:txPr>
        <c:crossAx val="892869081"/>
        <c:crosses val="autoZero"/>
        <c:auto val="1"/>
        <c:lblAlgn val="ctr"/>
        <c:lblOffset val="100"/>
        <c:noMultiLvlLbl val="1"/>
      </c:catAx>
      <c:valAx>
        <c:axId val="892869081"/>
        <c:scaling>
          <c:orientation val="minMax"/>
        </c:scaling>
        <c:delete val="0"/>
        <c:axPos val="l"/>
        <c:majorGridlines>
          <c:spPr>
            <a:ln>
              <a:solidFill>
                <a:srgbClr val="B7B7B7"/>
              </a:solidFill>
            </a:ln>
          </c:spPr>
        </c:majorGridlines>
        <c:numFmt formatCode="0.00%" sourceLinked="1"/>
        <c:majorTickMark val="cross"/>
        <c:minorTickMark val="cross"/>
        <c:tickLblPos val="nextTo"/>
        <c:spPr>
          <a:ln w="47625">
            <a:noFill/>
          </a:ln>
        </c:spPr>
        <c:txPr>
          <a:bodyPr/>
          <a:lstStyle/>
          <a:p>
            <a:pPr lvl="0">
              <a:defRPr b="0"/>
            </a:pPr>
            <a:endParaRPr lang="en-US"/>
          </a:p>
        </c:txPr>
        <c:crossAx val="738572049"/>
        <c:crosses val="autoZero"/>
        <c:crossBetween val="between"/>
      </c:valAx>
    </c:plotArea>
    <c:legend>
      <c:legendPos val="r"/>
      <c:overlay val="0"/>
    </c:legend>
    <c:plotVisOnly val="1"/>
    <c:dispBlanksAs val="zero"/>
    <c:showDLblsOverMax val="1"/>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1"/>
  <c:style val="2"/>
  <c:chart>
    <c:autoTitleDeleted val="1"/>
    <c:plotArea>
      <c:layout/>
      <c:barChart>
        <c:barDir val="col"/>
        <c:grouping val="clustered"/>
        <c:varyColors val="1"/>
        <c:ser>
          <c:idx val="0"/>
          <c:order val="0"/>
          <c:tx>
            <c:strRef>
              <c:f>'Kópia hárka Grafy 1'!$AJ$2</c:f>
              <c:strCache>
                <c:ptCount val="1"/>
                <c:pt idx="0">
                  <c:v>%</c:v>
                </c:pt>
              </c:strCache>
            </c:strRef>
          </c:tx>
          <c:spPr>
            <a:solidFill>
              <a:srgbClr val="FF6E00"/>
            </a:solidFill>
          </c:spPr>
          <c:invertIfNegative val="1"/>
          <c:cat>
            <c:numRef>
              <c:f>'Kópia hárka Grafy 1'!$A$3:$A$27</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cat>
          <c:val>
            <c:numRef>
              <c:f>'Kópia hárka Grafy 1'!$AJ$3:$AJ$27</c:f>
              <c:numCache>
                <c:formatCode>0.00%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2E31-4905-931C-2D91509E8FDA}"/>
            </c:ext>
          </c:extLst>
        </c:ser>
        <c:dLbls>
          <c:showLegendKey val="0"/>
          <c:showVal val="0"/>
          <c:showCatName val="0"/>
          <c:showSerName val="0"/>
          <c:showPercent val="0"/>
          <c:showBubbleSize val="0"/>
        </c:dLbls>
        <c:gapWidth val="150"/>
        <c:axId val="812605780"/>
        <c:axId val="572775540"/>
      </c:barChart>
      <c:catAx>
        <c:axId val="812605780"/>
        <c:scaling>
          <c:orientation val="minMax"/>
        </c:scaling>
        <c:delete val="0"/>
        <c:axPos val="b"/>
        <c:numFmt formatCode="General" sourceLinked="1"/>
        <c:majorTickMark val="cross"/>
        <c:minorTickMark val="cross"/>
        <c:tickLblPos val="nextTo"/>
        <c:txPr>
          <a:bodyPr/>
          <a:lstStyle/>
          <a:p>
            <a:pPr lvl="0">
              <a:defRPr b="0"/>
            </a:pPr>
            <a:endParaRPr lang="en-US"/>
          </a:p>
        </c:txPr>
        <c:crossAx val="572775540"/>
        <c:crosses val="autoZero"/>
        <c:auto val="1"/>
        <c:lblAlgn val="ctr"/>
        <c:lblOffset val="100"/>
        <c:noMultiLvlLbl val="1"/>
      </c:catAx>
      <c:valAx>
        <c:axId val="572775540"/>
        <c:scaling>
          <c:orientation val="minMax"/>
          <c:max val="1"/>
          <c:min val="0"/>
        </c:scaling>
        <c:delete val="0"/>
        <c:axPos val="l"/>
        <c:majorGridlines>
          <c:spPr>
            <a:ln>
              <a:solidFill>
                <a:srgbClr val="B7B7B7"/>
              </a:solidFill>
            </a:ln>
          </c:spPr>
        </c:majorGridlines>
        <c:numFmt formatCode="0.00%" sourceLinked="1"/>
        <c:majorTickMark val="cross"/>
        <c:minorTickMark val="cross"/>
        <c:tickLblPos val="nextTo"/>
        <c:spPr>
          <a:ln w="47625">
            <a:noFill/>
          </a:ln>
        </c:spPr>
        <c:txPr>
          <a:bodyPr/>
          <a:lstStyle/>
          <a:p>
            <a:pPr lvl="0">
              <a:defRPr b="0"/>
            </a:pPr>
            <a:endParaRPr lang="en-US"/>
          </a:p>
        </c:txPr>
        <c:crossAx val="812605780"/>
        <c:crosses val="autoZero"/>
        <c:crossBetween val="between"/>
      </c:valAx>
    </c:plotArea>
    <c:legend>
      <c:legendPos val="r"/>
      <c:overlay val="0"/>
    </c:legend>
    <c:plotVisOnly val="1"/>
    <c:dispBlanksAs val="zero"/>
    <c:showDLblsOverMax val="1"/>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1"/>
  <c:style val="2"/>
  <c:chart>
    <c:autoTitleDeleted val="1"/>
    <c:plotArea>
      <c:layout/>
      <c:barChart>
        <c:barDir val="col"/>
        <c:grouping val="clustered"/>
        <c:varyColors val="1"/>
        <c:ser>
          <c:idx val="0"/>
          <c:order val="0"/>
          <c:tx>
            <c:strRef>
              <c:f>'Kópia hárka Grafy 1'!$AO$2</c:f>
              <c:strCache>
                <c:ptCount val="1"/>
                <c:pt idx="0">
                  <c:v>%</c:v>
                </c:pt>
              </c:strCache>
            </c:strRef>
          </c:tx>
          <c:spPr>
            <a:solidFill>
              <a:srgbClr val="FF6E00"/>
            </a:solidFill>
          </c:spPr>
          <c:invertIfNegative val="1"/>
          <c:cat>
            <c:numRef>
              <c:f>'Kópia hárka Grafy 1'!$A$3:$A$27</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cat>
          <c:val>
            <c:numRef>
              <c:f>'Kópia hárka Grafy 1'!$AO$3:$AO$27</c:f>
              <c:numCache>
                <c:formatCode>#,##0.00</c:formatCode>
                <c:ptCount val="25"/>
                <c:pt idx="0" formatCode="0.00%">
                  <c:v>0</c:v>
                </c:pt>
                <c:pt idx="1">
                  <c:v>0</c:v>
                </c:pt>
                <c:pt idx="2" formatCode="0.00%">
                  <c:v>0</c:v>
                </c:pt>
                <c:pt idx="3" formatCode="0.00%">
                  <c:v>0</c:v>
                </c:pt>
                <c:pt idx="4" formatCode="0.00%">
                  <c:v>0</c:v>
                </c:pt>
                <c:pt idx="5" formatCode="0.00%">
                  <c:v>0</c:v>
                </c:pt>
                <c:pt idx="6" formatCode="0.00%">
                  <c:v>0</c:v>
                </c:pt>
                <c:pt idx="7" formatCode="0.00%">
                  <c:v>0</c:v>
                </c:pt>
                <c:pt idx="8" formatCode="0.00%">
                  <c:v>0</c:v>
                </c:pt>
                <c:pt idx="9" formatCode="0.00%">
                  <c:v>0</c:v>
                </c:pt>
                <c:pt idx="10" formatCode="0.00%">
                  <c:v>0</c:v>
                </c:pt>
                <c:pt idx="11" formatCode="0.00%">
                  <c:v>0</c:v>
                </c:pt>
                <c:pt idx="12" formatCode="0.00%">
                  <c:v>0.22916666666666666</c:v>
                </c:pt>
                <c:pt idx="13" formatCode="0.00%">
                  <c:v>0</c:v>
                </c:pt>
                <c:pt idx="14" formatCode="0.00%">
                  <c:v>0</c:v>
                </c:pt>
                <c:pt idx="15" formatCode="0.00%">
                  <c:v>0</c:v>
                </c:pt>
                <c:pt idx="16" formatCode="0.00%">
                  <c:v>0</c:v>
                </c:pt>
                <c:pt idx="17" formatCode="0.00%">
                  <c:v>0</c:v>
                </c:pt>
                <c:pt idx="18" formatCode="0.00%">
                  <c:v>0</c:v>
                </c:pt>
                <c:pt idx="19" formatCode="0.00%">
                  <c:v>0</c:v>
                </c:pt>
                <c:pt idx="20" formatCode="0.00%">
                  <c:v>0</c:v>
                </c:pt>
                <c:pt idx="21" formatCode="0.00%">
                  <c:v>0</c:v>
                </c:pt>
                <c:pt idx="22" formatCode="0.00%">
                  <c:v>0</c:v>
                </c:pt>
                <c:pt idx="23" formatCode="0.00%">
                  <c:v>0</c:v>
                </c:pt>
                <c:pt idx="24" formatCode="0.00%">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BDC7-4178-9AD0-CD7687A5FD2E}"/>
            </c:ext>
          </c:extLst>
        </c:ser>
        <c:dLbls>
          <c:showLegendKey val="0"/>
          <c:showVal val="0"/>
          <c:showCatName val="0"/>
          <c:showSerName val="0"/>
          <c:showPercent val="0"/>
          <c:showBubbleSize val="0"/>
        </c:dLbls>
        <c:gapWidth val="150"/>
        <c:axId val="405922500"/>
        <c:axId val="899924664"/>
      </c:barChart>
      <c:catAx>
        <c:axId val="405922500"/>
        <c:scaling>
          <c:orientation val="minMax"/>
        </c:scaling>
        <c:delete val="0"/>
        <c:axPos val="b"/>
        <c:numFmt formatCode="General" sourceLinked="1"/>
        <c:majorTickMark val="cross"/>
        <c:minorTickMark val="cross"/>
        <c:tickLblPos val="nextTo"/>
        <c:txPr>
          <a:bodyPr/>
          <a:lstStyle/>
          <a:p>
            <a:pPr lvl="0">
              <a:defRPr b="0"/>
            </a:pPr>
            <a:endParaRPr lang="en-US"/>
          </a:p>
        </c:txPr>
        <c:crossAx val="899924664"/>
        <c:crosses val="autoZero"/>
        <c:auto val="1"/>
        <c:lblAlgn val="ctr"/>
        <c:lblOffset val="100"/>
        <c:noMultiLvlLbl val="1"/>
      </c:catAx>
      <c:valAx>
        <c:axId val="899924664"/>
        <c:scaling>
          <c:orientation val="minMax"/>
          <c:max val="1"/>
          <c:min val="0"/>
        </c:scaling>
        <c:delete val="0"/>
        <c:axPos val="l"/>
        <c:majorGridlines>
          <c:spPr>
            <a:ln>
              <a:solidFill>
                <a:srgbClr val="B7B7B7"/>
              </a:solidFill>
            </a:ln>
          </c:spPr>
        </c:majorGridlines>
        <c:numFmt formatCode="0.00%" sourceLinked="1"/>
        <c:majorTickMark val="cross"/>
        <c:minorTickMark val="cross"/>
        <c:tickLblPos val="nextTo"/>
        <c:spPr>
          <a:ln w="47625">
            <a:noFill/>
          </a:ln>
        </c:spPr>
        <c:txPr>
          <a:bodyPr/>
          <a:lstStyle/>
          <a:p>
            <a:pPr lvl="0">
              <a:defRPr b="0"/>
            </a:pPr>
            <a:endParaRPr lang="en-US"/>
          </a:p>
        </c:txPr>
        <c:crossAx val="405922500"/>
        <c:crosses val="autoZero"/>
        <c:crossBetween val="between"/>
      </c:valAx>
    </c:plotArea>
    <c:legend>
      <c:legendPos val="r"/>
      <c:overlay val="0"/>
    </c:legend>
    <c:plotVisOnly val="1"/>
    <c:dispBlanksAs val="zero"/>
    <c:showDLblsOverMax val="1"/>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1"/>
  <c:style val="2"/>
  <c:chart>
    <c:autoTitleDeleted val="1"/>
    <c:plotArea>
      <c:layout/>
      <c:barChart>
        <c:barDir val="col"/>
        <c:grouping val="clustered"/>
        <c:varyColors val="1"/>
        <c:ser>
          <c:idx val="0"/>
          <c:order val="0"/>
          <c:tx>
            <c:strRef>
              <c:f>'Kópia hárka Grafy 1'!$AT$2</c:f>
              <c:strCache>
                <c:ptCount val="1"/>
                <c:pt idx="0">
                  <c:v>%</c:v>
                </c:pt>
              </c:strCache>
            </c:strRef>
          </c:tx>
          <c:spPr>
            <a:solidFill>
              <a:srgbClr val="FF6E00"/>
            </a:solidFill>
          </c:spPr>
          <c:invertIfNegative val="1"/>
          <c:cat>
            <c:numRef>
              <c:f>'Kópia hárka Grafy 1'!$A$3:$A$27</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cat>
          <c:val>
            <c:numRef>
              <c:f>'Kópia hárka Grafy 1'!$AT$3:$AT$27</c:f>
              <c:numCache>
                <c:formatCode>0.00%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F7A5-4E60-9157-9CAB5FFDCC46}"/>
            </c:ext>
          </c:extLst>
        </c:ser>
        <c:dLbls>
          <c:showLegendKey val="0"/>
          <c:showVal val="0"/>
          <c:showCatName val="0"/>
          <c:showSerName val="0"/>
          <c:showPercent val="0"/>
          <c:showBubbleSize val="0"/>
        </c:dLbls>
        <c:gapWidth val="150"/>
        <c:axId val="1011353980"/>
        <c:axId val="2064344903"/>
      </c:barChart>
      <c:catAx>
        <c:axId val="1011353980"/>
        <c:scaling>
          <c:orientation val="minMax"/>
        </c:scaling>
        <c:delete val="0"/>
        <c:axPos val="b"/>
        <c:numFmt formatCode="General" sourceLinked="1"/>
        <c:majorTickMark val="cross"/>
        <c:minorTickMark val="cross"/>
        <c:tickLblPos val="nextTo"/>
        <c:txPr>
          <a:bodyPr/>
          <a:lstStyle/>
          <a:p>
            <a:pPr lvl="0">
              <a:defRPr b="0"/>
            </a:pPr>
            <a:endParaRPr lang="en-US"/>
          </a:p>
        </c:txPr>
        <c:crossAx val="2064344903"/>
        <c:crosses val="autoZero"/>
        <c:auto val="1"/>
        <c:lblAlgn val="ctr"/>
        <c:lblOffset val="100"/>
        <c:noMultiLvlLbl val="1"/>
      </c:catAx>
      <c:valAx>
        <c:axId val="2064344903"/>
        <c:scaling>
          <c:orientation val="minMax"/>
          <c:max val="1"/>
          <c:min val="0"/>
        </c:scaling>
        <c:delete val="0"/>
        <c:axPos val="l"/>
        <c:majorGridlines>
          <c:spPr>
            <a:ln>
              <a:solidFill>
                <a:srgbClr val="B7B7B7"/>
              </a:solidFill>
            </a:ln>
          </c:spPr>
        </c:majorGridlines>
        <c:numFmt formatCode="0.00%" sourceLinked="1"/>
        <c:majorTickMark val="cross"/>
        <c:minorTickMark val="cross"/>
        <c:tickLblPos val="nextTo"/>
        <c:spPr>
          <a:ln w="47625">
            <a:noFill/>
          </a:ln>
        </c:spPr>
        <c:txPr>
          <a:bodyPr/>
          <a:lstStyle/>
          <a:p>
            <a:pPr lvl="0">
              <a:defRPr b="0"/>
            </a:pPr>
            <a:endParaRPr lang="en-US"/>
          </a:p>
        </c:txPr>
        <c:crossAx val="1011353980"/>
        <c:crosses val="autoZero"/>
        <c:crossBetween val="between"/>
      </c:valAx>
    </c:plotArea>
    <c:legend>
      <c:legendPos val="r"/>
      <c:overlay val="0"/>
    </c:legend>
    <c:plotVisOnly val="1"/>
    <c:dispBlanksAs val="zero"/>
    <c:showDLblsOverMax val="1"/>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1"/>
  <c:style val="2"/>
  <c:chart>
    <c:autoTitleDeleted val="1"/>
    <c:plotArea>
      <c:layout/>
      <c:barChart>
        <c:barDir val="col"/>
        <c:grouping val="clustered"/>
        <c:varyColors val="1"/>
        <c:ser>
          <c:idx val="0"/>
          <c:order val="0"/>
          <c:tx>
            <c:strRef>
              <c:f>'Kópia hárka Grafy 1'!$AY$2</c:f>
              <c:strCache>
                <c:ptCount val="1"/>
                <c:pt idx="0">
                  <c:v>%</c:v>
                </c:pt>
              </c:strCache>
            </c:strRef>
          </c:tx>
          <c:spPr>
            <a:solidFill>
              <a:srgbClr val="FF6E00"/>
            </a:solidFill>
          </c:spPr>
          <c:invertIfNegative val="1"/>
          <c:cat>
            <c:numRef>
              <c:f>'Kópia hárka Grafy 1'!$A$3:$A$27</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cat>
          <c:val>
            <c:numRef>
              <c:f>'Kópia hárka Grafy 1'!$AY$3:$AY$27</c:f>
              <c:numCache>
                <c:formatCode>0.00%</c:formatCode>
                <c:ptCount val="2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13AB-4DC4-B578-AB47CBAC82E4}"/>
            </c:ext>
          </c:extLst>
        </c:ser>
        <c:dLbls>
          <c:showLegendKey val="0"/>
          <c:showVal val="0"/>
          <c:showCatName val="0"/>
          <c:showSerName val="0"/>
          <c:showPercent val="0"/>
          <c:showBubbleSize val="0"/>
        </c:dLbls>
        <c:gapWidth val="150"/>
        <c:axId val="1533116531"/>
        <c:axId val="1186632607"/>
      </c:barChart>
      <c:catAx>
        <c:axId val="1533116531"/>
        <c:scaling>
          <c:orientation val="minMax"/>
        </c:scaling>
        <c:delete val="0"/>
        <c:axPos val="b"/>
        <c:numFmt formatCode="General" sourceLinked="1"/>
        <c:majorTickMark val="cross"/>
        <c:minorTickMark val="cross"/>
        <c:tickLblPos val="nextTo"/>
        <c:txPr>
          <a:bodyPr/>
          <a:lstStyle/>
          <a:p>
            <a:pPr lvl="0">
              <a:defRPr b="0"/>
            </a:pPr>
            <a:endParaRPr lang="en-US"/>
          </a:p>
        </c:txPr>
        <c:crossAx val="1186632607"/>
        <c:crosses val="autoZero"/>
        <c:auto val="1"/>
        <c:lblAlgn val="ctr"/>
        <c:lblOffset val="100"/>
        <c:noMultiLvlLbl val="1"/>
      </c:catAx>
      <c:valAx>
        <c:axId val="1186632607"/>
        <c:scaling>
          <c:orientation val="minMax"/>
        </c:scaling>
        <c:delete val="0"/>
        <c:axPos val="l"/>
        <c:majorGridlines>
          <c:spPr>
            <a:ln>
              <a:solidFill>
                <a:srgbClr val="B7B7B7"/>
              </a:solidFill>
            </a:ln>
          </c:spPr>
        </c:majorGridlines>
        <c:numFmt formatCode="0.00%" sourceLinked="1"/>
        <c:majorTickMark val="cross"/>
        <c:minorTickMark val="cross"/>
        <c:tickLblPos val="nextTo"/>
        <c:spPr>
          <a:ln w="47625">
            <a:noFill/>
          </a:ln>
        </c:spPr>
        <c:txPr>
          <a:bodyPr/>
          <a:lstStyle/>
          <a:p>
            <a:pPr lvl="0">
              <a:defRPr b="0"/>
            </a:pPr>
            <a:endParaRPr lang="en-US"/>
          </a:p>
        </c:txPr>
        <c:crossAx val="1533116531"/>
        <c:crosses val="autoZero"/>
        <c:crossBetween val="between"/>
      </c:valAx>
    </c:plotArea>
    <c:legend>
      <c:legendPos val="r"/>
      <c:overlay val="0"/>
    </c:legend>
    <c:plotVisOnly val="1"/>
    <c:dispBlanksAs val="zero"/>
    <c:showDLblsOverMax val="1"/>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1"/>
  <c:style val="2"/>
  <c:chart>
    <c:autoTitleDeleted val="1"/>
    <c:plotArea>
      <c:layout/>
      <c:barChart>
        <c:barDir val="col"/>
        <c:grouping val="clustered"/>
        <c:varyColors val="1"/>
        <c:ser>
          <c:idx val="0"/>
          <c:order val="0"/>
          <c:tx>
            <c:strRef>
              <c:f>'Kópia hárka Grafy 1'!$BD$2</c:f>
              <c:strCache>
                <c:ptCount val="1"/>
                <c:pt idx="0">
                  <c:v>%</c:v>
                </c:pt>
              </c:strCache>
            </c:strRef>
          </c:tx>
          <c:spPr>
            <a:solidFill>
              <a:srgbClr val="FF6E00"/>
            </a:solidFill>
          </c:spPr>
          <c:invertIfNegative val="1"/>
          <c:cat>
            <c:numRef>
              <c:f>'Kópia hárka Grafy 1'!$A$3:$A$27</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cat>
          <c:val>
            <c:numRef>
              <c:f>'Kópia hárka Grafy 1'!$BD$3:$BD$27</c:f>
              <c:numCache>
                <c:formatCode>0.00%</c:formatCode>
                <c:ptCount val="2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130A-4979-9F35-7A76122D7D66}"/>
            </c:ext>
          </c:extLst>
        </c:ser>
        <c:dLbls>
          <c:showLegendKey val="0"/>
          <c:showVal val="0"/>
          <c:showCatName val="0"/>
          <c:showSerName val="0"/>
          <c:showPercent val="0"/>
          <c:showBubbleSize val="0"/>
        </c:dLbls>
        <c:gapWidth val="150"/>
        <c:axId val="186597556"/>
        <c:axId val="2147047863"/>
      </c:barChart>
      <c:catAx>
        <c:axId val="186597556"/>
        <c:scaling>
          <c:orientation val="minMax"/>
        </c:scaling>
        <c:delete val="0"/>
        <c:axPos val="b"/>
        <c:numFmt formatCode="General" sourceLinked="1"/>
        <c:majorTickMark val="cross"/>
        <c:minorTickMark val="cross"/>
        <c:tickLblPos val="nextTo"/>
        <c:txPr>
          <a:bodyPr/>
          <a:lstStyle/>
          <a:p>
            <a:pPr lvl="0">
              <a:defRPr b="0"/>
            </a:pPr>
            <a:endParaRPr lang="en-US"/>
          </a:p>
        </c:txPr>
        <c:crossAx val="2147047863"/>
        <c:crosses val="autoZero"/>
        <c:auto val="1"/>
        <c:lblAlgn val="ctr"/>
        <c:lblOffset val="100"/>
        <c:noMultiLvlLbl val="1"/>
      </c:catAx>
      <c:valAx>
        <c:axId val="2147047863"/>
        <c:scaling>
          <c:orientation val="minMax"/>
        </c:scaling>
        <c:delete val="0"/>
        <c:axPos val="l"/>
        <c:majorGridlines>
          <c:spPr>
            <a:ln>
              <a:solidFill>
                <a:srgbClr val="B7B7B7"/>
              </a:solidFill>
            </a:ln>
          </c:spPr>
        </c:majorGridlines>
        <c:numFmt formatCode="0.00%" sourceLinked="1"/>
        <c:majorTickMark val="cross"/>
        <c:minorTickMark val="cross"/>
        <c:tickLblPos val="nextTo"/>
        <c:spPr>
          <a:ln w="47625">
            <a:noFill/>
          </a:ln>
        </c:spPr>
        <c:txPr>
          <a:bodyPr/>
          <a:lstStyle/>
          <a:p>
            <a:pPr lvl="0">
              <a:defRPr b="0"/>
            </a:pPr>
            <a:endParaRPr lang="en-US"/>
          </a:p>
        </c:txPr>
        <c:crossAx val="186597556"/>
        <c:crosses val="autoZero"/>
        <c:crossBetween val="between"/>
      </c:valAx>
    </c:plotArea>
    <c:legend>
      <c:legendPos val="r"/>
      <c:overlay val="0"/>
    </c:legend>
    <c:plotVisOnly val="1"/>
    <c:dispBlanksAs val="zero"/>
    <c:showDLblsOverMax val="1"/>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1"/>
  <c:style val="2"/>
  <c:chart>
    <c:autoTitleDeleted val="1"/>
    <c:plotArea>
      <c:layout/>
      <c:barChart>
        <c:barDir val="col"/>
        <c:grouping val="clustered"/>
        <c:varyColors val="1"/>
        <c:ser>
          <c:idx val="0"/>
          <c:order val="0"/>
          <c:tx>
            <c:strRef>
              <c:f>'Kópia hárka Grafy 1'!$P$2</c:f>
              <c:strCache>
                <c:ptCount val="1"/>
                <c:pt idx="0">
                  <c:v>%</c:v>
                </c:pt>
              </c:strCache>
            </c:strRef>
          </c:tx>
          <c:spPr>
            <a:solidFill>
              <a:srgbClr val="FF6E00"/>
            </a:solidFill>
          </c:spPr>
          <c:invertIfNegative val="1"/>
          <c:cat>
            <c:numRef>
              <c:f>'Kópia hárka Grafy 1'!$A$3:$A$27</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cat>
          <c:val>
            <c:numRef>
              <c:f>'Kópia hárka Grafy 1'!$P$3:$P$27</c:f>
              <c:numCache>
                <c:formatCode>0.00%</c:formatCode>
                <c:ptCount val="25"/>
                <c:pt idx="0">
                  <c:v>0</c:v>
                </c:pt>
                <c:pt idx="1">
                  <c:v>0</c:v>
                </c:pt>
                <c:pt idx="2">
                  <c:v>0</c:v>
                </c:pt>
                <c:pt idx="3">
                  <c:v>0</c:v>
                </c:pt>
                <c:pt idx="4">
                  <c:v>0</c:v>
                </c:pt>
                <c:pt idx="5">
                  <c:v>0</c:v>
                </c:pt>
                <c:pt idx="6">
                  <c:v>0</c:v>
                </c:pt>
                <c:pt idx="7">
                  <c:v>0</c:v>
                </c:pt>
                <c:pt idx="8">
                  <c:v>0</c:v>
                </c:pt>
                <c:pt idx="9">
                  <c:v>0</c:v>
                </c:pt>
                <c:pt idx="10">
                  <c:v>0</c:v>
                </c:pt>
                <c:pt idx="11">
                  <c:v>0</c:v>
                </c:pt>
                <c:pt idx="12">
                  <c:v>0.83333333333333337</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98AF-4316-9154-BDC158F537D9}"/>
            </c:ext>
          </c:extLst>
        </c:ser>
        <c:dLbls>
          <c:showLegendKey val="0"/>
          <c:showVal val="0"/>
          <c:showCatName val="0"/>
          <c:showSerName val="0"/>
          <c:showPercent val="0"/>
          <c:showBubbleSize val="0"/>
        </c:dLbls>
        <c:gapWidth val="150"/>
        <c:axId val="1195570637"/>
        <c:axId val="834511403"/>
      </c:barChart>
      <c:catAx>
        <c:axId val="1195570637"/>
        <c:scaling>
          <c:orientation val="minMax"/>
        </c:scaling>
        <c:delete val="0"/>
        <c:axPos val="b"/>
        <c:numFmt formatCode="General" sourceLinked="1"/>
        <c:majorTickMark val="cross"/>
        <c:minorTickMark val="cross"/>
        <c:tickLblPos val="nextTo"/>
        <c:txPr>
          <a:bodyPr/>
          <a:lstStyle/>
          <a:p>
            <a:pPr lvl="0">
              <a:defRPr b="0"/>
            </a:pPr>
            <a:endParaRPr lang="en-US"/>
          </a:p>
        </c:txPr>
        <c:crossAx val="834511403"/>
        <c:crosses val="autoZero"/>
        <c:auto val="1"/>
        <c:lblAlgn val="ctr"/>
        <c:lblOffset val="100"/>
        <c:noMultiLvlLbl val="1"/>
      </c:catAx>
      <c:valAx>
        <c:axId val="834511403"/>
        <c:scaling>
          <c:orientation val="minMax"/>
        </c:scaling>
        <c:delete val="0"/>
        <c:axPos val="l"/>
        <c:majorGridlines>
          <c:spPr>
            <a:ln>
              <a:solidFill>
                <a:srgbClr val="B7B7B7"/>
              </a:solidFill>
            </a:ln>
          </c:spPr>
        </c:majorGridlines>
        <c:numFmt formatCode="0.00%" sourceLinked="1"/>
        <c:majorTickMark val="cross"/>
        <c:minorTickMark val="cross"/>
        <c:tickLblPos val="nextTo"/>
        <c:spPr>
          <a:ln w="47625">
            <a:noFill/>
          </a:ln>
        </c:spPr>
        <c:txPr>
          <a:bodyPr/>
          <a:lstStyle/>
          <a:p>
            <a:pPr lvl="0">
              <a:defRPr b="0"/>
            </a:pPr>
            <a:endParaRPr lang="en-US"/>
          </a:p>
        </c:txPr>
        <c:crossAx val="1195570637"/>
        <c:crosses val="autoZero"/>
        <c:crossBetween val="between"/>
      </c:valAx>
    </c:plotArea>
    <c:legend>
      <c:legendPos val="r"/>
      <c:overlay val="0"/>
    </c:legend>
    <c:plotVisOnly val="1"/>
    <c:dispBlanksAs val="zero"/>
    <c:showDLblsOverMax val="1"/>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1"/>
  <c:style val="2"/>
  <c:chart>
    <c:autoTitleDeleted val="1"/>
    <c:plotArea>
      <c:layout/>
      <c:barChart>
        <c:barDir val="col"/>
        <c:grouping val="clustered"/>
        <c:varyColors val="1"/>
        <c:ser>
          <c:idx val="0"/>
          <c:order val="0"/>
          <c:tx>
            <c:strRef>
              <c:f>'Kópia hárka Grafy 1'!$K$2</c:f>
              <c:strCache>
                <c:ptCount val="1"/>
                <c:pt idx="0">
                  <c:v>%</c:v>
                </c:pt>
              </c:strCache>
            </c:strRef>
          </c:tx>
          <c:spPr>
            <a:solidFill>
              <a:srgbClr val="FF6E00"/>
            </a:solidFill>
          </c:spPr>
          <c:invertIfNegative val="1"/>
          <c:cat>
            <c:numRef>
              <c:f>'Kópia hárka Grafy 1'!$A$3:$A$27</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cat>
          <c:val>
            <c:numRef>
              <c:f>'Kópia hárka Grafy 1'!$K$3:$K$27</c:f>
              <c:numCache>
                <c:formatCode>0.00%</c:formatCode>
                <c:ptCount val="25"/>
                <c:pt idx="0">
                  <c:v>0</c:v>
                </c:pt>
                <c:pt idx="1">
                  <c:v>0</c:v>
                </c:pt>
                <c:pt idx="2">
                  <c:v>0</c:v>
                </c:pt>
                <c:pt idx="3">
                  <c:v>0</c:v>
                </c:pt>
                <c:pt idx="4">
                  <c:v>0</c:v>
                </c:pt>
                <c:pt idx="5">
                  <c:v>0</c:v>
                </c:pt>
                <c:pt idx="6">
                  <c:v>0</c:v>
                </c:pt>
                <c:pt idx="7">
                  <c:v>0</c:v>
                </c:pt>
                <c:pt idx="8">
                  <c:v>0</c:v>
                </c:pt>
                <c:pt idx="9">
                  <c:v>0</c:v>
                </c:pt>
                <c:pt idx="10">
                  <c:v>0</c:v>
                </c:pt>
                <c:pt idx="11">
                  <c:v>0</c:v>
                </c:pt>
                <c:pt idx="12">
                  <c:v>0.16666666666666666</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C67D-4D82-BB16-FB70B150B536}"/>
            </c:ext>
          </c:extLst>
        </c:ser>
        <c:dLbls>
          <c:showLegendKey val="0"/>
          <c:showVal val="0"/>
          <c:showCatName val="0"/>
          <c:showSerName val="0"/>
          <c:showPercent val="0"/>
          <c:showBubbleSize val="0"/>
        </c:dLbls>
        <c:gapWidth val="150"/>
        <c:axId val="1350884703"/>
        <c:axId val="166510532"/>
      </c:barChart>
      <c:catAx>
        <c:axId val="1350884703"/>
        <c:scaling>
          <c:orientation val="minMax"/>
        </c:scaling>
        <c:delete val="0"/>
        <c:axPos val="b"/>
        <c:numFmt formatCode="General" sourceLinked="1"/>
        <c:majorTickMark val="cross"/>
        <c:minorTickMark val="cross"/>
        <c:tickLblPos val="nextTo"/>
        <c:txPr>
          <a:bodyPr/>
          <a:lstStyle/>
          <a:p>
            <a:pPr lvl="0">
              <a:defRPr b="0"/>
            </a:pPr>
            <a:endParaRPr lang="en-US"/>
          </a:p>
        </c:txPr>
        <c:crossAx val="166510532"/>
        <c:crosses val="autoZero"/>
        <c:auto val="1"/>
        <c:lblAlgn val="ctr"/>
        <c:lblOffset val="100"/>
        <c:noMultiLvlLbl val="1"/>
      </c:catAx>
      <c:valAx>
        <c:axId val="166510532"/>
        <c:scaling>
          <c:orientation val="minMax"/>
        </c:scaling>
        <c:delete val="0"/>
        <c:axPos val="l"/>
        <c:majorGridlines>
          <c:spPr>
            <a:ln>
              <a:solidFill>
                <a:srgbClr val="B7B7B7"/>
              </a:solidFill>
            </a:ln>
          </c:spPr>
        </c:majorGridlines>
        <c:numFmt formatCode="0.00%" sourceLinked="1"/>
        <c:majorTickMark val="cross"/>
        <c:minorTickMark val="cross"/>
        <c:tickLblPos val="nextTo"/>
        <c:spPr>
          <a:ln w="47625">
            <a:noFill/>
          </a:ln>
        </c:spPr>
        <c:txPr>
          <a:bodyPr/>
          <a:lstStyle/>
          <a:p>
            <a:pPr lvl="0">
              <a:defRPr b="0"/>
            </a:pPr>
            <a:endParaRPr lang="en-US"/>
          </a:p>
        </c:txPr>
        <c:crossAx val="1350884703"/>
        <c:crosses val="autoZero"/>
        <c:crossBetween val="between"/>
      </c:valAx>
    </c:plotArea>
    <c:legend>
      <c:legendPos val="r"/>
      <c:overlay val="0"/>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1"/>
  <c:style val="2"/>
  <c:chart>
    <c:autoTitleDeleted val="1"/>
    <c:plotArea>
      <c:layout/>
      <c:barChart>
        <c:barDir val="col"/>
        <c:grouping val="clustered"/>
        <c:varyColors val="1"/>
        <c:ser>
          <c:idx val="0"/>
          <c:order val="0"/>
          <c:tx>
            <c:strRef>
              <c:f>'Kópia hárka Grafy'!$U$2</c:f>
              <c:strCache>
                <c:ptCount val="1"/>
                <c:pt idx="0">
                  <c:v>%</c:v>
                </c:pt>
              </c:strCache>
            </c:strRef>
          </c:tx>
          <c:spPr>
            <a:solidFill>
              <a:srgbClr val="FF6E00"/>
            </a:solidFill>
          </c:spPr>
          <c:invertIfNegative val="1"/>
          <c:cat>
            <c:numRef>
              <c:f>'Kópia hárka Grafy'!$A$3:$A$27</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cat>
          <c:val>
            <c:numRef>
              <c:f>'Kópia hárka Grafy'!$U$3:$U$27</c:f>
              <c:numCache>
                <c:formatCode>0.00%</c:formatCode>
                <c:ptCount val="25"/>
                <c:pt idx="0">
                  <c:v>0</c:v>
                </c:pt>
                <c:pt idx="1">
                  <c:v>0</c:v>
                </c:pt>
                <c:pt idx="2">
                  <c:v>0</c:v>
                </c:pt>
                <c:pt idx="3">
                  <c:v>0</c:v>
                </c:pt>
                <c:pt idx="4">
                  <c:v>0</c:v>
                </c:pt>
                <c:pt idx="5">
                  <c:v>0</c:v>
                </c:pt>
                <c:pt idx="6">
                  <c:v>0</c:v>
                </c:pt>
                <c:pt idx="7">
                  <c:v>0</c:v>
                </c:pt>
                <c:pt idx="8">
                  <c:v>0</c:v>
                </c:pt>
                <c:pt idx="9">
                  <c:v>0</c:v>
                </c:pt>
                <c:pt idx="10">
                  <c:v>0</c:v>
                </c:pt>
                <c:pt idx="11">
                  <c:v>0</c:v>
                </c:pt>
                <c:pt idx="12">
                  <c:v>0.16666666666666666</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878A-4FBD-842F-89A304F367E9}"/>
            </c:ext>
          </c:extLst>
        </c:ser>
        <c:dLbls>
          <c:showLegendKey val="0"/>
          <c:showVal val="0"/>
          <c:showCatName val="0"/>
          <c:showSerName val="0"/>
          <c:showPercent val="0"/>
          <c:showBubbleSize val="0"/>
        </c:dLbls>
        <c:gapWidth val="150"/>
        <c:axId val="145673109"/>
        <c:axId val="324802211"/>
      </c:barChart>
      <c:catAx>
        <c:axId val="145673109"/>
        <c:scaling>
          <c:orientation val="minMax"/>
        </c:scaling>
        <c:delete val="0"/>
        <c:axPos val="b"/>
        <c:numFmt formatCode="General" sourceLinked="1"/>
        <c:majorTickMark val="cross"/>
        <c:minorTickMark val="cross"/>
        <c:tickLblPos val="nextTo"/>
        <c:txPr>
          <a:bodyPr/>
          <a:lstStyle/>
          <a:p>
            <a:pPr lvl="0">
              <a:defRPr b="0"/>
            </a:pPr>
            <a:endParaRPr lang="en-US"/>
          </a:p>
        </c:txPr>
        <c:crossAx val="324802211"/>
        <c:crosses val="autoZero"/>
        <c:auto val="1"/>
        <c:lblAlgn val="ctr"/>
        <c:lblOffset val="100"/>
        <c:noMultiLvlLbl val="1"/>
      </c:catAx>
      <c:valAx>
        <c:axId val="324802211"/>
        <c:scaling>
          <c:orientation val="minMax"/>
        </c:scaling>
        <c:delete val="0"/>
        <c:axPos val="l"/>
        <c:majorGridlines>
          <c:spPr>
            <a:ln>
              <a:solidFill>
                <a:srgbClr val="B7B7B7"/>
              </a:solidFill>
            </a:ln>
          </c:spPr>
        </c:majorGridlines>
        <c:numFmt formatCode="0.00%" sourceLinked="1"/>
        <c:majorTickMark val="cross"/>
        <c:minorTickMark val="cross"/>
        <c:tickLblPos val="nextTo"/>
        <c:spPr>
          <a:ln w="47625">
            <a:noFill/>
          </a:ln>
        </c:spPr>
        <c:txPr>
          <a:bodyPr/>
          <a:lstStyle/>
          <a:p>
            <a:pPr lvl="0">
              <a:defRPr b="0"/>
            </a:pPr>
            <a:endParaRPr lang="en-US"/>
          </a:p>
        </c:txPr>
        <c:crossAx val="145673109"/>
        <c:crosses val="autoZero"/>
        <c:crossBetween val="between"/>
      </c:valAx>
    </c:plotArea>
    <c:legend>
      <c:legendPos val="r"/>
      <c:overlay val="0"/>
    </c:legend>
    <c:plotVisOnly val="1"/>
    <c:dispBlanksAs val="zero"/>
    <c:showDLblsOverMax val="1"/>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1"/>
  <c:style val="2"/>
  <c:chart>
    <c:autoTitleDeleted val="1"/>
    <c:plotArea>
      <c:layout/>
      <c:barChart>
        <c:barDir val="col"/>
        <c:grouping val="clustered"/>
        <c:varyColors val="1"/>
        <c:ser>
          <c:idx val="0"/>
          <c:order val="0"/>
          <c:tx>
            <c:strRef>
              <c:f>'Kópia hárka Grafy 1'!$F$2</c:f>
              <c:strCache>
                <c:ptCount val="1"/>
                <c:pt idx="0">
                  <c:v>%</c:v>
                </c:pt>
              </c:strCache>
            </c:strRef>
          </c:tx>
          <c:spPr>
            <a:solidFill>
              <a:srgbClr val="FF6E00"/>
            </a:solidFill>
          </c:spPr>
          <c:invertIfNegative val="1"/>
          <c:cat>
            <c:numRef>
              <c:f>'Kópia hárka Grafy 1'!$A$3:$A$27</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cat>
          <c:val>
            <c:numRef>
              <c:f>'Kópia hárka Grafy 1'!$F$3:$F$27</c:f>
              <c:numCache>
                <c:formatCode>0.00%</c:formatCode>
                <c:ptCount val="25"/>
                <c:pt idx="0">
                  <c:v>0</c:v>
                </c:pt>
                <c:pt idx="1">
                  <c:v>0</c:v>
                </c:pt>
                <c:pt idx="2">
                  <c:v>0</c:v>
                </c:pt>
                <c:pt idx="3">
                  <c:v>0</c:v>
                </c:pt>
                <c:pt idx="4">
                  <c:v>0</c:v>
                </c:pt>
                <c:pt idx="5">
                  <c:v>0</c:v>
                </c:pt>
                <c:pt idx="6">
                  <c:v>0</c:v>
                </c:pt>
                <c:pt idx="7">
                  <c:v>0</c:v>
                </c:pt>
                <c:pt idx="8">
                  <c:v>0</c:v>
                </c:pt>
                <c:pt idx="9">
                  <c:v>0</c:v>
                </c:pt>
                <c:pt idx="10">
                  <c:v>0</c:v>
                </c:pt>
                <c:pt idx="11">
                  <c:v>0</c:v>
                </c:pt>
                <c:pt idx="12">
                  <c:v>0.4411309523809524</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2CEC-46BC-ABE2-FF142F801633}"/>
            </c:ext>
          </c:extLst>
        </c:ser>
        <c:dLbls>
          <c:showLegendKey val="0"/>
          <c:showVal val="0"/>
          <c:showCatName val="0"/>
          <c:showSerName val="0"/>
          <c:showPercent val="0"/>
          <c:showBubbleSize val="0"/>
        </c:dLbls>
        <c:gapWidth val="150"/>
        <c:axId val="2059909142"/>
        <c:axId val="1868562542"/>
      </c:barChart>
      <c:catAx>
        <c:axId val="2059909142"/>
        <c:scaling>
          <c:orientation val="minMax"/>
        </c:scaling>
        <c:delete val="0"/>
        <c:axPos val="b"/>
        <c:numFmt formatCode="General" sourceLinked="1"/>
        <c:majorTickMark val="cross"/>
        <c:minorTickMark val="cross"/>
        <c:tickLblPos val="nextTo"/>
        <c:txPr>
          <a:bodyPr/>
          <a:lstStyle/>
          <a:p>
            <a:pPr lvl="0">
              <a:defRPr b="0"/>
            </a:pPr>
            <a:endParaRPr lang="en-US"/>
          </a:p>
        </c:txPr>
        <c:crossAx val="1868562542"/>
        <c:crosses val="autoZero"/>
        <c:auto val="1"/>
        <c:lblAlgn val="ctr"/>
        <c:lblOffset val="100"/>
        <c:noMultiLvlLbl val="1"/>
      </c:catAx>
      <c:valAx>
        <c:axId val="1868562542"/>
        <c:scaling>
          <c:orientation val="minMax"/>
          <c:max val="1"/>
          <c:min val="0"/>
        </c:scaling>
        <c:delete val="0"/>
        <c:axPos val="l"/>
        <c:majorGridlines>
          <c:spPr>
            <a:ln>
              <a:solidFill>
                <a:srgbClr val="B7B7B7"/>
              </a:solidFill>
            </a:ln>
          </c:spPr>
        </c:majorGridlines>
        <c:numFmt formatCode="0.00%" sourceLinked="1"/>
        <c:majorTickMark val="cross"/>
        <c:minorTickMark val="cross"/>
        <c:tickLblPos val="nextTo"/>
        <c:spPr>
          <a:ln w="47625">
            <a:noFill/>
          </a:ln>
        </c:spPr>
        <c:txPr>
          <a:bodyPr/>
          <a:lstStyle/>
          <a:p>
            <a:pPr lvl="0">
              <a:defRPr b="0"/>
            </a:pPr>
            <a:endParaRPr lang="en-US"/>
          </a:p>
        </c:txPr>
        <c:crossAx val="2059909142"/>
        <c:crosses val="autoZero"/>
        <c:crossBetween val="between"/>
      </c:valAx>
    </c:plotArea>
    <c:legend>
      <c:legendPos val="r"/>
      <c:overlay val="0"/>
    </c:legend>
    <c:plotVisOnly val="1"/>
    <c:dispBlanksAs val="zero"/>
    <c:showDLblsOverMax val="1"/>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1"/>
  <c:style val="2"/>
  <c:chart>
    <c:autoTitleDeleted val="1"/>
    <c:plotArea>
      <c:layout/>
      <c:barChart>
        <c:barDir val="col"/>
        <c:grouping val="clustered"/>
        <c:varyColors val="1"/>
        <c:ser>
          <c:idx val="0"/>
          <c:order val="0"/>
          <c:tx>
            <c:strRef>
              <c:f>'Kópia hárka Grafy 1'!$Z$2</c:f>
              <c:strCache>
                <c:ptCount val="1"/>
                <c:pt idx="0">
                  <c:v>%</c:v>
                </c:pt>
              </c:strCache>
            </c:strRef>
          </c:tx>
          <c:spPr>
            <a:solidFill>
              <a:srgbClr val="3366CC"/>
            </a:solidFill>
          </c:spPr>
          <c:invertIfNegative val="1"/>
          <c:val>
            <c:numRef>
              <c:f>'Kópia hárka Grafy 1'!$Z$3:$Z$27</c:f>
              <c:numCache>
                <c:formatCode>0.00%</c:formatCode>
                <c:ptCount val="25"/>
                <c:pt idx="0">
                  <c:v>0</c:v>
                </c:pt>
                <c:pt idx="1">
                  <c:v>0</c:v>
                </c:pt>
                <c:pt idx="2">
                  <c:v>0</c:v>
                </c:pt>
                <c:pt idx="3">
                  <c:v>0</c:v>
                </c:pt>
                <c:pt idx="4">
                  <c:v>0</c:v>
                </c:pt>
                <c:pt idx="5">
                  <c:v>0</c:v>
                </c:pt>
                <c:pt idx="6">
                  <c:v>0</c:v>
                </c:pt>
                <c:pt idx="7">
                  <c:v>0</c:v>
                </c:pt>
                <c:pt idx="8">
                  <c:v>0</c:v>
                </c:pt>
                <c:pt idx="9">
                  <c:v>0</c:v>
                </c:pt>
                <c:pt idx="10">
                  <c:v>0</c:v>
                </c:pt>
                <c:pt idx="11">
                  <c:v>0</c:v>
                </c:pt>
                <c:pt idx="12">
                  <c:v>0.16666666666666666</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103D-4931-ACE0-35EAC9618016}"/>
            </c:ext>
          </c:extLst>
        </c:ser>
        <c:dLbls>
          <c:showLegendKey val="0"/>
          <c:showVal val="0"/>
          <c:showCatName val="0"/>
          <c:showSerName val="0"/>
          <c:showPercent val="0"/>
          <c:showBubbleSize val="0"/>
        </c:dLbls>
        <c:gapWidth val="150"/>
        <c:axId val="452951953"/>
        <c:axId val="508487581"/>
      </c:barChart>
      <c:catAx>
        <c:axId val="452951953"/>
        <c:scaling>
          <c:orientation val="minMax"/>
        </c:scaling>
        <c:delete val="0"/>
        <c:axPos val="b"/>
        <c:majorTickMark val="cross"/>
        <c:minorTickMark val="cross"/>
        <c:tickLblPos val="nextTo"/>
        <c:txPr>
          <a:bodyPr/>
          <a:lstStyle/>
          <a:p>
            <a:pPr lvl="0">
              <a:defRPr b="0"/>
            </a:pPr>
            <a:endParaRPr lang="en-US"/>
          </a:p>
        </c:txPr>
        <c:crossAx val="508487581"/>
        <c:crosses val="autoZero"/>
        <c:auto val="1"/>
        <c:lblAlgn val="ctr"/>
        <c:lblOffset val="100"/>
        <c:noMultiLvlLbl val="1"/>
      </c:catAx>
      <c:valAx>
        <c:axId val="508487581"/>
        <c:scaling>
          <c:orientation val="minMax"/>
        </c:scaling>
        <c:delete val="0"/>
        <c:axPos val="l"/>
        <c:majorGridlines>
          <c:spPr>
            <a:ln>
              <a:solidFill>
                <a:srgbClr val="B7B7B7"/>
              </a:solidFill>
            </a:ln>
          </c:spPr>
        </c:majorGridlines>
        <c:numFmt formatCode="0.00%" sourceLinked="1"/>
        <c:majorTickMark val="cross"/>
        <c:minorTickMark val="cross"/>
        <c:tickLblPos val="nextTo"/>
        <c:spPr>
          <a:ln w="47625">
            <a:noFill/>
          </a:ln>
        </c:spPr>
        <c:txPr>
          <a:bodyPr/>
          <a:lstStyle/>
          <a:p>
            <a:pPr lvl="0">
              <a:defRPr b="0"/>
            </a:pPr>
            <a:endParaRPr lang="en-US"/>
          </a:p>
        </c:txPr>
        <c:crossAx val="452951953"/>
        <c:crosses val="autoZero"/>
        <c:crossBetween val="between"/>
      </c:valAx>
    </c:plotArea>
    <c:legend>
      <c:legendPos val="r"/>
      <c:overlay val="0"/>
    </c:legend>
    <c:plotVisOnly val="1"/>
    <c:dispBlanksAs val="zero"/>
    <c:showDLblsOverMax val="1"/>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1"/>
  <c:style val="2"/>
  <c:chart>
    <c:autoTitleDeleted val="1"/>
    <c:plotArea>
      <c:layout/>
      <c:barChart>
        <c:barDir val="col"/>
        <c:grouping val="clustered"/>
        <c:varyColors val="1"/>
        <c:ser>
          <c:idx val="0"/>
          <c:order val="0"/>
          <c:tx>
            <c:strRef>
              <c:f>'Kópia hárka All Data Kat.'!$U$2</c:f>
              <c:strCache>
                <c:ptCount val="1"/>
                <c:pt idx="0">
                  <c:v>%</c:v>
                </c:pt>
              </c:strCache>
            </c:strRef>
          </c:tx>
          <c:spPr>
            <a:solidFill>
              <a:srgbClr val="FF6E00"/>
            </a:solidFill>
          </c:spPr>
          <c:invertIfNegative val="1"/>
          <c:cat>
            <c:numRef>
              <c:f>'Kópia hárka All Data Kat.'!$A$3:$A$27</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cat>
          <c:val>
            <c:numRef>
              <c:f>'Kópia hárka All Data Kat.'!$U$3:$U$27</c:f>
              <c:numCache>
                <c:formatCode>0.00%</c:formatCode>
                <c:ptCount val="25"/>
                <c:pt idx="0">
                  <c:v>0</c:v>
                </c:pt>
                <c:pt idx="1">
                  <c:v>0</c:v>
                </c:pt>
                <c:pt idx="2">
                  <c:v>0</c:v>
                </c:pt>
                <c:pt idx="3">
                  <c:v>0</c:v>
                </c:pt>
                <c:pt idx="4">
                  <c:v>0</c:v>
                </c:pt>
                <c:pt idx="5">
                  <c:v>0</c:v>
                </c:pt>
                <c:pt idx="6">
                  <c:v>0</c:v>
                </c:pt>
                <c:pt idx="7">
                  <c:v>0</c:v>
                </c:pt>
                <c:pt idx="8">
                  <c:v>0</c:v>
                </c:pt>
                <c:pt idx="9">
                  <c:v>0</c:v>
                </c:pt>
                <c:pt idx="10">
                  <c:v>0</c:v>
                </c:pt>
                <c:pt idx="11">
                  <c:v>0</c:v>
                </c:pt>
                <c:pt idx="12">
                  <c:v>0.75</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8872-49C9-9F60-4DC59AF7D8B2}"/>
            </c:ext>
          </c:extLst>
        </c:ser>
        <c:dLbls>
          <c:showLegendKey val="0"/>
          <c:showVal val="0"/>
          <c:showCatName val="0"/>
          <c:showSerName val="0"/>
          <c:showPercent val="0"/>
          <c:showBubbleSize val="0"/>
        </c:dLbls>
        <c:gapWidth val="150"/>
        <c:axId val="267553565"/>
        <c:axId val="1983232456"/>
      </c:barChart>
      <c:catAx>
        <c:axId val="267553565"/>
        <c:scaling>
          <c:orientation val="minMax"/>
        </c:scaling>
        <c:delete val="0"/>
        <c:axPos val="b"/>
        <c:numFmt formatCode="General" sourceLinked="1"/>
        <c:majorTickMark val="cross"/>
        <c:minorTickMark val="cross"/>
        <c:tickLblPos val="nextTo"/>
        <c:txPr>
          <a:bodyPr/>
          <a:lstStyle/>
          <a:p>
            <a:pPr lvl="0">
              <a:defRPr b="0"/>
            </a:pPr>
            <a:endParaRPr lang="en-US"/>
          </a:p>
        </c:txPr>
        <c:crossAx val="1983232456"/>
        <c:crosses val="autoZero"/>
        <c:auto val="1"/>
        <c:lblAlgn val="ctr"/>
        <c:lblOffset val="100"/>
        <c:noMultiLvlLbl val="1"/>
      </c:catAx>
      <c:valAx>
        <c:axId val="1983232456"/>
        <c:scaling>
          <c:orientation val="minMax"/>
        </c:scaling>
        <c:delete val="0"/>
        <c:axPos val="l"/>
        <c:majorGridlines>
          <c:spPr>
            <a:ln>
              <a:solidFill>
                <a:srgbClr val="B7B7B7"/>
              </a:solidFill>
            </a:ln>
          </c:spPr>
        </c:majorGridlines>
        <c:numFmt formatCode="0.00%" sourceLinked="1"/>
        <c:majorTickMark val="cross"/>
        <c:minorTickMark val="cross"/>
        <c:tickLblPos val="nextTo"/>
        <c:spPr>
          <a:ln w="47625">
            <a:noFill/>
          </a:ln>
        </c:spPr>
        <c:txPr>
          <a:bodyPr/>
          <a:lstStyle/>
          <a:p>
            <a:pPr lvl="0">
              <a:defRPr b="0"/>
            </a:pPr>
            <a:endParaRPr lang="en-US"/>
          </a:p>
        </c:txPr>
        <c:crossAx val="267553565"/>
        <c:crosses val="autoZero"/>
        <c:crossBetween val="between"/>
      </c:valAx>
    </c:plotArea>
    <c:legend>
      <c:legendPos val="r"/>
      <c:overlay val="0"/>
    </c:legend>
    <c:plotVisOnly val="1"/>
    <c:dispBlanksAs val="zero"/>
    <c:showDLblsOverMax val="1"/>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1"/>
  <c:style val="2"/>
  <c:chart>
    <c:autoTitleDeleted val="1"/>
    <c:plotArea>
      <c:layout/>
      <c:barChart>
        <c:barDir val="col"/>
        <c:grouping val="clustered"/>
        <c:varyColors val="1"/>
        <c:ser>
          <c:idx val="0"/>
          <c:order val="0"/>
          <c:tx>
            <c:strRef>
              <c:f>'Kópia hárka All Data Kat.'!$AE$2</c:f>
              <c:strCache>
                <c:ptCount val="1"/>
                <c:pt idx="0">
                  <c:v>%</c:v>
                </c:pt>
              </c:strCache>
            </c:strRef>
          </c:tx>
          <c:spPr>
            <a:solidFill>
              <a:srgbClr val="FF6E00"/>
            </a:solidFill>
          </c:spPr>
          <c:invertIfNegative val="1"/>
          <c:cat>
            <c:numRef>
              <c:f>'Kópia hárka All Data Kat.'!$A$3:$A$27</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cat>
          <c:val>
            <c:numRef>
              <c:f>'Kópia hárka All Data Kat.'!$AE$3:$AE$27</c:f>
              <c:numCache>
                <c:formatCode>0.00%</c:formatCode>
                <c:ptCount val="25"/>
                <c:pt idx="0">
                  <c:v>0</c:v>
                </c:pt>
                <c:pt idx="1">
                  <c:v>0</c:v>
                </c:pt>
                <c:pt idx="2">
                  <c:v>0</c:v>
                </c:pt>
                <c:pt idx="3">
                  <c:v>0</c:v>
                </c:pt>
                <c:pt idx="4">
                  <c:v>0</c:v>
                </c:pt>
                <c:pt idx="5">
                  <c:v>0</c:v>
                </c:pt>
                <c:pt idx="6">
                  <c:v>0</c:v>
                </c:pt>
                <c:pt idx="7">
                  <c:v>0</c:v>
                </c:pt>
                <c:pt idx="8">
                  <c:v>0</c:v>
                </c:pt>
                <c:pt idx="9">
                  <c:v>0</c:v>
                </c:pt>
                <c:pt idx="10">
                  <c:v>0</c:v>
                </c:pt>
                <c:pt idx="11">
                  <c:v>0</c:v>
                </c:pt>
                <c:pt idx="12">
                  <c:v>0.5</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DE35-4189-A7AA-74584ADFE1E8}"/>
            </c:ext>
          </c:extLst>
        </c:ser>
        <c:dLbls>
          <c:showLegendKey val="0"/>
          <c:showVal val="0"/>
          <c:showCatName val="0"/>
          <c:showSerName val="0"/>
          <c:showPercent val="0"/>
          <c:showBubbleSize val="0"/>
        </c:dLbls>
        <c:gapWidth val="150"/>
        <c:axId val="1696188881"/>
        <c:axId val="1267934128"/>
      </c:barChart>
      <c:catAx>
        <c:axId val="1696188881"/>
        <c:scaling>
          <c:orientation val="minMax"/>
        </c:scaling>
        <c:delete val="0"/>
        <c:axPos val="b"/>
        <c:numFmt formatCode="General" sourceLinked="1"/>
        <c:majorTickMark val="cross"/>
        <c:minorTickMark val="cross"/>
        <c:tickLblPos val="nextTo"/>
        <c:txPr>
          <a:bodyPr/>
          <a:lstStyle/>
          <a:p>
            <a:pPr lvl="0">
              <a:defRPr b="0"/>
            </a:pPr>
            <a:endParaRPr lang="en-US"/>
          </a:p>
        </c:txPr>
        <c:crossAx val="1267934128"/>
        <c:crosses val="autoZero"/>
        <c:auto val="1"/>
        <c:lblAlgn val="ctr"/>
        <c:lblOffset val="100"/>
        <c:noMultiLvlLbl val="1"/>
      </c:catAx>
      <c:valAx>
        <c:axId val="1267934128"/>
        <c:scaling>
          <c:orientation val="minMax"/>
        </c:scaling>
        <c:delete val="0"/>
        <c:axPos val="l"/>
        <c:majorGridlines>
          <c:spPr>
            <a:ln>
              <a:solidFill>
                <a:srgbClr val="B7B7B7"/>
              </a:solidFill>
            </a:ln>
          </c:spPr>
        </c:majorGridlines>
        <c:numFmt formatCode="0.00%" sourceLinked="1"/>
        <c:majorTickMark val="cross"/>
        <c:minorTickMark val="cross"/>
        <c:tickLblPos val="nextTo"/>
        <c:spPr>
          <a:ln w="47625">
            <a:noFill/>
          </a:ln>
        </c:spPr>
        <c:txPr>
          <a:bodyPr/>
          <a:lstStyle/>
          <a:p>
            <a:pPr lvl="0">
              <a:defRPr b="0"/>
            </a:pPr>
            <a:endParaRPr lang="en-US"/>
          </a:p>
        </c:txPr>
        <c:crossAx val="1696188881"/>
        <c:crosses val="autoZero"/>
        <c:crossBetween val="between"/>
      </c:valAx>
    </c:plotArea>
    <c:legend>
      <c:legendPos val="r"/>
      <c:overlay val="0"/>
    </c:legend>
    <c:plotVisOnly val="1"/>
    <c:dispBlanksAs val="zero"/>
    <c:showDLblsOverMax val="1"/>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1"/>
  <c:style val="2"/>
  <c:chart>
    <c:autoTitleDeleted val="1"/>
    <c:plotArea>
      <c:layout/>
      <c:barChart>
        <c:barDir val="col"/>
        <c:grouping val="clustered"/>
        <c:varyColors val="1"/>
        <c:ser>
          <c:idx val="0"/>
          <c:order val="0"/>
          <c:tx>
            <c:strRef>
              <c:f>'Kópia hárka All Data Kat.'!$AJ$2</c:f>
              <c:strCache>
                <c:ptCount val="1"/>
                <c:pt idx="0">
                  <c:v>%</c:v>
                </c:pt>
              </c:strCache>
            </c:strRef>
          </c:tx>
          <c:spPr>
            <a:solidFill>
              <a:srgbClr val="FF6E00"/>
            </a:solidFill>
          </c:spPr>
          <c:invertIfNegative val="1"/>
          <c:cat>
            <c:numRef>
              <c:f>'Kópia hárka All Data Kat.'!$A$3:$A$27</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cat>
          <c:val>
            <c:numRef>
              <c:f>'Kópia hárka All Data Kat.'!$AJ$3:$AJ$27</c:f>
              <c:numCache>
                <c:formatCode>0.00%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CDD7-40DB-AEFC-D464450DF20F}"/>
            </c:ext>
          </c:extLst>
        </c:ser>
        <c:dLbls>
          <c:showLegendKey val="0"/>
          <c:showVal val="0"/>
          <c:showCatName val="0"/>
          <c:showSerName val="0"/>
          <c:showPercent val="0"/>
          <c:showBubbleSize val="0"/>
        </c:dLbls>
        <c:gapWidth val="150"/>
        <c:axId val="1525842164"/>
        <c:axId val="1303620933"/>
      </c:barChart>
      <c:catAx>
        <c:axId val="1525842164"/>
        <c:scaling>
          <c:orientation val="minMax"/>
        </c:scaling>
        <c:delete val="0"/>
        <c:axPos val="b"/>
        <c:numFmt formatCode="General" sourceLinked="1"/>
        <c:majorTickMark val="cross"/>
        <c:minorTickMark val="cross"/>
        <c:tickLblPos val="nextTo"/>
        <c:txPr>
          <a:bodyPr/>
          <a:lstStyle/>
          <a:p>
            <a:pPr lvl="0">
              <a:defRPr b="0"/>
            </a:pPr>
            <a:endParaRPr lang="en-US"/>
          </a:p>
        </c:txPr>
        <c:crossAx val="1303620933"/>
        <c:crosses val="autoZero"/>
        <c:auto val="1"/>
        <c:lblAlgn val="ctr"/>
        <c:lblOffset val="100"/>
        <c:noMultiLvlLbl val="1"/>
      </c:catAx>
      <c:valAx>
        <c:axId val="1303620933"/>
        <c:scaling>
          <c:orientation val="minMax"/>
          <c:max val="1"/>
          <c:min val="0"/>
        </c:scaling>
        <c:delete val="0"/>
        <c:axPos val="l"/>
        <c:majorGridlines>
          <c:spPr>
            <a:ln>
              <a:solidFill>
                <a:srgbClr val="B7B7B7"/>
              </a:solidFill>
            </a:ln>
          </c:spPr>
        </c:majorGridlines>
        <c:numFmt formatCode="0.00%" sourceLinked="1"/>
        <c:majorTickMark val="cross"/>
        <c:minorTickMark val="cross"/>
        <c:tickLblPos val="nextTo"/>
        <c:spPr>
          <a:ln w="47625">
            <a:noFill/>
          </a:ln>
        </c:spPr>
        <c:txPr>
          <a:bodyPr/>
          <a:lstStyle/>
          <a:p>
            <a:pPr lvl="0">
              <a:defRPr b="0"/>
            </a:pPr>
            <a:endParaRPr lang="en-US"/>
          </a:p>
        </c:txPr>
        <c:crossAx val="1525842164"/>
        <c:crosses val="autoZero"/>
        <c:crossBetween val="between"/>
      </c:valAx>
    </c:plotArea>
    <c:legend>
      <c:legendPos val="r"/>
      <c:overlay val="0"/>
    </c:legend>
    <c:plotVisOnly val="1"/>
    <c:dispBlanksAs val="zero"/>
    <c:showDLblsOverMax val="1"/>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1"/>
  <c:style val="2"/>
  <c:chart>
    <c:autoTitleDeleted val="1"/>
    <c:plotArea>
      <c:layout/>
      <c:barChart>
        <c:barDir val="col"/>
        <c:grouping val="clustered"/>
        <c:varyColors val="1"/>
        <c:ser>
          <c:idx val="0"/>
          <c:order val="0"/>
          <c:tx>
            <c:strRef>
              <c:f>'Kópia hárka All Data Kat.'!$AO$2</c:f>
              <c:strCache>
                <c:ptCount val="1"/>
                <c:pt idx="0">
                  <c:v>%</c:v>
                </c:pt>
              </c:strCache>
            </c:strRef>
          </c:tx>
          <c:spPr>
            <a:solidFill>
              <a:srgbClr val="FF6E00"/>
            </a:solidFill>
          </c:spPr>
          <c:invertIfNegative val="1"/>
          <c:cat>
            <c:numRef>
              <c:f>'Kópia hárka All Data Kat.'!$A$3:$A$27</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cat>
          <c:val>
            <c:numRef>
              <c:f>'Kópia hárka All Data Kat.'!$AO$3:$AO$27</c:f>
              <c:numCache>
                <c:formatCode>0.00%</c:formatCode>
                <c:ptCount val="25"/>
                <c:pt idx="0">
                  <c:v>0</c:v>
                </c:pt>
                <c:pt idx="1">
                  <c:v>0</c:v>
                </c:pt>
                <c:pt idx="2">
                  <c:v>0</c:v>
                </c:pt>
                <c:pt idx="3">
                  <c:v>0</c:v>
                </c:pt>
                <c:pt idx="4">
                  <c:v>0</c:v>
                </c:pt>
                <c:pt idx="5">
                  <c:v>0</c:v>
                </c:pt>
                <c:pt idx="6">
                  <c:v>0</c:v>
                </c:pt>
                <c:pt idx="7">
                  <c:v>0</c:v>
                </c:pt>
                <c:pt idx="8">
                  <c:v>0</c:v>
                </c:pt>
                <c:pt idx="9">
                  <c:v>0</c:v>
                </c:pt>
                <c:pt idx="10">
                  <c:v>0</c:v>
                </c:pt>
                <c:pt idx="11">
                  <c:v>0</c:v>
                </c:pt>
                <c:pt idx="12">
                  <c:v>0.22916666666666666</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7DA5-4EC6-ACC7-01F956561F83}"/>
            </c:ext>
          </c:extLst>
        </c:ser>
        <c:dLbls>
          <c:showLegendKey val="0"/>
          <c:showVal val="0"/>
          <c:showCatName val="0"/>
          <c:showSerName val="0"/>
          <c:showPercent val="0"/>
          <c:showBubbleSize val="0"/>
        </c:dLbls>
        <c:gapWidth val="150"/>
        <c:axId val="1695444950"/>
        <c:axId val="1740793986"/>
      </c:barChart>
      <c:catAx>
        <c:axId val="1695444950"/>
        <c:scaling>
          <c:orientation val="minMax"/>
        </c:scaling>
        <c:delete val="0"/>
        <c:axPos val="b"/>
        <c:numFmt formatCode="General" sourceLinked="1"/>
        <c:majorTickMark val="cross"/>
        <c:minorTickMark val="cross"/>
        <c:tickLblPos val="nextTo"/>
        <c:txPr>
          <a:bodyPr/>
          <a:lstStyle/>
          <a:p>
            <a:pPr lvl="0">
              <a:defRPr b="0"/>
            </a:pPr>
            <a:endParaRPr lang="en-US"/>
          </a:p>
        </c:txPr>
        <c:crossAx val="1740793986"/>
        <c:crosses val="autoZero"/>
        <c:auto val="1"/>
        <c:lblAlgn val="ctr"/>
        <c:lblOffset val="100"/>
        <c:noMultiLvlLbl val="1"/>
      </c:catAx>
      <c:valAx>
        <c:axId val="1740793986"/>
        <c:scaling>
          <c:orientation val="minMax"/>
          <c:max val="1"/>
          <c:min val="0"/>
        </c:scaling>
        <c:delete val="0"/>
        <c:axPos val="l"/>
        <c:majorGridlines>
          <c:spPr>
            <a:ln>
              <a:solidFill>
                <a:srgbClr val="B7B7B7"/>
              </a:solidFill>
            </a:ln>
          </c:spPr>
        </c:majorGridlines>
        <c:numFmt formatCode="0.00%" sourceLinked="1"/>
        <c:majorTickMark val="cross"/>
        <c:minorTickMark val="cross"/>
        <c:tickLblPos val="nextTo"/>
        <c:spPr>
          <a:ln w="47625">
            <a:noFill/>
          </a:ln>
        </c:spPr>
        <c:txPr>
          <a:bodyPr/>
          <a:lstStyle/>
          <a:p>
            <a:pPr lvl="0">
              <a:defRPr b="0"/>
            </a:pPr>
            <a:endParaRPr lang="en-US"/>
          </a:p>
        </c:txPr>
        <c:crossAx val="1695444950"/>
        <c:crosses val="autoZero"/>
        <c:crossBetween val="between"/>
      </c:valAx>
    </c:plotArea>
    <c:legend>
      <c:legendPos val="r"/>
      <c:overlay val="0"/>
    </c:legend>
    <c:plotVisOnly val="1"/>
    <c:dispBlanksAs val="zero"/>
    <c:showDLblsOverMax val="1"/>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1"/>
  <c:style val="2"/>
  <c:chart>
    <c:autoTitleDeleted val="1"/>
    <c:plotArea>
      <c:layout/>
      <c:barChart>
        <c:barDir val="col"/>
        <c:grouping val="clustered"/>
        <c:varyColors val="1"/>
        <c:ser>
          <c:idx val="0"/>
          <c:order val="0"/>
          <c:tx>
            <c:strRef>
              <c:f>'Kópia hárka All Data Kat.'!$AT$2</c:f>
              <c:strCache>
                <c:ptCount val="1"/>
                <c:pt idx="0">
                  <c:v>%</c:v>
                </c:pt>
              </c:strCache>
            </c:strRef>
          </c:tx>
          <c:spPr>
            <a:solidFill>
              <a:srgbClr val="FF6E00"/>
            </a:solidFill>
          </c:spPr>
          <c:invertIfNegative val="1"/>
          <c:cat>
            <c:numRef>
              <c:f>'Kópia hárka All Data Kat.'!$A$3:$A$27</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cat>
          <c:val>
            <c:numRef>
              <c:f>'Kópia hárka All Data Kat.'!$AT$3:$AT$27</c:f>
              <c:numCache>
                <c:formatCode>0.00%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DD61-44EA-9D29-127FD08434E2}"/>
            </c:ext>
          </c:extLst>
        </c:ser>
        <c:dLbls>
          <c:showLegendKey val="0"/>
          <c:showVal val="0"/>
          <c:showCatName val="0"/>
          <c:showSerName val="0"/>
          <c:showPercent val="0"/>
          <c:showBubbleSize val="0"/>
        </c:dLbls>
        <c:gapWidth val="150"/>
        <c:axId val="575147730"/>
        <c:axId val="784015676"/>
      </c:barChart>
      <c:catAx>
        <c:axId val="575147730"/>
        <c:scaling>
          <c:orientation val="minMax"/>
        </c:scaling>
        <c:delete val="0"/>
        <c:axPos val="b"/>
        <c:numFmt formatCode="General" sourceLinked="1"/>
        <c:majorTickMark val="cross"/>
        <c:minorTickMark val="cross"/>
        <c:tickLblPos val="nextTo"/>
        <c:txPr>
          <a:bodyPr/>
          <a:lstStyle/>
          <a:p>
            <a:pPr lvl="0">
              <a:defRPr b="0"/>
            </a:pPr>
            <a:endParaRPr lang="en-US"/>
          </a:p>
        </c:txPr>
        <c:crossAx val="784015676"/>
        <c:crosses val="autoZero"/>
        <c:auto val="1"/>
        <c:lblAlgn val="ctr"/>
        <c:lblOffset val="100"/>
        <c:noMultiLvlLbl val="1"/>
      </c:catAx>
      <c:valAx>
        <c:axId val="784015676"/>
        <c:scaling>
          <c:orientation val="minMax"/>
          <c:max val="1"/>
          <c:min val="0"/>
        </c:scaling>
        <c:delete val="0"/>
        <c:axPos val="l"/>
        <c:majorGridlines>
          <c:spPr>
            <a:ln>
              <a:solidFill>
                <a:srgbClr val="B7B7B7"/>
              </a:solidFill>
            </a:ln>
          </c:spPr>
        </c:majorGridlines>
        <c:numFmt formatCode="0.00%" sourceLinked="1"/>
        <c:majorTickMark val="cross"/>
        <c:minorTickMark val="cross"/>
        <c:tickLblPos val="nextTo"/>
        <c:spPr>
          <a:ln w="47625">
            <a:noFill/>
          </a:ln>
        </c:spPr>
        <c:txPr>
          <a:bodyPr/>
          <a:lstStyle/>
          <a:p>
            <a:pPr lvl="0">
              <a:defRPr b="0"/>
            </a:pPr>
            <a:endParaRPr lang="en-US"/>
          </a:p>
        </c:txPr>
        <c:crossAx val="575147730"/>
        <c:crosses val="autoZero"/>
        <c:crossBetween val="between"/>
      </c:valAx>
    </c:plotArea>
    <c:legend>
      <c:legendPos val="r"/>
      <c:overlay val="0"/>
    </c:legend>
    <c:plotVisOnly val="1"/>
    <c:dispBlanksAs val="zero"/>
    <c:showDLblsOverMax val="1"/>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1"/>
  <c:style val="2"/>
  <c:chart>
    <c:autoTitleDeleted val="1"/>
    <c:plotArea>
      <c:layout/>
      <c:barChart>
        <c:barDir val="col"/>
        <c:grouping val="clustered"/>
        <c:varyColors val="1"/>
        <c:ser>
          <c:idx val="0"/>
          <c:order val="0"/>
          <c:tx>
            <c:strRef>
              <c:f>'Kópia hárka All Data Kat.'!$AY$2</c:f>
              <c:strCache>
                <c:ptCount val="1"/>
                <c:pt idx="0">
                  <c:v>%</c:v>
                </c:pt>
              </c:strCache>
            </c:strRef>
          </c:tx>
          <c:spPr>
            <a:solidFill>
              <a:srgbClr val="FF6E00"/>
            </a:solidFill>
          </c:spPr>
          <c:invertIfNegative val="1"/>
          <c:cat>
            <c:numRef>
              <c:f>'Kópia hárka All Data Kat.'!$A$3:$A$27</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cat>
          <c:val>
            <c:numRef>
              <c:f>'Kópia hárka All Data Kat.'!$AY$3:$AY$27</c:f>
              <c:numCache>
                <c:formatCode>0.00%</c:formatCode>
                <c:ptCount val="2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DC57-43E4-B0BA-E9E85732B5C1}"/>
            </c:ext>
          </c:extLst>
        </c:ser>
        <c:dLbls>
          <c:showLegendKey val="0"/>
          <c:showVal val="0"/>
          <c:showCatName val="0"/>
          <c:showSerName val="0"/>
          <c:showPercent val="0"/>
          <c:showBubbleSize val="0"/>
        </c:dLbls>
        <c:gapWidth val="150"/>
        <c:axId val="183797269"/>
        <c:axId val="1782200226"/>
      </c:barChart>
      <c:catAx>
        <c:axId val="183797269"/>
        <c:scaling>
          <c:orientation val="minMax"/>
        </c:scaling>
        <c:delete val="0"/>
        <c:axPos val="b"/>
        <c:numFmt formatCode="General" sourceLinked="1"/>
        <c:majorTickMark val="cross"/>
        <c:minorTickMark val="cross"/>
        <c:tickLblPos val="nextTo"/>
        <c:txPr>
          <a:bodyPr/>
          <a:lstStyle/>
          <a:p>
            <a:pPr lvl="0">
              <a:defRPr b="0"/>
            </a:pPr>
            <a:endParaRPr lang="en-US"/>
          </a:p>
        </c:txPr>
        <c:crossAx val="1782200226"/>
        <c:crosses val="autoZero"/>
        <c:auto val="1"/>
        <c:lblAlgn val="ctr"/>
        <c:lblOffset val="100"/>
        <c:noMultiLvlLbl val="1"/>
      </c:catAx>
      <c:valAx>
        <c:axId val="1782200226"/>
        <c:scaling>
          <c:orientation val="minMax"/>
        </c:scaling>
        <c:delete val="0"/>
        <c:axPos val="l"/>
        <c:majorGridlines>
          <c:spPr>
            <a:ln>
              <a:solidFill>
                <a:srgbClr val="B7B7B7"/>
              </a:solidFill>
            </a:ln>
          </c:spPr>
        </c:majorGridlines>
        <c:numFmt formatCode="0.00%" sourceLinked="1"/>
        <c:majorTickMark val="cross"/>
        <c:minorTickMark val="cross"/>
        <c:tickLblPos val="nextTo"/>
        <c:spPr>
          <a:ln w="47625">
            <a:noFill/>
          </a:ln>
        </c:spPr>
        <c:txPr>
          <a:bodyPr/>
          <a:lstStyle/>
          <a:p>
            <a:pPr lvl="0">
              <a:defRPr b="0"/>
            </a:pPr>
            <a:endParaRPr lang="en-US"/>
          </a:p>
        </c:txPr>
        <c:crossAx val="183797269"/>
        <c:crosses val="autoZero"/>
        <c:crossBetween val="between"/>
      </c:valAx>
    </c:plotArea>
    <c:legend>
      <c:legendPos val="r"/>
      <c:overlay val="0"/>
    </c:legend>
    <c:plotVisOnly val="1"/>
    <c:dispBlanksAs val="zero"/>
    <c:showDLblsOverMax val="1"/>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1"/>
  <c:style val="2"/>
  <c:chart>
    <c:autoTitleDeleted val="1"/>
    <c:plotArea>
      <c:layout/>
      <c:barChart>
        <c:barDir val="col"/>
        <c:grouping val="clustered"/>
        <c:varyColors val="1"/>
        <c:ser>
          <c:idx val="0"/>
          <c:order val="0"/>
          <c:tx>
            <c:strRef>
              <c:f>'Kópia hárka All Data Kat.'!$BD$2</c:f>
              <c:strCache>
                <c:ptCount val="1"/>
                <c:pt idx="0">
                  <c:v>%</c:v>
                </c:pt>
              </c:strCache>
            </c:strRef>
          </c:tx>
          <c:spPr>
            <a:solidFill>
              <a:srgbClr val="FF6E00"/>
            </a:solidFill>
          </c:spPr>
          <c:invertIfNegative val="1"/>
          <c:cat>
            <c:numRef>
              <c:f>'Kópia hárka All Data Kat.'!$A$3:$A$27</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cat>
          <c:val>
            <c:numRef>
              <c:f>'Kópia hárka All Data Kat.'!$BD$3:$BD$27</c:f>
              <c:numCache>
                <c:formatCode>0.00%</c:formatCode>
                <c:ptCount val="2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94E9-4430-B7A1-66A7761642A9}"/>
            </c:ext>
          </c:extLst>
        </c:ser>
        <c:dLbls>
          <c:showLegendKey val="0"/>
          <c:showVal val="0"/>
          <c:showCatName val="0"/>
          <c:showSerName val="0"/>
          <c:showPercent val="0"/>
          <c:showBubbleSize val="0"/>
        </c:dLbls>
        <c:gapWidth val="150"/>
        <c:axId val="858823706"/>
        <c:axId val="1017259713"/>
      </c:barChart>
      <c:catAx>
        <c:axId val="858823706"/>
        <c:scaling>
          <c:orientation val="minMax"/>
        </c:scaling>
        <c:delete val="0"/>
        <c:axPos val="b"/>
        <c:numFmt formatCode="General" sourceLinked="1"/>
        <c:majorTickMark val="cross"/>
        <c:minorTickMark val="cross"/>
        <c:tickLblPos val="nextTo"/>
        <c:txPr>
          <a:bodyPr/>
          <a:lstStyle/>
          <a:p>
            <a:pPr lvl="0">
              <a:defRPr b="0"/>
            </a:pPr>
            <a:endParaRPr lang="en-US"/>
          </a:p>
        </c:txPr>
        <c:crossAx val="1017259713"/>
        <c:crosses val="autoZero"/>
        <c:auto val="1"/>
        <c:lblAlgn val="ctr"/>
        <c:lblOffset val="100"/>
        <c:noMultiLvlLbl val="1"/>
      </c:catAx>
      <c:valAx>
        <c:axId val="1017259713"/>
        <c:scaling>
          <c:orientation val="minMax"/>
        </c:scaling>
        <c:delete val="0"/>
        <c:axPos val="l"/>
        <c:majorGridlines>
          <c:spPr>
            <a:ln>
              <a:solidFill>
                <a:srgbClr val="B7B7B7"/>
              </a:solidFill>
            </a:ln>
          </c:spPr>
        </c:majorGridlines>
        <c:numFmt formatCode="0.00%" sourceLinked="1"/>
        <c:majorTickMark val="cross"/>
        <c:minorTickMark val="cross"/>
        <c:tickLblPos val="nextTo"/>
        <c:spPr>
          <a:ln w="47625">
            <a:noFill/>
          </a:ln>
        </c:spPr>
        <c:txPr>
          <a:bodyPr/>
          <a:lstStyle/>
          <a:p>
            <a:pPr lvl="0">
              <a:defRPr b="0"/>
            </a:pPr>
            <a:endParaRPr lang="en-US"/>
          </a:p>
        </c:txPr>
        <c:crossAx val="858823706"/>
        <c:crosses val="autoZero"/>
        <c:crossBetween val="between"/>
      </c:valAx>
    </c:plotArea>
    <c:legend>
      <c:legendPos val="r"/>
      <c:overlay val="0"/>
    </c:legend>
    <c:plotVisOnly val="1"/>
    <c:dispBlanksAs val="zero"/>
    <c:showDLblsOverMax val="1"/>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1"/>
  <c:style val="2"/>
  <c:chart>
    <c:autoTitleDeleted val="1"/>
    <c:plotArea>
      <c:layout/>
      <c:barChart>
        <c:barDir val="col"/>
        <c:grouping val="clustered"/>
        <c:varyColors val="1"/>
        <c:ser>
          <c:idx val="0"/>
          <c:order val="0"/>
          <c:tx>
            <c:strRef>
              <c:f>'Kópia hárka All Data Kat.'!$P$2</c:f>
              <c:strCache>
                <c:ptCount val="1"/>
                <c:pt idx="0">
                  <c:v>%</c:v>
                </c:pt>
              </c:strCache>
            </c:strRef>
          </c:tx>
          <c:spPr>
            <a:solidFill>
              <a:srgbClr val="FF6E00"/>
            </a:solidFill>
          </c:spPr>
          <c:invertIfNegative val="1"/>
          <c:cat>
            <c:numRef>
              <c:f>'Kópia hárka All Data Kat.'!$A$3:$A$27</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cat>
          <c:val>
            <c:numRef>
              <c:f>'Kópia hárka All Data Kat.'!$P$3:$P$27</c:f>
              <c:numCache>
                <c:formatCode>0.00%</c:formatCode>
                <c:ptCount val="25"/>
                <c:pt idx="0">
                  <c:v>0</c:v>
                </c:pt>
                <c:pt idx="1">
                  <c:v>0</c:v>
                </c:pt>
                <c:pt idx="2">
                  <c:v>0</c:v>
                </c:pt>
                <c:pt idx="3">
                  <c:v>0</c:v>
                </c:pt>
                <c:pt idx="4">
                  <c:v>0</c:v>
                </c:pt>
                <c:pt idx="5">
                  <c:v>0</c:v>
                </c:pt>
                <c:pt idx="6">
                  <c:v>0</c:v>
                </c:pt>
                <c:pt idx="7">
                  <c:v>0</c:v>
                </c:pt>
                <c:pt idx="8">
                  <c:v>0</c:v>
                </c:pt>
                <c:pt idx="9">
                  <c:v>0</c:v>
                </c:pt>
                <c:pt idx="10">
                  <c:v>0</c:v>
                </c:pt>
                <c:pt idx="11">
                  <c:v>0</c:v>
                </c:pt>
                <c:pt idx="12">
                  <c:v>0.83333333333333337</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F276-4BC3-B759-A7CCBAF0E375}"/>
            </c:ext>
          </c:extLst>
        </c:ser>
        <c:dLbls>
          <c:showLegendKey val="0"/>
          <c:showVal val="0"/>
          <c:showCatName val="0"/>
          <c:showSerName val="0"/>
          <c:showPercent val="0"/>
          <c:showBubbleSize val="0"/>
        </c:dLbls>
        <c:gapWidth val="150"/>
        <c:axId val="2015691486"/>
        <c:axId val="924755193"/>
      </c:barChart>
      <c:catAx>
        <c:axId val="2015691486"/>
        <c:scaling>
          <c:orientation val="minMax"/>
        </c:scaling>
        <c:delete val="0"/>
        <c:axPos val="b"/>
        <c:numFmt formatCode="General" sourceLinked="1"/>
        <c:majorTickMark val="cross"/>
        <c:minorTickMark val="cross"/>
        <c:tickLblPos val="nextTo"/>
        <c:txPr>
          <a:bodyPr/>
          <a:lstStyle/>
          <a:p>
            <a:pPr lvl="0">
              <a:defRPr b="0"/>
            </a:pPr>
            <a:endParaRPr lang="en-US"/>
          </a:p>
        </c:txPr>
        <c:crossAx val="924755193"/>
        <c:crosses val="autoZero"/>
        <c:auto val="1"/>
        <c:lblAlgn val="ctr"/>
        <c:lblOffset val="100"/>
        <c:noMultiLvlLbl val="1"/>
      </c:catAx>
      <c:valAx>
        <c:axId val="924755193"/>
        <c:scaling>
          <c:orientation val="minMax"/>
        </c:scaling>
        <c:delete val="0"/>
        <c:axPos val="l"/>
        <c:majorGridlines>
          <c:spPr>
            <a:ln>
              <a:solidFill>
                <a:srgbClr val="B7B7B7"/>
              </a:solidFill>
            </a:ln>
          </c:spPr>
        </c:majorGridlines>
        <c:numFmt formatCode="0.00%" sourceLinked="1"/>
        <c:majorTickMark val="cross"/>
        <c:minorTickMark val="cross"/>
        <c:tickLblPos val="nextTo"/>
        <c:spPr>
          <a:ln w="47625">
            <a:noFill/>
          </a:ln>
        </c:spPr>
        <c:txPr>
          <a:bodyPr/>
          <a:lstStyle/>
          <a:p>
            <a:pPr lvl="0">
              <a:defRPr b="0"/>
            </a:pPr>
            <a:endParaRPr lang="en-US"/>
          </a:p>
        </c:txPr>
        <c:crossAx val="2015691486"/>
        <c:crosses val="autoZero"/>
        <c:crossBetween val="between"/>
      </c:valAx>
    </c:plotArea>
    <c:legend>
      <c:legendPos val="r"/>
      <c:overlay val="0"/>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1"/>
  <c:style val="2"/>
  <c:chart>
    <c:autoTitleDeleted val="1"/>
    <c:plotArea>
      <c:layout/>
      <c:barChart>
        <c:barDir val="col"/>
        <c:grouping val="clustered"/>
        <c:varyColors val="1"/>
        <c:ser>
          <c:idx val="0"/>
          <c:order val="0"/>
          <c:tx>
            <c:strRef>
              <c:f>'Kópia hárka Grafy'!$Z$2</c:f>
              <c:strCache>
                <c:ptCount val="1"/>
                <c:pt idx="0">
                  <c:v>%</c:v>
                </c:pt>
              </c:strCache>
            </c:strRef>
          </c:tx>
          <c:spPr>
            <a:solidFill>
              <a:srgbClr val="FF6E00"/>
            </a:solidFill>
          </c:spPr>
          <c:invertIfNegative val="1"/>
          <c:cat>
            <c:numRef>
              <c:f>'Kópia hárka Grafy'!$A$3:$A$27</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cat>
          <c:val>
            <c:numRef>
              <c:f>'Kópia hárka Grafy'!$Z$3:$Z$27</c:f>
              <c:numCache>
                <c:formatCode>0.00%</c:formatCode>
                <c:ptCount val="25"/>
                <c:pt idx="0">
                  <c:v>0</c:v>
                </c:pt>
                <c:pt idx="1">
                  <c:v>0</c:v>
                </c:pt>
                <c:pt idx="2">
                  <c:v>0</c:v>
                </c:pt>
                <c:pt idx="3">
                  <c:v>0</c:v>
                </c:pt>
                <c:pt idx="4">
                  <c:v>0</c:v>
                </c:pt>
                <c:pt idx="5">
                  <c:v>0</c:v>
                </c:pt>
                <c:pt idx="6">
                  <c:v>0</c:v>
                </c:pt>
                <c:pt idx="7">
                  <c:v>0</c:v>
                </c:pt>
                <c:pt idx="8">
                  <c:v>0</c:v>
                </c:pt>
                <c:pt idx="9">
                  <c:v>0</c:v>
                </c:pt>
                <c:pt idx="10">
                  <c:v>0</c:v>
                </c:pt>
                <c:pt idx="11">
                  <c:v>0</c:v>
                </c:pt>
                <c:pt idx="12">
                  <c:v>0.5</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2BC8-4D39-B7D5-95F0275962EC}"/>
            </c:ext>
          </c:extLst>
        </c:ser>
        <c:dLbls>
          <c:showLegendKey val="0"/>
          <c:showVal val="0"/>
          <c:showCatName val="0"/>
          <c:showSerName val="0"/>
          <c:showPercent val="0"/>
          <c:showBubbleSize val="0"/>
        </c:dLbls>
        <c:gapWidth val="150"/>
        <c:axId val="622611869"/>
        <c:axId val="712132599"/>
      </c:barChart>
      <c:catAx>
        <c:axId val="622611869"/>
        <c:scaling>
          <c:orientation val="minMax"/>
        </c:scaling>
        <c:delete val="0"/>
        <c:axPos val="b"/>
        <c:numFmt formatCode="General" sourceLinked="1"/>
        <c:majorTickMark val="cross"/>
        <c:minorTickMark val="cross"/>
        <c:tickLblPos val="nextTo"/>
        <c:txPr>
          <a:bodyPr/>
          <a:lstStyle/>
          <a:p>
            <a:pPr lvl="0">
              <a:defRPr b="0"/>
            </a:pPr>
            <a:endParaRPr lang="en-US"/>
          </a:p>
        </c:txPr>
        <c:crossAx val="712132599"/>
        <c:crosses val="autoZero"/>
        <c:auto val="1"/>
        <c:lblAlgn val="ctr"/>
        <c:lblOffset val="100"/>
        <c:noMultiLvlLbl val="1"/>
      </c:catAx>
      <c:valAx>
        <c:axId val="712132599"/>
        <c:scaling>
          <c:orientation val="minMax"/>
        </c:scaling>
        <c:delete val="0"/>
        <c:axPos val="l"/>
        <c:majorGridlines>
          <c:spPr>
            <a:ln>
              <a:solidFill>
                <a:srgbClr val="B7B7B7"/>
              </a:solidFill>
            </a:ln>
          </c:spPr>
        </c:majorGridlines>
        <c:numFmt formatCode="0.00%" sourceLinked="1"/>
        <c:majorTickMark val="cross"/>
        <c:minorTickMark val="cross"/>
        <c:tickLblPos val="nextTo"/>
        <c:spPr>
          <a:ln w="47625">
            <a:noFill/>
          </a:ln>
        </c:spPr>
        <c:txPr>
          <a:bodyPr/>
          <a:lstStyle/>
          <a:p>
            <a:pPr lvl="0">
              <a:defRPr b="0"/>
            </a:pPr>
            <a:endParaRPr lang="en-US"/>
          </a:p>
        </c:txPr>
        <c:crossAx val="622611869"/>
        <c:crosses val="autoZero"/>
        <c:crossBetween val="between"/>
      </c:valAx>
    </c:plotArea>
    <c:legend>
      <c:legendPos val="r"/>
      <c:overlay val="0"/>
    </c:legend>
    <c:plotVisOnly val="1"/>
    <c:dispBlanksAs val="zero"/>
    <c:showDLblsOverMax val="1"/>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1"/>
  <c:style val="2"/>
  <c:chart>
    <c:autoTitleDeleted val="1"/>
    <c:plotArea>
      <c:layout/>
      <c:barChart>
        <c:barDir val="col"/>
        <c:grouping val="clustered"/>
        <c:varyColors val="1"/>
        <c:ser>
          <c:idx val="0"/>
          <c:order val="0"/>
          <c:tx>
            <c:strRef>
              <c:f>'Kópia hárka All Data Kat.'!$K$2</c:f>
              <c:strCache>
                <c:ptCount val="1"/>
                <c:pt idx="0">
                  <c:v>%</c:v>
                </c:pt>
              </c:strCache>
            </c:strRef>
          </c:tx>
          <c:spPr>
            <a:solidFill>
              <a:srgbClr val="FF6E00"/>
            </a:solidFill>
          </c:spPr>
          <c:invertIfNegative val="1"/>
          <c:cat>
            <c:numRef>
              <c:f>'Kópia hárka All Data Kat.'!$A$3:$A$27</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cat>
          <c:val>
            <c:numRef>
              <c:f>'Kópia hárka All Data Kat.'!$K$3:$K$27</c:f>
              <c:numCache>
                <c:formatCode>0.00%</c:formatCode>
                <c:ptCount val="25"/>
                <c:pt idx="0">
                  <c:v>0</c:v>
                </c:pt>
                <c:pt idx="1">
                  <c:v>0</c:v>
                </c:pt>
                <c:pt idx="2">
                  <c:v>0</c:v>
                </c:pt>
                <c:pt idx="3">
                  <c:v>0</c:v>
                </c:pt>
                <c:pt idx="4">
                  <c:v>0</c:v>
                </c:pt>
                <c:pt idx="5">
                  <c:v>0</c:v>
                </c:pt>
                <c:pt idx="6">
                  <c:v>0</c:v>
                </c:pt>
                <c:pt idx="7">
                  <c:v>0</c:v>
                </c:pt>
                <c:pt idx="8">
                  <c:v>0</c:v>
                </c:pt>
                <c:pt idx="9">
                  <c:v>0</c:v>
                </c:pt>
                <c:pt idx="10">
                  <c:v>0</c:v>
                </c:pt>
                <c:pt idx="11">
                  <c:v>0</c:v>
                </c:pt>
                <c:pt idx="12">
                  <c:v>0.16666666666666666</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5F64-48CE-ACFC-4E1BB7727AC4}"/>
            </c:ext>
          </c:extLst>
        </c:ser>
        <c:dLbls>
          <c:showLegendKey val="0"/>
          <c:showVal val="0"/>
          <c:showCatName val="0"/>
          <c:showSerName val="0"/>
          <c:showPercent val="0"/>
          <c:showBubbleSize val="0"/>
        </c:dLbls>
        <c:gapWidth val="150"/>
        <c:axId val="580502704"/>
        <c:axId val="958306143"/>
      </c:barChart>
      <c:catAx>
        <c:axId val="580502704"/>
        <c:scaling>
          <c:orientation val="minMax"/>
        </c:scaling>
        <c:delete val="0"/>
        <c:axPos val="b"/>
        <c:numFmt formatCode="General" sourceLinked="1"/>
        <c:majorTickMark val="cross"/>
        <c:minorTickMark val="cross"/>
        <c:tickLblPos val="nextTo"/>
        <c:txPr>
          <a:bodyPr/>
          <a:lstStyle/>
          <a:p>
            <a:pPr lvl="0">
              <a:defRPr b="0"/>
            </a:pPr>
            <a:endParaRPr lang="en-US"/>
          </a:p>
        </c:txPr>
        <c:crossAx val="958306143"/>
        <c:crosses val="autoZero"/>
        <c:auto val="1"/>
        <c:lblAlgn val="ctr"/>
        <c:lblOffset val="100"/>
        <c:noMultiLvlLbl val="1"/>
      </c:catAx>
      <c:valAx>
        <c:axId val="958306143"/>
        <c:scaling>
          <c:orientation val="minMax"/>
        </c:scaling>
        <c:delete val="0"/>
        <c:axPos val="l"/>
        <c:majorGridlines>
          <c:spPr>
            <a:ln>
              <a:solidFill>
                <a:srgbClr val="B7B7B7"/>
              </a:solidFill>
            </a:ln>
          </c:spPr>
        </c:majorGridlines>
        <c:numFmt formatCode="0.00%" sourceLinked="1"/>
        <c:majorTickMark val="cross"/>
        <c:minorTickMark val="cross"/>
        <c:tickLblPos val="nextTo"/>
        <c:spPr>
          <a:ln w="47625">
            <a:noFill/>
          </a:ln>
        </c:spPr>
        <c:txPr>
          <a:bodyPr/>
          <a:lstStyle/>
          <a:p>
            <a:pPr lvl="0">
              <a:defRPr b="0"/>
            </a:pPr>
            <a:endParaRPr lang="en-US"/>
          </a:p>
        </c:txPr>
        <c:crossAx val="580502704"/>
        <c:crosses val="autoZero"/>
        <c:crossBetween val="between"/>
      </c:valAx>
    </c:plotArea>
    <c:legend>
      <c:legendPos val="r"/>
      <c:overlay val="0"/>
    </c:legend>
    <c:plotVisOnly val="1"/>
    <c:dispBlanksAs val="zero"/>
    <c:showDLblsOverMax val="1"/>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1"/>
  <c:style val="2"/>
  <c:chart>
    <c:autoTitleDeleted val="1"/>
    <c:plotArea>
      <c:layout/>
      <c:barChart>
        <c:barDir val="col"/>
        <c:grouping val="clustered"/>
        <c:varyColors val="1"/>
        <c:ser>
          <c:idx val="0"/>
          <c:order val="0"/>
          <c:tx>
            <c:strRef>
              <c:f>'Kópia hárka All Data Kat.'!$F$2</c:f>
              <c:strCache>
                <c:ptCount val="1"/>
                <c:pt idx="0">
                  <c:v>%</c:v>
                </c:pt>
              </c:strCache>
            </c:strRef>
          </c:tx>
          <c:spPr>
            <a:solidFill>
              <a:srgbClr val="FF6E00"/>
            </a:solidFill>
          </c:spPr>
          <c:invertIfNegative val="1"/>
          <c:cat>
            <c:numRef>
              <c:f>'Kópia hárka All Data Kat.'!$A$3:$A$27</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cat>
          <c:val>
            <c:numRef>
              <c:f>'Kópia hárka All Data Kat.'!$F$3:$F$27</c:f>
              <c:numCache>
                <c:formatCode>0.00%</c:formatCode>
                <c:ptCount val="25"/>
                <c:pt idx="0">
                  <c:v>0</c:v>
                </c:pt>
                <c:pt idx="1">
                  <c:v>0</c:v>
                </c:pt>
                <c:pt idx="2">
                  <c:v>0</c:v>
                </c:pt>
                <c:pt idx="3">
                  <c:v>0</c:v>
                </c:pt>
                <c:pt idx="4">
                  <c:v>0</c:v>
                </c:pt>
                <c:pt idx="5">
                  <c:v>0</c:v>
                </c:pt>
                <c:pt idx="6">
                  <c:v>0</c:v>
                </c:pt>
                <c:pt idx="7">
                  <c:v>0</c:v>
                </c:pt>
                <c:pt idx="8">
                  <c:v>0</c:v>
                </c:pt>
                <c:pt idx="9">
                  <c:v>0</c:v>
                </c:pt>
                <c:pt idx="10">
                  <c:v>0</c:v>
                </c:pt>
                <c:pt idx="11">
                  <c:v>0</c:v>
                </c:pt>
                <c:pt idx="12">
                  <c:v>0.4411309523809524</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AA84-4A36-8223-37B5273A0E19}"/>
            </c:ext>
          </c:extLst>
        </c:ser>
        <c:dLbls>
          <c:showLegendKey val="0"/>
          <c:showVal val="0"/>
          <c:showCatName val="0"/>
          <c:showSerName val="0"/>
          <c:showPercent val="0"/>
          <c:showBubbleSize val="0"/>
        </c:dLbls>
        <c:gapWidth val="150"/>
        <c:axId val="1672566400"/>
        <c:axId val="611902914"/>
      </c:barChart>
      <c:catAx>
        <c:axId val="1672566400"/>
        <c:scaling>
          <c:orientation val="minMax"/>
        </c:scaling>
        <c:delete val="0"/>
        <c:axPos val="b"/>
        <c:numFmt formatCode="General" sourceLinked="1"/>
        <c:majorTickMark val="cross"/>
        <c:minorTickMark val="cross"/>
        <c:tickLblPos val="nextTo"/>
        <c:txPr>
          <a:bodyPr/>
          <a:lstStyle/>
          <a:p>
            <a:pPr lvl="0">
              <a:defRPr b="0"/>
            </a:pPr>
            <a:endParaRPr lang="en-US"/>
          </a:p>
        </c:txPr>
        <c:crossAx val="611902914"/>
        <c:crosses val="autoZero"/>
        <c:auto val="1"/>
        <c:lblAlgn val="ctr"/>
        <c:lblOffset val="100"/>
        <c:noMultiLvlLbl val="1"/>
      </c:catAx>
      <c:valAx>
        <c:axId val="611902914"/>
        <c:scaling>
          <c:orientation val="minMax"/>
          <c:max val="1"/>
          <c:min val="0"/>
        </c:scaling>
        <c:delete val="0"/>
        <c:axPos val="l"/>
        <c:majorGridlines>
          <c:spPr>
            <a:ln>
              <a:solidFill>
                <a:srgbClr val="B7B7B7"/>
              </a:solidFill>
            </a:ln>
          </c:spPr>
        </c:majorGridlines>
        <c:numFmt formatCode="0.00%" sourceLinked="1"/>
        <c:majorTickMark val="cross"/>
        <c:minorTickMark val="cross"/>
        <c:tickLblPos val="nextTo"/>
        <c:spPr>
          <a:ln w="47625">
            <a:noFill/>
          </a:ln>
        </c:spPr>
        <c:txPr>
          <a:bodyPr/>
          <a:lstStyle/>
          <a:p>
            <a:pPr lvl="0">
              <a:defRPr b="0"/>
            </a:pPr>
            <a:endParaRPr lang="en-US"/>
          </a:p>
        </c:txPr>
        <c:crossAx val="1672566400"/>
        <c:crosses val="autoZero"/>
        <c:crossBetween val="between"/>
      </c:valAx>
    </c:plotArea>
    <c:legend>
      <c:legendPos val="r"/>
      <c:overlay val="0"/>
    </c:legend>
    <c:plotVisOnly val="1"/>
    <c:dispBlanksAs val="zero"/>
    <c:showDLblsOverMax val="1"/>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1"/>
  <c:style val="2"/>
  <c:chart>
    <c:autoTitleDeleted val="1"/>
    <c:plotArea>
      <c:layout/>
      <c:barChart>
        <c:barDir val="col"/>
        <c:grouping val="clustered"/>
        <c:varyColors val="1"/>
        <c:ser>
          <c:idx val="0"/>
          <c:order val="0"/>
          <c:tx>
            <c:strRef>
              <c:f>'Kópia hárka All Data Kat.'!$Z$2</c:f>
              <c:strCache>
                <c:ptCount val="1"/>
                <c:pt idx="0">
                  <c:v>%</c:v>
                </c:pt>
              </c:strCache>
            </c:strRef>
          </c:tx>
          <c:spPr>
            <a:solidFill>
              <a:srgbClr val="3366CC"/>
            </a:solidFill>
          </c:spPr>
          <c:invertIfNegative val="1"/>
          <c:val>
            <c:numRef>
              <c:f>'Kópia hárka All Data Kat.'!$Z$3:$Z$27</c:f>
              <c:numCache>
                <c:formatCode>0.00%</c:formatCode>
                <c:ptCount val="25"/>
                <c:pt idx="0">
                  <c:v>0</c:v>
                </c:pt>
                <c:pt idx="1">
                  <c:v>0</c:v>
                </c:pt>
                <c:pt idx="2">
                  <c:v>0</c:v>
                </c:pt>
                <c:pt idx="3">
                  <c:v>0</c:v>
                </c:pt>
                <c:pt idx="4">
                  <c:v>0</c:v>
                </c:pt>
                <c:pt idx="5">
                  <c:v>0</c:v>
                </c:pt>
                <c:pt idx="6">
                  <c:v>0</c:v>
                </c:pt>
                <c:pt idx="7">
                  <c:v>0</c:v>
                </c:pt>
                <c:pt idx="8">
                  <c:v>0</c:v>
                </c:pt>
                <c:pt idx="9">
                  <c:v>0</c:v>
                </c:pt>
                <c:pt idx="10">
                  <c:v>0</c:v>
                </c:pt>
                <c:pt idx="11">
                  <c:v>0</c:v>
                </c:pt>
                <c:pt idx="12">
                  <c:v>0.16666666666666666</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7C71-465E-AFA8-03B1F1B76926}"/>
            </c:ext>
          </c:extLst>
        </c:ser>
        <c:dLbls>
          <c:showLegendKey val="0"/>
          <c:showVal val="0"/>
          <c:showCatName val="0"/>
          <c:showSerName val="0"/>
          <c:showPercent val="0"/>
          <c:showBubbleSize val="0"/>
        </c:dLbls>
        <c:gapWidth val="150"/>
        <c:axId val="1146989790"/>
        <c:axId val="906323871"/>
      </c:barChart>
      <c:catAx>
        <c:axId val="1146989790"/>
        <c:scaling>
          <c:orientation val="minMax"/>
        </c:scaling>
        <c:delete val="0"/>
        <c:axPos val="b"/>
        <c:majorTickMark val="cross"/>
        <c:minorTickMark val="cross"/>
        <c:tickLblPos val="nextTo"/>
        <c:txPr>
          <a:bodyPr/>
          <a:lstStyle/>
          <a:p>
            <a:pPr lvl="0">
              <a:defRPr b="0"/>
            </a:pPr>
            <a:endParaRPr lang="en-US"/>
          </a:p>
        </c:txPr>
        <c:crossAx val="906323871"/>
        <c:crosses val="autoZero"/>
        <c:auto val="1"/>
        <c:lblAlgn val="ctr"/>
        <c:lblOffset val="100"/>
        <c:noMultiLvlLbl val="1"/>
      </c:catAx>
      <c:valAx>
        <c:axId val="906323871"/>
        <c:scaling>
          <c:orientation val="minMax"/>
        </c:scaling>
        <c:delete val="0"/>
        <c:axPos val="l"/>
        <c:majorGridlines>
          <c:spPr>
            <a:ln>
              <a:solidFill>
                <a:srgbClr val="B7B7B7"/>
              </a:solidFill>
            </a:ln>
          </c:spPr>
        </c:majorGridlines>
        <c:numFmt formatCode="0.00%" sourceLinked="1"/>
        <c:majorTickMark val="cross"/>
        <c:minorTickMark val="cross"/>
        <c:tickLblPos val="nextTo"/>
        <c:spPr>
          <a:ln w="47625">
            <a:noFill/>
          </a:ln>
        </c:spPr>
        <c:txPr>
          <a:bodyPr/>
          <a:lstStyle/>
          <a:p>
            <a:pPr lvl="0">
              <a:defRPr b="0"/>
            </a:pPr>
            <a:endParaRPr lang="en-US"/>
          </a:p>
        </c:txPr>
        <c:crossAx val="1146989790"/>
        <c:crosses val="autoZero"/>
        <c:crossBetween val="between"/>
      </c:valAx>
    </c:plotArea>
    <c:legend>
      <c:legendPos val="r"/>
      <c:overlay val="0"/>
    </c:legend>
    <c:plotVisOnly val="1"/>
    <c:dispBlanksAs val="zero"/>
    <c:showDLblsOverMax val="1"/>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b="1">
                <a:solidFill>
                  <a:srgbClr val="000000"/>
                </a:solidFill>
              </a:defRPr>
            </a:pPr>
            <a:r>
              <a:rPr lang="sk-SK"/>
              <a:t>Príspevok v nezamestnanosti</a:t>
            </a:r>
          </a:p>
        </c:rich>
      </c:tx>
      <c:overlay val="0"/>
    </c:title>
    <c:autoTitleDeleted val="0"/>
    <c:plotArea>
      <c:layout/>
      <c:barChart>
        <c:barDir val="col"/>
        <c:grouping val="percentStacked"/>
        <c:varyColors val="1"/>
        <c:ser>
          <c:idx val="0"/>
          <c:order val="0"/>
          <c:tx>
            <c:strRef>
              <c:f>'ŽS1_strata zamestnania'!$C$159</c:f>
              <c:strCache>
                <c:ptCount val="1"/>
                <c:pt idx="0">
                  <c:v>Výsledkok v kategórii</c:v>
                </c:pt>
              </c:strCache>
            </c:strRef>
          </c:tx>
          <c:spPr>
            <a:solidFill>
              <a:srgbClr val="38761D"/>
            </a:solidFill>
          </c:spPr>
          <c:invertIfNegative val="1"/>
          <c:dLbls>
            <c:spPr>
              <a:noFill/>
              <a:ln>
                <a:noFill/>
              </a:ln>
              <a:effectLst/>
            </c:spPr>
            <c:txPr>
              <a:bodyPr/>
              <a:lstStyle/>
              <a:p>
                <a:pPr lvl="0">
                  <a:defRPr sz="1000" b="0" i="0">
                    <a:solidFill>
                      <a:srgbClr val="FFFFFF"/>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'ŽS1_strata zamestnania'!$B$160:$B$174</c:f>
              <c:strCache>
                <c:ptCount val="15"/>
                <c:pt idx="0">
                  <c:v>Vyhľadateľnosť</c:v>
                </c:pt>
                <c:pt idx="1">
                  <c:v>Návody a informovanosť</c:v>
                </c:pt>
                <c:pt idx="2">
                  <c:v>Navigácia vo formulároch</c:v>
                </c:pt>
                <c:pt idx="3">
                  <c:v>Proaktívnosť</c:v>
                </c:pt>
                <c:pt idx="4">
                  <c:v>1x a dosť!</c:v>
                </c:pt>
                <c:pt idx="5">
                  <c:v>Spätná väzba</c:v>
                </c:pt>
                <c:pt idx="6">
                  <c:v>Použiteľnosť</c:v>
                </c:pt>
                <c:pt idx="7">
                  <c:v>Zrozumiteľnosť</c:v>
                </c:pt>
                <c:pt idx="8">
                  <c:v>Dostupnosť online</c:v>
                </c:pt>
                <c:pt idx="9">
                  <c:v>Mobilita</c:v>
                </c:pt>
                <c:pt idx="10">
                  <c:v>Inkluzívnosť</c:v>
                </c:pt>
                <c:pt idx="11">
                  <c:v>Platba</c:v>
                </c:pt>
                <c:pt idx="12">
                  <c:v>Bezpečnosť</c:v>
                </c:pt>
                <c:pt idx="13">
                  <c:v>Transparentnosť</c:v>
                </c:pt>
                <c:pt idx="14">
                  <c:v>Rozvoj</c:v>
                </c:pt>
              </c:strCache>
            </c:strRef>
          </c:cat>
          <c:val>
            <c:numRef>
              <c:f>'ŽS1_strata zamestnania'!$C$160:$C$174</c:f>
              <c:numCache>
                <c:formatCode>0.00%</c:formatCode>
                <c:ptCount val="15"/>
                <c:pt idx="0">
                  <c:v>0.91666666666666663</c:v>
                </c:pt>
                <c:pt idx="1">
                  <c:v>0.95833333333333337</c:v>
                </c:pt>
                <c:pt idx="2">
                  <c:v>1</c:v>
                </c:pt>
                <c:pt idx="3">
                  <c:v>0</c:v>
                </c:pt>
                <c:pt idx="4">
                  <c:v>0.25</c:v>
                </c:pt>
                <c:pt idx="5">
                  <c:v>0.54545454545454541</c:v>
                </c:pt>
                <c:pt idx="6">
                  <c:v>0.47826086956521741</c:v>
                </c:pt>
                <c:pt idx="7">
                  <c:v>0</c:v>
                </c:pt>
                <c:pt idx="8">
                  <c:v>0.8</c:v>
                </c:pt>
                <c:pt idx="9">
                  <c:v>0.3</c:v>
                </c:pt>
                <c:pt idx="10">
                  <c:v>0</c:v>
                </c:pt>
                <c:pt idx="11">
                  <c:v>0</c:v>
                </c:pt>
                <c:pt idx="12">
                  <c:v>1</c:v>
                </c:pt>
                <c:pt idx="13">
                  <c:v>0.14285714285714285</c:v>
                </c:pt>
                <c:pt idx="14">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1E1B-4F5E-856D-70222E94653E}"/>
            </c:ext>
          </c:extLst>
        </c:ser>
        <c:ser>
          <c:idx val="1"/>
          <c:order val="1"/>
          <c:tx>
            <c:strRef>
              <c:f>'ŽS1_strata zamestnania'!$D$159</c:f>
              <c:strCache>
                <c:ptCount val="1"/>
                <c:pt idx="0">
                  <c:v>Celkový potenciál zlepšenia kategórie</c:v>
                </c:pt>
              </c:strCache>
            </c:strRef>
          </c:tx>
          <c:spPr>
            <a:solidFill>
              <a:srgbClr val="B7B7B7"/>
            </a:solidFill>
          </c:spPr>
          <c:invertIfNegative val="1"/>
          <c:dLbls>
            <c:spPr>
              <a:noFill/>
              <a:ln>
                <a:noFill/>
              </a:ln>
              <a:effectLst/>
            </c:spPr>
            <c:txPr>
              <a:bodyPr/>
              <a:lstStyle/>
              <a:p>
                <a:pPr lvl="0">
                  <a:defRPr sz="1000" b="1" i="0">
                    <a:solidFill>
                      <a:srgbClr val="434343"/>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'ŽS1_strata zamestnania'!$B$160:$B$174</c:f>
              <c:strCache>
                <c:ptCount val="15"/>
                <c:pt idx="0">
                  <c:v>Vyhľadateľnosť</c:v>
                </c:pt>
                <c:pt idx="1">
                  <c:v>Návody a informovanosť</c:v>
                </c:pt>
                <c:pt idx="2">
                  <c:v>Navigácia vo formulároch</c:v>
                </c:pt>
                <c:pt idx="3">
                  <c:v>Proaktívnosť</c:v>
                </c:pt>
                <c:pt idx="4">
                  <c:v>1x a dosť!</c:v>
                </c:pt>
                <c:pt idx="5">
                  <c:v>Spätná väzba</c:v>
                </c:pt>
                <c:pt idx="6">
                  <c:v>Použiteľnosť</c:v>
                </c:pt>
                <c:pt idx="7">
                  <c:v>Zrozumiteľnosť</c:v>
                </c:pt>
                <c:pt idx="8">
                  <c:v>Dostupnosť online</c:v>
                </c:pt>
                <c:pt idx="9">
                  <c:v>Mobilita</c:v>
                </c:pt>
                <c:pt idx="10">
                  <c:v>Inkluzívnosť</c:v>
                </c:pt>
                <c:pt idx="11">
                  <c:v>Platba</c:v>
                </c:pt>
                <c:pt idx="12">
                  <c:v>Bezpečnosť</c:v>
                </c:pt>
                <c:pt idx="13">
                  <c:v>Transparentnosť</c:v>
                </c:pt>
                <c:pt idx="14">
                  <c:v>Rozvoj</c:v>
                </c:pt>
              </c:strCache>
            </c:strRef>
          </c:cat>
          <c:val>
            <c:numRef>
              <c:f>'ŽS1_strata zamestnania'!$D$160:$D$174</c:f>
              <c:numCache>
                <c:formatCode>0.00%</c:formatCode>
                <c:ptCount val="15"/>
                <c:pt idx="0">
                  <c:v>8.333333333333337E-2</c:v>
                </c:pt>
                <c:pt idx="1">
                  <c:v>4.166666666666663E-2</c:v>
                </c:pt>
                <c:pt idx="2">
                  <c:v>0</c:v>
                </c:pt>
                <c:pt idx="3">
                  <c:v>1</c:v>
                </c:pt>
                <c:pt idx="4">
                  <c:v>0.75</c:v>
                </c:pt>
                <c:pt idx="5">
                  <c:v>0.45454545454545459</c:v>
                </c:pt>
                <c:pt idx="6">
                  <c:v>0.52173913043478259</c:v>
                </c:pt>
                <c:pt idx="7">
                  <c:v>1</c:v>
                </c:pt>
                <c:pt idx="8">
                  <c:v>0.19999999999999996</c:v>
                </c:pt>
                <c:pt idx="9">
                  <c:v>0.7</c:v>
                </c:pt>
                <c:pt idx="10">
                  <c:v>1</c:v>
                </c:pt>
                <c:pt idx="11">
                  <c:v>0</c:v>
                </c:pt>
                <c:pt idx="12">
                  <c:v>0</c:v>
                </c:pt>
                <c:pt idx="13">
                  <c:v>0.85714285714285721</c:v>
                </c:pt>
                <c:pt idx="14">
                  <c:v>1</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1-1E1B-4F5E-856D-70222E94653E}"/>
            </c:ext>
          </c:extLst>
        </c:ser>
        <c:dLbls>
          <c:showLegendKey val="0"/>
          <c:showVal val="0"/>
          <c:showCatName val="0"/>
          <c:showSerName val="0"/>
          <c:showPercent val="0"/>
          <c:showBubbleSize val="0"/>
        </c:dLbls>
        <c:gapWidth val="150"/>
        <c:overlap val="100"/>
        <c:axId val="1854589512"/>
        <c:axId val="831957149"/>
      </c:barChart>
      <c:catAx>
        <c:axId val="1854589512"/>
        <c:scaling>
          <c:orientation val="minMax"/>
        </c:scaling>
        <c:delete val="0"/>
        <c:axPos val="b"/>
        <c:numFmt formatCode="General" sourceLinked="1"/>
        <c:majorTickMark val="cross"/>
        <c:minorTickMark val="cross"/>
        <c:tickLblPos val="nextTo"/>
        <c:txPr>
          <a:bodyPr/>
          <a:lstStyle/>
          <a:p>
            <a:pPr lvl="0">
              <a:defRPr sz="1000" b="1">
                <a:solidFill>
                  <a:srgbClr val="000000"/>
                </a:solidFill>
              </a:defRPr>
            </a:pPr>
            <a:endParaRPr lang="en-US"/>
          </a:p>
        </c:txPr>
        <c:crossAx val="831957149"/>
        <c:crosses val="autoZero"/>
        <c:auto val="1"/>
        <c:lblAlgn val="ctr"/>
        <c:lblOffset val="100"/>
        <c:noMultiLvlLbl val="1"/>
      </c:catAx>
      <c:valAx>
        <c:axId val="831957149"/>
        <c:scaling>
          <c:orientation val="minMax"/>
        </c:scaling>
        <c:delete val="0"/>
        <c:axPos val="l"/>
        <c:majorGridlines>
          <c:spPr>
            <a:ln>
              <a:solidFill>
                <a:srgbClr val="B7B7B7"/>
              </a:solidFill>
            </a:ln>
          </c:spPr>
        </c:majorGridlines>
        <c:numFmt formatCode="0%" sourceLinked="1"/>
        <c:majorTickMark val="cross"/>
        <c:minorTickMark val="cross"/>
        <c:tickLblPos val="nextTo"/>
        <c:spPr>
          <a:ln w="47625">
            <a:noFill/>
          </a:ln>
        </c:spPr>
        <c:txPr>
          <a:bodyPr/>
          <a:lstStyle/>
          <a:p>
            <a:pPr lvl="0">
              <a:defRPr b="0"/>
            </a:pPr>
            <a:endParaRPr lang="en-US"/>
          </a:p>
        </c:txPr>
        <c:crossAx val="1854589512"/>
        <c:crosses val="autoZero"/>
        <c:crossBetween val="between"/>
      </c:valAx>
    </c:plotArea>
    <c:legend>
      <c:legendPos val="r"/>
      <c:overlay val="0"/>
      <c:txPr>
        <a:bodyPr/>
        <a:lstStyle/>
        <a:p>
          <a:pPr lvl="0">
            <a:defRPr>
              <a:solidFill>
                <a:srgbClr val="000000"/>
              </a:solidFill>
            </a:defRPr>
          </a:pPr>
          <a:endParaRPr lang="en-US"/>
        </a:p>
      </c:txPr>
    </c:legend>
    <c:plotVisOnly val="1"/>
    <c:dispBlanksAs val="zero"/>
    <c:showDLblsOverMax val="1"/>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b="1">
                <a:solidFill>
                  <a:srgbClr val="000000"/>
                </a:solidFill>
              </a:defRPr>
            </a:pPr>
            <a:r>
              <a:rPr lang="sk-SK"/>
              <a:t>Návrh na vklad</a:t>
            </a:r>
            <a:r>
              <a:rPr lang="sk-SK" baseline="0"/>
              <a:t> do katastra</a:t>
            </a:r>
            <a:endParaRPr lang="sk-SK"/>
          </a:p>
        </c:rich>
      </c:tx>
      <c:overlay val="0"/>
    </c:title>
    <c:autoTitleDeleted val="0"/>
    <c:plotArea>
      <c:layout/>
      <c:barChart>
        <c:barDir val="col"/>
        <c:grouping val="percentStacked"/>
        <c:varyColors val="1"/>
        <c:ser>
          <c:idx val="0"/>
          <c:order val="0"/>
          <c:tx>
            <c:strRef>
              <c:f>'ŽS2_kupa_predaj NEH'!$C$159</c:f>
              <c:strCache>
                <c:ptCount val="1"/>
                <c:pt idx="0">
                  <c:v>Výsledkok v kategórii</c:v>
                </c:pt>
              </c:strCache>
            </c:strRef>
          </c:tx>
          <c:spPr>
            <a:solidFill>
              <a:srgbClr val="38761D"/>
            </a:solidFill>
          </c:spPr>
          <c:invertIfNegative val="1"/>
          <c:dLbls>
            <c:spPr>
              <a:noFill/>
              <a:ln>
                <a:noFill/>
              </a:ln>
              <a:effectLst/>
            </c:spPr>
            <c:txPr>
              <a:bodyPr/>
              <a:lstStyle/>
              <a:p>
                <a:pPr lvl="0">
                  <a:defRPr sz="1000" b="0" i="0">
                    <a:solidFill>
                      <a:srgbClr val="FFFFFF"/>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'ŽS2_kupa_predaj NEH'!$B$160:$B$174</c:f>
              <c:strCache>
                <c:ptCount val="15"/>
                <c:pt idx="0">
                  <c:v>Vyhľadateľnosť</c:v>
                </c:pt>
                <c:pt idx="1">
                  <c:v>Návody a informovanosť</c:v>
                </c:pt>
                <c:pt idx="2">
                  <c:v>Navigácia vo formulároch</c:v>
                </c:pt>
                <c:pt idx="3">
                  <c:v>Proaktívnosť</c:v>
                </c:pt>
                <c:pt idx="4">
                  <c:v>1x a dosť!</c:v>
                </c:pt>
                <c:pt idx="5">
                  <c:v>Spätná väzba</c:v>
                </c:pt>
                <c:pt idx="6">
                  <c:v>Použiteľnosť</c:v>
                </c:pt>
                <c:pt idx="7">
                  <c:v>Zrozumiteľnosť</c:v>
                </c:pt>
                <c:pt idx="8">
                  <c:v>Dostupnosť online</c:v>
                </c:pt>
                <c:pt idx="9">
                  <c:v>Mobilita</c:v>
                </c:pt>
                <c:pt idx="10">
                  <c:v>Inkluzívnosť</c:v>
                </c:pt>
                <c:pt idx="11">
                  <c:v>Platba</c:v>
                </c:pt>
                <c:pt idx="12">
                  <c:v>Bezpečnosť</c:v>
                </c:pt>
                <c:pt idx="13">
                  <c:v>Transparentnosť</c:v>
                </c:pt>
                <c:pt idx="14">
                  <c:v>Rozvoj</c:v>
                </c:pt>
              </c:strCache>
            </c:strRef>
          </c:cat>
          <c:val>
            <c:numRef>
              <c:f>'ŽS2_kupa_predaj NEH'!$C$160:$C$174</c:f>
              <c:numCache>
                <c:formatCode>0.00%</c:formatCode>
                <c:ptCount val="15"/>
                <c:pt idx="0">
                  <c:v>0.58333333333333337</c:v>
                </c:pt>
                <c:pt idx="1">
                  <c:v>0.5</c:v>
                </c:pt>
                <c:pt idx="2">
                  <c:v>1</c:v>
                </c:pt>
                <c:pt idx="3">
                  <c:v>0</c:v>
                </c:pt>
                <c:pt idx="4">
                  <c:v>0.625</c:v>
                </c:pt>
                <c:pt idx="5">
                  <c:v>0.45454545454545453</c:v>
                </c:pt>
                <c:pt idx="6">
                  <c:v>0.64583333333333337</c:v>
                </c:pt>
                <c:pt idx="7">
                  <c:v>0</c:v>
                </c:pt>
                <c:pt idx="8">
                  <c:v>0</c:v>
                </c:pt>
                <c:pt idx="9">
                  <c:v>0</c:v>
                </c:pt>
                <c:pt idx="10">
                  <c:v>0.14285714285714285</c:v>
                </c:pt>
                <c:pt idx="11">
                  <c:v>1</c:v>
                </c:pt>
                <c:pt idx="12">
                  <c:v>1</c:v>
                </c:pt>
                <c:pt idx="13">
                  <c:v>0</c:v>
                </c:pt>
                <c:pt idx="14">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F458-4345-8C58-D13E0BD30956}"/>
            </c:ext>
          </c:extLst>
        </c:ser>
        <c:ser>
          <c:idx val="1"/>
          <c:order val="1"/>
          <c:tx>
            <c:strRef>
              <c:f>'ŽS2_kupa_predaj NEH'!$D$159</c:f>
              <c:strCache>
                <c:ptCount val="1"/>
                <c:pt idx="0">
                  <c:v>Celkový potenciál zlepšenia kategórie</c:v>
                </c:pt>
              </c:strCache>
            </c:strRef>
          </c:tx>
          <c:spPr>
            <a:solidFill>
              <a:srgbClr val="B7B7B7"/>
            </a:solidFill>
          </c:spPr>
          <c:invertIfNegative val="1"/>
          <c:dLbls>
            <c:spPr>
              <a:noFill/>
              <a:ln>
                <a:noFill/>
              </a:ln>
              <a:effectLst/>
            </c:spPr>
            <c:txPr>
              <a:bodyPr/>
              <a:lstStyle/>
              <a:p>
                <a:pPr lvl="0">
                  <a:defRPr sz="1000" b="1" i="0">
                    <a:solidFill>
                      <a:srgbClr val="434343"/>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'ŽS2_kupa_predaj NEH'!$B$160:$B$174</c:f>
              <c:strCache>
                <c:ptCount val="15"/>
                <c:pt idx="0">
                  <c:v>Vyhľadateľnosť</c:v>
                </c:pt>
                <c:pt idx="1">
                  <c:v>Návody a informovanosť</c:v>
                </c:pt>
                <c:pt idx="2">
                  <c:v>Navigácia vo formulároch</c:v>
                </c:pt>
                <c:pt idx="3">
                  <c:v>Proaktívnosť</c:v>
                </c:pt>
                <c:pt idx="4">
                  <c:v>1x a dosť!</c:v>
                </c:pt>
                <c:pt idx="5">
                  <c:v>Spätná väzba</c:v>
                </c:pt>
                <c:pt idx="6">
                  <c:v>Použiteľnosť</c:v>
                </c:pt>
                <c:pt idx="7">
                  <c:v>Zrozumiteľnosť</c:v>
                </c:pt>
                <c:pt idx="8">
                  <c:v>Dostupnosť online</c:v>
                </c:pt>
                <c:pt idx="9">
                  <c:v>Mobilita</c:v>
                </c:pt>
                <c:pt idx="10">
                  <c:v>Inkluzívnosť</c:v>
                </c:pt>
                <c:pt idx="11">
                  <c:v>Platba</c:v>
                </c:pt>
                <c:pt idx="12">
                  <c:v>Bezpečnosť</c:v>
                </c:pt>
                <c:pt idx="13">
                  <c:v>Transparentnosť</c:v>
                </c:pt>
                <c:pt idx="14">
                  <c:v>Rozvoj</c:v>
                </c:pt>
              </c:strCache>
            </c:strRef>
          </c:cat>
          <c:val>
            <c:numRef>
              <c:f>'ŽS2_kupa_predaj NEH'!$D$160:$D$174</c:f>
              <c:numCache>
                <c:formatCode>0.00%</c:formatCode>
                <c:ptCount val="15"/>
                <c:pt idx="0">
                  <c:v>0.41666666666666663</c:v>
                </c:pt>
                <c:pt idx="1">
                  <c:v>0.5</c:v>
                </c:pt>
                <c:pt idx="2">
                  <c:v>0</c:v>
                </c:pt>
                <c:pt idx="3">
                  <c:v>1</c:v>
                </c:pt>
                <c:pt idx="4">
                  <c:v>0.375</c:v>
                </c:pt>
                <c:pt idx="5">
                  <c:v>0.54545454545454541</c:v>
                </c:pt>
                <c:pt idx="6">
                  <c:v>0.35416666666666663</c:v>
                </c:pt>
                <c:pt idx="7">
                  <c:v>1</c:v>
                </c:pt>
                <c:pt idx="8">
                  <c:v>1</c:v>
                </c:pt>
                <c:pt idx="9">
                  <c:v>1</c:v>
                </c:pt>
                <c:pt idx="10">
                  <c:v>0.85714285714285721</c:v>
                </c:pt>
                <c:pt idx="11">
                  <c:v>0</c:v>
                </c:pt>
                <c:pt idx="12">
                  <c:v>0</c:v>
                </c:pt>
                <c:pt idx="13">
                  <c:v>1</c:v>
                </c:pt>
                <c:pt idx="14">
                  <c:v>1</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1-F458-4345-8C58-D13E0BD30956}"/>
            </c:ext>
          </c:extLst>
        </c:ser>
        <c:dLbls>
          <c:showLegendKey val="0"/>
          <c:showVal val="0"/>
          <c:showCatName val="0"/>
          <c:showSerName val="0"/>
          <c:showPercent val="0"/>
          <c:showBubbleSize val="0"/>
        </c:dLbls>
        <c:gapWidth val="150"/>
        <c:overlap val="100"/>
        <c:axId val="1854589512"/>
        <c:axId val="831957149"/>
      </c:barChart>
      <c:catAx>
        <c:axId val="1854589512"/>
        <c:scaling>
          <c:orientation val="minMax"/>
        </c:scaling>
        <c:delete val="0"/>
        <c:axPos val="b"/>
        <c:numFmt formatCode="General" sourceLinked="1"/>
        <c:majorTickMark val="cross"/>
        <c:minorTickMark val="cross"/>
        <c:tickLblPos val="nextTo"/>
        <c:txPr>
          <a:bodyPr/>
          <a:lstStyle/>
          <a:p>
            <a:pPr lvl="0">
              <a:defRPr sz="1000" b="1">
                <a:solidFill>
                  <a:srgbClr val="000000"/>
                </a:solidFill>
              </a:defRPr>
            </a:pPr>
            <a:endParaRPr lang="en-US"/>
          </a:p>
        </c:txPr>
        <c:crossAx val="831957149"/>
        <c:crosses val="autoZero"/>
        <c:auto val="1"/>
        <c:lblAlgn val="ctr"/>
        <c:lblOffset val="100"/>
        <c:noMultiLvlLbl val="1"/>
      </c:catAx>
      <c:valAx>
        <c:axId val="831957149"/>
        <c:scaling>
          <c:orientation val="minMax"/>
        </c:scaling>
        <c:delete val="0"/>
        <c:axPos val="l"/>
        <c:majorGridlines>
          <c:spPr>
            <a:ln>
              <a:solidFill>
                <a:srgbClr val="B7B7B7"/>
              </a:solidFill>
            </a:ln>
          </c:spPr>
        </c:majorGridlines>
        <c:numFmt formatCode="0%" sourceLinked="1"/>
        <c:majorTickMark val="cross"/>
        <c:minorTickMark val="cross"/>
        <c:tickLblPos val="nextTo"/>
        <c:spPr>
          <a:ln w="47625">
            <a:noFill/>
          </a:ln>
        </c:spPr>
        <c:txPr>
          <a:bodyPr/>
          <a:lstStyle/>
          <a:p>
            <a:pPr lvl="0">
              <a:defRPr b="0"/>
            </a:pPr>
            <a:endParaRPr lang="en-US"/>
          </a:p>
        </c:txPr>
        <c:crossAx val="1854589512"/>
        <c:crosses val="autoZero"/>
        <c:crossBetween val="between"/>
      </c:valAx>
    </c:plotArea>
    <c:legend>
      <c:legendPos val="r"/>
      <c:overlay val="0"/>
      <c:txPr>
        <a:bodyPr/>
        <a:lstStyle/>
        <a:p>
          <a:pPr lvl="0">
            <a:defRPr>
              <a:solidFill>
                <a:srgbClr val="000000"/>
              </a:solidFill>
            </a:defRPr>
          </a:pPr>
          <a:endParaRPr lang="en-US"/>
        </a:p>
      </c:txPr>
    </c:legend>
    <c:plotVisOnly val="1"/>
    <c:dispBlanksAs val="zero"/>
    <c:showDLblsOverMax val="1"/>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1"/>
  <c:style val="2"/>
  <c:chart>
    <c:title>
      <c:tx>
        <c:rich>
          <a:bodyPr/>
          <a:lstStyle/>
          <a:p>
            <a:pPr lvl="0">
              <a:defRPr b="1">
                <a:solidFill>
                  <a:srgbClr val="000000"/>
                </a:solidFill>
              </a:defRPr>
            </a:pPr>
            <a:r>
              <a:rPr lang="sk-SK"/>
              <a:t>Zápis do obchodného registra – PO</a:t>
            </a:r>
          </a:p>
        </c:rich>
      </c:tx>
      <c:overlay val="0"/>
    </c:title>
    <c:autoTitleDeleted val="0"/>
    <c:plotArea>
      <c:layout/>
      <c:barChart>
        <c:barDir val="col"/>
        <c:grouping val="percentStacked"/>
        <c:varyColors val="1"/>
        <c:ser>
          <c:idx val="0"/>
          <c:order val="0"/>
          <c:tx>
            <c:strRef>
              <c:f>'ŽS3_založenie SRO'!$C$159</c:f>
              <c:strCache>
                <c:ptCount val="1"/>
                <c:pt idx="0">
                  <c:v>Výsledkok v kategórii</c:v>
                </c:pt>
              </c:strCache>
            </c:strRef>
          </c:tx>
          <c:spPr>
            <a:solidFill>
              <a:srgbClr val="38761D"/>
            </a:solidFill>
          </c:spPr>
          <c:invertIfNegative val="1"/>
          <c:dLbls>
            <c:spPr>
              <a:noFill/>
              <a:ln>
                <a:noFill/>
              </a:ln>
              <a:effectLst/>
            </c:spPr>
            <c:txPr>
              <a:bodyPr/>
              <a:lstStyle/>
              <a:p>
                <a:pPr lvl="0">
                  <a:defRPr sz="1000" b="0" i="0">
                    <a:solidFill>
                      <a:srgbClr val="FFFFFF"/>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'ŽS3_založenie SRO'!$B$160:$B$174</c:f>
              <c:strCache>
                <c:ptCount val="15"/>
                <c:pt idx="0">
                  <c:v>Vyhľadateľnosť</c:v>
                </c:pt>
                <c:pt idx="1">
                  <c:v>Návody a informovanosť</c:v>
                </c:pt>
                <c:pt idx="2">
                  <c:v>Navigácia vo formulároch</c:v>
                </c:pt>
                <c:pt idx="3">
                  <c:v>Proaktívnosť</c:v>
                </c:pt>
                <c:pt idx="4">
                  <c:v>1x a dosť!</c:v>
                </c:pt>
                <c:pt idx="5">
                  <c:v>Spätná väzba</c:v>
                </c:pt>
                <c:pt idx="6">
                  <c:v>Použiteľnosť</c:v>
                </c:pt>
                <c:pt idx="7">
                  <c:v>Zrozumiteľnosť</c:v>
                </c:pt>
                <c:pt idx="8">
                  <c:v>Dostupnosť online</c:v>
                </c:pt>
                <c:pt idx="9">
                  <c:v>Mobilita</c:v>
                </c:pt>
                <c:pt idx="10">
                  <c:v>Inkluzívnosť</c:v>
                </c:pt>
                <c:pt idx="11">
                  <c:v>Platba</c:v>
                </c:pt>
                <c:pt idx="12">
                  <c:v>Bezpečnosť</c:v>
                </c:pt>
                <c:pt idx="13">
                  <c:v>Transparentnosť</c:v>
                </c:pt>
                <c:pt idx="14">
                  <c:v>Rozvoj</c:v>
                </c:pt>
              </c:strCache>
            </c:strRef>
          </c:cat>
          <c:val>
            <c:numRef>
              <c:f>'ŽS3_založenie SRO'!$C$160:$C$174</c:f>
              <c:numCache>
                <c:formatCode>0.00%</c:formatCode>
                <c:ptCount val="15"/>
                <c:pt idx="0">
                  <c:v>0.16666666666666666</c:v>
                </c:pt>
                <c:pt idx="1">
                  <c:v>0.83333333333333337</c:v>
                </c:pt>
                <c:pt idx="2">
                  <c:v>0.75</c:v>
                </c:pt>
                <c:pt idx="3">
                  <c:v>0.16666666666666666</c:v>
                </c:pt>
                <c:pt idx="4">
                  <c:v>0.5</c:v>
                </c:pt>
                <c:pt idx="5">
                  <c:v>0</c:v>
                </c:pt>
                <c:pt idx="6">
                  <c:v>0.22916666666666666</c:v>
                </c:pt>
                <c:pt idx="7">
                  <c:v>0</c:v>
                </c:pt>
                <c:pt idx="8">
                  <c:v>1</c:v>
                </c:pt>
                <c:pt idx="9">
                  <c:v>0.2</c:v>
                </c:pt>
                <c:pt idx="10">
                  <c:v>0</c:v>
                </c:pt>
                <c:pt idx="11">
                  <c:v>1</c:v>
                </c:pt>
                <c:pt idx="12">
                  <c:v>1</c:v>
                </c:pt>
                <c:pt idx="13">
                  <c:v>0.21428571428571427</c:v>
                </c:pt>
                <c:pt idx="14">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1754-4E64-AFE9-905319EE8045}"/>
            </c:ext>
          </c:extLst>
        </c:ser>
        <c:ser>
          <c:idx val="1"/>
          <c:order val="1"/>
          <c:tx>
            <c:strRef>
              <c:f>'ŽS3_založenie SRO'!$D$159</c:f>
              <c:strCache>
                <c:ptCount val="1"/>
                <c:pt idx="0">
                  <c:v>Celkový potenciál zlepšenia kategórie</c:v>
                </c:pt>
              </c:strCache>
            </c:strRef>
          </c:tx>
          <c:spPr>
            <a:solidFill>
              <a:srgbClr val="B7B7B7"/>
            </a:solidFill>
          </c:spPr>
          <c:invertIfNegative val="1"/>
          <c:dLbls>
            <c:spPr>
              <a:noFill/>
              <a:ln>
                <a:noFill/>
              </a:ln>
              <a:effectLst/>
            </c:spPr>
            <c:txPr>
              <a:bodyPr/>
              <a:lstStyle/>
              <a:p>
                <a:pPr lvl="0">
                  <a:defRPr sz="1000" b="1" i="0">
                    <a:solidFill>
                      <a:srgbClr val="434343"/>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'ŽS3_založenie SRO'!$B$160:$B$174</c:f>
              <c:strCache>
                <c:ptCount val="15"/>
                <c:pt idx="0">
                  <c:v>Vyhľadateľnosť</c:v>
                </c:pt>
                <c:pt idx="1">
                  <c:v>Návody a informovanosť</c:v>
                </c:pt>
                <c:pt idx="2">
                  <c:v>Navigácia vo formulároch</c:v>
                </c:pt>
                <c:pt idx="3">
                  <c:v>Proaktívnosť</c:v>
                </c:pt>
                <c:pt idx="4">
                  <c:v>1x a dosť!</c:v>
                </c:pt>
                <c:pt idx="5">
                  <c:v>Spätná väzba</c:v>
                </c:pt>
                <c:pt idx="6">
                  <c:v>Použiteľnosť</c:v>
                </c:pt>
                <c:pt idx="7">
                  <c:v>Zrozumiteľnosť</c:v>
                </c:pt>
                <c:pt idx="8">
                  <c:v>Dostupnosť online</c:v>
                </c:pt>
                <c:pt idx="9">
                  <c:v>Mobilita</c:v>
                </c:pt>
                <c:pt idx="10">
                  <c:v>Inkluzívnosť</c:v>
                </c:pt>
                <c:pt idx="11">
                  <c:v>Platba</c:v>
                </c:pt>
                <c:pt idx="12">
                  <c:v>Bezpečnosť</c:v>
                </c:pt>
                <c:pt idx="13">
                  <c:v>Transparentnosť</c:v>
                </c:pt>
                <c:pt idx="14">
                  <c:v>Rozvoj</c:v>
                </c:pt>
              </c:strCache>
            </c:strRef>
          </c:cat>
          <c:val>
            <c:numRef>
              <c:f>'ŽS3_založenie SRO'!$D$160:$D$174</c:f>
              <c:numCache>
                <c:formatCode>0.00%</c:formatCode>
                <c:ptCount val="15"/>
                <c:pt idx="0">
                  <c:v>0.83333333333333337</c:v>
                </c:pt>
                <c:pt idx="1">
                  <c:v>0.16666666666666663</c:v>
                </c:pt>
                <c:pt idx="2">
                  <c:v>0.25</c:v>
                </c:pt>
                <c:pt idx="3">
                  <c:v>0.83333333333333337</c:v>
                </c:pt>
                <c:pt idx="4">
                  <c:v>0.5</c:v>
                </c:pt>
                <c:pt idx="5">
                  <c:v>1</c:v>
                </c:pt>
                <c:pt idx="6">
                  <c:v>0.77083333333333337</c:v>
                </c:pt>
                <c:pt idx="7">
                  <c:v>1</c:v>
                </c:pt>
                <c:pt idx="8">
                  <c:v>0</c:v>
                </c:pt>
                <c:pt idx="9">
                  <c:v>0.8</c:v>
                </c:pt>
                <c:pt idx="10">
                  <c:v>1</c:v>
                </c:pt>
                <c:pt idx="11">
                  <c:v>0</c:v>
                </c:pt>
                <c:pt idx="12">
                  <c:v>0</c:v>
                </c:pt>
                <c:pt idx="13">
                  <c:v>0.7857142857142857</c:v>
                </c:pt>
                <c:pt idx="14">
                  <c:v>1</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1-1754-4E64-AFE9-905319EE8045}"/>
            </c:ext>
          </c:extLst>
        </c:ser>
        <c:dLbls>
          <c:showLegendKey val="0"/>
          <c:showVal val="0"/>
          <c:showCatName val="0"/>
          <c:showSerName val="0"/>
          <c:showPercent val="0"/>
          <c:showBubbleSize val="0"/>
        </c:dLbls>
        <c:gapWidth val="150"/>
        <c:overlap val="100"/>
        <c:axId val="1854589512"/>
        <c:axId val="831957149"/>
      </c:barChart>
      <c:catAx>
        <c:axId val="1854589512"/>
        <c:scaling>
          <c:orientation val="minMax"/>
        </c:scaling>
        <c:delete val="0"/>
        <c:axPos val="b"/>
        <c:numFmt formatCode="General" sourceLinked="1"/>
        <c:majorTickMark val="cross"/>
        <c:minorTickMark val="cross"/>
        <c:tickLblPos val="nextTo"/>
        <c:txPr>
          <a:bodyPr/>
          <a:lstStyle/>
          <a:p>
            <a:pPr lvl="0">
              <a:defRPr sz="1000" b="1">
                <a:solidFill>
                  <a:srgbClr val="000000"/>
                </a:solidFill>
              </a:defRPr>
            </a:pPr>
            <a:endParaRPr lang="en-US"/>
          </a:p>
        </c:txPr>
        <c:crossAx val="831957149"/>
        <c:crosses val="autoZero"/>
        <c:auto val="1"/>
        <c:lblAlgn val="ctr"/>
        <c:lblOffset val="100"/>
        <c:noMultiLvlLbl val="1"/>
      </c:catAx>
      <c:valAx>
        <c:axId val="831957149"/>
        <c:scaling>
          <c:orientation val="minMax"/>
        </c:scaling>
        <c:delete val="0"/>
        <c:axPos val="l"/>
        <c:majorGridlines>
          <c:spPr>
            <a:ln>
              <a:solidFill>
                <a:srgbClr val="B7B7B7"/>
              </a:solidFill>
            </a:ln>
          </c:spPr>
        </c:majorGridlines>
        <c:numFmt formatCode="0%" sourceLinked="1"/>
        <c:majorTickMark val="cross"/>
        <c:minorTickMark val="cross"/>
        <c:tickLblPos val="nextTo"/>
        <c:spPr>
          <a:ln w="47625">
            <a:noFill/>
          </a:ln>
        </c:spPr>
        <c:txPr>
          <a:bodyPr/>
          <a:lstStyle/>
          <a:p>
            <a:pPr lvl="0">
              <a:defRPr b="0"/>
            </a:pPr>
            <a:endParaRPr lang="en-US"/>
          </a:p>
        </c:txPr>
        <c:crossAx val="1854589512"/>
        <c:crosses val="autoZero"/>
        <c:crossBetween val="between"/>
      </c:valAx>
    </c:plotArea>
    <c:legend>
      <c:legendPos val="r"/>
      <c:overlay val="0"/>
      <c:txPr>
        <a:bodyPr/>
        <a:lstStyle/>
        <a:p>
          <a:pPr lvl="0">
            <a:defRPr>
              <a:solidFill>
                <a:srgbClr val="000000"/>
              </a:solidFill>
            </a:defRPr>
          </a:pPr>
          <a:endParaRPr lang="en-US"/>
        </a:p>
      </c:txPr>
    </c:legend>
    <c:plotVisOnly val="1"/>
    <c:dispBlanksAs val="zero"/>
    <c:showDLblsOverMax val="1"/>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b="1">
                <a:solidFill>
                  <a:srgbClr val="000000"/>
                </a:solidFill>
              </a:defRPr>
            </a:pPr>
            <a:r>
              <a:rPr lang="sk-SK"/>
              <a:t>Ohlásenie živnosti FO</a:t>
            </a:r>
          </a:p>
        </c:rich>
      </c:tx>
      <c:overlay val="0"/>
    </c:title>
    <c:autoTitleDeleted val="0"/>
    <c:plotArea>
      <c:layout/>
      <c:barChart>
        <c:barDir val="col"/>
        <c:grouping val="percentStacked"/>
        <c:varyColors val="1"/>
        <c:ser>
          <c:idx val="0"/>
          <c:order val="0"/>
          <c:tx>
            <c:strRef>
              <c:f>'ŽS3_živnosť FO'!$C$159</c:f>
              <c:strCache>
                <c:ptCount val="1"/>
                <c:pt idx="0">
                  <c:v>Výsledkok v kategórii</c:v>
                </c:pt>
              </c:strCache>
            </c:strRef>
          </c:tx>
          <c:spPr>
            <a:solidFill>
              <a:srgbClr val="38761D"/>
            </a:solidFill>
          </c:spPr>
          <c:invertIfNegative val="1"/>
          <c:dLbls>
            <c:spPr>
              <a:noFill/>
              <a:ln>
                <a:noFill/>
              </a:ln>
              <a:effectLst/>
            </c:spPr>
            <c:txPr>
              <a:bodyPr/>
              <a:lstStyle/>
              <a:p>
                <a:pPr lvl="0">
                  <a:defRPr sz="1000" b="0" i="0">
                    <a:solidFill>
                      <a:srgbClr val="FFFFFF"/>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'ŽS3_živnosť FO'!$B$160:$B$174</c:f>
              <c:strCache>
                <c:ptCount val="15"/>
                <c:pt idx="0">
                  <c:v>Vyhľadateľnosť</c:v>
                </c:pt>
                <c:pt idx="1">
                  <c:v>Návody a informovanosť</c:v>
                </c:pt>
                <c:pt idx="2">
                  <c:v>Navigácia vo formulároch</c:v>
                </c:pt>
                <c:pt idx="3">
                  <c:v>Proaktívnosť</c:v>
                </c:pt>
                <c:pt idx="4">
                  <c:v>1x a dosť!</c:v>
                </c:pt>
                <c:pt idx="5">
                  <c:v>Spätná väzba</c:v>
                </c:pt>
                <c:pt idx="6">
                  <c:v>Použiteľnosť</c:v>
                </c:pt>
                <c:pt idx="7">
                  <c:v>Zrozumiteľnosť</c:v>
                </c:pt>
                <c:pt idx="8">
                  <c:v>Dostupnosť online</c:v>
                </c:pt>
                <c:pt idx="9">
                  <c:v>Mobilita</c:v>
                </c:pt>
                <c:pt idx="10">
                  <c:v>Inkluzívnosť</c:v>
                </c:pt>
                <c:pt idx="11">
                  <c:v>Platba</c:v>
                </c:pt>
                <c:pt idx="12">
                  <c:v>Bezpečnosť</c:v>
                </c:pt>
                <c:pt idx="13">
                  <c:v>Transparentnosť</c:v>
                </c:pt>
                <c:pt idx="14">
                  <c:v>Rozvoj</c:v>
                </c:pt>
              </c:strCache>
            </c:strRef>
          </c:cat>
          <c:val>
            <c:numRef>
              <c:f>'ŽS3_živnosť FO'!$C$160:$C$174</c:f>
              <c:numCache>
                <c:formatCode>0.00%</c:formatCode>
                <c:ptCount val="15"/>
                <c:pt idx="0">
                  <c:v>0.66666666666666663</c:v>
                </c:pt>
                <c:pt idx="1">
                  <c:v>0.91666666666666663</c:v>
                </c:pt>
                <c:pt idx="2">
                  <c:v>1</c:v>
                </c:pt>
                <c:pt idx="3">
                  <c:v>0.16666666666666666</c:v>
                </c:pt>
                <c:pt idx="4">
                  <c:v>0.75</c:v>
                </c:pt>
                <c:pt idx="5">
                  <c:v>0.27272727272727271</c:v>
                </c:pt>
                <c:pt idx="6">
                  <c:v>0.72916666666666663</c:v>
                </c:pt>
                <c:pt idx="7">
                  <c:v>0</c:v>
                </c:pt>
                <c:pt idx="8">
                  <c:v>1</c:v>
                </c:pt>
                <c:pt idx="9">
                  <c:v>0.2</c:v>
                </c:pt>
                <c:pt idx="10">
                  <c:v>0.14285714285714285</c:v>
                </c:pt>
                <c:pt idx="11">
                  <c:v>1</c:v>
                </c:pt>
                <c:pt idx="12">
                  <c:v>1</c:v>
                </c:pt>
                <c:pt idx="13">
                  <c:v>0.21428571428571427</c:v>
                </c:pt>
                <c:pt idx="14">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F9CB-4EE1-9608-663C084DCCA5}"/>
            </c:ext>
          </c:extLst>
        </c:ser>
        <c:ser>
          <c:idx val="1"/>
          <c:order val="1"/>
          <c:tx>
            <c:strRef>
              <c:f>'ŽS3_živnosť FO'!$D$159</c:f>
              <c:strCache>
                <c:ptCount val="1"/>
                <c:pt idx="0">
                  <c:v>Celkový potenciál zlepšenia kategórie</c:v>
                </c:pt>
              </c:strCache>
            </c:strRef>
          </c:tx>
          <c:spPr>
            <a:solidFill>
              <a:srgbClr val="B7B7B7"/>
            </a:solidFill>
          </c:spPr>
          <c:invertIfNegative val="1"/>
          <c:dLbls>
            <c:spPr>
              <a:noFill/>
              <a:ln>
                <a:noFill/>
              </a:ln>
              <a:effectLst/>
            </c:spPr>
            <c:txPr>
              <a:bodyPr/>
              <a:lstStyle/>
              <a:p>
                <a:pPr lvl="0">
                  <a:defRPr sz="1000" b="1" i="0">
                    <a:solidFill>
                      <a:srgbClr val="434343"/>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'ŽS3_živnosť FO'!$B$160:$B$174</c:f>
              <c:strCache>
                <c:ptCount val="15"/>
                <c:pt idx="0">
                  <c:v>Vyhľadateľnosť</c:v>
                </c:pt>
                <c:pt idx="1">
                  <c:v>Návody a informovanosť</c:v>
                </c:pt>
                <c:pt idx="2">
                  <c:v>Navigácia vo formulároch</c:v>
                </c:pt>
                <c:pt idx="3">
                  <c:v>Proaktívnosť</c:v>
                </c:pt>
                <c:pt idx="4">
                  <c:v>1x a dosť!</c:v>
                </c:pt>
                <c:pt idx="5">
                  <c:v>Spätná väzba</c:v>
                </c:pt>
                <c:pt idx="6">
                  <c:v>Použiteľnosť</c:v>
                </c:pt>
                <c:pt idx="7">
                  <c:v>Zrozumiteľnosť</c:v>
                </c:pt>
                <c:pt idx="8">
                  <c:v>Dostupnosť online</c:v>
                </c:pt>
                <c:pt idx="9">
                  <c:v>Mobilita</c:v>
                </c:pt>
                <c:pt idx="10">
                  <c:v>Inkluzívnosť</c:v>
                </c:pt>
                <c:pt idx="11">
                  <c:v>Platba</c:v>
                </c:pt>
                <c:pt idx="12">
                  <c:v>Bezpečnosť</c:v>
                </c:pt>
                <c:pt idx="13">
                  <c:v>Transparentnosť</c:v>
                </c:pt>
                <c:pt idx="14">
                  <c:v>Rozvoj</c:v>
                </c:pt>
              </c:strCache>
            </c:strRef>
          </c:cat>
          <c:val>
            <c:numRef>
              <c:f>'ŽS3_živnosť FO'!$D$160:$D$174</c:f>
              <c:numCache>
                <c:formatCode>0.00%</c:formatCode>
                <c:ptCount val="15"/>
                <c:pt idx="0">
                  <c:v>0.33333333333333337</c:v>
                </c:pt>
                <c:pt idx="1">
                  <c:v>8.333333333333337E-2</c:v>
                </c:pt>
                <c:pt idx="2">
                  <c:v>0</c:v>
                </c:pt>
                <c:pt idx="3">
                  <c:v>0.83333333333333337</c:v>
                </c:pt>
                <c:pt idx="4">
                  <c:v>0.25</c:v>
                </c:pt>
                <c:pt idx="5">
                  <c:v>0.72727272727272729</c:v>
                </c:pt>
                <c:pt idx="6">
                  <c:v>0.27083333333333337</c:v>
                </c:pt>
                <c:pt idx="7">
                  <c:v>1</c:v>
                </c:pt>
                <c:pt idx="8">
                  <c:v>0</c:v>
                </c:pt>
                <c:pt idx="9">
                  <c:v>0.8</c:v>
                </c:pt>
                <c:pt idx="10">
                  <c:v>0.85714285714285721</c:v>
                </c:pt>
                <c:pt idx="11">
                  <c:v>0</c:v>
                </c:pt>
                <c:pt idx="12">
                  <c:v>0</c:v>
                </c:pt>
                <c:pt idx="13">
                  <c:v>0.7857142857142857</c:v>
                </c:pt>
                <c:pt idx="14">
                  <c:v>1</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1-F9CB-4EE1-9608-663C084DCCA5}"/>
            </c:ext>
          </c:extLst>
        </c:ser>
        <c:dLbls>
          <c:showLegendKey val="0"/>
          <c:showVal val="0"/>
          <c:showCatName val="0"/>
          <c:showSerName val="0"/>
          <c:showPercent val="0"/>
          <c:showBubbleSize val="0"/>
        </c:dLbls>
        <c:gapWidth val="150"/>
        <c:overlap val="100"/>
        <c:axId val="1854589512"/>
        <c:axId val="831957149"/>
      </c:barChart>
      <c:catAx>
        <c:axId val="1854589512"/>
        <c:scaling>
          <c:orientation val="minMax"/>
        </c:scaling>
        <c:delete val="0"/>
        <c:axPos val="b"/>
        <c:numFmt formatCode="General" sourceLinked="1"/>
        <c:majorTickMark val="cross"/>
        <c:minorTickMark val="cross"/>
        <c:tickLblPos val="nextTo"/>
        <c:txPr>
          <a:bodyPr/>
          <a:lstStyle/>
          <a:p>
            <a:pPr lvl="0">
              <a:defRPr sz="1000" b="1">
                <a:solidFill>
                  <a:srgbClr val="000000"/>
                </a:solidFill>
              </a:defRPr>
            </a:pPr>
            <a:endParaRPr lang="en-US"/>
          </a:p>
        </c:txPr>
        <c:crossAx val="831957149"/>
        <c:crosses val="autoZero"/>
        <c:auto val="1"/>
        <c:lblAlgn val="ctr"/>
        <c:lblOffset val="100"/>
        <c:noMultiLvlLbl val="1"/>
      </c:catAx>
      <c:valAx>
        <c:axId val="831957149"/>
        <c:scaling>
          <c:orientation val="minMax"/>
        </c:scaling>
        <c:delete val="0"/>
        <c:axPos val="l"/>
        <c:majorGridlines>
          <c:spPr>
            <a:ln>
              <a:solidFill>
                <a:srgbClr val="B7B7B7"/>
              </a:solidFill>
            </a:ln>
          </c:spPr>
        </c:majorGridlines>
        <c:numFmt formatCode="0%" sourceLinked="1"/>
        <c:majorTickMark val="cross"/>
        <c:minorTickMark val="cross"/>
        <c:tickLblPos val="nextTo"/>
        <c:spPr>
          <a:ln w="47625">
            <a:noFill/>
          </a:ln>
        </c:spPr>
        <c:txPr>
          <a:bodyPr/>
          <a:lstStyle/>
          <a:p>
            <a:pPr lvl="0">
              <a:defRPr b="0"/>
            </a:pPr>
            <a:endParaRPr lang="en-US"/>
          </a:p>
        </c:txPr>
        <c:crossAx val="1854589512"/>
        <c:crosses val="autoZero"/>
        <c:crossBetween val="between"/>
      </c:valAx>
    </c:plotArea>
    <c:legend>
      <c:legendPos val="r"/>
      <c:overlay val="0"/>
      <c:txPr>
        <a:bodyPr/>
        <a:lstStyle/>
        <a:p>
          <a:pPr lvl="0">
            <a:defRPr>
              <a:solidFill>
                <a:srgbClr val="000000"/>
              </a:solidFill>
            </a:defRPr>
          </a:pPr>
          <a:endParaRPr lang="en-US"/>
        </a:p>
      </c:txPr>
    </c:legend>
    <c:plotVisOnly val="1"/>
    <c:dispBlanksAs val="zero"/>
    <c:showDLblsOverMax val="1"/>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b="1">
                <a:solidFill>
                  <a:srgbClr val="000000"/>
                </a:solidFill>
              </a:defRPr>
            </a:pPr>
            <a:r>
              <a:rPr lang="sk-SK"/>
              <a:t>Ohlásenie živnosti PO</a:t>
            </a:r>
          </a:p>
        </c:rich>
      </c:tx>
      <c:overlay val="0"/>
    </c:title>
    <c:autoTitleDeleted val="0"/>
    <c:plotArea>
      <c:layout/>
      <c:barChart>
        <c:barDir val="col"/>
        <c:grouping val="percentStacked"/>
        <c:varyColors val="1"/>
        <c:ser>
          <c:idx val="0"/>
          <c:order val="0"/>
          <c:tx>
            <c:strRef>
              <c:f>'ŽS3_živnosť PO'!$C$159</c:f>
              <c:strCache>
                <c:ptCount val="1"/>
                <c:pt idx="0">
                  <c:v>Výsledkok v kategórii</c:v>
                </c:pt>
              </c:strCache>
            </c:strRef>
          </c:tx>
          <c:spPr>
            <a:solidFill>
              <a:srgbClr val="38761D"/>
            </a:solidFill>
          </c:spPr>
          <c:invertIfNegative val="1"/>
          <c:dLbls>
            <c:spPr>
              <a:noFill/>
              <a:ln>
                <a:noFill/>
              </a:ln>
              <a:effectLst/>
            </c:spPr>
            <c:txPr>
              <a:bodyPr/>
              <a:lstStyle/>
              <a:p>
                <a:pPr lvl="0">
                  <a:defRPr sz="1000" b="0" i="0">
                    <a:solidFill>
                      <a:srgbClr val="FFFFFF"/>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'ŽS3_živnosť PO'!$B$160:$B$174</c:f>
              <c:strCache>
                <c:ptCount val="15"/>
                <c:pt idx="0">
                  <c:v>Vyhľadateľnosť</c:v>
                </c:pt>
                <c:pt idx="1">
                  <c:v>Návody a informovanosť</c:v>
                </c:pt>
                <c:pt idx="2">
                  <c:v>Navigácia vo formulároch</c:v>
                </c:pt>
                <c:pt idx="3">
                  <c:v>Proaktívnosť</c:v>
                </c:pt>
                <c:pt idx="4">
                  <c:v>1x a dosť!</c:v>
                </c:pt>
                <c:pt idx="5">
                  <c:v>Spätná väzba</c:v>
                </c:pt>
                <c:pt idx="6">
                  <c:v>Použiteľnosť</c:v>
                </c:pt>
                <c:pt idx="7">
                  <c:v>Zrozumiteľnosť</c:v>
                </c:pt>
                <c:pt idx="8">
                  <c:v>Dostupnosť online</c:v>
                </c:pt>
                <c:pt idx="9">
                  <c:v>Mobilita</c:v>
                </c:pt>
                <c:pt idx="10">
                  <c:v>Inkluzívnosť</c:v>
                </c:pt>
                <c:pt idx="11">
                  <c:v>Platba</c:v>
                </c:pt>
                <c:pt idx="12">
                  <c:v>Bezpečnosť</c:v>
                </c:pt>
                <c:pt idx="13">
                  <c:v>Transparentnosť</c:v>
                </c:pt>
                <c:pt idx="14">
                  <c:v>Rozvoj</c:v>
                </c:pt>
              </c:strCache>
            </c:strRef>
          </c:cat>
          <c:val>
            <c:numRef>
              <c:f>'ŽS3_živnosť PO'!$C$160:$C$174</c:f>
              <c:numCache>
                <c:formatCode>0.00%</c:formatCode>
                <c:ptCount val="15"/>
                <c:pt idx="0">
                  <c:v>0.66666666666666663</c:v>
                </c:pt>
                <c:pt idx="1">
                  <c:v>0.91666666666666663</c:v>
                </c:pt>
                <c:pt idx="2">
                  <c:v>1</c:v>
                </c:pt>
                <c:pt idx="3">
                  <c:v>0.16666666666666666</c:v>
                </c:pt>
                <c:pt idx="4">
                  <c:v>0.75</c:v>
                </c:pt>
                <c:pt idx="5">
                  <c:v>0.27272727272727271</c:v>
                </c:pt>
                <c:pt idx="6">
                  <c:v>0.72916666666666663</c:v>
                </c:pt>
                <c:pt idx="7">
                  <c:v>0</c:v>
                </c:pt>
                <c:pt idx="8">
                  <c:v>1</c:v>
                </c:pt>
                <c:pt idx="9">
                  <c:v>0.2</c:v>
                </c:pt>
                <c:pt idx="10">
                  <c:v>0.14285714285714285</c:v>
                </c:pt>
                <c:pt idx="11">
                  <c:v>1</c:v>
                </c:pt>
                <c:pt idx="12">
                  <c:v>1</c:v>
                </c:pt>
                <c:pt idx="13">
                  <c:v>0.21428571428571427</c:v>
                </c:pt>
                <c:pt idx="14">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43F6-40D3-BE13-691D8EF443D1}"/>
            </c:ext>
          </c:extLst>
        </c:ser>
        <c:ser>
          <c:idx val="1"/>
          <c:order val="1"/>
          <c:tx>
            <c:strRef>
              <c:f>'ŽS3_živnosť PO'!$D$159</c:f>
              <c:strCache>
                <c:ptCount val="1"/>
                <c:pt idx="0">
                  <c:v>Celkový potenciál zlepšenia kategórie</c:v>
                </c:pt>
              </c:strCache>
            </c:strRef>
          </c:tx>
          <c:spPr>
            <a:solidFill>
              <a:srgbClr val="B7B7B7"/>
            </a:solidFill>
          </c:spPr>
          <c:invertIfNegative val="1"/>
          <c:dLbls>
            <c:spPr>
              <a:noFill/>
              <a:ln>
                <a:noFill/>
              </a:ln>
              <a:effectLst/>
            </c:spPr>
            <c:txPr>
              <a:bodyPr/>
              <a:lstStyle/>
              <a:p>
                <a:pPr lvl="0">
                  <a:defRPr sz="1000" b="1" i="0">
                    <a:solidFill>
                      <a:srgbClr val="434343"/>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'ŽS3_živnosť PO'!$B$160:$B$174</c:f>
              <c:strCache>
                <c:ptCount val="15"/>
                <c:pt idx="0">
                  <c:v>Vyhľadateľnosť</c:v>
                </c:pt>
                <c:pt idx="1">
                  <c:v>Návody a informovanosť</c:v>
                </c:pt>
                <c:pt idx="2">
                  <c:v>Navigácia vo formulároch</c:v>
                </c:pt>
                <c:pt idx="3">
                  <c:v>Proaktívnosť</c:v>
                </c:pt>
                <c:pt idx="4">
                  <c:v>1x a dosť!</c:v>
                </c:pt>
                <c:pt idx="5">
                  <c:v>Spätná väzba</c:v>
                </c:pt>
                <c:pt idx="6">
                  <c:v>Použiteľnosť</c:v>
                </c:pt>
                <c:pt idx="7">
                  <c:v>Zrozumiteľnosť</c:v>
                </c:pt>
                <c:pt idx="8">
                  <c:v>Dostupnosť online</c:v>
                </c:pt>
                <c:pt idx="9">
                  <c:v>Mobilita</c:v>
                </c:pt>
                <c:pt idx="10">
                  <c:v>Inkluzívnosť</c:v>
                </c:pt>
                <c:pt idx="11">
                  <c:v>Platba</c:v>
                </c:pt>
                <c:pt idx="12">
                  <c:v>Bezpečnosť</c:v>
                </c:pt>
                <c:pt idx="13">
                  <c:v>Transparentnosť</c:v>
                </c:pt>
                <c:pt idx="14">
                  <c:v>Rozvoj</c:v>
                </c:pt>
              </c:strCache>
            </c:strRef>
          </c:cat>
          <c:val>
            <c:numRef>
              <c:f>'ŽS3_živnosť PO'!$D$160:$D$174</c:f>
              <c:numCache>
                <c:formatCode>0.00%</c:formatCode>
                <c:ptCount val="15"/>
                <c:pt idx="0">
                  <c:v>0.33333333333333337</c:v>
                </c:pt>
                <c:pt idx="1">
                  <c:v>8.333333333333337E-2</c:v>
                </c:pt>
                <c:pt idx="2">
                  <c:v>0</c:v>
                </c:pt>
                <c:pt idx="3">
                  <c:v>0.83333333333333337</c:v>
                </c:pt>
                <c:pt idx="4">
                  <c:v>0.25</c:v>
                </c:pt>
                <c:pt idx="5">
                  <c:v>0.72727272727272729</c:v>
                </c:pt>
                <c:pt idx="6">
                  <c:v>0.27083333333333337</c:v>
                </c:pt>
                <c:pt idx="7">
                  <c:v>1</c:v>
                </c:pt>
                <c:pt idx="8">
                  <c:v>0</c:v>
                </c:pt>
                <c:pt idx="9">
                  <c:v>0.8</c:v>
                </c:pt>
                <c:pt idx="10">
                  <c:v>0.85714285714285721</c:v>
                </c:pt>
                <c:pt idx="11">
                  <c:v>0</c:v>
                </c:pt>
                <c:pt idx="12">
                  <c:v>0</c:v>
                </c:pt>
                <c:pt idx="13">
                  <c:v>0.7857142857142857</c:v>
                </c:pt>
                <c:pt idx="14">
                  <c:v>1</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1-43F6-40D3-BE13-691D8EF443D1}"/>
            </c:ext>
          </c:extLst>
        </c:ser>
        <c:dLbls>
          <c:showLegendKey val="0"/>
          <c:showVal val="0"/>
          <c:showCatName val="0"/>
          <c:showSerName val="0"/>
          <c:showPercent val="0"/>
          <c:showBubbleSize val="0"/>
        </c:dLbls>
        <c:gapWidth val="150"/>
        <c:overlap val="100"/>
        <c:axId val="1854589512"/>
        <c:axId val="831957149"/>
      </c:barChart>
      <c:catAx>
        <c:axId val="1854589512"/>
        <c:scaling>
          <c:orientation val="minMax"/>
        </c:scaling>
        <c:delete val="0"/>
        <c:axPos val="b"/>
        <c:numFmt formatCode="General" sourceLinked="1"/>
        <c:majorTickMark val="cross"/>
        <c:minorTickMark val="cross"/>
        <c:tickLblPos val="nextTo"/>
        <c:txPr>
          <a:bodyPr/>
          <a:lstStyle/>
          <a:p>
            <a:pPr lvl="0">
              <a:defRPr sz="1000" b="1">
                <a:solidFill>
                  <a:srgbClr val="000000"/>
                </a:solidFill>
              </a:defRPr>
            </a:pPr>
            <a:endParaRPr lang="en-US"/>
          </a:p>
        </c:txPr>
        <c:crossAx val="831957149"/>
        <c:crosses val="autoZero"/>
        <c:auto val="1"/>
        <c:lblAlgn val="ctr"/>
        <c:lblOffset val="100"/>
        <c:noMultiLvlLbl val="1"/>
      </c:catAx>
      <c:valAx>
        <c:axId val="831957149"/>
        <c:scaling>
          <c:orientation val="minMax"/>
        </c:scaling>
        <c:delete val="0"/>
        <c:axPos val="l"/>
        <c:majorGridlines>
          <c:spPr>
            <a:ln>
              <a:solidFill>
                <a:srgbClr val="B7B7B7"/>
              </a:solidFill>
            </a:ln>
          </c:spPr>
        </c:majorGridlines>
        <c:numFmt formatCode="0%" sourceLinked="1"/>
        <c:majorTickMark val="cross"/>
        <c:minorTickMark val="cross"/>
        <c:tickLblPos val="nextTo"/>
        <c:spPr>
          <a:ln w="47625">
            <a:noFill/>
          </a:ln>
        </c:spPr>
        <c:txPr>
          <a:bodyPr/>
          <a:lstStyle/>
          <a:p>
            <a:pPr lvl="0">
              <a:defRPr b="0"/>
            </a:pPr>
            <a:endParaRPr lang="en-US"/>
          </a:p>
        </c:txPr>
        <c:crossAx val="1854589512"/>
        <c:crosses val="autoZero"/>
        <c:crossBetween val="between"/>
      </c:valAx>
    </c:plotArea>
    <c:legend>
      <c:legendPos val="r"/>
      <c:overlay val="0"/>
      <c:txPr>
        <a:bodyPr/>
        <a:lstStyle/>
        <a:p>
          <a:pPr lvl="0">
            <a:defRPr>
              <a:solidFill>
                <a:srgbClr val="000000"/>
              </a:solidFill>
            </a:defRPr>
          </a:pPr>
          <a:endParaRPr lang="en-US"/>
        </a:p>
      </c:txPr>
    </c:legend>
    <c:plotVisOnly val="1"/>
    <c:dispBlanksAs val="zero"/>
    <c:showDLblsOverMax val="1"/>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b="1">
                <a:solidFill>
                  <a:srgbClr val="000000"/>
                </a:solidFill>
              </a:defRPr>
            </a:pPr>
            <a:r>
              <a:rPr lang="sk-SK"/>
              <a:t>Prepis vozidla</a:t>
            </a:r>
          </a:p>
        </c:rich>
      </c:tx>
      <c:overlay val="0"/>
    </c:title>
    <c:autoTitleDeleted val="0"/>
    <c:plotArea>
      <c:layout/>
      <c:barChart>
        <c:barDir val="col"/>
        <c:grouping val="percentStacked"/>
        <c:varyColors val="1"/>
        <c:ser>
          <c:idx val="0"/>
          <c:order val="0"/>
          <c:tx>
            <c:strRef>
              <c:f>'ŽS4_kupa_predaj MV'!$C$159</c:f>
              <c:strCache>
                <c:ptCount val="1"/>
                <c:pt idx="0">
                  <c:v>Výsledkok v kategórii</c:v>
                </c:pt>
              </c:strCache>
            </c:strRef>
          </c:tx>
          <c:spPr>
            <a:solidFill>
              <a:srgbClr val="38761D"/>
            </a:solidFill>
          </c:spPr>
          <c:invertIfNegative val="1"/>
          <c:dLbls>
            <c:spPr>
              <a:noFill/>
              <a:ln>
                <a:noFill/>
              </a:ln>
              <a:effectLst/>
            </c:spPr>
            <c:txPr>
              <a:bodyPr/>
              <a:lstStyle/>
              <a:p>
                <a:pPr lvl="0">
                  <a:defRPr sz="1000" b="0" i="0">
                    <a:solidFill>
                      <a:srgbClr val="FFFFFF"/>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'ŽS4_kupa_predaj MV'!$B$160:$B$174</c:f>
              <c:strCache>
                <c:ptCount val="15"/>
                <c:pt idx="0">
                  <c:v>Vyhľadateľnosť</c:v>
                </c:pt>
                <c:pt idx="1">
                  <c:v>Návody a informovanosť</c:v>
                </c:pt>
                <c:pt idx="2">
                  <c:v>Navigácia vo formulároch</c:v>
                </c:pt>
                <c:pt idx="3">
                  <c:v>Proaktívnosť</c:v>
                </c:pt>
                <c:pt idx="4">
                  <c:v>1x a dosť!</c:v>
                </c:pt>
                <c:pt idx="5">
                  <c:v>Spätná väzba</c:v>
                </c:pt>
                <c:pt idx="6">
                  <c:v>Použiteľnosť</c:v>
                </c:pt>
                <c:pt idx="7">
                  <c:v>Zrozumiteľnosť</c:v>
                </c:pt>
                <c:pt idx="8">
                  <c:v>Dostupnosť online</c:v>
                </c:pt>
                <c:pt idx="9">
                  <c:v>Mobilita</c:v>
                </c:pt>
                <c:pt idx="10">
                  <c:v>Inkluzívnosť</c:v>
                </c:pt>
                <c:pt idx="11">
                  <c:v>Platba</c:v>
                </c:pt>
                <c:pt idx="12">
                  <c:v>Bezpečnosť</c:v>
                </c:pt>
                <c:pt idx="13">
                  <c:v>Transparentnosť</c:v>
                </c:pt>
                <c:pt idx="14">
                  <c:v>Rozvoj</c:v>
                </c:pt>
              </c:strCache>
            </c:strRef>
          </c:cat>
          <c:val>
            <c:numRef>
              <c:f>'ŽS4_kupa_predaj MV'!$C$160:$C$174</c:f>
              <c:numCache>
                <c:formatCode>0.00%</c:formatCode>
                <c:ptCount val="15"/>
                <c:pt idx="0">
                  <c:v>0.41670000000000001</c:v>
                </c:pt>
                <c:pt idx="1">
                  <c:v>0.83330000000000004</c:v>
                </c:pt>
                <c:pt idx="2">
                  <c:v>1</c:v>
                </c:pt>
                <c:pt idx="3">
                  <c:v>0.5</c:v>
                </c:pt>
                <c:pt idx="4">
                  <c:v>0.625</c:v>
                </c:pt>
                <c:pt idx="5">
                  <c:v>0.2727</c:v>
                </c:pt>
                <c:pt idx="6">
                  <c:v>0.54169999999999996</c:v>
                </c:pt>
                <c:pt idx="7">
                  <c:v>0</c:v>
                </c:pt>
                <c:pt idx="8">
                  <c:v>1</c:v>
                </c:pt>
                <c:pt idx="9">
                  <c:v>0</c:v>
                </c:pt>
                <c:pt idx="10">
                  <c:v>0.28570000000000001</c:v>
                </c:pt>
                <c:pt idx="11">
                  <c:v>0.85709999999999997</c:v>
                </c:pt>
                <c:pt idx="12">
                  <c:v>0.9</c:v>
                </c:pt>
                <c:pt idx="13">
                  <c:v>0</c:v>
                </c:pt>
                <c:pt idx="14">
                  <c:v>8.3299999999999999E-2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2F48-4F0E-8A0F-630865FE5C8F}"/>
            </c:ext>
          </c:extLst>
        </c:ser>
        <c:ser>
          <c:idx val="1"/>
          <c:order val="1"/>
          <c:tx>
            <c:strRef>
              <c:f>'ŽS4_kupa_predaj MV'!$D$159</c:f>
              <c:strCache>
                <c:ptCount val="1"/>
                <c:pt idx="0">
                  <c:v>Celkový potenciál zlepšenia kategórie</c:v>
                </c:pt>
              </c:strCache>
            </c:strRef>
          </c:tx>
          <c:spPr>
            <a:solidFill>
              <a:srgbClr val="B7B7B7"/>
            </a:solidFill>
          </c:spPr>
          <c:invertIfNegative val="1"/>
          <c:dLbls>
            <c:spPr>
              <a:noFill/>
              <a:ln>
                <a:noFill/>
              </a:ln>
              <a:effectLst/>
            </c:spPr>
            <c:txPr>
              <a:bodyPr/>
              <a:lstStyle/>
              <a:p>
                <a:pPr lvl="0">
                  <a:defRPr sz="1000" b="1" i="0">
                    <a:solidFill>
                      <a:srgbClr val="434343"/>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'ŽS4_kupa_predaj MV'!$B$160:$B$174</c:f>
              <c:strCache>
                <c:ptCount val="15"/>
                <c:pt idx="0">
                  <c:v>Vyhľadateľnosť</c:v>
                </c:pt>
                <c:pt idx="1">
                  <c:v>Návody a informovanosť</c:v>
                </c:pt>
                <c:pt idx="2">
                  <c:v>Navigácia vo formulároch</c:v>
                </c:pt>
                <c:pt idx="3">
                  <c:v>Proaktívnosť</c:v>
                </c:pt>
                <c:pt idx="4">
                  <c:v>1x a dosť!</c:v>
                </c:pt>
                <c:pt idx="5">
                  <c:v>Spätná väzba</c:v>
                </c:pt>
                <c:pt idx="6">
                  <c:v>Použiteľnosť</c:v>
                </c:pt>
                <c:pt idx="7">
                  <c:v>Zrozumiteľnosť</c:v>
                </c:pt>
                <c:pt idx="8">
                  <c:v>Dostupnosť online</c:v>
                </c:pt>
                <c:pt idx="9">
                  <c:v>Mobilita</c:v>
                </c:pt>
                <c:pt idx="10">
                  <c:v>Inkluzívnosť</c:v>
                </c:pt>
                <c:pt idx="11">
                  <c:v>Platba</c:v>
                </c:pt>
                <c:pt idx="12">
                  <c:v>Bezpečnosť</c:v>
                </c:pt>
                <c:pt idx="13">
                  <c:v>Transparentnosť</c:v>
                </c:pt>
                <c:pt idx="14">
                  <c:v>Rozvoj</c:v>
                </c:pt>
              </c:strCache>
            </c:strRef>
          </c:cat>
          <c:val>
            <c:numRef>
              <c:f>'ŽS4_kupa_predaj MV'!$D$160:$D$174</c:f>
              <c:numCache>
                <c:formatCode>0.00%</c:formatCode>
                <c:ptCount val="15"/>
                <c:pt idx="0">
                  <c:v>0.58330000000000004</c:v>
                </c:pt>
                <c:pt idx="1">
                  <c:v>0.16669999999999999</c:v>
                </c:pt>
                <c:pt idx="2">
                  <c:v>0</c:v>
                </c:pt>
                <c:pt idx="3">
                  <c:v>0.5</c:v>
                </c:pt>
                <c:pt idx="4">
                  <c:v>0.375</c:v>
                </c:pt>
                <c:pt idx="5">
                  <c:v>0.72729999999999995</c:v>
                </c:pt>
                <c:pt idx="6">
                  <c:v>0.45829999999999999</c:v>
                </c:pt>
                <c:pt idx="7">
                  <c:v>1</c:v>
                </c:pt>
                <c:pt idx="8">
                  <c:v>0</c:v>
                </c:pt>
                <c:pt idx="9">
                  <c:v>1</c:v>
                </c:pt>
                <c:pt idx="10">
                  <c:v>0.71430000000000005</c:v>
                </c:pt>
                <c:pt idx="11">
                  <c:v>0.1429</c:v>
                </c:pt>
                <c:pt idx="12">
                  <c:v>0.1</c:v>
                </c:pt>
                <c:pt idx="13">
                  <c:v>1</c:v>
                </c:pt>
                <c:pt idx="14">
                  <c:v>0.91669999999999996</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1-2F48-4F0E-8A0F-630865FE5C8F}"/>
            </c:ext>
          </c:extLst>
        </c:ser>
        <c:dLbls>
          <c:showLegendKey val="0"/>
          <c:showVal val="0"/>
          <c:showCatName val="0"/>
          <c:showSerName val="0"/>
          <c:showPercent val="0"/>
          <c:showBubbleSize val="0"/>
        </c:dLbls>
        <c:gapWidth val="150"/>
        <c:overlap val="100"/>
        <c:axId val="1854589512"/>
        <c:axId val="831957149"/>
      </c:barChart>
      <c:catAx>
        <c:axId val="1854589512"/>
        <c:scaling>
          <c:orientation val="minMax"/>
        </c:scaling>
        <c:delete val="0"/>
        <c:axPos val="b"/>
        <c:numFmt formatCode="General" sourceLinked="1"/>
        <c:majorTickMark val="cross"/>
        <c:minorTickMark val="cross"/>
        <c:tickLblPos val="nextTo"/>
        <c:txPr>
          <a:bodyPr/>
          <a:lstStyle/>
          <a:p>
            <a:pPr lvl="0">
              <a:defRPr sz="1000" b="1">
                <a:solidFill>
                  <a:srgbClr val="000000"/>
                </a:solidFill>
              </a:defRPr>
            </a:pPr>
            <a:endParaRPr lang="en-US"/>
          </a:p>
        </c:txPr>
        <c:crossAx val="831957149"/>
        <c:crosses val="autoZero"/>
        <c:auto val="1"/>
        <c:lblAlgn val="ctr"/>
        <c:lblOffset val="100"/>
        <c:noMultiLvlLbl val="1"/>
      </c:catAx>
      <c:valAx>
        <c:axId val="831957149"/>
        <c:scaling>
          <c:orientation val="minMax"/>
        </c:scaling>
        <c:delete val="0"/>
        <c:axPos val="l"/>
        <c:majorGridlines>
          <c:spPr>
            <a:ln>
              <a:solidFill>
                <a:srgbClr val="B7B7B7"/>
              </a:solidFill>
            </a:ln>
          </c:spPr>
        </c:majorGridlines>
        <c:numFmt formatCode="0%" sourceLinked="1"/>
        <c:majorTickMark val="cross"/>
        <c:minorTickMark val="cross"/>
        <c:tickLblPos val="nextTo"/>
        <c:spPr>
          <a:ln w="47625">
            <a:noFill/>
          </a:ln>
        </c:spPr>
        <c:txPr>
          <a:bodyPr/>
          <a:lstStyle/>
          <a:p>
            <a:pPr lvl="0">
              <a:defRPr b="0"/>
            </a:pPr>
            <a:endParaRPr lang="en-US"/>
          </a:p>
        </c:txPr>
        <c:crossAx val="1854589512"/>
        <c:crosses val="autoZero"/>
        <c:crossBetween val="between"/>
      </c:valAx>
    </c:plotArea>
    <c:legend>
      <c:legendPos val="r"/>
      <c:overlay val="0"/>
      <c:txPr>
        <a:bodyPr/>
        <a:lstStyle/>
        <a:p>
          <a:pPr lvl="0">
            <a:defRPr>
              <a:solidFill>
                <a:srgbClr val="000000"/>
              </a:solidFill>
            </a:defRPr>
          </a:pPr>
          <a:endParaRPr lang="en-US"/>
        </a:p>
      </c:txPr>
    </c:legend>
    <c:plotVisOnly val="1"/>
    <c:dispBlanksAs val="zero"/>
    <c:showDLblsOverMax val="1"/>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b="1">
                <a:solidFill>
                  <a:srgbClr val="000000"/>
                </a:solidFill>
              </a:defRPr>
            </a:pPr>
            <a:r>
              <a:rPr lang="sk-SK"/>
              <a:t>Zmena</a:t>
            </a:r>
            <a:r>
              <a:rPr lang="sk-SK" baseline="0"/>
              <a:t> trvalého pobytu</a:t>
            </a:r>
            <a:endParaRPr lang="sk-SK"/>
          </a:p>
        </c:rich>
      </c:tx>
      <c:overlay val="0"/>
    </c:title>
    <c:autoTitleDeleted val="0"/>
    <c:plotArea>
      <c:layout/>
      <c:barChart>
        <c:barDir val="col"/>
        <c:grouping val="percentStacked"/>
        <c:varyColors val="1"/>
        <c:ser>
          <c:idx val="0"/>
          <c:order val="0"/>
          <c:tx>
            <c:strRef>
              <c:f>ŽS6_presťahovanie!$C$159</c:f>
              <c:strCache>
                <c:ptCount val="1"/>
                <c:pt idx="0">
                  <c:v>Výsledkok v kategórii</c:v>
                </c:pt>
              </c:strCache>
            </c:strRef>
          </c:tx>
          <c:spPr>
            <a:solidFill>
              <a:srgbClr val="38761D"/>
            </a:solidFill>
          </c:spPr>
          <c:invertIfNegative val="1"/>
          <c:dLbls>
            <c:spPr>
              <a:noFill/>
              <a:ln>
                <a:noFill/>
              </a:ln>
              <a:effectLst/>
            </c:spPr>
            <c:txPr>
              <a:bodyPr/>
              <a:lstStyle/>
              <a:p>
                <a:pPr lvl="0">
                  <a:defRPr sz="1000" b="0" i="0">
                    <a:solidFill>
                      <a:srgbClr val="FFFFFF"/>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ŽS6_presťahovanie!$B$160:$B$174</c:f>
              <c:strCache>
                <c:ptCount val="15"/>
                <c:pt idx="0">
                  <c:v>Vyhľadateľnosť</c:v>
                </c:pt>
                <c:pt idx="1">
                  <c:v>Návody a informovanosť</c:v>
                </c:pt>
                <c:pt idx="2">
                  <c:v>Navigácia vo formulároch</c:v>
                </c:pt>
                <c:pt idx="3">
                  <c:v>Proaktívnosť</c:v>
                </c:pt>
                <c:pt idx="4">
                  <c:v>1x a dosť!</c:v>
                </c:pt>
                <c:pt idx="5">
                  <c:v>Spätná väzba</c:v>
                </c:pt>
                <c:pt idx="6">
                  <c:v>Použiteľnosť</c:v>
                </c:pt>
                <c:pt idx="7">
                  <c:v>Zrozumiteľnosť</c:v>
                </c:pt>
                <c:pt idx="8">
                  <c:v>Dostupnosť online</c:v>
                </c:pt>
                <c:pt idx="9">
                  <c:v>Mobilita</c:v>
                </c:pt>
                <c:pt idx="10">
                  <c:v>Inkluzívnosť</c:v>
                </c:pt>
                <c:pt idx="11">
                  <c:v>Platba</c:v>
                </c:pt>
                <c:pt idx="12">
                  <c:v>Bezpečnosť</c:v>
                </c:pt>
                <c:pt idx="13">
                  <c:v>Transparentnosť</c:v>
                </c:pt>
                <c:pt idx="14">
                  <c:v>Rozvoj</c:v>
                </c:pt>
              </c:strCache>
            </c:strRef>
          </c:cat>
          <c:val>
            <c:numRef>
              <c:f>ŽS6_presťahovanie!$C$160:$C$174</c:f>
              <c:numCache>
                <c:formatCode>0.00%</c:formatCode>
                <c:ptCount val="15"/>
                <c:pt idx="0">
                  <c:v>0.66666666666666663</c:v>
                </c:pt>
                <c:pt idx="1">
                  <c:v>0.75</c:v>
                </c:pt>
                <c:pt idx="2">
                  <c:v>0.75</c:v>
                </c:pt>
                <c:pt idx="3">
                  <c:v>8.3333333333333329E-2</c:v>
                </c:pt>
                <c:pt idx="4">
                  <c:v>0.875</c:v>
                </c:pt>
                <c:pt idx="5">
                  <c:v>9.0909090909090912E-2</c:v>
                </c:pt>
                <c:pt idx="6">
                  <c:v>0.66666666666666663</c:v>
                </c:pt>
                <c:pt idx="7">
                  <c:v>0</c:v>
                </c:pt>
                <c:pt idx="8">
                  <c:v>0.4</c:v>
                </c:pt>
                <c:pt idx="9">
                  <c:v>0.2</c:v>
                </c:pt>
                <c:pt idx="10">
                  <c:v>0.14285714285714285</c:v>
                </c:pt>
                <c:pt idx="11">
                  <c:v>0.5714285714285714</c:v>
                </c:pt>
                <c:pt idx="12">
                  <c:v>0.8</c:v>
                </c:pt>
                <c:pt idx="13">
                  <c:v>0.21428571428571427</c:v>
                </c:pt>
                <c:pt idx="14">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5D76-434D-B35E-AF8D3E5A047B}"/>
            </c:ext>
          </c:extLst>
        </c:ser>
        <c:ser>
          <c:idx val="1"/>
          <c:order val="1"/>
          <c:tx>
            <c:strRef>
              <c:f>ŽS6_presťahovanie!$D$159</c:f>
              <c:strCache>
                <c:ptCount val="1"/>
                <c:pt idx="0">
                  <c:v>Celkový potenciál zlepšenia kategórie</c:v>
                </c:pt>
              </c:strCache>
            </c:strRef>
          </c:tx>
          <c:spPr>
            <a:solidFill>
              <a:srgbClr val="B7B7B7"/>
            </a:solidFill>
          </c:spPr>
          <c:invertIfNegative val="1"/>
          <c:dLbls>
            <c:spPr>
              <a:noFill/>
              <a:ln>
                <a:noFill/>
              </a:ln>
              <a:effectLst/>
            </c:spPr>
            <c:txPr>
              <a:bodyPr/>
              <a:lstStyle/>
              <a:p>
                <a:pPr lvl="0">
                  <a:defRPr sz="1000" b="1" i="0">
                    <a:solidFill>
                      <a:srgbClr val="434343"/>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ŽS6_presťahovanie!$B$160:$B$174</c:f>
              <c:strCache>
                <c:ptCount val="15"/>
                <c:pt idx="0">
                  <c:v>Vyhľadateľnosť</c:v>
                </c:pt>
                <c:pt idx="1">
                  <c:v>Návody a informovanosť</c:v>
                </c:pt>
                <c:pt idx="2">
                  <c:v>Navigácia vo formulároch</c:v>
                </c:pt>
                <c:pt idx="3">
                  <c:v>Proaktívnosť</c:v>
                </c:pt>
                <c:pt idx="4">
                  <c:v>1x a dosť!</c:v>
                </c:pt>
                <c:pt idx="5">
                  <c:v>Spätná väzba</c:v>
                </c:pt>
                <c:pt idx="6">
                  <c:v>Použiteľnosť</c:v>
                </c:pt>
                <c:pt idx="7">
                  <c:v>Zrozumiteľnosť</c:v>
                </c:pt>
                <c:pt idx="8">
                  <c:v>Dostupnosť online</c:v>
                </c:pt>
                <c:pt idx="9">
                  <c:v>Mobilita</c:v>
                </c:pt>
                <c:pt idx="10">
                  <c:v>Inkluzívnosť</c:v>
                </c:pt>
                <c:pt idx="11">
                  <c:v>Platba</c:v>
                </c:pt>
                <c:pt idx="12">
                  <c:v>Bezpečnosť</c:v>
                </c:pt>
                <c:pt idx="13">
                  <c:v>Transparentnosť</c:v>
                </c:pt>
                <c:pt idx="14">
                  <c:v>Rozvoj</c:v>
                </c:pt>
              </c:strCache>
            </c:strRef>
          </c:cat>
          <c:val>
            <c:numRef>
              <c:f>ŽS6_presťahovanie!$D$160:$D$174</c:f>
              <c:numCache>
                <c:formatCode>0.00%</c:formatCode>
                <c:ptCount val="15"/>
                <c:pt idx="0">
                  <c:v>0.33333333333333337</c:v>
                </c:pt>
                <c:pt idx="1">
                  <c:v>0.25</c:v>
                </c:pt>
                <c:pt idx="2">
                  <c:v>0.25</c:v>
                </c:pt>
                <c:pt idx="3">
                  <c:v>0.91666666666666663</c:v>
                </c:pt>
                <c:pt idx="4">
                  <c:v>0.125</c:v>
                </c:pt>
                <c:pt idx="5">
                  <c:v>0.90909090909090906</c:v>
                </c:pt>
                <c:pt idx="6">
                  <c:v>0.33333333333333337</c:v>
                </c:pt>
                <c:pt idx="7">
                  <c:v>1</c:v>
                </c:pt>
                <c:pt idx="8">
                  <c:v>0.6</c:v>
                </c:pt>
                <c:pt idx="9">
                  <c:v>0.8</c:v>
                </c:pt>
                <c:pt idx="10">
                  <c:v>0.85714285714285721</c:v>
                </c:pt>
                <c:pt idx="11">
                  <c:v>0.4285714285714286</c:v>
                </c:pt>
                <c:pt idx="12">
                  <c:v>0.19999999999999996</c:v>
                </c:pt>
                <c:pt idx="13">
                  <c:v>0.7857142857142857</c:v>
                </c:pt>
                <c:pt idx="14">
                  <c:v>1</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1-5D76-434D-B35E-AF8D3E5A047B}"/>
            </c:ext>
          </c:extLst>
        </c:ser>
        <c:dLbls>
          <c:showLegendKey val="0"/>
          <c:showVal val="0"/>
          <c:showCatName val="0"/>
          <c:showSerName val="0"/>
          <c:showPercent val="0"/>
          <c:showBubbleSize val="0"/>
        </c:dLbls>
        <c:gapWidth val="150"/>
        <c:overlap val="100"/>
        <c:axId val="1854589512"/>
        <c:axId val="831957149"/>
      </c:barChart>
      <c:catAx>
        <c:axId val="1854589512"/>
        <c:scaling>
          <c:orientation val="minMax"/>
        </c:scaling>
        <c:delete val="0"/>
        <c:axPos val="b"/>
        <c:numFmt formatCode="General" sourceLinked="1"/>
        <c:majorTickMark val="cross"/>
        <c:minorTickMark val="cross"/>
        <c:tickLblPos val="nextTo"/>
        <c:txPr>
          <a:bodyPr/>
          <a:lstStyle/>
          <a:p>
            <a:pPr lvl="0">
              <a:defRPr sz="1000" b="1">
                <a:solidFill>
                  <a:srgbClr val="000000"/>
                </a:solidFill>
              </a:defRPr>
            </a:pPr>
            <a:endParaRPr lang="en-US"/>
          </a:p>
        </c:txPr>
        <c:crossAx val="831957149"/>
        <c:crosses val="autoZero"/>
        <c:auto val="1"/>
        <c:lblAlgn val="ctr"/>
        <c:lblOffset val="100"/>
        <c:noMultiLvlLbl val="1"/>
      </c:catAx>
      <c:valAx>
        <c:axId val="831957149"/>
        <c:scaling>
          <c:orientation val="minMax"/>
        </c:scaling>
        <c:delete val="0"/>
        <c:axPos val="l"/>
        <c:majorGridlines>
          <c:spPr>
            <a:ln>
              <a:solidFill>
                <a:srgbClr val="B7B7B7"/>
              </a:solidFill>
            </a:ln>
          </c:spPr>
        </c:majorGridlines>
        <c:numFmt formatCode="0%" sourceLinked="1"/>
        <c:majorTickMark val="cross"/>
        <c:minorTickMark val="cross"/>
        <c:tickLblPos val="nextTo"/>
        <c:spPr>
          <a:ln w="47625">
            <a:noFill/>
          </a:ln>
        </c:spPr>
        <c:txPr>
          <a:bodyPr/>
          <a:lstStyle/>
          <a:p>
            <a:pPr lvl="0">
              <a:defRPr b="0"/>
            </a:pPr>
            <a:endParaRPr lang="en-US"/>
          </a:p>
        </c:txPr>
        <c:crossAx val="1854589512"/>
        <c:crosses val="autoZero"/>
        <c:crossBetween val="between"/>
      </c:valAx>
    </c:plotArea>
    <c:legend>
      <c:legendPos val="r"/>
      <c:overlay val="0"/>
      <c:txPr>
        <a:bodyPr/>
        <a:lstStyle/>
        <a:p>
          <a:pPr lvl="0">
            <a:defRPr>
              <a:solidFill>
                <a:srgbClr val="000000"/>
              </a:solidFill>
            </a:defRPr>
          </a:pPr>
          <a:endParaRPr lang="en-US"/>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1"/>
  <c:style val="2"/>
  <c:chart>
    <c:autoTitleDeleted val="1"/>
    <c:plotArea>
      <c:layout/>
      <c:barChart>
        <c:barDir val="col"/>
        <c:grouping val="clustered"/>
        <c:varyColors val="1"/>
        <c:ser>
          <c:idx val="0"/>
          <c:order val="0"/>
          <c:tx>
            <c:strRef>
              <c:f>'Kópia hárka Grafy'!$AE$2</c:f>
              <c:strCache>
                <c:ptCount val="1"/>
                <c:pt idx="0">
                  <c:v>%</c:v>
                </c:pt>
              </c:strCache>
            </c:strRef>
          </c:tx>
          <c:spPr>
            <a:solidFill>
              <a:srgbClr val="FF6E00"/>
            </a:solidFill>
          </c:spPr>
          <c:invertIfNegative val="1"/>
          <c:cat>
            <c:numRef>
              <c:f>'Kópia hárka Grafy'!$A$3:$A$27</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cat>
          <c:val>
            <c:numRef>
              <c:f>'Kópia hárka Grafy'!$AE$3:$AE$27</c:f>
              <c:numCache>
                <c:formatCode>0.00%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4B3B-4DE3-92A6-180BB2F226D5}"/>
            </c:ext>
          </c:extLst>
        </c:ser>
        <c:dLbls>
          <c:showLegendKey val="0"/>
          <c:showVal val="0"/>
          <c:showCatName val="0"/>
          <c:showSerName val="0"/>
          <c:showPercent val="0"/>
          <c:showBubbleSize val="0"/>
        </c:dLbls>
        <c:gapWidth val="150"/>
        <c:axId val="2009067355"/>
        <c:axId val="2147267177"/>
      </c:barChart>
      <c:catAx>
        <c:axId val="2009067355"/>
        <c:scaling>
          <c:orientation val="minMax"/>
        </c:scaling>
        <c:delete val="0"/>
        <c:axPos val="b"/>
        <c:numFmt formatCode="General" sourceLinked="1"/>
        <c:majorTickMark val="cross"/>
        <c:minorTickMark val="cross"/>
        <c:tickLblPos val="nextTo"/>
        <c:txPr>
          <a:bodyPr/>
          <a:lstStyle/>
          <a:p>
            <a:pPr lvl="0">
              <a:defRPr b="0"/>
            </a:pPr>
            <a:endParaRPr lang="en-US"/>
          </a:p>
        </c:txPr>
        <c:crossAx val="2147267177"/>
        <c:crosses val="autoZero"/>
        <c:auto val="1"/>
        <c:lblAlgn val="ctr"/>
        <c:lblOffset val="100"/>
        <c:noMultiLvlLbl val="1"/>
      </c:catAx>
      <c:valAx>
        <c:axId val="2147267177"/>
        <c:scaling>
          <c:orientation val="minMax"/>
        </c:scaling>
        <c:delete val="0"/>
        <c:axPos val="l"/>
        <c:majorGridlines>
          <c:spPr>
            <a:ln>
              <a:solidFill>
                <a:srgbClr val="B7B7B7"/>
              </a:solidFill>
            </a:ln>
          </c:spPr>
        </c:majorGridlines>
        <c:numFmt formatCode="0.00%" sourceLinked="1"/>
        <c:majorTickMark val="cross"/>
        <c:minorTickMark val="cross"/>
        <c:tickLblPos val="nextTo"/>
        <c:spPr>
          <a:ln w="47625">
            <a:noFill/>
          </a:ln>
        </c:spPr>
        <c:txPr>
          <a:bodyPr/>
          <a:lstStyle/>
          <a:p>
            <a:pPr lvl="0">
              <a:defRPr b="0"/>
            </a:pPr>
            <a:endParaRPr lang="en-US"/>
          </a:p>
        </c:txPr>
        <c:crossAx val="2009067355"/>
        <c:crosses val="autoZero"/>
        <c:crossBetween val="between"/>
      </c:valAx>
    </c:plotArea>
    <c:legend>
      <c:legendPos val="r"/>
      <c:overlay val="0"/>
    </c:legend>
    <c:plotVisOnly val="1"/>
    <c:dispBlanksAs val="zero"/>
    <c:showDLblsOverMax val="1"/>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b="1">
                <a:solidFill>
                  <a:srgbClr val="000000"/>
                </a:solidFill>
              </a:defRPr>
            </a:pPr>
            <a:r>
              <a:rPr lang="en-US"/>
              <a:t>Prihláška do Materskej školy</a:t>
            </a:r>
          </a:p>
        </c:rich>
      </c:tx>
      <c:overlay val="0"/>
    </c:title>
    <c:autoTitleDeleted val="0"/>
    <c:plotArea>
      <c:layout/>
      <c:barChart>
        <c:barDir val="col"/>
        <c:grouping val="percentStacked"/>
        <c:varyColors val="1"/>
        <c:ser>
          <c:idx val="0"/>
          <c:order val="0"/>
          <c:tx>
            <c:strRef>
              <c:f>ŽS11_materská_škola!$C$159</c:f>
              <c:strCache>
                <c:ptCount val="1"/>
                <c:pt idx="0">
                  <c:v>Výsledkok v kategórii</c:v>
                </c:pt>
              </c:strCache>
            </c:strRef>
          </c:tx>
          <c:spPr>
            <a:solidFill>
              <a:srgbClr val="38761D"/>
            </a:solidFill>
          </c:spPr>
          <c:invertIfNegative val="1"/>
          <c:dLbls>
            <c:spPr>
              <a:noFill/>
              <a:ln>
                <a:noFill/>
              </a:ln>
              <a:effectLst/>
            </c:spPr>
            <c:txPr>
              <a:bodyPr/>
              <a:lstStyle/>
              <a:p>
                <a:pPr lvl="0">
                  <a:defRPr sz="1000" b="0" i="0">
                    <a:solidFill>
                      <a:srgbClr val="FFFFFF"/>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ŽS11_materská_škola!$B$160:$B$174</c:f>
              <c:strCache>
                <c:ptCount val="15"/>
                <c:pt idx="0">
                  <c:v>Vyhľadateľnosť</c:v>
                </c:pt>
                <c:pt idx="1">
                  <c:v>Návody a informovanosť</c:v>
                </c:pt>
                <c:pt idx="2">
                  <c:v>Navigácia vo formulároch</c:v>
                </c:pt>
                <c:pt idx="3">
                  <c:v>Proaktívnosť</c:v>
                </c:pt>
                <c:pt idx="4">
                  <c:v>1x a dosť!</c:v>
                </c:pt>
                <c:pt idx="5">
                  <c:v>Spätná väzba</c:v>
                </c:pt>
                <c:pt idx="6">
                  <c:v>Použiteľnosť</c:v>
                </c:pt>
                <c:pt idx="7">
                  <c:v>Zrozumiteľnosť</c:v>
                </c:pt>
                <c:pt idx="8">
                  <c:v>Dostupnosť online</c:v>
                </c:pt>
                <c:pt idx="9">
                  <c:v>Mobilita</c:v>
                </c:pt>
                <c:pt idx="10">
                  <c:v>Inkluzívnosť</c:v>
                </c:pt>
                <c:pt idx="11">
                  <c:v>Platba</c:v>
                </c:pt>
                <c:pt idx="12">
                  <c:v>Bezpečnosť</c:v>
                </c:pt>
                <c:pt idx="13">
                  <c:v>Transparentnosť</c:v>
                </c:pt>
                <c:pt idx="14">
                  <c:v>Rozvoj</c:v>
                </c:pt>
              </c:strCache>
            </c:strRef>
          </c:cat>
          <c:val>
            <c:numRef>
              <c:f>ŽS11_materská_škola!$C$160:$C$174</c:f>
              <c:numCache>
                <c:formatCode>0.00%</c:formatCode>
                <c:ptCount val="15"/>
                <c:pt idx="0">
                  <c:v>0.75</c:v>
                </c:pt>
                <c:pt idx="1">
                  <c:v>0.70833333333333337</c:v>
                </c:pt>
                <c:pt idx="2">
                  <c:v>0.75</c:v>
                </c:pt>
                <c:pt idx="3">
                  <c:v>0</c:v>
                </c:pt>
                <c:pt idx="4">
                  <c:v>0.25</c:v>
                </c:pt>
                <c:pt idx="5">
                  <c:v>0</c:v>
                </c:pt>
                <c:pt idx="6">
                  <c:v>0.21739130434782608</c:v>
                </c:pt>
                <c:pt idx="7">
                  <c:v>0</c:v>
                </c:pt>
                <c:pt idx="8">
                  <c:v>0</c:v>
                </c:pt>
                <c:pt idx="9">
                  <c:v>0</c:v>
                </c:pt>
                <c:pt idx="10">
                  <c:v>0</c:v>
                </c:pt>
                <c:pt idx="11">
                  <c:v>0</c:v>
                </c:pt>
                <c:pt idx="12">
                  <c:v>0.8</c:v>
                </c:pt>
                <c:pt idx="13">
                  <c:v>0.14285714285714285</c:v>
                </c:pt>
                <c:pt idx="14">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45D4-4DA5-98B4-F46F35134EE8}"/>
            </c:ext>
          </c:extLst>
        </c:ser>
        <c:ser>
          <c:idx val="1"/>
          <c:order val="1"/>
          <c:tx>
            <c:strRef>
              <c:f>ŽS11_materská_škola!$D$159</c:f>
              <c:strCache>
                <c:ptCount val="1"/>
                <c:pt idx="0">
                  <c:v>Celkový potenciál zlepšenia kategórie</c:v>
                </c:pt>
              </c:strCache>
            </c:strRef>
          </c:tx>
          <c:spPr>
            <a:solidFill>
              <a:srgbClr val="B7B7B7"/>
            </a:solidFill>
          </c:spPr>
          <c:invertIfNegative val="1"/>
          <c:dLbls>
            <c:spPr>
              <a:noFill/>
              <a:ln>
                <a:noFill/>
              </a:ln>
              <a:effectLst/>
            </c:spPr>
            <c:txPr>
              <a:bodyPr/>
              <a:lstStyle/>
              <a:p>
                <a:pPr lvl="0">
                  <a:defRPr sz="1000" b="1" i="0">
                    <a:solidFill>
                      <a:srgbClr val="434343"/>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ŽS11_materská_škola!$B$160:$B$174</c:f>
              <c:strCache>
                <c:ptCount val="15"/>
                <c:pt idx="0">
                  <c:v>Vyhľadateľnosť</c:v>
                </c:pt>
                <c:pt idx="1">
                  <c:v>Návody a informovanosť</c:v>
                </c:pt>
                <c:pt idx="2">
                  <c:v>Navigácia vo formulároch</c:v>
                </c:pt>
                <c:pt idx="3">
                  <c:v>Proaktívnosť</c:v>
                </c:pt>
                <c:pt idx="4">
                  <c:v>1x a dosť!</c:v>
                </c:pt>
                <c:pt idx="5">
                  <c:v>Spätná väzba</c:v>
                </c:pt>
                <c:pt idx="6">
                  <c:v>Použiteľnosť</c:v>
                </c:pt>
                <c:pt idx="7">
                  <c:v>Zrozumiteľnosť</c:v>
                </c:pt>
                <c:pt idx="8">
                  <c:v>Dostupnosť online</c:v>
                </c:pt>
                <c:pt idx="9">
                  <c:v>Mobilita</c:v>
                </c:pt>
                <c:pt idx="10">
                  <c:v>Inkluzívnosť</c:v>
                </c:pt>
                <c:pt idx="11">
                  <c:v>Platba</c:v>
                </c:pt>
                <c:pt idx="12">
                  <c:v>Bezpečnosť</c:v>
                </c:pt>
                <c:pt idx="13">
                  <c:v>Transparentnosť</c:v>
                </c:pt>
                <c:pt idx="14">
                  <c:v>Rozvoj</c:v>
                </c:pt>
              </c:strCache>
            </c:strRef>
          </c:cat>
          <c:val>
            <c:numRef>
              <c:f>ŽS11_materská_škola!$D$160:$D$174</c:f>
              <c:numCache>
                <c:formatCode>0.00%</c:formatCode>
                <c:ptCount val="15"/>
                <c:pt idx="0">
                  <c:v>0.25</c:v>
                </c:pt>
                <c:pt idx="1">
                  <c:v>0.29166666666666663</c:v>
                </c:pt>
                <c:pt idx="2">
                  <c:v>0.25</c:v>
                </c:pt>
                <c:pt idx="3">
                  <c:v>1</c:v>
                </c:pt>
                <c:pt idx="4">
                  <c:v>0.75</c:v>
                </c:pt>
                <c:pt idx="5">
                  <c:v>1</c:v>
                </c:pt>
                <c:pt idx="6">
                  <c:v>0.78260869565217395</c:v>
                </c:pt>
                <c:pt idx="7">
                  <c:v>1</c:v>
                </c:pt>
                <c:pt idx="8">
                  <c:v>1</c:v>
                </c:pt>
                <c:pt idx="9">
                  <c:v>1</c:v>
                </c:pt>
                <c:pt idx="10">
                  <c:v>1</c:v>
                </c:pt>
                <c:pt idx="11">
                  <c:v>0</c:v>
                </c:pt>
                <c:pt idx="12">
                  <c:v>0.19999999999999996</c:v>
                </c:pt>
                <c:pt idx="13">
                  <c:v>0.85714285714285721</c:v>
                </c:pt>
                <c:pt idx="14">
                  <c:v>1</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1-45D4-4DA5-98B4-F46F35134EE8}"/>
            </c:ext>
          </c:extLst>
        </c:ser>
        <c:dLbls>
          <c:showLegendKey val="0"/>
          <c:showVal val="0"/>
          <c:showCatName val="0"/>
          <c:showSerName val="0"/>
          <c:showPercent val="0"/>
          <c:showBubbleSize val="0"/>
        </c:dLbls>
        <c:gapWidth val="150"/>
        <c:overlap val="100"/>
        <c:axId val="1854589512"/>
        <c:axId val="831957149"/>
      </c:barChart>
      <c:catAx>
        <c:axId val="1854589512"/>
        <c:scaling>
          <c:orientation val="minMax"/>
        </c:scaling>
        <c:delete val="0"/>
        <c:axPos val="b"/>
        <c:numFmt formatCode="General" sourceLinked="1"/>
        <c:majorTickMark val="cross"/>
        <c:minorTickMark val="cross"/>
        <c:tickLblPos val="nextTo"/>
        <c:txPr>
          <a:bodyPr/>
          <a:lstStyle/>
          <a:p>
            <a:pPr lvl="0">
              <a:defRPr sz="1000" b="1">
                <a:solidFill>
                  <a:srgbClr val="000000"/>
                </a:solidFill>
              </a:defRPr>
            </a:pPr>
            <a:endParaRPr lang="en-US"/>
          </a:p>
        </c:txPr>
        <c:crossAx val="831957149"/>
        <c:crosses val="autoZero"/>
        <c:auto val="1"/>
        <c:lblAlgn val="ctr"/>
        <c:lblOffset val="100"/>
        <c:noMultiLvlLbl val="1"/>
      </c:catAx>
      <c:valAx>
        <c:axId val="831957149"/>
        <c:scaling>
          <c:orientation val="minMax"/>
        </c:scaling>
        <c:delete val="0"/>
        <c:axPos val="l"/>
        <c:majorGridlines>
          <c:spPr>
            <a:ln>
              <a:solidFill>
                <a:srgbClr val="B7B7B7"/>
              </a:solidFill>
            </a:ln>
          </c:spPr>
        </c:majorGridlines>
        <c:numFmt formatCode="0%" sourceLinked="1"/>
        <c:majorTickMark val="cross"/>
        <c:minorTickMark val="cross"/>
        <c:tickLblPos val="nextTo"/>
        <c:spPr>
          <a:ln w="47625">
            <a:noFill/>
          </a:ln>
        </c:spPr>
        <c:txPr>
          <a:bodyPr/>
          <a:lstStyle/>
          <a:p>
            <a:pPr lvl="0">
              <a:defRPr b="0"/>
            </a:pPr>
            <a:endParaRPr lang="en-US"/>
          </a:p>
        </c:txPr>
        <c:crossAx val="1854589512"/>
        <c:crosses val="autoZero"/>
        <c:crossBetween val="between"/>
      </c:valAx>
    </c:plotArea>
    <c:legend>
      <c:legendPos val="r"/>
      <c:overlay val="0"/>
      <c:txPr>
        <a:bodyPr/>
        <a:lstStyle/>
        <a:p>
          <a:pPr lvl="0">
            <a:defRPr>
              <a:solidFill>
                <a:srgbClr val="000000"/>
              </a:solidFill>
            </a:defRPr>
          </a:pPr>
          <a:endParaRPr lang="en-US"/>
        </a:p>
      </c:txPr>
    </c:legend>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1"/>
  <c:style val="2"/>
  <c:chart>
    <c:autoTitleDeleted val="1"/>
    <c:plotArea>
      <c:layout/>
      <c:barChart>
        <c:barDir val="col"/>
        <c:grouping val="clustered"/>
        <c:varyColors val="1"/>
        <c:ser>
          <c:idx val="0"/>
          <c:order val="0"/>
          <c:tx>
            <c:strRef>
              <c:f>'Kópia hárka Grafy'!$AJ$2</c:f>
              <c:strCache>
                <c:ptCount val="1"/>
                <c:pt idx="0">
                  <c:v>%</c:v>
                </c:pt>
              </c:strCache>
            </c:strRef>
          </c:tx>
          <c:spPr>
            <a:solidFill>
              <a:srgbClr val="FF6E00"/>
            </a:solidFill>
          </c:spPr>
          <c:invertIfNegative val="1"/>
          <c:cat>
            <c:numRef>
              <c:f>'Kópia hárka Grafy'!$A$3:$A$27</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cat>
          <c:val>
            <c:numRef>
              <c:f>'Kópia hárka Grafy'!$AJ$3:$AJ$27</c:f>
              <c:numCache>
                <c:formatCode>#,##0.00</c:formatCode>
                <c:ptCount val="25"/>
                <c:pt idx="0" formatCode="0.00%">
                  <c:v>0</c:v>
                </c:pt>
                <c:pt idx="1">
                  <c:v>0</c:v>
                </c:pt>
                <c:pt idx="2" formatCode="0.00%">
                  <c:v>0</c:v>
                </c:pt>
                <c:pt idx="3" formatCode="0.00%">
                  <c:v>0</c:v>
                </c:pt>
                <c:pt idx="4" formatCode="0.00%">
                  <c:v>0</c:v>
                </c:pt>
                <c:pt idx="5" formatCode="0.00%">
                  <c:v>0</c:v>
                </c:pt>
                <c:pt idx="6" formatCode="0.00%">
                  <c:v>0</c:v>
                </c:pt>
                <c:pt idx="7" formatCode="0.00%">
                  <c:v>0</c:v>
                </c:pt>
                <c:pt idx="8" formatCode="0.00%">
                  <c:v>0</c:v>
                </c:pt>
                <c:pt idx="9" formatCode="0.00%">
                  <c:v>0</c:v>
                </c:pt>
                <c:pt idx="10" formatCode="0.00%">
                  <c:v>0</c:v>
                </c:pt>
                <c:pt idx="11" formatCode="0.00%">
                  <c:v>0</c:v>
                </c:pt>
                <c:pt idx="12" formatCode="0.00%">
                  <c:v>0.22916666666666666</c:v>
                </c:pt>
                <c:pt idx="13" formatCode="0.00%">
                  <c:v>0</c:v>
                </c:pt>
                <c:pt idx="14" formatCode="0.00%">
                  <c:v>0</c:v>
                </c:pt>
                <c:pt idx="15" formatCode="0.00%">
                  <c:v>0</c:v>
                </c:pt>
                <c:pt idx="16" formatCode="0.00%">
                  <c:v>0</c:v>
                </c:pt>
                <c:pt idx="17" formatCode="0.00%">
                  <c:v>0</c:v>
                </c:pt>
                <c:pt idx="18" formatCode="0.00%">
                  <c:v>0</c:v>
                </c:pt>
                <c:pt idx="19" formatCode="0.00%">
                  <c:v>0</c:v>
                </c:pt>
                <c:pt idx="20" formatCode="0.00%">
                  <c:v>0</c:v>
                </c:pt>
                <c:pt idx="21" formatCode="0.00%">
                  <c:v>0</c:v>
                </c:pt>
                <c:pt idx="22" formatCode="0.00%">
                  <c:v>0</c:v>
                </c:pt>
                <c:pt idx="23" formatCode="0.00%">
                  <c:v>0</c:v>
                </c:pt>
                <c:pt idx="24" formatCode="0.00%">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6766-4002-ABD8-1CFD101A6D14}"/>
            </c:ext>
          </c:extLst>
        </c:ser>
        <c:dLbls>
          <c:showLegendKey val="0"/>
          <c:showVal val="0"/>
          <c:showCatName val="0"/>
          <c:showSerName val="0"/>
          <c:showPercent val="0"/>
          <c:showBubbleSize val="0"/>
        </c:dLbls>
        <c:gapWidth val="150"/>
        <c:axId val="925552952"/>
        <c:axId val="440016290"/>
      </c:barChart>
      <c:catAx>
        <c:axId val="925552952"/>
        <c:scaling>
          <c:orientation val="minMax"/>
        </c:scaling>
        <c:delete val="0"/>
        <c:axPos val="b"/>
        <c:numFmt formatCode="General" sourceLinked="1"/>
        <c:majorTickMark val="cross"/>
        <c:minorTickMark val="cross"/>
        <c:tickLblPos val="nextTo"/>
        <c:txPr>
          <a:bodyPr/>
          <a:lstStyle/>
          <a:p>
            <a:pPr lvl="0">
              <a:defRPr b="0"/>
            </a:pPr>
            <a:endParaRPr lang="en-US"/>
          </a:p>
        </c:txPr>
        <c:crossAx val="440016290"/>
        <c:crosses val="autoZero"/>
        <c:auto val="1"/>
        <c:lblAlgn val="ctr"/>
        <c:lblOffset val="100"/>
        <c:noMultiLvlLbl val="1"/>
      </c:catAx>
      <c:valAx>
        <c:axId val="440016290"/>
        <c:scaling>
          <c:orientation val="minMax"/>
        </c:scaling>
        <c:delete val="0"/>
        <c:axPos val="l"/>
        <c:majorGridlines>
          <c:spPr>
            <a:ln>
              <a:solidFill>
                <a:srgbClr val="B7B7B7"/>
              </a:solidFill>
            </a:ln>
          </c:spPr>
        </c:majorGridlines>
        <c:numFmt formatCode="0.00%" sourceLinked="1"/>
        <c:majorTickMark val="cross"/>
        <c:minorTickMark val="cross"/>
        <c:tickLblPos val="nextTo"/>
        <c:spPr>
          <a:ln w="47625">
            <a:noFill/>
          </a:ln>
        </c:spPr>
        <c:txPr>
          <a:bodyPr/>
          <a:lstStyle/>
          <a:p>
            <a:pPr lvl="0">
              <a:defRPr b="0"/>
            </a:pPr>
            <a:endParaRPr lang="en-US"/>
          </a:p>
        </c:txPr>
        <c:crossAx val="925552952"/>
        <c:crosses val="autoZero"/>
        <c:crossBetween val="between"/>
      </c:valAx>
    </c:plotArea>
    <c:legend>
      <c:legendPos val="r"/>
      <c:overlay val="0"/>
    </c:legend>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1"/>
  <c:style val="2"/>
  <c:chart>
    <c:autoTitleDeleted val="1"/>
    <c:plotArea>
      <c:layout/>
      <c:barChart>
        <c:barDir val="col"/>
        <c:grouping val="clustered"/>
        <c:varyColors val="1"/>
        <c:ser>
          <c:idx val="0"/>
          <c:order val="0"/>
          <c:tx>
            <c:strRef>
              <c:f>'Kópia hárka Grafy'!$AO$2</c:f>
              <c:strCache>
                <c:ptCount val="1"/>
                <c:pt idx="0">
                  <c:v>%</c:v>
                </c:pt>
              </c:strCache>
            </c:strRef>
          </c:tx>
          <c:spPr>
            <a:solidFill>
              <a:srgbClr val="FF6E00"/>
            </a:solidFill>
          </c:spPr>
          <c:invertIfNegative val="1"/>
          <c:cat>
            <c:numRef>
              <c:f>'Kópia hárka Grafy'!$A$3:$A$27</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cat>
          <c:val>
            <c:numRef>
              <c:f>'Kópia hárka Grafy'!$AO$3:$AO$27</c:f>
              <c:numCache>
                <c:formatCode>0.00%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6B65-4794-B332-649637214A62}"/>
            </c:ext>
          </c:extLst>
        </c:ser>
        <c:dLbls>
          <c:showLegendKey val="0"/>
          <c:showVal val="0"/>
          <c:showCatName val="0"/>
          <c:showSerName val="0"/>
          <c:showPercent val="0"/>
          <c:showBubbleSize val="0"/>
        </c:dLbls>
        <c:gapWidth val="150"/>
        <c:axId val="2137014577"/>
        <c:axId val="1286227994"/>
      </c:barChart>
      <c:catAx>
        <c:axId val="2137014577"/>
        <c:scaling>
          <c:orientation val="minMax"/>
        </c:scaling>
        <c:delete val="0"/>
        <c:axPos val="b"/>
        <c:numFmt formatCode="General" sourceLinked="1"/>
        <c:majorTickMark val="cross"/>
        <c:minorTickMark val="cross"/>
        <c:tickLblPos val="nextTo"/>
        <c:txPr>
          <a:bodyPr/>
          <a:lstStyle/>
          <a:p>
            <a:pPr lvl="0">
              <a:defRPr b="0"/>
            </a:pPr>
            <a:endParaRPr lang="en-US"/>
          </a:p>
        </c:txPr>
        <c:crossAx val="1286227994"/>
        <c:crosses val="autoZero"/>
        <c:auto val="1"/>
        <c:lblAlgn val="ctr"/>
        <c:lblOffset val="100"/>
        <c:noMultiLvlLbl val="1"/>
      </c:catAx>
      <c:valAx>
        <c:axId val="1286227994"/>
        <c:scaling>
          <c:orientation val="minMax"/>
        </c:scaling>
        <c:delete val="0"/>
        <c:axPos val="l"/>
        <c:majorGridlines>
          <c:spPr>
            <a:ln>
              <a:solidFill>
                <a:srgbClr val="B7B7B7"/>
              </a:solidFill>
            </a:ln>
          </c:spPr>
        </c:majorGridlines>
        <c:numFmt formatCode="0.00%" sourceLinked="1"/>
        <c:majorTickMark val="cross"/>
        <c:minorTickMark val="cross"/>
        <c:tickLblPos val="nextTo"/>
        <c:spPr>
          <a:ln w="47625">
            <a:noFill/>
          </a:ln>
        </c:spPr>
        <c:txPr>
          <a:bodyPr/>
          <a:lstStyle/>
          <a:p>
            <a:pPr lvl="0">
              <a:defRPr b="0"/>
            </a:pPr>
            <a:endParaRPr lang="en-US"/>
          </a:p>
        </c:txPr>
        <c:crossAx val="2137014577"/>
        <c:crosses val="autoZero"/>
        <c:crossBetween val="between"/>
      </c:valAx>
    </c:plotArea>
    <c:legend>
      <c:legendPos val="r"/>
      <c:overlay val="0"/>
    </c:legend>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1"/>
  <c:style val="2"/>
  <c:chart>
    <c:autoTitleDeleted val="1"/>
    <c:plotArea>
      <c:layout/>
      <c:barChart>
        <c:barDir val="col"/>
        <c:grouping val="clustered"/>
        <c:varyColors val="1"/>
        <c:ser>
          <c:idx val="0"/>
          <c:order val="0"/>
          <c:tx>
            <c:strRef>
              <c:f>'Kópia hárka Grafy'!$AT$2</c:f>
              <c:strCache>
                <c:ptCount val="1"/>
                <c:pt idx="0">
                  <c:v>%</c:v>
                </c:pt>
              </c:strCache>
            </c:strRef>
          </c:tx>
          <c:spPr>
            <a:solidFill>
              <a:srgbClr val="FF6E00"/>
            </a:solidFill>
          </c:spPr>
          <c:invertIfNegative val="1"/>
          <c:cat>
            <c:numRef>
              <c:f>'Kópia hárka Grafy'!$A$3:$A$27</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cat>
          <c:val>
            <c:numRef>
              <c:f>'Kópia hárka Grafy'!$AT$3:$AT$27</c:f>
              <c:numCache>
                <c:formatCode>0.00%</c:formatCode>
                <c:ptCount val="2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3F22-45B8-BAE2-441CB64317A9}"/>
            </c:ext>
          </c:extLst>
        </c:ser>
        <c:dLbls>
          <c:showLegendKey val="0"/>
          <c:showVal val="0"/>
          <c:showCatName val="0"/>
          <c:showSerName val="0"/>
          <c:showPercent val="0"/>
          <c:showBubbleSize val="0"/>
        </c:dLbls>
        <c:gapWidth val="150"/>
        <c:axId val="1894580662"/>
        <c:axId val="61865541"/>
      </c:barChart>
      <c:catAx>
        <c:axId val="1894580662"/>
        <c:scaling>
          <c:orientation val="minMax"/>
        </c:scaling>
        <c:delete val="0"/>
        <c:axPos val="b"/>
        <c:numFmt formatCode="General" sourceLinked="1"/>
        <c:majorTickMark val="cross"/>
        <c:minorTickMark val="cross"/>
        <c:tickLblPos val="nextTo"/>
        <c:txPr>
          <a:bodyPr/>
          <a:lstStyle/>
          <a:p>
            <a:pPr lvl="0">
              <a:defRPr b="0"/>
            </a:pPr>
            <a:endParaRPr lang="en-US"/>
          </a:p>
        </c:txPr>
        <c:crossAx val="61865541"/>
        <c:crosses val="autoZero"/>
        <c:auto val="1"/>
        <c:lblAlgn val="ctr"/>
        <c:lblOffset val="100"/>
        <c:noMultiLvlLbl val="1"/>
      </c:catAx>
      <c:valAx>
        <c:axId val="61865541"/>
        <c:scaling>
          <c:orientation val="minMax"/>
        </c:scaling>
        <c:delete val="0"/>
        <c:axPos val="l"/>
        <c:majorGridlines>
          <c:spPr>
            <a:ln>
              <a:solidFill>
                <a:srgbClr val="B7B7B7"/>
              </a:solidFill>
            </a:ln>
          </c:spPr>
        </c:majorGridlines>
        <c:numFmt formatCode="0.00%" sourceLinked="1"/>
        <c:majorTickMark val="cross"/>
        <c:minorTickMark val="cross"/>
        <c:tickLblPos val="nextTo"/>
        <c:spPr>
          <a:ln w="47625">
            <a:noFill/>
          </a:ln>
        </c:spPr>
        <c:txPr>
          <a:bodyPr/>
          <a:lstStyle/>
          <a:p>
            <a:pPr lvl="0">
              <a:defRPr b="0"/>
            </a:pPr>
            <a:endParaRPr lang="en-US"/>
          </a:p>
        </c:txPr>
        <c:crossAx val="1894580662"/>
        <c:crosses val="autoZero"/>
        <c:crossBetween val="between"/>
      </c:valAx>
    </c:plotArea>
    <c:legend>
      <c:legendPos val="r"/>
      <c:overlay val="0"/>
    </c:legend>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1"/>
  <c:style val="2"/>
  <c:chart>
    <c:autoTitleDeleted val="1"/>
    <c:plotArea>
      <c:layout/>
      <c:barChart>
        <c:barDir val="col"/>
        <c:grouping val="clustered"/>
        <c:varyColors val="1"/>
        <c:ser>
          <c:idx val="0"/>
          <c:order val="0"/>
          <c:tx>
            <c:strRef>
              <c:f>'Kópia hárka Grafy'!$AY$2</c:f>
              <c:strCache>
                <c:ptCount val="1"/>
                <c:pt idx="0">
                  <c:v>%</c:v>
                </c:pt>
              </c:strCache>
            </c:strRef>
          </c:tx>
          <c:spPr>
            <a:solidFill>
              <a:srgbClr val="FF6E00"/>
            </a:solidFill>
          </c:spPr>
          <c:invertIfNegative val="1"/>
          <c:cat>
            <c:numRef>
              <c:f>'Kópia hárka Grafy'!$A$3:$A$27</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cat>
          <c:val>
            <c:numRef>
              <c:f>'Kópia hárka Grafy'!$AY$3:$AY$27</c:f>
              <c:numCache>
                <c:formatCode>0.00%</c:formatCode>
                <c:ptCount val="2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0EF0-48C5-9733-21F45151C60C}"/>
            </c:ext>
          </c:extLst>
        </c:ser>
        <c:dLbls>
          <c:showLegendKey val="0"/>
          <c:showVal val="0"/>
          <c:showCatName val="0"/>
          <c:showSerName val="0"/>
          <c:showPercent val="0"/>
          <c:showBubbleSize val="0"/>
        </c:dLbls>
        <c:gapWidth val="150"/>
        <c:axId val="714733472"/>
        <c:axId val="424959404"/>
      </c:barChart>
      <c:catAx>
        <c:axId val="714733472"/>
        <c:scaling>
          <c:orientation val="minMax"/>
        </c:scaling>
        <c:delete val="0"/>
        <c:axPos val="b"/>
        <c:numFmt formatCode="General" sourceLinked="1"/>
        <c:majorTickMark val="cross"/>
        <c:minorTickMark val="cross"/>
        <c:tickLblPos val="nextTo"/>
        <c:txPr>
          <a:bodyPr/>
          <a:lstStyle/>
          <a:p>
            <a:pPr lvl="0">
              <a:defRPr b="0"/>
            </a:pPr>
            <a:endParaRPr lang="en-US"/>
          </a:p>
        </c:txPr>
        <c:crossAx val="424959404"/>
        <c:crosses val="autoZero"/>
        <c:auto val="1"/>
        <c:lblAlgn val="ctr"/>
        <c:lblOffset val="100"/>
        <c:noMultiLvlLbl val="1"/>
      </c:catAx>
      <c:valAx>
        <c:axId val="424959404"/>
        <c:scaling>
          <c:orientation val="minMax"/>
        </c:scaling>
        <c:delete val="0"/>
        <c:axPos val="l"/>
        <c:majorGridlines>
          <c:spPr>
            <a:ln>
              <a:solidFill>
                <a:srgbClr val="B7B7B7"/>
              </a:solidFill>
            </a:ln>
          </c:spPr>
        </c:majorGridlines>
        <c:numFmt formatCode="0.00%" sourceLinked="1"/>
        <c:majorTickMark val="cross"/>
        <c:minorTickMark val="cross"/>
        <c:tickLblPos val="nextTo"/>
        <c:spPr>
          <a:ln w="47625">
            <a:noFill/>
          </a:ln>
        </c:spPr>
        <c:txPr>
          <a:bodyPr/>
          <a:lstStyle/>
          <a:p>
            <a:pPr lvl="0">
              <a:defRPr b="0"/>
            </a:pPr>
            <a:endParaRPr lang="en-US"/>
          </a:p>
        </c:txPr>
        <c:crossAx val="714733472"/>
        <c:crosses val="autoZero"/>
        <c:crossBetween val="between"/>
      </c:valAx>
    </c:plotArea>
    <c:legend>
      <c:legendPos val="r"/>
      <c:overlay val="0"/>
    </c:legend>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1"/>
  <c:style val="2"/>
  <c:chart>
    <c:autoTitleDeleted val="1"/>
    <c:plotArea>
      <c:layout/>
      <c:barChart>
        <c:barDir val="col"/>
        <c:grouping val="clustered"/>
        <c:varyColors val="1"/>
        <c:ser>
          <c:idx val="0"/>
          <c:order val="0"/>
          <c:tx>
            <c:strRef>
              <c:f>'Kópia hárka Grafy'!$K$2</c:f>
              <c:strCache>
                <c:ptCount val="1"/>
                <c:pt idx="0">
                  <c:v>%</c:v>
                </c:pt>
              </c:strCache>
            </c:strRef>
          </c:tx>
          <c:spPr>
            <a:solidFill>
              <a:srgbClr val="FF6E00"/>
            </a:solidFill>
          </c:spPr>
          <c:invertIfNegative val="1"/>
          <c:cat>
            <c:numRef>
              <c:f>'Kópia hárka Grafy'!$A$3:$A$27</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cat>
          <c:val>
            <c:numRef>
              <c:f>'Kópia hárka Grafy'!$K$3:$K$27</c:f>
              <c:numCache>
                <c:formatCode>0.00%</c:formatCode>
                <c:ptCount val="25"/>
                <c:pt idx="0">
                  <c:v>0</c:v>
                </c:pt>
                <c:pt idx="1">
                  <c:v>0</c:v>
                </c:pt>
                <c:pt idx="2">
                  <c:v>0</c:v>
                </c:pt>
                <c:pt idx="3">
                  <c:v>0</c:v>
                </c:pt>
                <c:pt idx="4">
                  <c:v>0</c:v>
                </c:pt>
                <c:pt idx="5">
                  <c:v>0</c:v>
                </c:pt>
                <c:pt idx="6">
                  <c:v>0</c:v>
                </c:pt>
                <c:pt idx="7">
                  <c:v>0</c:v>
                </c:pt>
                <c:pt idx="8">
                  <c:v>0</c:v>
                </c:pt>
                <c:pt idx="9">
                  <c:v>0</c:v>
                </c:pt>
                <c:pt idx="10">
                  <c:v>0</c:v>
                </c:pt>
                <c:pt idx="11">
                  <c:v>0</c:v>
                </c:pt>
                <c:pt idx="12">
                  <c:v>0.83333333333333337</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D385-491C-A452-F37D5331E635}"/>
            </c:ext>
          </c:extLst>
        </c:ser>
        <c:dLbls>
          <c:showLegendKey val="0"/>
          <c:showVal val="0"/>
          <c:showCatName val="0"/>
          <c:showSerName val="0"/>
          <c:showPercent val="0"/>
          <c:showBubbleSize val="0"/>
        </c:dLbls>
        <c:gapWidth val="150"/>
        <c:axId val="1561290490"/>
        <c:axId val="1329792568"/>
      </c:barChart>
      <c:catAx>
        <c:axId val="1561290490"/>
        <c:scaling>
          <c:orientation val="minMax"/>
        </c:scaling>
        <c:delete val="0"/>
        <c:axPos val="b"/>
        <c:numFmt formatCode="General" sourceLinked="1"/>
        <c:majorTickMark val="cross"/>
        <c:minorTickMark val="cross"/>
        <c:tickLblPos val="nextTo"/>
        <c:txPr>
          <a:bodyPr/>
          <a:lstStyle/>
          <a:p>
            <a:pPr lvl="0">
              <a:defRPr b="0"/>
            </a:pPr>
            <a:endParaRPr lang="en-US"/>
          </a:p>
        </c:txPr>
        <c:crossAx val="1329792568"/>
        <c:crosses val="autoZero"/>
        <c:auto val="1"/>
        <c:lblAlgn val="ctr"/>
        <c:lblOffset val="100"/>
        <c:noMultiLvlLbl val="1"/>
      </c:catAx>
      <c:valAx>
        <c:axId val="1329792568"/>
        <c:scaling>
          <c:orientation val="minMax"/>
        </c:scaling>
        <c:delete val="0"/>
        <c:axPos val="l"/>
        <c:majorGridlines>
          <c:spPr>
            <a:ln>
              <a:solidFill>
                <a:srgbClr val="B7B7B7"/>
              </a:solidFill>
            </a:ln>
          </c:spPr>
        </c:majorGridlines>
        <c:numFmt formatCode="0.00%" sourceLinked="1"/>
        <c:majorTickMark val="cross"/>
        <c:minorTickMark val="cross"/>
        <c:tickLblPos val="nextTo"/>
        <c:spPr>
          <a:ln w="47625">
            <a:noFill/>
          </a:ln>
        </c:spPr>
        <c:txPr>
          <a:bodyPr/>
          <a:lstStyle/>
          <a:p>
            <a:pPr lvl="0">
              <a:defRPr b="0"/>
            </a:pPr>
            <a:endParaRPr lang="en-US"/>
          </a:p>
        </c:txPr>
        <c:crossAx val="1561290490"/>
        <c:crosses val="autoZero"/>
        <c:crossBetween val="between"/>
      </c:valAx>
    </c:plotArea>
    <c:legend>
      <c:legendPos val="r"/>
      <c:overlay val="0"/>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chart" Target="../charts/chart40.xml"/><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2.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chart" Target="../charts/chart13.xml"/><Relationship Id="rId7" Type="http://schemas.openxmlformats.org/officeDocument/2006/relationships/chart" Target="../charts/chart17.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11" Type="http://schemas.openxmlformats.org/officeDocument/2006/relationships/chart" Target="../charts/chart21.xml"/><Relationship Id="rId5" Type="http://schemas.openxmlformats.org/officeDocument/2006/relationships/chart" Target="../charts/chart15.xml"/><Relationship Id="rId10" Type="http://schemas.openxmlformats.org/officeDocument/2006/relationships/chart" Target="../charts/chart20.xml"/><Relationship Id="rId4" Type="http://schemas.openxmlformats.org/officeDocument/2006/relationships/chart" Target="../charts/chart14.xml"/><Relationship Id="rId9" Type="http://schemas.openxmlformats.org/officeDocument/2006/relationships/chart" Target="../charts/chart1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9.xml"/><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11" Type="http://schemas.openxmlformats.org/officeDocument/2006/relationships/chart" Target="../charts/chart32.xml"/><Relationship Id="rId5" Type="http://schemas.openxmlformats.org/officeDocument/2006/relationships/chart" Target="../charts/chart26.xml"/><Relationship Id="rId10" Type="http://schemas.openxmlformats.org/officeDocument/2006/relationships/chart" Target="../charts/chart31.xml"/><Relationship Id="rId4" Type="http://schemas.openxmlformats.org/officeDocument/2006/relationships/chart" Target="../charts/chart25.xml"/><Relationship Id="rId9" Type="http://schemas.openxmlformats.org/officeDocument/2006/relationships/chart" Target="../charts/chart30.xm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chart" Target="../charts/chart3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7.xml"/></Relationships>
</file>

<file path=xl/drawings/drawing1.xml><?xml version="1.0" encoding="utf-8"?>
<xdr:wsDr xmlns:xdr="http://schemas.openxmlformats.org/drawingml/2006/spreadsheetDrawing" xmlns:a="http://schemas.openxmlformats.org/drawingml/2006/main">
  <xdr:oneCellAnchor>
    <xdr:from>
      <xdr:col>11</xdr:col>
      <xdr:colOff>742950</xdr:colOff>
      <xdr:row>31</xdr:row>
      <xdr:rowOff>9525</xdr:rowOff>
    </xdr:from>
    <xdr:ext cx="5715000" cy="3533775"/>
    <xdr:graphicFrame macro="">
      <xdr:nvGraphicFramePr>
        <xdr:cNvPr id="2" name="Chart 2" title="Chart">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16</xdr:col>
      <xdr:colOff>781050</xdr:colOff>
      <xdr:row>31</xdr:row>
      <xdr:rowOff>9525</xdr:rowOff>
    </xdr:from>
    <xdr:ext cx="5715000" cy="3533775"/>
    <xdr:graphicFrame macro="">
      <xdr:nvGraphicFramePr>
        <xdr:cNvPr id="4" name="Chart 4" title="Chart">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21</xdr:col>
      <xdr:colOff>771525</xdr:colOff>
      <xdr:row>31</xdr:row>
      <xdr:rowOff>9525</xdr:rowOff>
    </xdr:from>
    <xdr:ext cx="5715000" cy="3533775"/>
    <xdr:graphicFrame macro="">
      <xdr:nvGraphicFramePr>
        <xdr:cNvPr id="6" name="Chart 6" title="Chart">
          <a:extLst>
            <a:ext uri="{FF2B5EF4-FFF2-40B4-BE49-F238E27FC236}">
              <a16:creationId xmlns:a16="http://schemas.microsoft.com/office/drawing/2014/main" id="{00000000-0008-0000-0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26</xdr:col>
      <xdr:colOff>762000</xdr:colOff>
      <xdr:row>31</xdr:row>
      <xdr:rowOff>9525</xdr:rowOff>
    </xdr:from>
    <xdr:ext cx="5715000" cy="3533775"/>
    <xdr:graphicFrame macro="">
      <xdr:nvGraphicFramePr>
        <xdr:cNvPr id="8" name="Chart 8" title="Chart">
          <a:extLst>
            <a:ext uri="{FF2B5EF4-FFF2-40B4-BE49-F238E27FC236}">
              <a16:creationId xmlns:a16="http://schemas.microsoft.com/office/drawing/2014/main" id="{00000000-0008-0000-00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31</xdr:col>
      <xdr:colOff>800100</xdr:colOff>
      <xdr:row>31</xdr:row>
      <xdr:rowOff>9525</xdr:rowOff>
    </xdr:from>
    <xdr:ext cx="5715000" cy="3533775"/>
    <xdr:graphicFrame macro="">
      <xdr:nvGraphicFramePr>
        <xdr:cNvPr id="10" name="Chart 10" title="Chart">
          <a:extLst>
            <a:ext uri="{FF2B5EF4-FFF2-40B4-BE49-F238E27FC236}">
              <a16:creationId xmlns:a16="http://schemas.microsoft.com/office/drawing/2014/main" id="{00000000-0008-0000-00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36</xdr:col>
      <xdr:colOff>742950</xdr:colOff>
      <xdr:row>31</xdr:row>
      <xdr:rowOff>9525</xdr:rowOff>
    </xdr:from>
    <xdr:ext cx="5715000" cy="3533775"/>
    <xdr:graphicFrame macro="">
      <xdr:nvGraphicFramePr>
        <xdr:cNvPr id="12" name="Chart 12" title="Chart">
          <a:extLst>
            <a:ext uri="{FF2B5EF4-FFF2-40B4-BE49-F238E27FC236}">
              <a16:creationId xmlns:a16="http://schemas.microsoft.com/office/drawing/2014/main" id="{00000000-0008-0000-00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41</xdr:col>
      <xdr:colOff>781050</xdr:colOff>
      <xdr:row>31</xdr:row>
      <xdr:rowOff>9525</xdr:rowOff>
    </xdr:from>
    <xdr:ext cx="5715000" cy="3533775"/>
    <xdr:graphicFrame macro="">
      <xdr:nvGraphicFramePr>
        <xdr:cNvPr id="14" name="Chart 14" title="Chart">
          <a:extLst>
            <a:ext uri="{FF2B5EF4-FFF2-40B4-BE49-F238E27FC236}">
              <a16:creationId xmlns:a16="http://schemas.microsoft.com/office/drawing/2014/main" id="{00000000-0008-0000-00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46</xdr:col>
      <xdr:colOff>771525</xdr:colOff>
      <xdr:row>31</xdr:row>
      <xdr:rowOff>9525</xdr:rowOff>
    </xdr:from>
    <xdr:ext cx="5715000" cy="3533775"/>
    <xdr:graphicFrame macro="">
      <xdr:nvGraphicFramePr>
        <xdr:cNvPr id="16" name="Chart 16" title="Chart">
          <a:extLst>
            <a:ext uri="{FF2B5EF4-FFF2-40B4-BE49-F238E27FC236}">
              <a16:creationId xmlns:a16="http://schemas.microsoft.com/office/drawing/2014/main" id="{00000000-0008-0000-00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6</xdr:col>
      <xdr:colOff>800100</xdr:colOff>
      <xdr:row>31</xdr:row>
      <xdr:rowOff>9525</xdr:rowOff>
    </xdr:from>
    <xdr:ext cx="5715000" cy="3533775"/>
    <xdr:graphicFrame macro="">
      <xdr:nvGraphicFramePr>
        <xdr:cNvPr id="19" name="Chart 19" title="Chart">
          <a:extLst>
            <a:ext uri="{FF2B5EF4-FFF2-40B4-BE49-F238E27FC236}">
              <a16:creationId xmlns:a16="http://schemas.microsoft.com/office/drawing/2014/main" id="{00000000-0008-0000-00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oneCellAnchor>
    <xdr:from>
      <xdr:col>1</xdr:col>
      <xdr:colOff>762000</xdr:colOff>
      <xdr:row>31</xdr:row>
      <xdr:rowOff>9525</xdr:rowOff>
    </xdr:from>
    <xdr:ext cx="5715000" cy="3533775"/>
    <xdr:graphicFrame macro="">
      <xdr:nvGraphicFramePr>
        <xdr:cNvPr id="20" name="Chart 20" title="Chart">
          <a:extLst>
            <a:ext uri="{FF2B5EF4-FFF2-40B4-BE49-F238E27FC236}">
              <a16:creationId xmlns:a16="http://schemas.microsoft.com/office/drawing/2014/main" id="{00000000-0008-0000-00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oneCellAnchor>
</xdr:wsDr>
</file>

<file path=xl/drawings/drawing10.xml><?xml version="1.0" encoding="utf-8"?>
<xdr:wsDr xmlns:xdr="http://schemas.openxmlformats.org/drawingml/2006/spreadsheetDrawing" xmlns:a="http://schemas.openxmlformats.org/drawingml/2006/main">
  <xdr:oneCellAnchor>
    <xdr:from>
      <xdr:col>5</xdr:col>
      <xdr:colOff>1095375</xdr:colOff>
      <xdr:row>155</xdr:row>
      <xdr:rowOff>66675</xdr:rowOff>
    </xdr:from>
    <xdr:ext cx="7086600" cy="4381500"/>
    <xdr:graphicFrame macro="">
      <xdr:nvGraphicFramePr>
        <xdr:cNvPr id="2" name="Chart 35" title="Chart">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1.xml><?xml version="1.0" encoding="utf-8"?>
<xdr:wsDr xmlns:xdr="http://schemas.openxmlformats.org/drawingml/2006/spreadsheetDrawing" xmlns:a="http://schemas.openxmlformats.org/drawingml/2006/main">
  <xdr:oneCellAnchor>
    <xdr:from>
      <xdr:col>5</xdr:col>
      <xdr:colOff>1095375</xdr:colOff>
      <xdr:row>155</xdr:row>
      <xdr:rowOff>66675</xdr:rowOff>
    </xdr:from>
    <xdr:ext cx="7086600" cy="4381500"/>
    <xdr:graphicFrame macro="">
      <xdr:nvGraphicFramePr>
        <xdr:cNvPr id="2" name="Chart 35" title="Chart">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2.xml><?xml version="1.0" encoding="utf-8"?>
<xdr:wsDr xmlns:xdr="http://schemas.openxmlformats.org/drawingml/2006/spreadsheetDrawing" xmlns:a="http://schemas.openxmlformats.org/drawingml/2006/main">
  <xdr:oneCellAnchor>
    <xdr:from>
      <xdr:col>5</xdr:col>
      <xdr:colOff>1095375</xdr:colOff>
      <xdr:row>155</xdr:row>
      <xdr:rowOff>66675</xdr:rowOff>
    </xdr:from>
    <xdr:ext cx="7086600" cy="4381500"/>
    <xdr:graphicFrame macro="">
      <xdr:nvGraphicFramePr>
        <xdr:cNvPr id="2" name="Chart 35" title="Chart">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1</xdr:col>
      <xdr:colOff>0</xdr:colOff>
      <xdr:row>176</xdr:row>
      <xdr:rowOff>0</xdr:rowOff>
    </xdr:from>
    <xdr:to>
      <xdr:col>3</xdr:col>
      <xdr:colOff>1181100</xdr:colOff>
      <xdr:row>197</xdr:row>
      <xdr:rowOff>19050</xdr:rowOff>
    </xdr:to>
    <xdr:pic>
      <xdr:nvPicPr>
        <xdr:cNvPr id="3" name="Obrázok 2">
          <a:extLst>
            <a:ext uri="{FF2B5EF4-FFF2-40B4-BE49-F238E27FC236}">
              <a16:creationId xmlns:a16="http://schemas.microsoft.com/office/drawing/2014/main" id="{00000000-0008-0000-0F00-000003000000}"/>
            </a:ext>
            <a:ext uri="{147F2762-F138-4A5C-976F-8EAC2B608ADB}">
              <a16:predDERef xmlns:a16="http://schemas.microsoft.com/office/drawing/2014/main" pred="{7768800F-4E51-44AB-9C5F-5882A891C27C}"/>
            </a:ext>
          </a:extLst>
        </xdr:cNvPr>
        <xdr:cNvPicPr>
          <a:picLocks noChangeAspect="1"/>
        </xdr:cNvPicPr>
      </xdr:nvPicPr>
      <xdr:blipFill>
        <a:blip xmlns:r="http://schemas.openxmlformats.org/officeDocument/2006/relationships" r:embed="rId2"/>
        <a:stretch>
          <a:fillRect/>
        </a:stretch>
      </xdr:blipFill>
      <xdr:spPr>
        <a:xfrm>
          <a:off x="891540" y="79697580"/>
          <a:ext cx="7094220" cy="3699510"/>
        </a:xfrm>
        <a:prstGeom prst="rect">
          <a:avLst/>
        </a:prstGeom>
      </xdr:spPr>
    </xdr:pic>
    <xdr:clientData/>
  </xdr:twoCellAnchor>
  <xdr:twoCellAnchor editAs="oneCell">
    <xdr:from>
      <xdr:col>1</xdr:col>
      <xdr:colOff>0</xdr:colOff>
      <xdr:row>199</xdr:row>
      <xdr:rowOff>0</xdr:rowOff>
    </xdr:from>
    <xdr:to>
      <xdr:col>3</xdr:col>
      <xdr:colOff>1104900</xdr:colOff>
      <xdr:row>228</xdr:row>
      <xdr:rowOff>171450</xdr:rowOff>
    </xdr:to>
    <xdr:pic>
      <xdr:nvPicPr>
        <xdr:cNvPr id="4" name="Obrázok 3">
          <a:extLst>
            <a:ext uri="{FF2B5EF4-FFF2-40B4-BE49-F238E27FC236}">
              <a16:creationId xmlns:a16="http://schemas.microsoft.com/office/drawing/2014/main" id="{00000000-0008-0000-0F00-000004000000}"/>
            </a:ext>
            <a:ext uri="{147F2762-F138-4A5C-976F-8EAC2B608ADB}">
              <a16:predDERef xmlns:a16="http://schemas.microsoft.com/office/drawing/2014/main" pred="{DCC949FC-D078-AD45-E74A-DDE477FD4CBD}"/>
            </a:ext>
          </a:extLst>
        </xdr:cNvPr>
        <xdr:cNvPicPr>
          <a:picLocks noChangeAspect="1"/>
        </xdr:cNvPicPr>
      </xdr:nvPicPr>
      <xdr:blipFill>
        <a:blip xmlns:r="http://schemas.openxmlformats.org/officeDocument/2006/relationships" r:embed="rId3"/>
        <a:stretch>
          <a:fillRect/>
        </a:stretch>
      </xdr:blipFill>
      <xdr:spPr>
        <a:xfrm>
          <a:off x="891540" y="83728560"/>
          <a:ext cx="7018020" cy="5711190"/>
        </a:xfrm>
        <a:prstGeom prst="rect">
          <a:avLst/>
        </a:prstGeom>
      </xdr:spPr>
    </xdr:pic>
    <xdr:clientData/>
  </xdr:twoCellAnchor>
  <xdr:twoCellAnchor editAs="oneCell">
    <xdr:from>
      <xdr:col>1</xdr:col>
      <xdr:colOff>0</xdr:colOff>
      <xdr:row>230</xdr:row>
      <xdr:rowOff>0</xdr:rowOff>
    </xdr:from>
    <xdr:to>
      <xdr:col>3</xdr:col>
      <xdr:colOff>1276350</xdr:colOff>
      <xdr:row>253</xdr:row>
      <xdr:rowOff>9525</xdr:rowOff>
    </xdr:to>
    <xdr:pic>
      <xdr:nvPicPr>
        <xdr:cNvPr id="5" name="Obrázok 4">
          <a:extLst>
            <a:ext uri="{FF2B5EF4-FFF2-40B4-BE49-F238E27FC236}">
              <a16:creationId xmlns:a16="http://schemas.microsoft.com/office/drawing/2014/main" id="{00000000-0008-0000-0F00-000005000000}"/>
            </a:ext>
            <a:ext uri="{147F2762-F138-4A5C-976F-8EAC2B608ADB}">
              <a16:predDERef xmlns:a16="http://schemas.microsoft.com/office/drawing/2014/main" pred="{AF36ECF0-49FB-4050-7552-FFF4AD6B886E}"/>
            </a:ext>
          </a:extLst>
        </xdr:cNvPr>
        <xdr:cNvPicPr>
          <a:picLocks noChangeAspect="1"/>
        </xdr:cNvPicPr>
      </xdr:nvPicPr>
      <xdr:blipFill>
        <a:blip xmlns:r="http://schemas.openxmlformats.org/officeDocument/2006/relationships" r:embed="rId4"/>
        <a:stretch>
          <a:fillRect/>
        </a:stretch>
      </xdr:blipFill>
      <xdr:spPr>
        <a:xfrm>
          <a:off x="891540" y="89664540"/>
          <a:ext cx="7189470" cy="4566285"/>
        </a:xfrm>
        <a:prstGeom prst="rect">
          <a:avLst/>
        </a:prstGeom>
      </xdr:spPr>
    </xdr:pic>
    <xdr:clientData/>
  </xdr:twoCellAnchor>
  <xdr:twoCellAnchor editAs="oneCell">
    <xdr:from>
      <xdr:col>1</xdr:col>
      <xdr:colOff>0</xdr:colOff>
      <xdr:row>255</xdr:row>
      <xdr:rowOff>0</xdr:rowOff>
    </xdr:from>
    <xdr:to>
      <xdr:col>4</xdr:col>
      <xdr:colOff>19050</xdr:colOff>
      <xdr:row>278</xdr:row>
      <xdr:rowOff>85725</xdr:rowOff>
    </xdr:to>
    <xdr:pic>
      <xdr:nvPicPr>
        <xdr:cNvPr id="6" name="Obrázok 5">
          <a:extLst>
            <a:ext uri="{FF2B5EF4-FFF2-40B4-BE49-F238E27FC236}">
              <a16:creationId xmlns:a16="http://schemas.microsoft.com/office/drawing/2014/main" id="{00000000-0008-0000-0F00-000006000000}"/>
            </a:ext>
            <a:ext uri="{147F2762-F138-4A5C-976F-8EAC2B608ADB}">
              <a16:predDERef xmlns:a16="http://schemas.microsoft.com/office/drawing/2014/main" pred="{17F1E393-4178-44A5-8160-9FC31567353D}"/>
            </a:ext>
          </a:extLst>
        </xdr:cNvPr>
        <xdr:cNvPicPr>
          <a:picLocks noChangeAspect="1"/>
        </xdr:cNvPicPr>
      </xdr:nvPicPr>
      <xdr:blipFill>
        <a:blip xmlns:r="http://schemas.openxmlformats.org/officeDocument/2006/relationships" r:embed="rId5"/>
        <a:stretch>
          <a:fillRect/>
        </a:stretch>
      </xdr:blipFill>
      <xdr:spPr>
        <a:xfrm>
          <a:off x="891540" y="94617540"/>
          <a:ext cx="7258050" cy="4642485"/>
        </a:xfrm>
        <a:prstGeom prst="rect">
          <a:avLst/>
        </a:prstGeom>
      </xdr:spPr>
    </xdr:pic>
    <xdr:clientData/>
  </xdr:twoCellAnchor>
  <xdr:twoCellAnchor editAs="oneCell">
    <xdr:from>
      <xdr:col>1</xdr:col>
      <xdr:colOff>0</xdr:colOff>
      <xdr:row>280</xdr:row>
      <xdr:rowOff>0</xdr:rowOff>
    </xdr:from>
    <xdr:to>
      <xdr:col>4</xdr:col>
      <xdr:colOff>0</xdr:colOff>
      <xdr:row>310</xdr:row>
      <xdr:rowOff>38100</xdr:rowOff>
    </xdr:to>
    <xdr:pic>
      <xdr:nvPicPr>
        <xdr:cNvPr id="7" name="Obrázok 6">
          <a:extLst>
            <a:ext uri="{FF2B5EF4-FFF2-40B4-BE49-F238E27FC236}">
              <a16:creationId xmlns:a16="http://schemas.microsoft.com/office/drawing/2014/main" id="{00000000-0008-0000-0F00-000007000000}"/>
            </a:ext>
            <a:ext uri="{147F2762-F138-4A5C-976F-8EAC2B608ADB}">
              <a16:predDERef xmlns:a16="http://schemas.microsoft.com/office/drawing/2014/main" pred="{F7F425D1-229D-4469-92F2-F6655F969695}"/>
            </a:ext>
          </a:extLst>
        </xdr:cNvPr>
        <xdr:cNvPicPr>
          <a:picLocks noChangeAspect="1"/>
        </xdr:cNvPicPr>
      </xdr:nvPicPr>
      <xdr:blipFill>
        <a:blip xmlns:r="http://schemas.openxmlformats.org/officeDocument/2006/relationships" r:embed="rId6"/>
        <a:stretch>
          <a:fillRect/>
        </a:stretch>
      </xdr:blipFill>
      <xdr:spPr>
        <a:xfrm>
          <a:off x="891540" y="99570540"/>
          <a:ext cx="7239000" cy="5981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16</xdr:col>
      <xdr:colOff>742950</xdr:colOff>
      <xdr:row>31</xdr:row>
      <xdr:rowOff>9525</xdr:rowOff>
    </xdr:from>
    <xdr:ext cx="5715000" cy="3533775"/>
    <xdr:graphicFrame macro="">
      <xdr:nvGraphicFramePr>
        <xdr:cNvPr id="3" name="Chart 3" title="Chart">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26</xdr:col>
      <xdr:colOff>771525</xdr:colOff>
      <xdr:row>31</xdr:row>
      <xdr:rowOff>9525</xdr:rowOff>
    </xdr:from>
    <xdr:ext cx="5715000" cy="3533775"/>
    <xdr:graphicFrame macro="">
      <xdr:nvGraphicFramePr>
        <xdr:cNvPr id="5" name="Chart 5" title="Chart">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31</xdr:col>
      <xdr:colOff>762000</xdr:colOff>
      <xdr:row>31</xdr:row>
      <xdr:rowOff>9525</xdr:rowOff>
    </xdr:from>
    <xdr:ext cx="5715000" cy="3533775"/>
    <xdr:graphicFrame macro="">
      <xdr:nvGraphicFramePr>
        <xdr:cNvPr id="7" name="Chart 7" title="Chart">
          <a:extLst>
            <a:ext uri="{FF2B5EF4-FFF2-40B4-BE49-F238E27FC236}">
              <a16:creationId xmlns:a16="http://schemas.microsoft.com/office/drawing/2014/main" id="{00000000-0008-0000-01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36</xdr:col>
      <xdr:colOff>800100</xdr:colOff>
      <xdr:row>31</xdr:row>
      <xdr:rowOff>9525</xdr:rowOff>
    </xdr:from>
    <xdr:ext cx="5715000" cy="3533775"/>
    <xdr:graphicFrame macro="">
      <xdr:nvGraphicFramePr>
        <xdr:cNvPr id="9" name="Chart 9" title="Chart">
          <a:extLst>
            <a:ext uri="{FF2B5EF4-FFF2-40B4-BE49-F238E27FC236}">
              <a16:creationId xmlns:a16="http://schemas.microsoft.com/office/drawing/2014/main" id="{00000000-0008-0000-01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41</xdr:col>
      <xdr:colOff>742950</xdr:colOff>
      <xdr:row>31</xdr:row>
      <xdr:rowOff>9525</xdr:rowOff>
    </xdr:from>
    <xdr:ext cx="5715000" cy="3533775"/>
    <xdr:graphicFrame macro="">
      <xdr:nvGraphicFramePr>
        <xdr:cNvPr id="11" name="Chart 11" title="Chart">
          <a:extLst>
            <a:ext uri="{FF2B5EF4-FFF2-40B4-BE49-F238E27FC236}">
              <a16:creationId xmlns:a16="http://schemas.microsoft.com/office/drawing/2014/main" id="{00000000-0008-0000-01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46</xdr:col>
      <xdr:colOff>781050</xdr:colOff>
      <xdr:row>31</xdr:row>
      <xdr:rowOff>9525</xdr:rowOff>
    </xdr:from>
    <xdr:ext cx="5715000" cy="3533775"/>
    <xdr:graphicFrame macro="">
      <xdr:nvGraphicFramePr>
        <xdr:cNvPr id="13" name="Chart 13" title="Chart">
          <a:extLst>
            <a:ext uri="{FF2B5EF4-FFF2-40B4-BE49-F238E27FC236}">
              <a16:creationId xmlns:a16="http://schemas.microsoft.com/office/drawing/2014/main" id="{00000000-0008-0000-01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51</xdr:col>
      <xdr:colOff>771525</xdr:colOff>
      <xdr:row>31</xdr:row>
      <xdr:rowOff>9525</xdr:rowOff>
    </xdr:from>
    <xdr:ext cx="5715000" cy="3533775"/>
    <xdr:graphicFrame macro="">
      <xdr:nvGraphicFramePr>
        <xdr:cNvPr id="15" name="Chart 15" title="Chart">
          <a:extLst>
            <a:ext uri="{FF2B5EF4-FFF2-40B4-BE49-F238E27FC236}">
              <a16:creationId xmlns:a16="http://schemas.microsoft.com/office/drawing/2014/main" id="{00000000-0008-0000-01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11</xdr:col>
      <xdr:colOff>800100</xdr:colOff>
      <xdr:row>31</xdr:row>
      <xdr:rowOff>9525</xdr:rowOff>
    </xdr:from>
    <xdr:ext cx="5715000" cy="3533775"/>
    <xdr:graphicFrame macro="">
      <xdr:nvGraphicFramePr>
        <xdr:cNvPr id="17" name="Chart 17" title="Chart">
          <a:extLst>
            <a:ext uri="{FF2B5EF4-FFF2-40B4-BE49-F238E27FC236}">
              <a16:creationId xmlns:a16="http://schemas.microsoft.com/office/drawing/2014/main" id="{00000000-0008-0000-01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6</xdr:col>
      <xdr:colOff>762000</xdr:colOff>
      <xdr:row>31</xdr:row>
      <xdr:rowOff>9525</xdr:rowOff>
    </xdr:from>
    <xdr:ext cx="5715000" cy="3533775"/>
    <xdr:graphicFrame macro="">
      <xdr:nvGraphicFramePr>
        <xdr:cNvPr id="18" name="Chart 18" title="Chart">
          <a:extLst>
            <a:ext uri="{FF2B5EF4-FFF2-40B4-BE49-F238E27FC236}">
              <a16:creationId xmlns:a16="http://schemas.microsoft.com/office/drawing/2014/main" id="{00000000-0008-0000-01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oneCellAnchor>
    <xdr:from>
      <xdr:col>1</xdr:col>
      <xdr:colOff>723900</xdr:colOff>
      <xdr:row>31</xdr:row>
      <xdr:rowOff>9525</xdr:rowOff>
    </xdr:from>
    <xdr:ext cx="5715000" cy="3533775"/>
    <xdr:graphicFrame macro="">
      <xdr:nvGraphicFramePr>
        <xdr:cNvPr id="21" name="Chart 21" title="Chart">
          <a:extLst>
            <a:ext uri="{FF2B5EF4-FFF2-40B4-BE49-F238E27FC236}">
              <a16:creationId xmlns:a16="http://schemas.microsoft.com/office/drawing/2014/main" id="{00000000-0008-0000-01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oneCellAnchor>
  <xdr:oneCellAnchor>
    <xdr:from>
      <xdr:col>21</xdr:col>
      <xdr:colOff>762000</xdr:colOff>
      <xdr:row>31</xdr:row>
      <xdr:rowOff>123825</xdr:rowOff>
    </xdr:from>
    <xdr:ext cx="5715000" cy="3533775"/>
    <xdr:graphicFrame macro="">
      <xdr:nvGraphicFramePr>
        <xdr:cNvPr id="22" name="Chart 22" title="Chart">
          <a:extLst>
            <a:ext uri="{FF2B5EF4-FFF2-40B4-BE49-F238E27FC236}">
              <a16:creationId xmlns:a16="http://schemas.microsoft.com/office/drawing/2014/main" id="{00000000-0008-0000-01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16</xdr:col>
      <xdr:colOff>742950</xdr:colOff>
      <xdr:row>31</xdr:row>
      <xdr:rowOff>9525</xdr:rowOff>
    </xdr:from>
    <xdr:ext cx="5715000" cy="3533775"/>
    <xdr:graphicFrame macro="">
      <xdr:nvGraphicFramePr>
        <xdr:cNvPr id="24" name="Chart 24" title="Chart">
          <a:extLst>
            <a:ext uri="{FF2B5EF4-FFF2-40B4-BE49-F238E27FC236}">
              <a16:creationId xmlns:a16="http://schemas.microsoft.com/office/drawing/2014/main" id="{00000000-0008-0000-04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26</xdr:col>
      <xdr:colOff>771525</xdr:colOff>
      <xdr:row>31</xdr:row>
      <xdr:rowOff>9525</xdr:rowOff>
    </xdr:from>
    <xdr:ext cx="5715000" cy="3533775"/>
    <xdr:graphicFrame macro="">
      <xdr:nvGraphicFramePr>
        <xdr:cNvPr id="25" name="Chart 25" title="Chart">
          <a:extLst>
            <a:ext uri="{FF2B5EF4-FFF2-40B4-BE49-F238E27FC236}">
              <a16:creationId xmlns:a16="http://schemas.microsoft.com/office/drawing/2014/main" id="{00000000-0008-0000-04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31</xdr:col>
      <xdr:colOff>762000</xdr:colOff>
      <xdr:row>31</xdr:row>
      <xdr:rowOff>9525</xdr:rowOff>
    </xdr:from>
    <xdr:ext cx="5715000" cy="3533775"/>
    <xdr:graphicFrame macro="">
      <xdr:nvGraphicFramePr>
        <xdr:cNvPr id="26" name="Chart 26" title="Chart">
          <a:extLst>
            <a:ext uri="{FF2B5EF4-FFF2-40B4-BE49-F238E27FC236}">
              <a16:creationId xmlns:a16="http://schemas.microsoft.com/office/drawing/2014/main" id="{00000000-0008-0000-04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36</xdr:col>
      <xdr:colOff>800100</xdr:colOff>
      <xdr:row>31</xdr:row>
      <xdr:rowOff>9525</xdr:rowOff>
    </xdr:from>
    <xdr:ext cx="5715000" cy="3533775"/>
    <xdr:graphicFrame macro="">
      <xdr:nvGraphicFramePr>
        <xdr:cNvPr id="27" name="Chart 27" title="Chart">
          <a:extLst>
            <a:ext uri="{FF2B5EF4-FFF2-40B4-BE49-F238E27FC236}">
              <a16:creationId xmlns:a16="http://schemas.microsoft.com/office/drawing/2014/main" id="{00000000-0008-0000-04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41</xdr:col>
      <xdr:colOff>742950</xdr:colOff>
      <xdr:row>31</xdr:row>
      <xdr:rowOff>9525</xdr:rowOff>
    </xdr:from>
    <xdr:ext cx="5715000" cy="3533775"/>
    <xdr:graphicFrame macro="">
      <xdr:nvGraphicFramePr>
        <xdr:cNvPr id="28" name="Chart 28" title="Chart">
          <a:extLst>
            <a:ext uri="{FF2B5EF4-FFF2-40B4-BE49-F238E27FC236}">
              <a16:creationId xmlns:a16="http://schemas.microsoft.com/office/drawing/2014/main" id="{00000000-0008-0000-04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46</xdr:col>
      <xdr:colOff>781050</xdr:colOff>
      <xdr:row>31</xdr:row>
      <xdr:rowOff>9525</xdr:rowOff>
    </xdr:from>
    <xdr:ext cx="5715000" cy="3533775"/>
    <xdr:graphicFrame macro="">
      <xdr:nvGraphicFramePr>
        <xdr:cNvPr id="29" name="Chart 29" title="Chart">
          <a:extLst>
            <a:ext uri="{FF2B5EF4-FFF2-40B4-BE49-F238E27FC236}">
              <a16:creationId xmlns:a16="http://schemas.microsoft.com/office/drawing/2014/main" id="{00000000-0008-0000-04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51</xdr:col>
      <xdr:colOff>771525</xdr:colOff>
      <xdr:row>31</xdr:row>
      <xdr:rowOff>9525</xdr:rowOff>
    </xdr:from>
    <xdr:ext cx="5715000" cy="3533775"/>
    <xdr:graphicFrame macro="">
      <xdr:nvGraphicFramePr>
        <xdr:cNvPr id="30" name="Chart 30" title="Chart">
          <a:extLst>
            <a:ext uri="{FF2B5EF4-FFF2-40B4-BE49-F238E27FC236}">
              <a16:creationId xmlns:a16="http://schemas.microsoft.com/office/drawing/2014/main" id="{00000000-0008-0000-04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11</xdr:col>
      <xdr:colOff>800100</xdr:colOff>
      <xdr:row>31</xdr:row>
      <xdr:rowOff>9525</xdr:rowOff>
    </xdr:from>
    <xdr:ext cx="5715000" cy="3533775"/>
    <xdr:graphicFrame macro="">
      <xdr:nvGraphicFramePr>
        <xdr:cNvPr id="31" name="Chart 31" title="Chart">
          <a:extLst>
            <a:ext uri="{FF2B5EF4-FFF2-40B4-BE49-F238E27FC236}">
              <a16:creationId xmlns:a16="http://schemas.microsoft.com/office/drawing/2014/main" id="{00000000-0008-0000-04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6</xdr:col>
      <xdr:colOff>762000</xdr:colOff>
      <xdr:row>31</xdr:row>
      <xdr:rowOff>9525</xdr:rowOff>
    </xdr:from>
    <xdr:ext cx="5715000" cy="3533775"/>
    <xdr:graphicFrame macro="">
      <xdr:nvGraphicFramePr>
        <xdr:cNvPr id="32" name="Chart 32" title="Chart">
          <a:extLst>
            <a:ext uri="{FF2B5EF4-FFF2-40B4-BE49-F238E27FC236}">
              <a16:creationId xmlns:a16="http://schemas.microsoft.com/office/drawing/2014/main" id="{00000000-0008-0000-0400-00002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oneCellAnchor>
    <xdr:from>
      <xdr:col>1</xdr:col>
      <xdr:colOff>723900</xdr:colOff>
      <xdr:row>31</xdr:row>
      <xdr:rowOff>9525</xdr:rowOff>
    </xdr:from>
    <xdr:ext cx="5715000" cy="3533775"/>
    <xdr:graphicFrame macro="">
      <xdr:nvGraphicFramePr>
        <xdr:cNvPr id="33" name="Chart 33" title="Chart">
          <a:extLst>
            <a:ext uri="{FF2B5EF4-FFF2-40B4-BE49-F238E27FC236}">
              <a16:creationId xmlns:a16="http://schemas.microsoft.com/office/drawing/2014/main" id="{00000000-0008-0000-0400-00002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oneCellAnchor>
  <xdr:oneCellAnchor>
    <xdr:from>
      <xdr:col>21</xdr:col>
      <xdr:colOff>762000</xdr:colOff>
      <xdr:row>31</xdr:row>
      <xdr:rowOff>123825</xdr:rowOff>
    </xdr:from>
    <xdr:ext cx="5715000" cy="3533775"/>
    <xdr:graphicFrame macro="">
      <xdr:nvGraphicFramePr>
        <xdr:cNvPr id="34" name="Chart 34" title="Chart">
          <a:extLst>
            <a:ext uri="{FF2B5EF4-FFF2-40B4-BE49-F238E27FC236}">
              <a16:creationId xmlns:a16="http://schemas.microsoft.com/office/drawing/2014/main" id="{00000000-0008-0000-04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twoCellAnchor editAs="oneCell">
    <xdr:from>
      <xdr:col>1</xdr:col>
      <xdr:colOff>190500</xdr:colOff>
      <xdr:row>2</xdr:row>
      <xdr:rowOff>142875</xdr:rowOff>
    </xdr:from>
    <xdr:to>
      <xdr:col>4</xdr:col>
      <xdr:colOff>333375</xdr:colOff>
      <xdr:row>19</xdr:row>
      <xdr:rowOff>19050</xdr:rowOff>
    </xdr:to>
    <xdr:pic>
      <xdr:nvPicPr>
        <xdr:cNvPr id="2" name="Obrázo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5067300" y="1333500"/>
          <a:ext cx="6172200" cy="2771775"/>
        </a:xfrm>
        <a:prstGeom prst="rect">
          <a:avLst/>
        </a:prstGeom>
      </xdr:spPr>
    </xdr:pic>
    <xdr:clientData/>
  </xdr:twoCellAnchor>
  <xdr:twoCellAnchor editAs="oneCell">
    <xdr:from>
      <xdr:col>1</xdr:col>
      <xdr:colOff>476250</xdr:colOff>
      <xdr:row>26</xdr:row>
      <xdr:rowOff>38100</xdr:rowOff>
    </xdr:from>
    <xdr:to>
      <xdr:col>5</xdr:col>
      <xdr:colOff>457200</xdr:colOff>
      <xdr:row>71</xdr:row>
      <xdr:rowOff>66675</xdr:rowOff>
    </xdr:to>
    <xdr:pic>
      <xdr:nvPicPr>
        <xdr:cNvPr id="3" name="Obrázok 2">
          <a:extLst>
            <a:ext uri="{FF2B5EF4-FFF2-40B4-BE49-F238E27FC236}">
              <a16:creationId xmlns:a16="http://schemas.microsoft.com/office/drawing/2014/main" id="{00000000-0008-0000-0600-000003000000}"/>
            </a:ext>
            <a:ext uri="{147F2762-F138-4A5C-976F-8EAC2B608ADB}">
              <a16:predDERef xmlns:a16="http://schemas.microsoft.com/office/drawing/2014/main" pred="{A2C3626F-19CB-55F9-254F-B1FFC5326F38}"/>
            </a:ext>
          </a:extLst>
        </xdr:cNvPr>
        <xdr:cNvPicPr>
          <a:picLocks noChangeAspect="1"/>
        </xdr:cNvPicPr>
      </xdr:nvPicPr>
      <xdr:blipFill>
        <a:blip xmlns:r="http://schemas.openxmlformats.org/officeDocument/2006/relationships" r:embed="rId2"/>
        <a:stretch>
          <a:fillRect/>
        </a:stretch>
      </xdr:blipFill>
      <xdr:spPr>
        <a:xfrm>
          <a:off x="1085850" y="6229350"/>
          <a:ext cx="6619875" cy="731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5</xdr:col>
      <xdr:colOff>1095375</xdr:colOff>
      <xdr:row>155</xdr:row>
      <xdr:rowOff>66675</xdr:rowOff>
    </xdr:from>
    <xdr:ext cx="7086600" cy="4381500"/>
    <xdr:graphicFrame macro="">
      <xdr:nvGraphicFramePr>
        <xdr:cNvPr id="2" name="Chart 35" title="Chart">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6.xml><?xml version="1.0" encoding="utf-8"?>
<xdr:wsDr xmlns:xdr="http://schemas.openxmlformats.org/drawingml/2006/spreadsheetDrawing" xmlns:a="http://schemas.openxmlformats.org/drawingml/2006/main">
  <xdr:oneCellAnchor>
    <xdr:from>
      <xdr:col>5</xdr:col>
      <xdr:colOff>1095375</xdr:colOff>
      <xdr:row>155</xdr:row>
      <xdr:rowOff>66675</xdr:rowOff>
    </xdr:from>
    <xdr:ext cx="7086600" cy="4381500"/>
    <xdr:graphicFrame macro="">
      <xdr:nvGraphicFramePr>
        <xdr:cNvPr id="2" name="Chart 35" title="Chart">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1</xdr:col>
      <xdr:colOff>0</xdr:colOff>
      <xdr:row>186</xdr:row>
      <xdr:rowOff>0</xdr:rowOff>
    </xdr:from>
    <xdr:to>
      <xdr:col>7</xdr:col>
      <xdr:colOff>613743</xdr:colOff>
      <xdr:row>224</xdr:row>
      <xdr:rowOff>155138</xdr:rowOff>
    </xdr:to>
    <xdr:pic>
      <xdr:nvPicPr>
        <xdr:cNvPr id="3" name="Picture 1">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866775" y="88639650"/>
          <a:ext cx="9614868" cy="7546538"/>
        </a:xfrm>
        <a:prstGeom prst="rect">
          <a:avLst/>
        </a:prstGeom>
      </xdr:spPr>
    </xdr:pic>
    <xdr:clientData/>
  </xdr:twoCellAnchor>
  <xdr:twoCellAnchor editAs="oneCell">
    <xdr:from>
      <xdr:col>9</xdr:col>
      <xdr:colOff>191604</xdr:colOff>
      <xdr:row>76</xdr:row>
      <xdr:rowOff>522514</xdr:rowOff>
    </xdr:from>
    <xdr:to>
      <xdr:col>13</xdr:col>
      <xdr:colOff>462764</xdr:colOff>
      <xdr:row>80</xdr:row>
      <xdr:rowOff>217714</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13156490" y="40614600"/>
          <a:ext cx="4799617" cy="17852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5</xdr:col>
      <xdr:colOff>1095375</xdr:colOff>
      <xdr:row>155</xdr:row>
      <xdr:rowOff>66675</xdr:rowOff>
    </xdr:from>
    <xdr:ext cx="7086600" cy="4381500"/>
    <xdr:graphicFrame macro="">
      <xdr:nvGraphicFramePr>
        <xdr:cNvPr id="35" name="Chart 35" title="Chart">
          <a:extLst>
            <a:ext uri="{FF2B5EF4-FFF2-40B4-BE49-F238E27FC236}">
              <a16:creationId xmlns:a16="http://schemas.microsoft.com/office/drawing/2014/main" id="{00000000-0008-0000-0A00-00002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8.xml><?xml version="1.0" encoding="utf-8"?>
<xdr:wsDr xmlns:xdr="http://schemas.openxmlformats.org/drawingml/2006/spreadsheetDrawing" xmlns:a="http://schemas.openxmlformats.org/drawingml/2006/main">
  <xdr:oneCellAnchor>
    <xdr:from>
      <xdr:col>5</xdr:col>
      <xdr:colOff>1095375</xdr:colOff>
      <xdr:row>155</xdr:row>
      <xdr:rowOff>66675</xdr:rowOff>
    </xdr:from>
    <xdr:ext cx="7086600" cy="4381500"/>
    <xdr:graphicFrame macro="">
      <xdr:nvGraphicFramePr>
        <xdr:cNvPr id="2" name="Chart 35" title="Chart">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9.xml><?xml version="1.0" encoding="utf-8"?>
<xdr:wsDr xmlns:xdr="http://schemas.openxmlformats.org/drawingml/2006/spreadsheetDrawing" xmlns:a="http://schemas.openxmlformats.org/drawingml/2006/main">
  <xdr:oneCellAnchor>
    <xdr:from>
      <xdr:col>5</xdr:col>
      <xdr:colOff>1095375</xdr:colOff>
      <xdr:row>155</xdr:row>
      <xdr:rowOff>66675</xdr:rowOff>
    </xdr:from>
    <xdr:ext cx="7086600" cy="4381500"/>
    <xdr:graphicFrame macro="">
      <xdr:nvGraphicFramePr>
        <xdr:cNvPr id="2" name="Chart 35" title="Chart">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BENCH_PrispevokNezamestnanost_1.1.xlsx?78890F6D" TargetMode="External"/><Relationship Id="rId1" Type="http://schemas.openxmlformats.org/officeDocument/2006/relationships/externalLinkPath" Target="file:///\\78890F6D\BENCH_PrispevokNezamestnanost_1.1.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BENCH-Kupa_Predaj_Nehnutelnosti.xlsx?78890F6D" TargetMode="External"/><Relationship Id="rId1" Type="http://schemas.openxmlformats.org/officeDocument/2006/relationships/externalLinkPath" Target="file:///\\78890F6D\BENCH-Kupa_Predaj_Nehnutelnosti.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BENCH-Ohlasenie_zivnosti%20FO.xlsx?78890F6D" TargetMode="External"/><Relationship Id="rId1" Type="http://schemas.openxmlformats.org/officeDocument/2006/relationships/externalLinkPath" Target="file:///\\78890F6D\BENCH-Ohlasenie_zivnosti%20FO.xlsx"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BENCH-Ohlasenie_zivnosti_PO_2.xlsx?78890F6D" TargetMode="External"/><Relationship Id="rId1" Type="http://schemas.openxmlformats.org/officeDocument/2006/relationships/externalLinkPath" Target="file:///\\78890F6D\BENCH-Ohlasenie_zivnosti_PO_2.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BENCH_ZmenaTrvalehoPobytu_1.1.xlsx?78890F6D" TargetMode="External"/><Relationship Id="rId1" Type="http://schemas.openxmlformats.org/officeDocument/2006/relationships/externalLinkPath" Target="file:///\\78890F6D\BENCH_ZmenaTrvalehoPobytu_1.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78890F6D\BENCH_PrispevokNezamestnanost_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ópia hárka Grafy"/>
      <sheetName val="Kópia hárka Grafy 1"/>
      <sheetName val="Dimenzie"/>
      <sheetName val="Kópia hárka All Data 1"/>
      <sheetName val="Kópia hárka All Data Kat."/>
      <sheetName val="Skuska vzorcovZápis do ORSR"/>
      <sheetName val="Hárok1"/>
      <sheetName val="Váhy"/>
      <sheetName val="Vzorová tabuľka na vyplnenie"/>
    </sheetNames>
    <sheetDataSet>
      <sheetData sheetId="0" refreshError="1"/>
      <sheetData sheetId="1" refreshError="1"/>
      <sheetData sheetId="2" refreshError="1">
        <row r="2">
          <cell r="B2" t="str">
            <v>Vyhľadateľnosť</v>
          </cell>
        </row>
        <row r="3">
          <cell r="B3" t="str">
            <v>Návody a informovanosť</v>
          </cell>
        </row>
        <row r="4">
          <cell r="B4" t="str">
            <v>Navigácia vo formulároch</v>
          </cell>
        </row>
        <row r="5">
          <cell r="B5" t="str">
            <v>Proaktívnosť</v>
          </cell>
        </row>
        <row r="6">
          <cell r="B6" t="str">
            <v>1x a dosť!</v>
          </cell>
        </row>
        <row r="7">
          <cell r="B7" t="str">
            <v>Spätná väzba</v>
          </cell>
        </row>
        <row r="8">
          <cell r="B8" t="str">
            <v>Použiteľnosť</v>
          </cell>
        </row>
        <row r="9">
          <cell r="B9" t="str">
            <v>Zrozumiteľnosť</v>
          </cell>
        </row>
        <row r="10">
          <cell r="B10" t="str">
            <v>Dostupnosť online</v>
          </cell>
        </row>
        <row r="11">
          <cell r="B11" t="str">
            <v>Mobilita</v>
          </cell>
        </row>
        <row r="12">
          <cell r="B12" t="str">
            <v>Inkluzívnosť</v>
          </cell>
        </row>
        <row r="13">
          <cell r="B13" t="str">
            <v>Platba</v>
          </cell>
        </row>
        <row r="14">
          <cell r="B14" t="str">
            <v>Bezpečnosť</v>
          </cell>
        </row>
        <row r="15">
          <cell r="B15" t="str">
            <v>Transparentnosť</v>
          </cell>
        </row>
        <row r="16">
          <cell r="B16" t="str">
            <v>Rozvoj</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ópia hárka Grafy"/>
      <sheetName val="Kópia hárka Grafy 1"/>
      <sheetName val="Dimenzie"/>
      <sheetName val="Kópia hárka All Data 1"/>
      <sheetName val="Kópia hárka All Data Kat."/>
      <sheetName val="Skuska vzorcovZápis do ORSR"/>
      <sheetName val="Hárok1"/>
      <sheetName val="Váhy"/>
      <sheetName val="Kupa_Predaj NEH"/>
    </sheetNames>
    <sheetDataSet>
      <sheetData sheetId="0" refreshError="1"/>
      <sheetData sheetId="1" refreshError="1"/>
      <sheetData sheetId="2" refreshError="1">
        <row r="2">
          <cell r="B2" t="str">
            <v>Vyhľadateľnosť</v>
          </cell>
        </row>
        <row r="3">
          <cell r="B3" t="str">
            <v>Návody a informovanosť</v>
          </cell>
        </row>
        <row r="4">
          <cell r="B4" t="str">
            <v>Navigácia vo formulároch</v>
          </cell>
        </row>
        <row r="5">
          <cell r="B5" t="str">
            <v>Proaktívnosť</v>
          </cell>
        </row>
        <row r="6">
          <cell r="B6" t="str">
            <v>1x a dosť!</v>
          </cell>
        </row>
        <row r="7">
          <cell r="B7" t="str">
            <v>Spätná väzba</v>
          </cell>
        </row>
        <row r="8">
          <cell r="B8" t="str">
            <v>Použiteľnosť</v>
          </cell>
        </row>
        <row r="9">
          <cell r="B9" t="str">
            <v>Zrozumiteľnosť</v>
          </cell>
        </row>
        <row r="10">
          <cell r="B10" t="str">
            <v>Dostupnosť online</v>
          </cell>
        </row>
        <row r="11">
          <cell r="B11" t="str">
            <v>Mobilita</v>
          </cell>
        </row>
        <row r="12">
          <cell r="B12" t="str">
            <v>Inkluzívnosť</v>
          </cell>
        </row>
        <row r="13">
          <cell r="B13" t="str">
            <v>Platba</v>
          </cell>
        </row>
        <row r="14">
          <cell r="B14" t="str">
            <v>Bezpečnosť</v>
          </cell>
        </row>
        <row r="15">
          <cell r="B15" t="str">
            <v>Transparentnosť</v>
          </cell>
        </row>
        <row r="16">
          <cell r="B16" t="str">
            <v>Rozvoj</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ópia hárka Grafy"/>
      <sheetName val="Kópia hárka Grafy 1"/>
      <sheetName val="Dimenzie"/>
      <sheetName val="Kópia hárka All Data 1"/>
      <sheetName val="Kópia hárka All Data Kat."/>
      <sheetName val="Skuska vzorcovZápis do ORSR"/>
      <sheetName val="Hárok1"/>
      <sheetName val="Váhy"/>
      <sheetName val="živnosť FO"/>
    </sheetNames>
    <sheetDataSet>
      <sheetData sheetId="0" refreshError="1"/>
      <sheetData sheetId="1" refreshError="1"/>
      <sheetData sheetId="2">
        <row r="2">
          <cell r="B2" t="str">
            <v>Vyhľadateľnosť</v>
          </cell>
        </row>
        <row r="3">
          <cell r="B3" t="str">
            <v>Návody a informovanosť</v>
          </cell>
        </row>
        <row r="4">
          <cell r="B4" t="str">
            <v>Navigácia vo formulároch</v>
          </cell>
        </row>
        <row r="5">
          <cell r="B5" t="str">
            <v>Proaktívnosť</v>
          </cell>
        </row>
        <row r="6">
          <cell r="B6" t="str">
            <v>1x a dosť!</v>
          </cell>
        </row>
        <row r="7">
          <cell r="B7" t="str">
            <v>Spätná väzba</v>
          </cell>
        </row>
        <row r="8">
          <cell r="B8" t="str">
            <v>Použiteľnosť</v>
          </cell>
        </row>
        <row r="9">
          <cell r="B9" t="str">
            <v>Zrozumiteľnosť</v>
          </cell>
        </row>
        <row r="10">
          <cell r="B10" t="str">
            <v>Dostupnosť online</v>
          </cell>
        </row>
        <row r="11">
          <cell r="B11" t="str">
            <v>Mobilita</v>
          </cell>
        </row>
        <row r="12">
          <cell r="B12" t="str">
            <v>Inkluzívnosť</v>
          </cell>
        </row>
        <row r="13">
          <cell r="B13" t="str">
            <v>Platba</v>
          </cell>
        </row>
        <row r="14">
          <cell r="B14" t="str">
            <v>Bezpečnosť</v>
          </cell>
        </row>
        <row r="15">
          <cell r="B15" t="str">
            <v>Transparentnosť</v>
          </cell>
        </row>
        <row r="16">
          <cell r="B16" t="str">
            <v>Rozvoj</v>
          </cell>
        </row>
      </sheetData>
      <sheetData sheetId="3" refreshError="1"/>
      <sheetData sheetId="4" refreshError="1"/>
      <sheetData sheetId="5" refreshError="1"/>
      <sheetData sheetId="6" refreshError="1"/>
      <sheetData sheetId="7">
        <row r="2">
          <cell r="C2">
            <v>0.05</v>
          </cell>
        </row>
      </sheetData>
      <sheetData sheetId="8">
        <row r="159">
          <cell r="C159" t="str">
            <v>Výsledkok v kategórii</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ópia hárka Grafy"/>
      <sheetName val="Kópia hárka Grafy 1"/>
      <sheetName val="Dimenzie"/>
      <sheetName val="Kópia hárka All Data 1"/>
      <sheetName val="Kópia hárka All Data Kat."/>
      <sheetName val="Skuska vzorcovZápis do ORSR"/>
      <sheetName val="Hárok1"/>
      <sheetName val="Váhy"/>
      <sheetName val="živnosť PO"/>
    </sheetNames>
    <sheetDataSet>
      <sheetData sheetId="0" refreshError="1"/>
      <sheetData sheetId="1" refreshError="1"/>
      <sheetData sheetId="2">
        <row r="2">
          <cell r="B2" t="str">
            <v>Vyhľadateľnosť</v>
          </cell>
        </row>
        <row r="3">
          <cell r="B3" t="str">
            <v>Návody a informovanosť</v>
          </cell>
        </row>
        <row r="4">
          <cell r="B4" t="str">
            <v>Navigácia vo formulároch</v>
          </cell>
        </row>
        <row r="5">
          <cell r="B5" t="str">
            <v>Proaktívnosť</v>
          </cell>
        </row>
        <row r="6">
          <cell r="B6" t="str">
            <v>1x a dosť!</v>
          </cell>
        </row>
        <row r="7">
          <cell r="B7" t="str">
            <v>Spätná väzba</v>
          </cell>
        </row>
        <row r="8">
          <cell r="B8" t="str">
            <v>Použiteľnosť</v>
          </cell>
        </row>
        <row r="9">
          <cell r="B9" t="str">
            <v>Zrozumiteľnosť</v>
          </cell>
        </row>
        <row r="10">
          <cell r="B10" t="str">
            <v>Dostupnosť online</v>
          </cell>
        </row>
        <row r="11">
          <cell r="B11" t="str">
            <v>Mobilita</v>
          </cell>
        </row>
        <row r="12">
          <cell r="B12" t="str">
            <v>Inkluzívnosť</v>
          </cell>
        </row>
        <row r="13">
          <cell r="B13" t="str">
            <v>Platba</v>
          </cell>
        </row>
        <row r="14">
          <cell r="B14" t="str">
            <v>Bezpečnosť</v>
          </cell>
        </row>
        <row r="15">
          <cell r="B15" t="str">
            <v>Transparentnosť</v>
          </cell>
        </row>
        <row r="16">
          <cell r="B16" t="str">
            <v>Rozvoj</v>
          </cell>
        </row>
      </sheetData>
      <sheetData sheetId="3" refreshError="1"/>
      <sheetData sheetId="4" refreshError="1"/>
      <sheetData sheetId="5" refreshError="1"/>
      <sheetData sheetId="6" refreshError="1"/>
      <sheetData sheetId="7">
        <row r="2">
          <cell r="C2">
            <v>0.05</v>
          </cell>
        </row>
      </sheetData>
      <sheetData sheetId="8">
        <row r="159">
          <cell r="C159" t="str">
            <v>Výsledkok v kategórii</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ópia hárka Grafy"/>
      <sheetName val="Kópia hárka Grafy 1"/>
      <sheetName val="Dimenzie"/>
      <sheetName val="Kópia hárka All Data 1"/>
      <sheetName val="Kópia hárka All Data Kat."/>
      <sheetName val="Skuska vzorcovZápis do ORSR"/>
      <sheetName val="Hárok1"/>
      <sheetName val="Váhy"/>
      <sheetName val="Vzorová tabuľka na vyplnenie"/>
    </sheetNames>
    <sheetDataSet>
      <sheetData sheetId="0"/>
      <sheetData sheetId="1"/>
      <sheetData sheetId="2">
        <row r="2">
          <cell r="B2" t="str">
            <v>Vyhľadateľnosť</v>
          </cell>
        </row>
        <row r="3">
          <cell r="B3" t="str">
            <v>Návody a informovanosť</v>
          </cell>
        </row>
        <row r="4">
          <cell r="B4" t="str">
            <v>Navigácia vo formulároch</v>
          </cell>
        </row>
        <row r="5">
          <cell r="B5" t="str">
            <v>Proaktívnosť</v>
          </cell>
        </row>
        <row r="6">
          <cell r="B6" t="str">
            <v>1x a dosť!</v>
          </cell>
        </row>
        <row r="7">
          <cell r="B7" t="str">
            <v>Spätná väzba</v>
          </cell>
        </row>
        <row r="8">
          <cell r="B8" t="str">
            <v>Použiteľnosť</v>
          </cell>
        </row>
        <row r="9">
          <cell r="B9" t="str">
            <v>Zrozumiteľnosť</v>
          </cell>
        </row>
        <row r="10">
          <cell r="B10" t="str">
            <v>Dostupnosť online</v>
          </cell>
        </row>
        <row r="11">
          <cell r="B11" t="str">
            <v>Mobilita</v>
          </cell>
        </row>
        <row r="12">
          <cell r="B12" t="str">
            <v>Inkluzívnosť</v>
          </cell>
        </row>
        <row r="13">
          <cell r="B13" t="str">
            <v>Platba</v>
          </cell>
        </row>
        <row r="14">
          <cell r="B14" t="str">
            <v>Bezpečnosť</v>
          </cell>
        </row>
        <row r="15">
          <cell r="B15" t="str">
            <v>Transparentnosť</v>
          </cell>
        </row>
        <row r="16">
          <cell r="B16" t="str">
            <v>Rozvoj</v>
          </cell>
        </row>
      </sheetData>
      <sheetData sheetId="3"/>
      <sheetData sheetId="4"/>
      <sheetData sheetId="5"/>
      <sheetData sheetId="6"/>
      <sheetData sheetId="7">
        <row r="2">
          <cell r="C2">
            <v>0.05</v>
          </cell>
        </row>
      </sheetData>
      <sheetData sheetId="8">
        <row r="159">
          <cell r="C159" t="str">
            <v>Výsledkok v kategórii</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ópia hárka Grafy"/>
      <sheetName val="Kópia hárka Grafy 1"/>
      <sheetName val="Dimenzie"/>
      <sheetName val="Kópia hárka All Data 1"/>
      <sheetName val="Kópia hárka All Data Kat."/>
      <sheetName val="Skuska vzorcovZápis do ORSR"/>
      <sheetName val="Hárok1"/>
      <sheetName val="Váhy"/>
      <sheetName val="Vzorová tabuľka na vyplnenie"/>
    </sheetNames>
    <sheetDataSet>
      <sheetData sheetId="0" refreshError="1"/>
      <sheetData sheetId="1" refreshError="1"/>
      <sheetData sheetId="2" refreshError="1">
        <row r="2">
          <cell r="B2" t="str">
            <v>Vyhľadateľnosť</v>
          </cell>
        </row>
        <row r="3">
          <cell r="B3" t="str">
            <v>Návody a informovanosť</v>
          </cell>
        </row>
        <row r="4">
          <cell r="B4" t="str">
            <v>Navigácia vo formulároch</v>
          </cell>
        </row>
        <row r="5">
          <cell r="B5" t="str">
            <v>Proaktívnosť</v>
          </cell>
        </row>
        <row r="6">
          <cell r="B6" t="str">
            <v>1x a dosť!</v>
          </cell>
        </row>
        <row r="7">
          <cell r="B7" t="str">
            <v>Spätná väzba</v>
          </cell>
        </row>
        <row r="8">
          <cell r="B8" t="str">
            <v>Použiteľnosť</v>
          </cell>
        </row>
        <row r="9">
          <cell r="B9" t="str">
            <v>Zrozumiteľnosť</v>
          </cell>
        </row>
        <row r="10">
          <cell r="B10" t="str">
            <v>Dostupnosť online</v>
          </cell>
        </row>
        <row r="11">
          <cell r="B11" t="str">
            <v>Mobilita</v>
          </cell>
        </row>
        <row r="12">
          <cell r="B12" t="str">
            <v>Inkluzívnosť</v>
          </cell>
        </row>
        <row r="13">
          <cell r="B13" t="str">
            <v>Platba</v>
          </cell>
        </row>
        <row r="14">
          <cell r="B14" t="str">
            <v>Bezpečnosť</v>
          </cell>
        </row>
        <row r="15">
          <cell r="B15" t="str">
            <v>Transparentnosť</v>
          </cell>
        </row>
        <row r="16">
          <cell r="B16" t="str">
            <v>Rozvoj</v>
          </cell>
        </row>
      </sheetData>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Motív balíka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3.bin"/><Relationship Id="rId1" Type="http://schemas.openxmlformats.org/officeDocument/2006/relationships/hyperlink" Target="https://www.slovensko.sk/sk/zivotne-situacie/zivotna-situacia/_registracia-pravnickej-osoby"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slovensko.sk/sk/vyhladavanie?mod=search&amp;q=zivnost" TargetMode="External"/><Relationship Id="rId1" Type="http://schemas.openxmlformats.org/officeDocument/2006/relationships/hyperlink" Target="https://www.google.com/search?q=ako+sa+stat+szco&amp;client=firefox-b-d&amp;ei=xWi2Y6y1Luzf7_UPpYaioAw&amp;ved=0ahUKEwjsq87B4a_8AhXs77sIHSWDCMQQ4dUDCBk&amp;uact=5&amp;oq=ako+sa+stat+szco&amp;gs_lcp=Cgxnd3Mtd2l6LXNlcnAQAzIFCAAQgAQ6CggAEEcQ1gQQsAM6BwgAELADEEM6EQguEIAEELEDEIMBEMcBENEDOgsIABCABBCxAxCDAToLCC4QgwEQsQMQgAQ6DgguEIAEELEDEMcBENEDOgsILhCxAxCDARDUAjoKCAAQsQMQgwEQQzoECAAQQzoKCAAQsQMQgwEQCjoICC4QgAQQsQM6BQgAELEDOgUIIRCgAToGCAAQFhAeSgQIQRgASgQIRhgAUOwTWJc1YIw7aAJwAXgAgAFmiAHWCJIBBDE2LjGYAQCgAQHIAQrAAQE&amp;sclient=gws-wiz-serp" TargetMode="External"/><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minv.sk/?ohlasenie-volnej-remeselnej-a-viazanej-zivnosti-pravnicka-osoba" TargetMode="External"/><Relationship Id="rId1" Type="http://schemas.openxmlformats.org/officeDocument/2006/relationships/hyperlink" Target="https://www.slovensko.sk/sk/zivotne-situacie/zivotna-situacia/_registracia-zivnosti" TargetMode="External"/><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6.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hyperlink" Target="https://portal.minv.sk/wps/wcm/connect/sk/site/main/zivotne-situacie/pobyt/Podania/" TargetMode="External"/><Relationship Id="rId7" Type="http://schemas.openxmlformats.org/officeDocument/2006/relationships/comments" Target="../comments8.xml"/><Relationship Id="rId2" Type="http://schemas.openxmlformats.org/officeDocument/2006/relationships/hyperlink" Target="https://www.slovensko.sk/sk/zivotne-situacie/zivotna-situacia/_prihlasenie-na-trvaly-pobyt/" TargetMode="External"/><Relationship Id="rId1" Type="http://schemas.openxmlformats.org/officeDocument/2006/relationships/hyperlink" Target="https://www.slovensko.sk/sk/zivotne-situacie/zivotna-situacia/_oznamovacie-povinnosti-pri-zme/" TargetMode="External"/><Relationship Id="rId6" Type="http://schemas.openxmlformats.org/officeDocument/2006/relationships/vmlDrawing" Target="../drawings/vmlDrawing8.vml"/><Relationship Id="rId5" Type="http://schemas.openxmlformats.org/officeDocument/2006/relationships/drawing" Target="../drawings/drawing11.xml"/><Relationship Id="rId4"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hyperlink" Target="https://michalovce.esmao.sk/info/427" TargetMode="External"/><Relationship Id="rId1" Type="http://schemas.openxmlformats.org/officeDocument/2006/relationships/hyperlink" Target="https://prihlaska.iedu.sk/Materska-skola-informacie"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hyperlink" Target="https://1drv.ms/u/s!AoWN9knbTs6vlDDk7RnLMhqkQESg?e=z00sNN" TargetMode="External"/><Relationship Id="rId2" Type="http://schemas.openxmlformats.org/officeDocument/2006/relationships/hyperlink" Target="https://1drv.ms/u/s!AoWN9knbTs6vlC704U6ohCs_znPG?e=Ar8blE" TargetMode="External"/><Relationship Id="rId1" Type="http://schemas.openxmlformats.org/officeDocument/2006/relationships/hyperlink" Target="https://1drv.ms/u/s!AoWN9knbTs6vlC704U6ohCs_znPG?e=Ar8blE" TargetMode="External"/><Relationship Id="rId6" Type="http://schemas.openxmlformats.org/officeDocument/2006/relationships/hyperlink" Target="https://1drv.ms/u/s!AoWN9knbTs6vlDHsUDRTX3Cgan3Z?e=6YgygH" TargetMode="External"/><Relationship Id="rId5" Type="http://schemas.openxmlformats.org/officeDocument/2006/relationships/hyperlink" Target="https://1drv.ms/u/s!AoWN9knbTs6vlC_ojZGGsdFed3ii?e=xXdm3m" TargetMode="External"/><Relationship Id="rId4" Type="http://schemas.openxmlformats.org/officeDocument/2006/relationships/hyperlink" Target="https://1drv.ms/u/s!AoWN9knbTs6vlDDk7RnLMhqkQESg?e=z00sNN"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https/www.mirri.gov.sk/projekty/projekty-esif/operacny-program-integrovana-infrastruktura/prioritna-os-7-informacna-spolocnost/vyzvania-a-vyzvy/vyzva-c-opii-2021-7-14-dop/" TargetMode="External"/><Relationship Id="rId1" Type="http://schemas.openxmlformats.org/officeDocument/2006/relationships/hyperlink" Target="mailto:patrik.pavlovsky@mirri.gov.sk"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1.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155CC"/>
    <outlinePr summaryBelow="0" summaryRight="0"/>
  </sheetPr>
  <dimension ref="A1:BN1002"/>
  <sheetViews>
    <sheetView workbookViewId="0">
      <pane xSplit="1" ySplit="2" topLeftCell="B3" activePane="bottomRight" state="frozen"/>
      <selection pane="bottomRight" activeCell="B3" sqref="B3"/>
      <selection pane="bottomLeft" activeCell="A3" sqref="A3"/>
      <selection pane="topRight" activeCell="B1" sqref="B1"/>
    </sheetView>
  </sheetViews>
  <sheetFormatPr defaultColWidth="14.42578125" defaultRowHeight="15.75" customHeight="1"/>
  <cols>
    <col min="1" max="1" width="60.5703125" customWidth="1"/>
    <col min="2" max="51" width="21.85546875" customWidth="1"/>
  </cols>
  <sheetData>
    <row r="1" spans="1:66" ht="36" customHeight="1">
      <c r="A1" s="7" t="s">
        <v>0</v>
      </c>
      <c r="B1" s="365" t="e">
        <f>#REF!</f>
        <v>#REF!</v>
      </c>
      <c r="C1" s="379"/>
      <c r="D1" s="379"/>
      <c r="E1" s="379"/>
      <c r="F1" s="380"/>
      <c r="G1" s="365" t="e">
        <f>#REF!</f>
        <v>#REF!</v>
      </c>
      <c r="H1" s="379"/>
      <c r="I1" s="379"/>
      <c r="J1" s="379"/>
      <c r="K1" s="380"/>
      <c r="L1" s="365" t="e">
        <f>#REF!</f>
        <v>#REF!</v>
      </c>
      <c r="M1" s="379"/>
      <c r="N1" s="379"/>
      <c r="O1" s="379"/>
      <c r="P1" s="380"/>
      <c r="Q1" s="366" t="e">
        <f>#REF!</f>
        <v>#REF!</v>
      </c>
      <c r="R1" s="379"/>
      <c r="S1" s="379"/>
      <c r="T1" s="379"/>
      <c r="U1" s="380"/>
      <c r="V1" s="365" t="e">
        <f>#REF!</f>
        <v>#REF!</v>
      </c>
      <c r="W1" s="379"/>
      <c r="X1" s="379"/>
      <c r="Y1" s="379"/>
      <c r="Z1" s="380"/>
      <c r="AA1" s="365" t="e">
        <f>#REF!</f>
        <v>#REF!</v>
      </c>
      <c r="AB1" s="379"/>
      <c r="AC1" s="379"/>
      <c r="AD1" s="379"/>
      <c r="AE1" s="380"/>
      <c r="AF1" s="365" t="e">
        <f>#REF!</f>
        <v>#REF!</v>
      </c>
      <c r="AG1" s="379"/>
      <c r="AH1" s="379"/>
      <c r="AI1" s="379"/>
      <c r="AJ1" s="380"/>
      <c r="AK1" s="365" t="e">
        <f>#REF!</f>
        <v>#REF!</v>
      </c>
      <c r="AL1" s="379"/>
      <c r="AM1" s="379"/>
      <c r="AN1" s="379"/>
      <c r="AO1" s="380"/>
      <c r="AP1" s="365" t="s">
        <v>1</v>
      </c>
      <c r="AQ1" s="379"/>
      <c r="AR1" s="379"/>
      <c r="AS1" s="379"/>
      <c r="AT1" s="380"/>
      <c r="AU1" s="367" t="e">
        <f>#REF!</f>
        <v>#REF!</v>
      </c>
      <c r="AV1" s="379"/>
      <c r="AW1" s="379"/>
      <c r="AX1" s="379"/>
      <c r="AY1" s="380"/>
      <c r="AZ1" s="8"/>
      <c r="BA1" s="8"/>
      <c r="BB1" s="8"/>
      <c r="BC1" s="8"/>
      <c r="BD1" s="8"/>
      <c r="BE1" s="8"/>
      <c r="BF1" s="8"/>
      <c r="BG1" s="8"/>
      <c r="BH1" s="8"/>
      <c r="BI1" s="8"/>
      <c r="BJ1" s="8"/>
      <c r="BK1" s="8"/>
      <c r="BL1" s="8"/>
      <c r="BM1" s="8"/>
      <c r="BN1" s="8"/>
    </row>
    <row r="2" spans="1:66" ht="24">
      <c r="A2" s="9"/>
      <c r="B2" s="10" t="s">
        <v>2</v>
      </c>
      <c r="C2" s="11" t="s">
        <v>3</v>
      </c>
      <c r="D2" s="11" t="s">
        <v>4</v>
      </c>
      <c r="E2" s="11" t="s">
        <v>5</v>
      </c>
      <c r="F2" s="12" t="s">
        <v>6</v>
      </c>
      <c r="G2" s="13" t="s">
        <v>2</v>
      </c>
      <c r="H2" s="11" t="s">
        <v>3</v>
      </c>
      <c r="I2" s="11" t="s">
        <v>4</v>
      </c>
      <c r="J2" s="11" t="s">
        <v>5</v>
      </c>
      <c r="K2" s="12" t="s">
        <v>6</v>
      </c>
      <c r="L2" s="13" t="s">
        <v>2</v>
      </c>
      <c r="M2" s="11" t="s">
        <v>3</v>
      </c>
      <c r="N2" s="11" t="s">
        <v>4</v>
      </c>
      <c r="O2" s="11" t="s">
        <v>5</v>
      </c>
      <c r="P2" s="12" t="s">
        <v>6</v>
      </c>
      <c r="Q2" s="13" t="s">
        <v>2</v>
      </c>
      <c r="R2" s="11" t="s">
        <v>3</v>
      </c>
      <c r="S2" s="11" t="s">
        <v>4</v>
      </c>
      <c r="T2" s="11" t="s">
        <v>5</v>
      </c>
      <c r="U2" s="12" t="s">
        <v>6</v>
      </c>
      <c r="V2" s="13" t="s">
        <v>2</v>
      </c>
      <c r="W2" s="11" t="s">
        <v>3</v>
      </c>
      <c r="X2" s="11" t="s">
        <v>4</v>
      </c>
      <c r="Y2" s="11" t="s">
        <v>5</v>
      </c>
      <c r="Z2" s="12" t="s">
        <v>6</v>
      </c>
      <c r="AA2" s="13" t="s">
        <v>2</v>
      </c>
      <c r="AB2" s="11" t="s">
        <v>3</v>
      </c>
      <c r="AC2" s="11" t="s">
        <v>4</v>
      </c>
      <c r="AD2" s="11" t="s">
        <v>5</v>
      </c>
      <c r="AE2" s="12" t="s">
        <v>6</v>
      </c>
      <c r="AF2" s="13" t="s">
        <v>2</v>
      </c>
      <c r="AG2" s="11" t="s">
        <v>3</v>
      </c>
      <c r="AH2" s="11" t="s">
        <v>4</v>
      </c>
      <c r="AI2" s="11" t="s">
        <v>5</v>
      </c>
      <c r="AJ2" s="12" t="s">
        <v>6</v>
      </c>
      <c r="AK2" s="13" t="s">
        <v>2</v>
      </c>
      <c r="AL2" s="11" t="s">
        <v>3</v>
      </c>
      <c r="AM2" s="11" t="s">
        <v>4</v>
      </c>
      <c r="AN2" s="11" t="s">
        <v>5</v>
      </c>
      <c r="AO2" s="12" t="s">
        <v>6</v>
      </c>
      <c r="AP2" s="10" t="s">
        <v>2</v>
      </c>
      <c r="AQ2" s="11" t="s">
        <v>3</v>
      </c>
      <c r="AR2" s="11" t="s">
        <v>4</v>
      </c>
      <c r="AS2" s="11" t="s">
        <v>5</v>
      </c>
      <c r="AT2" s="12" t="s">
        <v>6</v>
      </c>
      <c r="AU2" s="13" t="s">
        <v>2</v>
      </c>
      <c r="AV2" s="11" t="s">
        <v>3</v>
      </c>
      <c r="AW2" s="11" t="s">
        <v>4</v>
      </c>
      <c r="AX2" s="11" t="s">
        <v>5</v>
      </c>
      <c r="AY2" s="12" t="s">
        <v>6</v>
      </c>
      <c r="AZ2" s="14"/>
      <c r="BA2" s="14"/>
      <c r="BB2" s="14"/>
      <c r="BC2" s="14"/>
      <c r="BD2" s="14"/>
      <c r="BE2" s="14"/>
      <c r="BF2" s="14"/>
      <c r="BG2" s="14"/>
      <c r="BH2" s="14"/>
      <c r="BI2" s="14"/>
      <c r="BJ2" s="14"/>
      <c r="BK2" s="14"/>
      <c r="BL2" s="14"/>
      <c r="BM2" s="14"/>
      <c r="BN2" s="14"/>
    </row>
    <row r="3" spans="1:66" ht="13.9">
      <c r="A3" s="15" t="e">
        <f>#REF!</f>
        <v>#REF!</v>
      </c>
      <c r="B3" s="16" t="e">
        <f>#REF!</f>
        <v>#REF!</v>
      </c>
      <c r="C3" s="17" t="e">
        <f>#REF!</f>
        <v>#REF!</v>
      </c>
      <c r="D3" s="17" t="e">
        <f>#REF!</f>
        <v>#REF!</v>
      </c>
      <c r="E3" s="17" t="e">
        <f>#REF!</f>
        <v>#REF!</v>
      </c>
      <c r="F3" s="18" t="e">
        <f>#REF!</f>
        <v>#REF!</v>
      </c>
      <c r="G3" s="19" t="e">
        <f>#REF!</f>
        <v>#REF!</v>
      </c>
      <c r="H3" s="17" t="e">
        <f>#REF!</f>
        <v>#REF!</v>
      </c>
      <c r="I3" s="17" t="e">
        <f>#REF!</f>
        <v>#REF!</v>
      </c>
      <c r="J3" s="17" t="e">
        <f>#REF!</f>
        <v>#REF!</v>
      </c>
      <c r="K3" s="20" t="e">
        <f>#REF!</f>
        <v>#REF!</v>
      </c>
      <c r="L3" s="21" t="e">
        <f>#REF!</f>
        <v>#REF!</v>
      </c>
      <c r="M3" s="22" t="e">
        <f>#REF!</f>
        <v>#REF!</v>
      </c>
      <c r="N3" s="22" t="e">
        <f>#REF!</f>
        <v>#REF!</v>
      </c>
      <c r="O3" s="22" t="e">
        <f>#REF!</f>
        <v>#REF!</v>
      </c>
      <c r="P3" s="20" t="e">
        <f>#REF!</f>
        <v>#REF!</v>
      </c>
      <c r="Q3" s="21" t="e">
        <f>#REF!</f>
        <v>#REF!</v>
      </c>
      <c r="R3" s="22" t="e">
        <f>#REF!</f>
        <v>#REF!</v>
      </c>
      <c r="S3" s="22" t="e">
        <f>#REF!</f>
        <v>#REF!</v>
      </c>
      <c r="T3" s="22" t="e">
        <f>#REF!</f>
        <v>#REF!</v>
      </c>
      <c r="U3" s="20" t="e">
        <f>#REF!</f>
        <v>#REF!</v>
      </c>
      <c r="V3" s="21" t="e">
        <f>#REF!</f>
        <v>#REF!</v>
      </c>
      <c r="W3" s="22" t="e">
        <f>#REF!</f>
        <v>#REF!</v>
      </c>
      <c r="X3" s="22" t="e">
        <f>#REF!</f>
        <v>#REF!</v>
      </c>
      <c r="Y3" s="22" t="e">
        <f>#REF!</f>
        <v>#REF!</v>
      </c>
      <c r="Z3" s="20" t="e">
        <f>#REF!</f>
        <v>#REF!</v>
      </c>
      <c r="AA3" s="21" t="e">
        <f>#REF!</f>
        <v>#REF!</v>
      </c>
      <c r="AB3" s="22" t="e">
        <f>#REF!</f>
        <v>#REF!</v>
      </c>
      <c r="AC3" s="22" t="e">
        <f>#REF!</f>
        <v>#REF!</v>
      </c>
      <c r="AD3" s="22" t="e">
        <f>#REF!</f>
        <v>#REF!</v>
      </c>
      <c r="AE3" s="20" t="e">
        <f>#REF!</f>
        <v>#REF!</v>
      </c>
      <c r="AF3" s="21" t="e">
        <f>#REF!</f>
        <v>#REF!</v>
      </c>
      <c r="AG3" s="22" t="e">
        <f>#REF!</f>
        <v>#REF!</v>
      </c>
      <c r="AH3" s="22" t="e">
        <f>#REF!</f>
        <v>#REF!</v>
      </c>
      <c r="AI3" s="22" t="e">
        <f>#REF!</f>
        <v>#REF!</v>
      </c>
      <c r="AJ3" s="20" t="e">
        <f>#REF!</f>
        <v>#REF!</v>
      </c>
      <c r="AK3" s="21" t="e">
        <f>#REF!</f>
        <v>#REF!</v>
      </c>
      <c r="AL3" s="22" t="e">
        <f>#REF!</f>
        <v>#REF!</v>
      </c>
      <c r="AM3" s="22" t="e">
        <f>#REF!</f>
        <v>#REF!</v>
      </c>
      <c r="AN3" s="22" t="e">
        <f>#REF!</f>
        <v>#REF!</v>
      </c>
      <c r="AO3" s="20" t="e">
        <f>#REF!</f>
        <v>#REF!</v>
      </c>
      <c r="AP3" s="23" t="e">
        <f>#REF!</f>
        <v>#REF!</v>
      </c>
      <c r="AQ3" s="22" t="e">
        <f>#REF!</f>
        <v>#REF!</v>
      </c>
      <c r="AR3" s="22" t="e">
        <f>#REF!</f>
        <v>#REF!</v>
      </c>
      <c r="AS3" s="22" t="e">
        <f>#REF!</f>
        <v>#REF!</v>
      </c>
      <c r="AT3" s="20" t="e">
        <f>#REF!</f>
        <v>#REF!</v>
      </c>
      <c r="AU3" s="21" t="e">
        <f>#REF!</f>
        <v>#REF!</v>
      </c>
      <c r="AV3" s="22" t="e">
        <f>#REF!</f>
        <v>#REF!</v>
      </c>
      <c r="AW3" s="22" t="e">
        <f>#REF!</f>
        <v>#REF!</v>
      </c>
      <c r="AX3" s="22" t="e">
        <f>#REF!</f>
        <v>#REF!</v>
      </c>
      <c r="AY3" s="20" t="e">
        <f>#REF!</f>
        <v>#REF!</v>
      </c>
    </row>
    <row r="4" spans="1:66" ht="13.9">
      <c r="A4" s="25" t="e">
        <f>#REF!</f>
        <v>#REF!</v>
      </c>
      <c r="B4" s="26" t="e">
        <f>#REF!</f>
        <v>#REF!</v>
      </c>
      <c r="C4" s="27" t="e">
        <f>#REF!</f>
        <v>#REF!</v>
      </c>
      <c r="D4" s="27" t="e">
        <f>#REF!</f>
        <v>#REF!</v>
      </c>
      <c r="E4" s="27" t="e">
        <f>#REF!</f>
        <v>#REF!</v>
      </c>
      <c r="F4" s="28" t="e">
        <f>#REF!</f>
        <v>#REF!</v>
      </c>
      <c r="G4" s="39" t="e">
        <f>#REF!</f>
        <v>#REF!</v>
      </c>
      <c r="H4" s="27" t="e">
        <f>#REF!</f>
        <v>#REF!</v>
      </c>
      <c r="I4" s="27" t="e">
        <f>#REF!</f>
        <v>#REF!</v>
      </c>
      <c r="J4" s="27" t="e">
        <f>#REF!</f>
        <v>#REF!</v>
      </c>
      <c r="K4" s="42" t="e">
        <f>#REF!</f>
        <v>#REF!</v>
      </c>
      <c r="L4" s="43" t="e">
        <f>#REF!</f>
        <v>#REF!</v>
      </c>
      <c r="M4" s="45" t="e">
        <f>#REF!</f>
        <v>#REF!</v>
      </c>
      <c r="N4" s="45" t="e">
        <f>#REF!</f>
        <v>#REF!</v>
      </c>
      <c r="O4" s="45" t="e">
        <f>#REF!</f>
        <v>#REF!</v>
      </c>
      <c r="P4" s="42" t="e">
        <f>#REF!</f>
        <v>#REF!</v>
      </c>
      <c r="Q4" s="43" t="e">
        <f>#REF!</f>
        <v>#REF!</v>
      </c>
      <c r="R4" s="45" t="e">
        <f>#REF!</f>
        <v>#REF!</v>
      </c>
      <c r="S4" s="45" t="e">
        <f>#REF!</f>
        <v>#REF!</v>
      </c>
      <c r="T4" s="45" t="e">
        <f>#REF!</f>
        <v>#REF!</v>
      </c>
      <c r="U4" s="42" t="e">
        <f>#REF!</f>
        <v>#REF!</v>
      </c>
      <c r="V4" s="43" t="e">
        <f>#REF!</f>
        <v>#REF!</v>
      </c>
      <c r="W4" s="45" t="e">
        <f>#REF!</f>
        <v>#REF!</v>
      </c>
      <c r="X4" s="45" t="e">
        <f>#REF!</f>
        <v>#REF!</v>
      </c>
      <c r="Y4" s="45" t="e">
        <f>#REF!</f>
        <v>#REF!</v>
      </c>
      <c r="Z4" s="42" t="e">
        <f>#REF!</f>
        <v>#REF!</v>
      </c>
      <c r="AA4" s="43" t="e">
        <f>#REF!</f>
        <v>#REF!</v>
      </c>
      <c r="AB4" s="45" t="e">
        <f>#REF!</f>
        <v>#REF!</v>
      </c>
      <c r="AC4" s="45" t="e">
        <f>#REF!</f>
        <v>#REF!</v>
      </c>
      <c r="AD4" s="45" t="e">
        <f>#REF!</f>
        <v>#REF!</v>
      </c>
      <c r="AE4" s="42" t="e">
        <f>#REF!</f>
        <v>#REF!</v>
      </c>
      <c r="AF4" s="43" t="e">
        <f>#REF!</f>
        <v>#REF!</v>
      </c>
      <c r="AG4" s="45" t="e">
        <f>#REF!</f>
        <v>#REF!</v>
      </c>
      <c r="AH4" s="45" t="e">
        <f>#REF!</f>
        <v>#REF!</v>
      </c>
      <c r="AI4" s="45" t="e">
        <f>#REF!</f>
        <v>#REF!</v>
      </c>
      <c r="AJ4" s="52" t="e">
        <f>#REF!</f>
        <v>#REF!</v>
      </c>
      <c r="AK4" s="43" t="e">
        <f>#REF!</f>
        <v>#REF!</v>
      </c>
      <c r="AL4" s="45" t="e">
        <f>#REF!</f>
        <v>#REF!</v>
      </c>
      <c r="AM4" s="45" t="e">
        <f>#REF!</f>
        <v>#REF!</v>
      </c>
      <c r="AN4" s="45" t="e">
        <f>#REF!</f>
        <v>#REF!</v>
      </c>
      <c r="AO4" s="42" t="e">
        <f>#REF!</f>
        <v>#REF!</v>
      </c>
      <c r="AP4" s="53" t="e">
        <f>#REF!</f>
        <v>#REF!</v>
      </c>
      <c r="AQ4" s="45" t="e">
        <f>#REF!</f>
        <v>#REF!</v>
      </c>
      <c r="AR4" s="45" t="e">
        <f>#REF!</f>
        <v>#REF!</v>
      </c>
      <c r="AS4" s="45" t="e">
        <f>#REF!</f>
        <v>#REF!</v>
      </c>
      <c r="AT4" s="42" t="e">
        <f>#REF!</f>
        <v>#REF!</v>
      </c>
      <c r="AU4" s="43" t="e">
        <f>#REF!</f>
        <v>#REF!</v>
      </c>
      <c r="AV4" s="45" t="e">
        <f>#REF!</f>
        <v>#REF!</v>
      </c>
      <c r="AW4" s="45" t="e">
        <f>#REF!</f>
        <v>#REF!</v>
      </c>
      <c r="AX4" s="45" t="e">
        <f>#REF!</f>
        <v>#REF!</v>
      </c>
      <c r="AY4" s="42" t="e">
        <f>#REF!</f>
        <v>#REF!</v>
      </c>
    </row>
    <row r="5" spans="1:66" ht="13.9">
      <c r="A5" s="25" t="e">
        <f>#REF!</f>
        <v>#REF!</v>
      </c>
      <c r="B5" s="26" t="e">
        <f>#REF!</f>
        <v>#REF!</v>
      </c>
      <c r="C5" s="27" t="e">
        <f>#REF!</f>
        <v>#REF!</v>
      </c>
      <c r="D5" s="27" t="e">
        <f>#REF!</f>
        <v>#REF!</v>
      </c>
      <c r="E5" s="27" t="e">
        <f>#REF!</f>
        <v>#REF!</v>
      </c>
      <c r="F5" s="28" t="e">
        <f>#REF!</f>
        <v>#REF!</v>
      </c>
      <c r="G5" s="39" t="e">
        <f>#REF!</f>
        <v>#REF!</v>
      </c>
      <c r="H5" s="27" t="e">
        <f>#REF!</f>
        <v>#REF!</v>
      </c>
      <c r="I5" s="27" t="e">
        <f>#REF!</f>
        <v>#REF!</v>
      </c>
      <c r="J5" s="27" t="e">
        <f>#REF!</f>
        <v>#REF!</v>
      </c>
      <c r="K5" s="42" t="e">
        <f>#REF!</f>
        <v>#REF!</v>
      </c>
      <c r="L5" s="43" t="e">
        <f>#REF!</f>
        <v>#REF!</v>
      </c>
      <c r="M5" s="45" t="e">
        <f>#REF!</f>
        <v>#REF!</v>
      </c>
      <c r="N5" s="45" t="e">
        <f>#REF!</f>
        <v>#REF!</v>
      </c>
      <c r="O5" s="45" t="e">
        <f>#REF!</f>
        <v>#REF!</v>
      </c>
      <c r="P5" s="42" t="e">
        <f>#REF!</f>
        <v>#REF!</v>
      </c>
      <c r="Q5" s="43" t="e">
        <f>#REF!</f>
        <v>#REF!</v>
      </c>
      <c r="R5" s="45" t="e">
        <f>#REF!</f>
        <v>#REF!</v>
      </c>
      <c r="S5" s="45" t="e">
        <f>#REF!</f>
        <v>#REF!</v>
      </c>
      <c r="T5" s="45" t="e">
        <f>#REF!</f>
        <v>#REF!</v>
      </c>
      <c r="U5" s="42" t="e">
        <f>#REF!</f>
        <v>#REF!</v>
      </c>
      <c r="V5" s="43" t="e">
        <f>#REF!</f>
        <v>#REF!</v>
      </c>
      <c r="W5" s="45" t="e">
        <f>#REF!</f>
        <v>#REF!</v>
      </c>
      <c r="X5" s="45" t="e">
        <f>#REF!</f>
        <v>#REF!</v>
      </c>
      <c r="Y5" s="45" t="e">
        <f>#REF!</f>
        <v>#REF!</v>
      </c>
      <c r="Z5" s="42" t="e">
        <f>#REF!</f>
        <v>#REF!</v>
      </c>
      <c r="AA5" s="43" t="e">
        <f>#REF!</f>
        <v>#REF!</v>
      </c>
      <c r="AB5" s="45" t="e">
        <f>#REF!</f>
        <v>#REF!</v>
      </c>
      <c r="AC5" s="45" t="e">
        <f>#REF!</f>
        <v>#REF!</v>
      </c>
      <c r="AD5" s="45" t="e">
        <f>#REF!</f>
        <v>#REF!</v>
      </c>
      <c r="AE5" s="42" t="e">
        <f>#REF!</f>
        <v>#REF!</v>
      </c>
      <c r="AF5" s="43" t="e">
        <f>#REF!</f>
        <v>#REF!</v>
      </c>
      <c r="AG5" s="45" t="e">
        <f>#REF!</f>
        <v>#REF!</v>
      </c>
      <c r="AH5" s="45" t="e">
        <f>#REF!</f>
        <v>#REF!</v>
      </c>
      <c r="AI5" s="45" t="e">
        <f>#REF!</f>
        <v>#REF!</v>
      </c>
      <c r="AJ5" s="42" t="e">
        <f>#REF!</f>
        <v>#REF!</v>
      </c>
      <c r="AK5" s="43" t="e">
        <f>#REF!</f>
        <v>#REF!</v>
      </c>
      <c r="AL5" s="45" t="e">
        <f>#REF!</f>
        <v>#REF!</v>
      </c>
      <c r="AM5" s="45" t="e">
        <f>#REF!</f>
        <v>#REF!</v>
      </c>
      <c r="AN5" s="45" t="e">
        <f>#REF!</f>
        <v>#REF!</v>
      </c>
      <c r="AO5" s="42" t="e">
        <f>#REF!</f>
        <v>#REF!</v>
      </c>
      <c r="AP5" s="53" t="e">
        <f>#REF!</f>
        <v>#REF!</v>
      </c>
      <c r="AQ5" s="45" t="e">
        <f>#REF!</f>
        <v>#REF!</v>
      </c>
      <c r="AR5" s="45" t="e">
        <f>#REF!</f>
        <v>#REF!</v>
      </c>
      <c r="AS5" s="45" t="e">
        <f>#REF!</f>
        <v>#REF!</v>
      </c>
      <c r="AT5" s="42" t="e">
        <f>#REF!</f>
        <v>#REF!</v>
      </c>
      <c r="AU5" s="43" t="e">
        <f>#REF!</f>
        <v>#REF!</v>
      </c>
      <c r="AV5" s="45" t="e">
        <f>#REF!</f>
        <v>#REF!</v>
      </c>
      <c r="AW5" s="45" t="e">
        <f>#REF!</f>
        <v>#REF!</v>
      </c>
      <c r="AX5" s="45" t="e">
        <f>#REF!</f>
        <v>#REF!</v>
      </c>
      <c r="AY5" s="42" t="e">
        <f>#REF!</f>
        <v>#REF!</v>
      </c>
    </row>
    <row r="6" spans="1:66" ht="13.9">
      <c r="A6" s="25" t="e">
        <f>#REF!</f>
        <v>#REF!</v>
      </c>
      <c r="B6" s="26" t="e">
        <f>#REF!</f>
        <v>#REF!</v>
      </c>
      <c r="C6" s="27" t="e">
        <f>#REF!</f>
        <v>#REF!</v>
      </c>
      <c r="D6" s="27" t="e">
        <f>#REF!</f>
        <v>#REF!</v>
      </c>
      <c r="E6" s="27" t="e">
        <f>#REF!</f>
        <v>#REF!</v>
      </c>
      <c r="F6" s="28" t="e">
        <f>#REF!</f>
        <v>#REF!</v>
      </c>
      <c r="G6" s="39" t="e">
        <f>#REF!</f>
        <v>#REF!</v>
      </c>
      <c r="H6" s="27" t="e">
        <f>#REF!</f>
        <v>#REF!</v>
      </c>
      <c r="I6" s="27" t="e">
        <f>#REF!</f>
        <v>#REF!</v>
      </c>
      <c r="J6" s="27" t="e">
        <f>#REF!</f>
        <v>#REF!</v>
      </c>
      <c r="K6" s="42" t="e">
        <f>#REF!</f>
        <v>#REF!</v>
      </c>
      <c r="L6" s="43" t="e">
        <f>#REF!</f>
        <v>#REF!</v>
      </c>
      <c r="M6" s="45" t="e">
        <f>#REF!</f>
        <v>#REF!</v>
      </c>
      <c r="N6" s="45" t="e">
        <f>#REF!</f>
        <v>#REF!</v>
      </c>
      <c r="O6" s="45" t="e">
        <f>#REF!</f>
        <v>#REF!</v>
      </c>
      <c r="P6" s="42" t="e">
        <f>#REF!</f>
        <v>#REF!</v>
      </c>
      <c r="Q6" s="43" t="e">
        <f>#REF!</f>
        <v>#REF!</v>
      </c>
      <c r="R6" s="45" t="e">
        <f>#REF!</f>
        <v>#REF!</v>
      </c>
      <c r="S6" s="45" t="e">
        <f>#REF!</f>
        <v>#REF!</v>
      </c>
      <c r="T6" s="45" t="e">
        <f>#REF!</f>
        <v>#REF!</v>
      </c>
      <c r="U6" s="42" t="e">
        <f>#REF!</f>
        <v>#REF!</v>
      </c>
      <c r="V6" s="43" t="e">
        <f>#REF!</f>
        <v>#REF!</v>
      </c>
      <c r="W6" s="45" t="e">
        <f>#REF!</f>
        <v>#REF!</v>
      </c>
      <c r="X6" s="45" t="e">
        <f>#REF!</f>
        <v>#REF!</v>
      </c>
      <c r="Y6" s="45" t="e">
        <f>#REF!</f>
        <v>#REF!</v>
      </c>
      <c r="Z6" s="42" t="e">
        <f>#REF!</f>
        <v>#REF!</v>
      </c>
      <c r="AA6" s="43" t="e">
        <f>#REF!</f>
        <v>#REF!</v>
      </c>
      <c r="AB6" s="45" t="e">
        <f>#REF!</f>
        <v>#REF!</v>
      </c>
      <c r="AC6" s="45" t="e">
        <f>#REF!</f>
        <v>#REF!</v>
      </c>
      <c r="AD6" s="45" t="e">
        <f>#REF!</f>
        <v>#REF!</v>
      </c>
      <c r="AE6" s="42" t="e">
        <f>#REF!</f>
        <v>#REF!</v>
      </c>
      <c r="AF6" s="43" t="e">
        <f>#REF!</f>
        <v>#REF!</v>
      </c>
      <c r="AG6" s="45" t="e">
        <f>#REF!</f>
        <v>#REF!</v>
      </c>
      <c r="AH6" s="45" t="e">
        <f>#REF!</f>
        <v>#REF!</v>
      </c>
      <c r="AI6" s="45" t="e">
        <f>#REF!</f>
        <v>#REF!</v>
      </c>
      <c r="AJ6" s="42" t="e">
        <f>#REF!</f>
        <v>#REF!</v>
      </c>
      <c r="AK6" s="43" t="e">
        <f>#REF!</f>
        <v>#REF!</v>
      </c>
      <c r="AL6" s="45" t="e">
        <f>#REF!</f>
        <v>#REF!</v>
      </c>
      <c r="AM6" s="45" t="e">
        <f>#REF!</f>
        <v>#REF!</v>
      </c>
      <c r="AN6" s="45" t="e">
        <f>#REF!</f>
        <v>#REF!</v>
      </c>
      <c r="AO6" s="42" t="e">
        <f>#REF!</f>
        <v>#REF!</v>
      </c>
      <c r="AP6" s="53" t="e">
        <f>#REF!</f>
        <v>#REF!</v>
      </c>
      <c r="AQ6" s="45" t="e">
        <f>#REF!</f>
        <v>#REF!</v>
      </c>
      <c r="AR6" s="45" t="e">
        <f>#REF!</f>
        <v>#REF!</v>
      </c>
      <c r="AS6" s="45" t="e">
        <f>#REF!</f>
        <v>#REF!</v>
      </c>
      <c r="AT6" s="42" t="e">
        <f>#REF!</f>
        <v>#REF!</v>
      </c>
      <c r="AU6" s="43" t="e">
        <f>#REF!</f>
        <v>#REF!</v>
      </c>
      <c r="AV6" s="45" t="e">
        <f>#REF!</f>
        <v>#REF!</v>
      </c>
      <c r="AW6" s="45" t="e">
        <f>#REF!</f>
        <v>#REF!</v>
      </c>
      <c r="AX6" s="45" t="e">
        <f>#REF!</f>
        <v>#REF!</v>
      </c>
      <c r="AY6" s="42" t="e">
        <f>#REF!</f>
        <v>#REF!</v>
      </c>
    </row>
    <row r="7" spans="1:66" ht="13.9">
      <c r="A7" s="25" t="e">
        <f>#REF!</f>
        <v>#REF!</v>
      </c>
      <c r="B7" s="26" t="e">
        <f>#REF!</f>
        <v>#REF!</v>
      </c>
      <c r="C7" s="27" t="e">
        <f>#REF!</f>
        <v>#REF!</v>
      </c>
      <c r="D7" s="27" t="e">
        <f>#REF!</f>
        <v>#REF!</v>
      </c>
      <c r="E7" s="27" t="e">
        <f>#REF!</f>
        <v>#REF!</v>
      </c>
      <c r="F7" s="28" t="e">
        <f>#REF!</f>
        <v>#REF!</v>
      </c>
      <c r="G7" s="39" t="e">
        <f>#REF!</f>
        <v>#REF!</v>
      </c>
      <c r="H7" s="27" t="e">
        <f>#REF!</f>
        <v>#REF!</v>
      </c>
      <c r="I7" s="27" t="e">
        <f>#REF!</f>
        <v>#REF!</v>
      </c>
      <c r="J7" s="27" t="e">
        <f>#REF!</f>
        <v>#REF!</v>
      </c>
      <c r="K7" s="42" t="e">
        <f>#REF!</f>
        <v>#REF!</v>
      </c>
      <c r="L7" s="43" t="e">
        <f>#REF!</f>
        <v>#REF!</v>
      </c>
      <c r="M7" s="45" t="e">
        <f>#REF!</f>
        <v>#REF!</v>
      </c>
      <c r="N7" s="45" t="e">
        <f>#REF!</f>
        <v>#REF!</v>
      </c>
      <c r="O7" s="45" t="e">
        <f>#REF!</f>
        <v>#REF!</v>
      </c>
      <c r="P7" s="42" t="e">
        <f>#REF!</f>
        <v>#REF!</v>
      </c>
      <c r="Q7" s="43" t="e">
        <f>#REF!</f>
        <v>#REF!</v>
      </c>
      <c r="R7" s="45" t="e">
        <f>#REF!</f>
        <v>#REF!</v>
      </c>
      <c r="S7" s="45" t="e">
        <f>#REF!</f>
        <v>#REF!</v>
      </c>
      <c r="T7" s="45" t="e">
        <f>#REF!</f>
        <v>#REF!</v>
      </c>
      <c r="U7" s="42" t="e">
        <f>#REF!</f>
        <v>#REF!</v>
      </c>
      <c r="V7" s="43" t="e">
        <f>#REF!</f>
        <v>#REF!</v>
      </c>
      <c r="W7" s="45" t="e">
        <f>#REF!</f>
        <v>#REF!</v>
      </c>
      <c r="X7" s="45" t="e">
        <f>#REF!</f>
        <v>#REF!</v>
      </c>
      <c r="Y7" s="45" t="e">
        <f>#REF!</f>
        <v>#REF!</v>
      </c>
      <c r="Z7" s="42" t="e">
        <f>#REF!</f>
        <v>#REF!</v>
      </c>
      <c r="AA7" s="43" t="e">
        <f>#REF!</f>
        <v>#REF!</v>
      </c>
      <c r="AB7" s="45" t="e">
        <f>#REF!</f>
        <v>#REF!</v>
      </c>
      <c r="AC7" s="45" t="e">
        <f>#REF!</f>
        <v>#REF!</v>
      </c>
      <c r="AD7" s="45" t="e">
        <f>#REF!</f>
        <v>#REF!</v>
      </c>
      <c r="AE7" s="42" t="e">
        <f>#REF!</f>
        <v>#REF!</v>
      </c>
      <c r="AF7" s="43" t="e">
        <f>#REF!</f>
        <v>#REF!</v>
      </c>
      <c r="AG7" s="45" t="e">
        <f>#REF!</f>
        <v>#REF!</v>
      </c>
      <c r="AH7" s="45" t="e">
        <f>#REF!</f>
        <v>#REF!</v>
      </c>
      <c r="AI7" s="45" t="e">
        <f>#REF!</f>
        <v>#REF!</v>
      </c>
      <c r="AJ7" s="42" t="e">
        <f>#REF!</f>
        <v>#REF!</v>
      </c>
      <c r="AK7" s="43" t="e">
        <f>#REF!</f>
        <v>#REF!</v>
      </c>
      <c r="AL7" s="45" t="e">
        <f>#REF!</f>
        <v>#REF!</v>
      </c>
      <c r="AM7" s="45" t="e">
        <f>#REF!</f>
        <v>#REF!</v>
      </c>
      <c r="AN7" s="45" t="e">
        <f>#REF!</f>
        <v>#REF!</v>
      </c>
      <c r="AO7" s="42" t="e">
        <f>#REF!</f>
        <v>#REF!</v>
      </c>
      <c r="AP7" s="53" t="e">
        <f>#REF!</f>
        <v>#REF!</v>
      </c>
      <c r="AQ7" s="45" t="e">
        <f>#REF!</f>
        <v>#REF!</v>
      </c>
      <c r="AR7" s="45" t="e">
        <f>#REF!</f>
        <v>#REF!</v>
      </c>
      <c r="AS7" s="45" t="e">
        <f>#REF!</f>
        <v>#REF!</v>
      </c>
      <c r="AT7" s="42" t="e">
        <f>#REF!</f>
        <v>#REF!</v>
      </c>
      <c r="AU7" s="43" t="e">
        <f>#REF!</f>
        <v>#REF!</v>
      </c>
      <c r="AV7" s="45" t="e">
        <f>#REF!</f>
        <v>#REF!</v>
      </c>
      <c r="AW7" s="45" t="e">
        <f>#REF!</f>
        <v>#REF!</v>
      </c>
      <c r="AX7" s="45" t="e">
        <f>#REF!</f>
        <v>#REF!</v>
      </c>
      <c r="AY7" s="42" t="e">
        <f>#REF!</f>
        <v>#REF!</v>
      </c>
    </row>
    <row r="8" spans="1:66" ht="13.9">
      <c r="A8" s="25" t="e">
        <f>#REF!</f>
        <v>#REF!</v>
      </c>
      <c r="B8" s="26" t="e">
        <f>#REF!</f>
        <v>#REF!</v>
      </c>
      <c r="C8" s="27" t="e">
        <f>#REF!</f>
        <v>#REF!</v>
      </c>
      <c r="D8" s="27" t="e">
        <f>#REF!</f>
        <v>#REF!</v>
      </c>
      <c r="E8" s="27" t="e">
        <f>#REF!</f>
        <v>#REF!</v>
      </c>
      <c r="F8" s="28" t="e">
        <f>#REF!</f>
        <v>#REF!</v>
      </c>
      <c r="G8" s="39" t="e">
        <f>#REF!</f>
        <v>#REF!</v>
      </c>
      <c r="H8" s="27" t="e">
        <f>#REF!</f>
        <v>#REF!</v>
      </c>
      <c r="I8" s="27" t="e">
        <f>#REF!</f>
        <v>#REF!</v>
      </c>
      <c r="J8" s="27" t="e">
        <f>#REF!</f>
        <v>#REF!</v>
      </c>
      <c r="K8" s="42" t="e">
        <f>#REF!</f>
        <v>#REF!</v>
      </c>
      <c r="L8" s="43" t="e">
        <f>#REF!</f>
        <v>#REF!</v>
      </c>
      <c r="M8" s="45" t="e">
        <f>#REF!</f>
        <v>#REF!</v>
      </c>
      <c r="N8" s="45" t="e">
        <f>#REF!</f>
        <v>#REF!</v>
      </c>
      <c r="O8" s="45" t="e">
        <f>#REF!</f>
        <v>#REF!</v>
      </c>
      <c r="P8" s="42" t="e">
        <f>#REF!</f>
        <v>#REF!</v>
      </c>
      <c r="Q8" s="43" t="e">
        <f>#REF!</f>
        <v>#REF!</v>
      </c>
      <c r="R8" s="45" t="e">
        <f>#REF!</f>
        <v>#REF!</v>
      </c>
      <c r="S8" s="45" t="e">
        <f>#REF!</f>
        <v>#REF!</v>
      </c>
      <c r="T8" s="45" t="e">
        <f>#REF!</f>
        <v>#REF!</v>
      </c>
      <c r="U8" s="42" t="e">
        <f>#REF!</f>
        <v>#REF!</v>
      </c>
      <c r="V8" s="43" t="e">
        <f>#REF!</f>
        <v>#REF!</v>
      </c>
      <c r="W8" s="45" t="e">
        <f>#REF!</f>
        <v>#REF!</v>
      </c>
      <c r="X8" s="45" t="e">
        <f>#REF!</f>
        <v>#REF!</v>
      </c>
      <c r="Y8" s="45" t="e">
        <f>#REF!</f>
        <v>#REF!</v>
      </c>
      <c r="Z8" s="42" t="e">
        <f>#REF!</f>
        <v>#REF!</v>
      </c>
      <c r="AA8" s="43" t="e">
        <f>#REF!</f>
        <v>#REF!</v>
      </c>
      <c r="AB8" s="45" t="e">
        <f>#REF!</f>
        <v>#REF!</v>
      </c>
      <c r="AC8" s="45" t="e">
        <f>#REF!</f>
        <v>#REF!</v>
      </c>
      <c r="AD8" s="45" t="e">
        <f>#REF!</f>
        <v>#REF!</v>
      </c>
      <c r="AE8" s="42" t="e">
        <f>#REF!</f>
        <v>#REF!</v>
      </c>
      <c r="AF8" s="43" t="e">
        <f>#REF!</f>
        <v>#REF!</v>
      </c>
      <c r="AG8" s="45" t="e">
        <f>#REF!</f>
        <v>#REF!</v>
      </c>
      <c r="AH8" s="45" t="e">
        <f>#REF!</f>
        <v>#REF!</v>
      </c>
      <c r="AI8" s="45" t="e">
        <f>#REF!</f>
        <v>#REF!</v>
      </c>
      <c r="AJ8" s="42" t="e">
        <f>#REF!</f>
        <v>#REF!</v>
      </c>
      <c r="AK8" s="43" t="e">
        <f>#REF!</f>
        <v>#REF!</v>
      </c>
      <c r="AL8" s="45" t="e">
        <f>#REF!</f>
        <v>#REF!</v>
      </c>
      <c r="AM8" s="45" t="e">
        <f>#REF!</f>
        <v>#REF!</v>
      </c>
      <c r="AN8" s="45" t="e">
        <f>#REF!</f>
        <v>#REF!</v>
      </c>
      <c r="AO8" s="42" t="e">
        <f>#REF!</f>
        <v>#REF!</v>
      </c>
      <c r="AP8" s="53" t="e">
        <f>#REF!</f>
        <v>#REF!</v>
      </c>
      <c r="AQ8" s="45" t="e">
        <f>#REF!</f>
        <v>#REF!</v>
      </c>
      <c r="AR8" s="45" t="e">
        <f>#REF!</f>
        <v>#REF!</v>
      </c>
      <c r="AS8" s="45" t="e">
        <f>#REF!</f>
        <v>#REF!</v>
      </c>
      <c r="AT8" s="42" t="e">
        <f>#REF!</f>
        <v>#REF!</v>
      </c>
      <c r="AU8" s="43" t="e">
        <f>#REF!</f>
        <v>#REF!</v>
      </c>
      <c r="AV8" s="45" t="e">
        <f>#REF!</f>
        <v>#REF!</v>
      </c>
      <c r="AW8" s="45" t="e">
        <f>#REF!</f>
        <v>#REF!</v>
      </c>
      <c r="AX8" s="45" t="e">
        <f>#REF!</f>
        <v>#REF!</v>
      </c>
      <c r="AY8" s="42" t="e">
        <f>#REF!</f>
        <v>#REF!</v>
      </c>
    </row>
    <row r="9" spans="1:66" ht="13.9">
      <c r="A9" s="25" t="e">
        <f>#REF!</f>
        <v>#REF!</v>
      </c>
      <c r="B9" s="26" t="e">
        <f>#REF!</f>
        <v>#REF!</v>
      </c>
      <c r="C9" s="27" t="e">
        <f>#REF!</f>
        <v>#REF!</v>
      </c>
      <c r="D9" s="27" t="e">
        <f>#REF!</f>
        <v>#REF!</v>
      </c>
      <c r="E9" s="27" t="e">
        <f>#REF!</f>
        <v>#REF!</v>
      </c>
      <c r="F9" s="28" t="e">
        <f>#REF!</f>
        <v>#REF!</v>
      </c>
      <c r="G9" s="39" t="e">
        <f>#REF!</f>
        <v>#REF!</v>
      </c>
      <c r="H9" s="27" t="e">
        <f>#REF!</f>
        <v>#REF!</v>
      </c>
      <c r="I9" s="27" t="e">
        <f>#REF!</f>
        <v>#REF!</v>
      </c>
      <c r="J9" s="27" t="e">
        <f>#REF!</f>
        <v>#REF!</v>
      </c>
      <c r="K9" s="42" t="e">
        <f>#REF!</f>
        <v>#REF!</v>
      </c>
      <c r="L9" s="43" t="e">
        <f>#REF!</f>
        <v>#REF!</v>
      </c>
      <c r="M9" s="45" t="e">
        <f>#REF!</f>
        <v>#REF!</v>
      </c>
      <c r="N9" s="45" t="e">
        <f>#REF!</f>
        <v>#REF!</v>
      </c>
      <c r="O9" s="45" t="e">
        <f>#REF!</f>
        <v>#REF!</v>
      </c>
      <c r="P9" s="42" t="e">
        <f>#REF!</f>
        <v>#REF!</v>
      </c>
      <c r="Q9" s="43" t="e">
        <f>#REF!</f>
        <v>#REF!</v>
      </c>
      <c r="R9" s="45" t="e">
        <f>#REF!</f>
        <v>#REF!</v>
      </c>
      <c r="S9" s="45" t="e">
        <f>#REF!</f>
        <v>#REF!</v>
      </c>
      <c r="T9" s="45" t="e">
        <f>#REF!</f>
        <v>#REF!</v>
      </c>
      <c r="U9" s="42" t="e">
        <f>#REF!</f>
        <v>#REF!</v>
      </c>
      <c r="V9" s="43" t="e">
        <f>#REF!</f>
        <v>#REF!</v>
      </c>
      <c r="W9" s="45" t="e">
        <f>#REF!</f>
        <v>#REF!</v>
      </c>
      <c r="X9" s="45" t="e">
        <f>#REF!</f>
        <v>#REF!</v>
      </c>
      <c r="Y9" s="45" t="e">
        <f>#REF!</f>
        <v>#REF!</v>
      </c>
      <c r="Z9" s="42" t="e">
        <f>#REF!</f>
        <v>#REF!</v>
      </c>
      <c r="AA9" s="43" t="e">
        <f>#REF!</f>
        <v>#REF!</v>
      </c>
      <c r="AB9" s="45" t="e">
        <f>#REF!</f>
        <v>#REF!</v>
      </c>
      <c r="AC9" s="45" t="e">
        <f>#REF!</f>
        <v>#REF!</v>
      </c>
      <c r="AD9" s="45" t="e">
        <f>#REF!</f>
        <v>#REF!</v>
      </c>
      <c r="AE9" s="42" t="e">
        <f>#REF!</f>
        <v>#REF!</v>
      </c>
      <c r="AF9" s="43" t="e">
        <f>#REF!</f>
        <v>#REF!</v>
      </c>
      <c r="AG9" s="45" t="e">
        <f>#REF!</f>
        <v>#REF!</v>
      </c>
      <c r="AH9" s="45" t="e">
        <f>#REF!</f>
        <v>#REF!</v>
      </c>
      <c r="AI9" s="45" t="e">
        <f>#REF!</f>
        <v>#REF!</v>
      </c>
      <c r="AJ9" s="42" t="e">
        <f>#REF!</f>
        <v>#REF!</v>
      </c>
      <c r="AK9" s="43" t="e">
        <f>#REF!</f>
        <v>#REF!</v>
      </c>
      <c r="AL9" s="45" t="e">
        <f>#REF!</f>
        <v>#REF!</v>
      </c>
      <c r="AM9" s="45" t="e">
        <f>#REF!</f>
        <v>#REF!</v>
      </c>
      <c r="AN9" s="45" t="e">
        <f>#REF!</f>
        <v>#REF!</v>
      </c>
      <c r="AO9" s="42" t="e">
        <f>#REF!</f>
        <v>#REF!</v>
      </c>
      <c r="AP9" s="53" t="e">
        <f>#REF!</f>
        <v>#REF!</v>
      </c>
      <c r="AQ9" s="45" t="e">
        <f>#REF!</f>
        <v>#REF!</v>
      </c>
      <c r="AR9" s="45" t="e">
        <f>#REF!</f>
        <v>#REF!</v>
      </c>
      <c r="AS9" s="45" t="e">
        <f>#REF!</f>
        <v>#REF!</v>
      </c>
      <c r="AT9" s="42" t="e">
        <f>#REF!</f>
        <v>#REF!</v>
      </c>
      <c r="AU9" s="43" t="e">
        <f>#REF!</f>
        <v>#REF!</v>
      </c>
      <c r="AV9" s="45" t="e">
        <f>#REF!</f>
        <v>#REF!</v>
      </c>
      <c r="AW9" s="45" t="e">
        <f>#REF!</f>
        <v>#REF!</v>
      </c>
      <c r="AX9" s="45" t="e">
        <f>#REF!</f>
        <v>#REF!</v>
      </c>
      <c r="AY9" s="42" t="e">
        <f>#REF!</f>
        <v>#REF!</v>
      </c>
    </row>
    <row r="10" spans="1:66" ht="13.9">
      <c r="A10" s="25" t="e">
        <f>#REF!</f>
        <v>#REF!</v>
      </c>
      <c r="B10" s="26" t="e">
        <f>#REF!</f>
        <v>#REF!</v>
      </c>
      <c r="C10" s="27" t="e">
        <f>#REF!</f>
        <v>#REF!</v>
      </c>
      <c r="D10" s="27" t="e">
        <f>#REF!</f>
        <v>#REF!</v>
      </c>
      <c r="E10" s="27" t="e">
        <f>#REF!</f>
        <v>#REF!</v>
      </c>
      <c r="F10" s="28" t="e">
        <f>#REF!</f>
        <v>#REF!</v>
      </c>
      <c r="G10" s="39" t="e">
        <f>#REF!</f>
        <v>#REF!</v>
      </c>
      <c r="H10" s="27" t="e">
        <f>#REF!</f>
        <v>#REF!</v>
      </c>
      <c r="I10" s="27" t="e">
        <f>#REF!</f>
        <v>#REF!</v>
      </c>
      <c r="J10" s="27" t="e">
        <f>#REF!</f>
        <v>#REF!</v>
      </c>
      <c r="K10" s="42" t="e">
        <f>#REF!</f>
        <v>#REF!</v>
      </c>
      <c r="L10" s="43" t="e">
        <f>#REF!</f>
        <v>#REF!</v>
      </c>
      <c r="M10" s="45" t="e">
        <f>#REF!</f>
        <v>#REF!</v>
      </c>
      <c r="N10" s="45" t="e">
        <f>#REF!</f>
        <v>#REF!</v>
      </c>
      <c r="O10" s="45" t="e">
        <f>#REF!</f>
        <v>#REF!</v>
      </c>
      <c r="P10" s="42" t="e">
        <f>#REF!</f>
        <v>#REF!</v>
      </c>
      <c r="Q10" s="43" t="e">
        <f>#REF!</f>
        <v>#REF!</v>
      </c>
      <c r="R10" s="45" t="e">
        <f>#REF!</f>
        <v>#REF!</v>
      </c>
      <c r="S10" s="45" t="e">
        <f>#REF!</f>
        <v>#REF!</v>
      </c>
      <c r="T10" s="45" t="e">
        <f>#REF!</f>
        <v>#REF!</v>
      </c>
      <c r="U10" s="42" t="e">
        <f>#REF!</f>
        <v>#REF!</v>
      </c>
      <c r="V10" s="43" t="e">
        <f>#REF!</f>
        <v>#REF!</v>
      </c>
      <c r="W10" s="45" t="e">
        <f>#REF!</f>
        <v>#REF!</v>
      </c>
      <c r="X10" s="45" t="e">
        <f>#REF!</f>
        <v>#REF!</v>
      </c>
      <c r="Y10" s="45" t="e">
        <f>#REF!</f>
        <v>#REF!</v>
      </c>
      <c r="Z10" s="42" t="e">
        <f>#REF!</f>
        <v>#REF!</v>
      </c>
      <c r="AA10" s="43" t="e">
        <f>#REF!</f>
        <v>#REF!</v>
      </c>
      <c r="AB10" s="45" t="e">
        <f>#REF!</f>
        <v>#REF!</v>
      </c>
      <c r="AC10" s="45" t="e">
        <f>#REF!</f>
        <v>#REF!</v>
      </c>
      <c r="AD10" s="45" t="e">
        <f>#REF!</f>
        <v>#REF!</v>
      </c>
      <c r="AE10" s="42" t="e">
        <f>#REF!</f>
        <v>#REF!</v>
      </c>
      <c r="AF10" s="43" t="e">
        <f>#REF!</f>
        <v>#REF!</v>
      </c>
      <c r="AG10" s="45" t="e">
        <f>#REF!</f>
        <v>#REF!</v>
      </c>
      <c r="AH10" s="45" t="e">
        <f>#REF!</f>
        <v>#REF!</v>
      </c>
      <c r="AI10" s="45" t="e">
        <f>#REF!</f>
        <v>#REF!</v>
      </c>
      <c r="AJ10" s="42" t="e">
        <f>#REF!</f>
        <v>#REF!</v>
      </c>
      <c r="AK10" s="43" t="e">
        <f>#REF!</f>
        <v>#REF!</v>
      </c>
      <c r="AL10" s="45" t="e">
        <f>#REF!</f>
        <v>#REF!</v>
      </c>
      <c r="AM10" s="45" t="e">
        <f>#REF!</f>
        <v>#REF!</v>
      </c>
      <c r="AN10" s="45" t="e">
        <f>#REF!</f>
        <v>#REF!</v>
      </c>
      <c r="AO10" s="42" t="e">
        <f>#REF!</f>
        <v>#REF!</v>
      </c>
      <c r="AP10" s="53" t="e">
        <f>#REF!</f>
        <v>#REF!</v>
      </c>
      <c r="AQ10" s="45" t="e">
        <f>#REF!</f>
        <v>#REF!</v>
      </c>
      <c r="AR10" s="45" t="e">
        <f>#REF!</f>
        <v>#REF!</v>
      </c>
      <c r="AS10" s="45" t="e">
        <f>#REF!</f>
        <v>#REF!</v>
      </c>
      <c r="AT10" s="42" t="e">
        <f>#REF!</f>
        <v>#REF!</v>
      </c>
      <c r="AU10" s="43" t="e">
        <f>#REF!</f>
        <v>#REF!</v>
      </c>
      <c r="AV10" s="45" t="e">
        <f>#REF!</f>
        <v>#REF!</v>
      </c>
      <c r="AW10" s="45" t="e">
        <f>#REF!</f>
        <v>#REF!</v>
      </c>
      <c r="AX10" s="45" t="e">
        <f>#REF!</f>
        <v>#REF!</v>
      </c>
      <c r="AY10" s="42" t="e">
        <f>#REF!</f>
        <v>#REF!</v>
      </c>
    </row>
    <row r="11" spans="1:66" ht="13.9">
      <c r="A11" s="25" t="e">
        <f>#REF!</f>
        <v>#REF!</v>
      </c>
      <c r="B11" s="26" t="e">
        <f>#REF!</f>
        <v>#REF!</v>
      </c>
      <c r="C11" s="27" t="e">
        <f>#REF!</f>
        <v>#REF!</v>
      </c>
      <c r="D11" s="27" t="e">
        <f>#REF!</f>
        <v>#REF!</v>
      </c>
      <c r="E11" s="27" t="e">
        <f>#REF!</f>
        <v>#REF!</v>
      </c>
      <c r="F11" s="28" t="e">
        <f>#REF!</f>
        <v>#REF!</v>
      </c>
      <c r="G11" s="39" t="e">
        <f>#REF!</f>
        <v>#REF!</v>
      </c>
      <c r="H11" s="27" t="e">
        <f>#REF!</f>
        <v>#REF!</v>
      </c>
      <c r="I11" s="27" t="e">
        <f>#REF!</f>
        <v>#REF!</v>
      </c>
      <c r="J11" s="27" t="e">
        <f>#REF!</f>
        <v>#REF!</v>
      </c>
      <c r="K11" s="42" t="e">
        <f>#REF!</f>
        <v>#REF!</v>
      </c>
      <c r="L11" s="43" t="e">
        <f>#REF!</f>
        <v>#REF!</v>
      </c>
      <c r="M11" s="45" t="e">
        <f>#REF!</f>
        <v>#REF!</v>
      </c>
      <c r="N11" s="45" t="e">
        <f>#REF!</f>
        <v>#REF!</v>
      </c>
      <c r="O11" s="45" t="e">
        <f>#REF!</f>
        <v>#REF!</v>
      </c>
      <c r="P11" s="42" t="e">
        <f>#REF!</f>
        <v>#REF!</v>
      </c>
      <c r="Q11" s="43" t="e">
        <f>#REF!</f>
        <v>#REF!</v>
      </c>
      <c r="R11" s="45" t="e">
        <f>#REF!</f>
        <v>#REF!</v>
      </c>
      <c r="S11" s="45" t="e">
        <f>#REF!</f>
        <v>#REF!</v>
      </c>
      <c r="T11" s="45" t="e">
        <f>#REF!</f>
        <v>#REF!</v>
      </c>
      <c r="U11" s="42" t="e">
        <f>#REF!</f>
        <v>#REF!</v>
      </c>
      <c r="V11" s="43" t="e">
        <f>#REF!</f>
        <v>#REF!</v>
      </c>
      <c r="W11" s="45" t="e">
        <f>#REF!</f>
        <v>#REF!</v>
      </c>
      <c r="X11" s="45" t="e">
        <f>#REF!</f>
        <v>#REF!</v>
      </c>
      <c r="Y11" s="45" t="e">
        <f>#REF!</f>
        <v>#REF!</v>
      </c>
      <c r="Z11" s="42" t="e">
        <f>#REF!</f>
        <v>#REF!</v>
      </c>
      <c r="AA11" s="43" t="e">
        <f>#REF!</f>
        <v>#REF!</v>
      </c>
      <c r="AB11" s="45" t="e">
        <f>#REF!</f>
        <v>#REF!</v>
      </c>
      <c r="AC11" s="45" t="e">
        <f>#REF!</f>
        <v>#REF!</v>
      </c>
      <c r="AD11" s="45" t="e">
        <f>#REF!</f>
        <v>#REF!</v>
      </c>
      <c r="AE11" s="42" t="e">
        <f>#REF!</f>
        <v>#REF!</v>
      </c>
      <c r="AF11" s="43" t="e">
        <f>#REF!</f>
        <v>#REF!</v>
      </c>
      <c r="AG11" s="45" t="e">
        <f>#REF!</f>
        <v>#REF!</v>
      </c>
      <c r="AH11" s="45" t="e">
        <f>#REF!</f>
        <v>#REF!</v>
      </c>
      <c r="AI11" s="45" t="e">
        <f>#REF!</f>
        <v>#REF!</v>
      </c>
      <c r="AJ11" s="42" t="e">
        <f>#REF!</f>
        <v>#REF!</v>
      </c>
      <c r="AK11" s="43" t="e">
        <f>#REF!</f>
        <v>#REF!</v>
      </c>
      <c r="AL11" s="45" t="e">
        <f>#REF!</f>
        <v>#REF!</v>
      </c>
      <c r="AM11" s="45" t="e">
        <f>#REF!</f>
        <v>#REF!</v>
      </c>
      <c r="AN11" s="45" t="e">
        <f>#REF!</f>
        <v>#REF!</v>
      </c>
      <c r="AO11" s="42" t="e">
        <f>#REF!</f>
        <v>#REF!</v>
      </c>
      <c r="AP11" s="53" t="e">
        <f>#REF!</f>
        <v>#REF!</v>
      </c>
      <c r="AQ11" s="45" t="e">
        <f>#REF!</f>
        <v>#REF!</v>
      </c>
      <c r="AR11" s="45" t="e">
        <f>#REF!</f>
        <v>#REF!</v>
      </c>
      <c r="AS11" s="45" t="e">
        <f>#REF!</f>
        <v>#REF!</v>
      </c>
      <c r="AT11" s="42" t="e">
        <f>#REF!</f>
        <v>#REF!</v>
      </c>
      <c r="AU11" s="43" t="e">
        <f>#REF!</f>
        <v>#REF!</v>
      </c>
      <c r="AV11" s="45" t="e">
        <f>#REF!</f>
        <v>#REF!</v>
      </c>
      <c r="AW11" s="45" t="e">
        <f>#REF!</f>
        <v>#REF!</v>
      </c>
      <c r="AX11" s="45" t="e">
        <f>#REF!</f>
        <v>#REF!</v>
      </c>
      <c r="AY11" s="42" t="e">
        <f>#REF!</f>
        <v>#REF!</v>
      </c>
    </row>
    <row r="12" spans="1:66" ht="13.9">
      <c r="A12" s="25" t="e">
        <f>#REF!</f>
        <v>#REF!</v>
      </c>
      <c r="B12" s="26" t="e">
        <f>#REF!</f>
        <v>#REF!</v>
      </c>
      <c r="C12" s="27" t="e">
        <f>#REF!</f>
        <v>#REF!</v>
      </c>
      <c r="D12" s="27" t="e">
        <f>#REF!</f>
        <v>#REF!</v>
      </c>
      <c r="E12" s="27" t="e">
        <f>#REF!</f>
        <v>#REF!</v>
      </c>
      <c r="F12" s="28" t="e">
        <f>#REF!</f>
        <v>#REF!</v>
      </c>
      <c r="G12" s="39" t="e">
        <f>#REF!</f>
        <v>#REF!</v>
      </c>
      <c r="H12" s="27" t="e">
        <f>#REF!</f>
        <v>#REF!</v>
      </c>
      <c r="I12" s="27" t="e">
        <f>#REF!</f>
        <v>#REF!</v>
      </c>
      <c r="J12" s="27" t="e">
        <f>#REF!</f>
        <v>#REF!</v>
      </c>
      <c r="K12" s="42" t="e">
        <f>#REF!</f>
        <v>#REF!</v>
      </c>
      <c r="L12" s="43" t="e">
        <f>#REF!</f>
        <v>#REF!</v>
      </c>
      <c r="M12" s="45" t="e">
        <f>#REF!</f>
        <v>#REF!</v>
      </c>
      <c r="N12" s="45" t="e">
        <f>#REF!</f>
        <v>#REF!</v>
      </c>
      <c r="O12" s="45" t="e">
        <f>#REF!</f>
        <v>#REF!</v>
      </c>
      <c r="P12" s="42" t="e">
        <f>#REF!</f>
        <v>#REF!</v>
      </c>
      <c r="Q12" s="43" t="e">
        <f>#REF!</f>
        <v>#REF!</v>
      </c>
      <c r="R12" s="45" t="e">
        <f>#REF!</f>
        <v>#REF!</v>
      </c>
      <c r="S12" s="45" t="e">
        <f>#REF!</f>
        <v>#REF!</v>
      </c>
      <c r="T12" s="45" t="e">
        <f>#REF!</f>
        <v>#REF!</v>
      </c>
      <c r="U12" s="42" t="e">
        <f>#REF!</f>
        <v>#REF!</v>
      </c>
      <c r="V12" s="43" t="e">
        <f>#REF!</f>
        <v>#REF!</v>
      </c>
      <c r="W12" s="45" t="e">
        <f>#REF!</f>
        <v>#REF!</v>
      </c>
      <c r="X12" s="45" t="e">
        <f>#REF!</f>
        <v>#REF!</v>
      </c>
      <c r="Y12" s="45" t="e">
        <f>#REF!</f>
        <v>#REF!</v>
      </c>
      <c r="Z12" s="42" t="e">
        <f>#REF!</f>
        <v>#REF!</v>
      </c>
      <c r="AA12" s="43" t="e">
        <f>#REF!</f>
        <v>#REF!</v>
      </c>
      <c r="AB12" s="45" t="e">
        <f>#REF!</f>
        <v>#REF!</v>
      </c>
      <c r="AC12" s="45" t="e">
        <f>#REF!</f>
        <v>#REF!</v>
      </c>
      <c r="AD12" s="45" t="e">
        <f>#REF!</f>
        <v>#REF!</v>
      </c>
      <c r="AE12" s="42" t="e">
        <f>#REF!</f>
        <v>#REF!</v>
      </c>
      <c r="AF12" s="43" t="e">
        <f>#REF!</f>
        <v>#REF!</v>
      </c>
      <c r="AG12" s="45" t="e">
        <f>#REF!</f>
        <v>#REF!</v>
      </c>
      <c r="AH12" s="45" t="e">
        <f>#REF!</f>
        <v>#REF!</v>
      </c>
      <c r="AI12" s="45" t="e">
        <f>#REF!</f>
        <v>#REF!</v>
      </c>
      <c r="AJ12" s="42" t="e">
        <f>#REF!</f>
        <v>#REF!</v>
      </c>
      <c r="AK12" s="43" t="e">
        <f>#REF!</f>
        <v>#REF!</v>
      </c>
      <c r="AL12" s="45" t="e">
        <f>#REF!</f>
        <v>#REF!</v>
      </c>
      <c r="AM12" s="45" t="e">
        <f>#REF!</f>
        <v>#REF!</v>
      </c>
      <c r="AN12" s="45" t="e">
        <f>#REF!</f>
        <v>#REF!</v>
      </c>
      <c r="AO12" s="42" t="e">
        <f>#REF!</f>
        <v>#REF!</v>
      </c>
      <c r="AP12" s="53" t="e">
        <f>#REF!</f>
        <v>#REF!</v>
      </c>
      <c r="AQ12" s="45" t="e">
        <f>#REF!</f>
        <v>#REF!</v>
      </c>
      <c r="AR12" s="45" t="e">
        <f>#REF!</f>
        <v>#REF!</v>
      </c>
      <c r="AS12" s="45" t="e">
        <f>#REF!</f>
        <v>#REF!</v>
      </c>
      <c r="AT12" s="42" t="e">
        <f>#REF!</f>
        <v>#REF!</v>
      </c>
      <c r="AU12" s="43" t="e">
        <f>#REF!</f>
        <v>#REF!</v>
      </c>
      <c r="AV12" s="45" t="e">
        <f>#REF!</f>
        <v>#REF!</v>
      </c>
      <c r="AW12" s="45" t="e">
        <f>#REF!</f>
        <v>#REF!</v>
      </c>
      <c r="AX12" s="45" t="e">
        <f>#REF!</f>
        <v>#REF!</v>
      </c>
      <c r="AY12" s="42" t="e">
        <f>#REF!</f>
        <v>#REF!</v>
      </c>
    </row>
    <row r="13" spans="1:66" ht="13.9">
      <c r="A13" s="25" t="e">
        <f>#REF!</f>
        <v>#REF!</v>
      </c>
      <c r="B13" s="26" t="e">
        <f>#REF!</f>
        <v>#REF!</v>
      </c>
      <c r="C13" s="27" t="e">
        <f>#REF!</f>
        <v>#REF!</v>
      </c>
      <c r="D13" s="27" t="e">
        <f>#REF!</f>
        <v>#REF!</v>
      </c>
      <c r="E13" s="27" t="e">
        <f>#REF!</f>
        <v>#REF!</v>
      </c>
      <c r="F13" s="28" t="e">
        <f>#REF!</f>
        <v>#REF!</v>
      </c>
      <c r="G13" s="39" t="e">
        <f>#REF!</f>
        <v>#REF!</v>
      </c>
      <c r="H13" s="27" t="e">
        <f>#REF!</f>
        <v>#REF!</v>
      </c>
      <c r="I13" s="27" t="e">
        <f>#REF!</f>
        <v>#REF!</v>
      </c>
      <c r="J13" s="27" t="e">
        <f>#REF!</f>
        <v>#REF!</v>
      </c>
      <c r="K13" s="42" t="e">
        <f>#REF!</f>
        <v>#REF!</v>
      </c>
      <c r="L13" s="43" t="e">
        <f>#REF!</f>
        <v>#REF!</v>
      </c>
      <c r="M13" s="45" t="e">
        <f>#REF!</f>
        <v>#REF!</v>
      </c>
      <c r="N13" s="45" t="e">
        <f>#REF!</f>
        <v>#REF!</v>
      </c>
      <c r="O13" s="45" t="e">
        <f>#REF!</f>
        <v>#REF!</v>
      </c>
      <c r="P13" s="42" t="e">
        <f>#REF!</f>
        <v>#REF!</v>
      </c>
      <c r="Q13" s="43" t="e">
        <f>#REF!</f>
        <v>#REF!</v>
      </c>
      <c r="R13" s="45" t="e">
        <f>#REF!</f>
        <v>#REF!</v>
      </c>
      <c r="S13" s="45" t="e">
        <f>#REF!</f>
        <v>#REF!</v>
      </c>
      <c r="T13" s="45" t="e">
        <f>#REF!</f>
        <v>#REF!</v>
      </c>
      <c r="U13" s="42" t="e">
        <f>#REF!</f>
        <v>#REF!</v>
      </c>
      <c r="V13" s="43" t="e">
        <f>#REF!</f>
        <v>#REF!</v>
      </c>
      <c r="W13" s="45" t="e">
        <f>#REF!</f>
        <v>#REF!</v>
      </c>
      <c r="X13" s="45" t="e">
        <f>#REF!</f>
        <v>#REF!</v>
      </c>
      <c r="Y13" s="45" t="e">
        <f>#REF!</f>
        <v>#REF!</v>
      </c>
      <c r="Z13" s="42" t="e">
        <f>#REF!</f>
        <v>#REF!</v>
      </c>
      <c r="AA13" s="43" t="e">
        <f>#REF!</f>
        <v>#REF!</v>
      </c>
      <c r="AB13" s="45" t="e">
        <f>#REF!</f>
        <v>#REF!</v>
      </c>
      <c r="AC13" s="45" t="e">
        <f>#REF!</f>
        <v>#REF!</v>
      </c>
      <c r="AD13" s="45" t="e">
        <f>#REF!</f>
        <v>#REF!</v>
      </c>
      <c r="AE13" s="42" t="e">
        <f>#REF!</f>
        <v>#REF!</v>
      </c>
      <c r="AF13" s="43" t="e">
        <f>#REF!</f>
        <v>#REF!</v>
      </c>
      <c r="AG13" s="45" t="e">
        <f>#REF!</f>
        <v>#REF!</v>
      </c>
      <c r="AH13" s="45" t="e">
        <f>#REF!</f>
        <v>#REF!</v>
      </c>
      <c r="AI13" s="45" t="e">
        <f>#REF!</f>
        <v>#REF!</v>
      </c>
      <c r="AJ13" s="42" t="e">
        <f>#REF!</f>
        <v>#REF!</v>
      </c>
      <c r="AK13" s="43" t="e">
        <f>#REF!</f>
        <v>#REF!</v>
      </c>
      <c r="AL13" s="45" t="e">
        <f>#REF!</f>
        <v>#REF!</v>
      </c>
      <c r="AM13" s="45" t="e">
        <f>#REF!</f>
        <v>#REF!</v>
      </c>
      <c r="AN13" s="45" t="e">
        <f>#REF!</f>
        <v>#REF!</v>
      </c>
      <c r="AO13" s="42" t="e">
        <f>#REF!</f>
        <v>#REF!</v>
      </c>
      <c r="AP13" s="53" t="e">
        <f>#REF!</f>
        <v>#REF!</v>
      </c>
      <c r="AQ13" s="45" t="e">
        <f>#REF!</f>
        <v>#REF!</v>
      </c>
      <c r="AR13" s="45" t="e">
        <f>#REF!</f>
        <v>#REF!</v>
      </c>
      <c r="AS13" s="45" t="e">
        <f>#REF!</f>
        <v>#REF!</v>
      </c>
      <c r="AT13" s="42" t="e">
        <f>#REF!</f>
        <v>#REF!</v>
      </c>
      <c r="AU13" s="43" t="e">
        <f>#REF!</f>
        <v>#REF!</v>
      </c>
      <c r="AV13" s="45" t="e">
        <f>#REF!</f>
        <v>#REF!</v>
      </c>
      <c r="AW13" s="45" t="e">
        <f>#REF!</f>
        <v>#REF!</v>
      </c>
      <c r="AX13" s="45" t="e">
        <f>#REF!</f>
        <v>#REF!</v>
      </c>
      <c r="AY13" s="42" t="e">
        <f>#REF!</f>
        <v>#REF!</v>
      </c>
    </row>
    <row r="14" spans="1:66" ht="13.9">
      <c r="A14" s="25" t="e">
        <f>#REF!</f>
        <v>#REF!</v>
      </c>
      <c r="B14" s="26" t="e">
        <f>#REF!</f>
        <v>#REF!</v>
      </c>
      <c r="C14" s="27" t="e">
        <f>#REF!</f>
        <v>#REF!</v>
      </c>
      <c r="D14" s="27" t="e">
        <f>#REF!</f>
        <v>#REF!</v>
      </c>
      <c r="E14" s="27" t="e">
        <f>#REF!</f>
        <v>#REF!</v>
      </c>
      <c r="F14" s="28" t="e">
        <f>#REF!</f>
        <v>#REF!</v>
      </c>
      <c r="G14" s="39" t="e">
        <f>#REF!</f>
        <v>#REF!</v>
      </c>
      <c r="H14" s="27" t="e">
        <f>#REF!</f>
        <v>#REF!</v>
      </c>
      <c r="I14" s="27" t="e">
        <f>#REF!</f>
        <v>#REF!</v>
      </c>
      <c r="J14" s="27" t="e">
        <f>#REF!</f>
        <v>#REF!</v>
      </c>
      <c r="K14" s="42" t="e">
        <f>#REF!</f>
        <v>#REF!</v>
      </c>
      <c r="L14" s="43" t="e">
        <f>#REF!</f>
        <v>#REF!</v>
      </c>
      <c r="M14" s="45" t="e">
        <f>#REF!</f>
        <v>#REF!</v>
      </c>
      <c r="N14" s="45" t="e">
        <f>#REF!</f>
        <v>#REF!</v>
      </c>
      <c r="O14" s="45" t="e">
        <f>#REF!</f>
        <v>#REF!</v>
      </c>
      <c r="P14" s="42" t="e">
        <f>#REF!</f>
        <v>#REF!</v>
      </c>
      <c r="Q14" s="43" t="e">
        <f>#REF!</f>
        <v>#REF!</v>
      </c>
      <c r="R14" s="45" t="e">
        <f>#REF!</f>
        <v>#REF!</v>
      </c>
      <c r="S14" s="45" t="e">
        <f>#REF!</f>
        <v>#REF!</v>
      </c>
      <c r="T14" s="45" t="e">
        <f>#REF!</f>
        <v>#REF!</v>
      </c>
      <c r="U14" s="42" t="e">
        <f>#REF!</f>
        <v>#REF!</v>
      </c>
      <c r="V14" s="43" t="e">
        <f>#REF!</f>
        <v>#REF!</v>
      </c>
      <c r="W14" s="45" t="e">
        <f>#REF!</f>
        <v>#REF!</v>
      </c>
      <c r="X14" s="45" t="e">
        <f>#REF!</f>
        <v>#REF!</v>
      </c>
      <c r="Y14" s="45" t="e">
        <f>#REF!</f>
        <v>#REF!</v>
      </c>
      <c r="Z14" s="42" t="e">
        <f>#REF!</f>
        <v>#REF!</v>
      </c>
      <c r="AA14" s="43" t="e">
        <f>#REF!</f>
        <v>#REF!</v>
      </c>
      <c r="AB14" s="45" t="e">
        <f>#REF!</f>
        <v>#REF!</v>
      </c>
      <c r="AC14" s="45" t="e">
        <f>#REF!</f>
        <v>#REF!</v>
      </c>
      <c r="AD14" s="45" t="e">
        <f>#REF!</f>
        <v>#REF!</v>
      </c>
      <c r="AE14" s="42" t="e">
        <f>#REF!</f>
        <v>#REF!</v>
      </c>
      <c r="AF14" s="43" t="e">
        <f>#REF!</f>
        <v>#REF!</v>
      </c>
      <c r="AG14" s="45" t="e">
        <f>#REF!</f>
        <v>#REF!</v>
      </c>
      <c r="AH14" s="45" t="e">
        <f>#REF!</f>
        <v>#REF!</v>
      </c>
      <c r="AI14" s="45" t="e">
        <f>#REF!</f>
        <v>#REF!</v>
      </c>
      <c r="AJ14" s="42" t="e">
        <f>#REF!</f>
        <v>#REF!</v>
      </c>
      <c r="AK14" s="43" t="e">
        <f>#REF!</f>
        <v>#REF!</v>
      </c>
      <c r="AL14" s="45" t="e">
        <f>#REF!</f>
        <v>#REF!</v>
      </c>
      <c r="AM14" s="45" t="e">
        <f>#REF!</f>
        <v>#REF!</v>
      </c>
      <c r="AN14" s="45" t="e">
        <f>#REF!</f>
        <v>#REF!</v>
      </c>
      <c r="AO14" s="42" t="e">
        <f>#REF!</f>
        <v>#REF!</v>
      </c>
      <c r="AP14" s="53" t="e">
        <f>#REF!</f>
        <v>#REF!</v>
      </c>
      <c r="AQ14" s="45" t="e">
        <f>#REF!</f>
        <v>#REF!</v>
      </c>
      <c r="AR14" s="45" t="e">
        <f>#REF!</f>
        <v>#REF!</v>
      </c>
      <c r="AS14" s="45" t="e">
        <f>#REF!</f>
        <v>#REF!</v>
      </c>
      <c r="AT14" s="42" t="e">
        <f>#REF!</f>
        <v>#REF!</v>
      </c>
      <c r="AU14" s="43" t="e">
        <f>#REF!</f>
        <v>#REF!</v>
      </c>
      <c r="AV14" s="45" t="e">
        <f>#REF!</f>
        <v>#REF!</v>
      </c>
      <c r="AW14" s="45" t="e">
        <f>#REF!</f>
        <v>#REF!</v>
      </c>
      <c r="AX14" s="45" t="e">
        <f>#REF!</f>
        <v>#REF!</v>
      </c>
      <c r="AY14" s="42" t="e">
        <f>#REF!</f>
        <v>#REF!</v>
      </c>
    </row>
    <row r="15" spans="1:66" ht="13.9">
      <c r="A15" s="25">
        <f>'ŽS3_založenie SRO'!B2</f>
        <v>0</v>
      </c>
      <c r="B15" s="26">
        <f>'ŽS3_založenie SRO'!L7</f>
        <v>6</v>
      </c>
      <c r="C15" s="27">
        <f>'ŽS3_založenie SRO'!L8</f>
        <v>0</v>
      </c>
      <c r="D15" s="27">
        <f>'ŽS3_založenie SRO'!L9</f>
        <v>1</v>
      </c>
      <c r="E15" s="27">
        <f>'ŽS3_založenie SRO'!L10</f>
        <v>6</v>
      </c>
      <c r="F15" s="28">
        <f>'ŽS3_založenie SRO'!L11</f>
        <v>0.16666666666666666</v>
      </c>
      <c r="G15" s="39">
        <f>'ŽS3_založenie SRO'!L13</f>
        <v>12</v>
      </c>
      <c r="H15" s="27">
        <f>'ŽS3_založenie SRO'!L14</f>
        <v>0</v>
      </c>
      <c r="I15" s="27">
        <f>'ŽS3_založenie SRO'!L15</f>
        <v>10</v>
      </c>
      <c r="J15" s="27">
        <f>'ŽS3_založenie SRO'!L16</f>
        <v>12</v>
      </c>
      <c r="K15" s="42">
        <f>'ŽS3_založenie SRO'!L17</f>
        <v>0.83333333333333337</v>
      </c>
      <c r="L15" s="43">
        <f>'ŽS3_založenie SRO'!L23</f>
        <v>4</v>
      </c>
      <c r="M15" s="45">
        <f>'ŽS3_založenie SRO'!L24</f>
        <v>0</v>
      </c>
      <c r="N15" s="45">
        <f>'ŽS3_založenie SRO'!L25</f>
        <v>3</v>
      </c>
      <c r="O15" s="45">
        <f>'ŽS3_založenie SRO'!L26</f>
        <v>4</v>
      </c>
      <c r="P15" s="42">
        <f>'ŽS3_založenie SRO'!L27</f>
        <v>0.75</v>
      </c>
      <c r="Q15" s="43">
        <f>'ŽS3_založenie SRO'!L29</f>
        <v>6</v>
      </c>
      <c r="R15" s="45">
        <f>'ŽS3_založenie SRO'!L30</f>
        <v>0</v>
      </c>
      <c r="S15" s="45">
        <f>'ŽS3_založenie SRO'!L31</f>
        <v>1</v>
      </c>
      <c r="T15" s="45">
        <f>'ŽS3_založenie SRO'!L32</f>
        <v>6</v>
      </c>
      <c r="U15" s="42">
        <f>'ŽS3_založenie SRO'!L33</f>
        <v>0.16666666666666666</v>
      </c>
      <c r="V15" s="43">
        <f>'ŽS3_založenie SRO'!L35</f>
        <v>4</v>
      </c>
      <c r="W15" s="45">
        <f>'ŽS3_založenie SRO'!L36</f>
        <v>0</v>
      </c>
      <c r="X15" s="45">
        <f>'ŽS3_založenie SRO'!L37</f>
        <v>2</v>
      </c>
      <c r="Y15" s="45">
        <f>'ŽS3_založenie SRO'!L38</f>
        <v>4</v>
      </c>
      <c r="Z15" s="42">
        <f>'ŽS3_založenie SRO'!L39</f>
        <v>0.5</v>
      </c>
      <c r="AA15" s="43">
        <f>'ŽS3_založenie SRO'!L41</f>
        <v>11</v>
      </c>
      <c r="AB15" s="45">
        <f>'ŽS3_založenie SRO'!L42</f>
        <v>0</v>
      </c>
      <c r="AC15" s="45">
        <f>'ŽS3_založenie SRO'!L43</f>
        <v>0</v>
      </c>
      <c r="AD15" s="45">
        <f>'ŽS3_založenie SRO'!L44</f>
        <v>11</v>
      </c>
      <c r="AE15" s="42">
        <f>'ŽS3_založenie SRO'!L45</f>
        <v>0</v>
      </c>
      <c r="AF15" s="43">
        <f>'ŽS3_založenie SRO'!L52</f>
        <v>24</v>
      </c>
      <c r="AG15" s="45">
        <f>'ŽS3_založenie SRO'!L53</f>
        <v>0</v>
      </c>
      <c r="AH15" s="45">
        <f>'ŽS3_založenie SRO'!L54</f>
        <v>5.5</v>
      </c>
      <c r="AI15" s="45">
        <f>'ŽS3_založenie SRO'!L55</f>
        <v>24</v>
      </c>
      <c r="AJ15" s="42">
        <f>'ŽS3_založenie SRO'!L56</f>
        <v>0.22916666666666666</v>
      </c>
      <c r="AK15" s="43">
        <f>'ŽS3_založenie SRO'!L85</f>
        <v>2</v>
      </c>
      <c r="AL15" s="45">
        <f>'ŽS3_založenie SRO'!L86</f>
        <v>0</v>
      </c>
      <c r="AM15" s="45">
        <f>'ŽS3_založenie SRO'!L87</f>
        <v>0</v>
      </c>
      <c r="AN15" s="45">
        <f>'ŽS3_založenie SRO'!L88</f>
        <v>2</v>
      </c>
      <c r="AO15" s="42">
        <f>'ŽS3_založenie SRO'!L89</f>
        <v>0</v>
      </c>
      <c r="AP15" s="53">
        <f>'ŽS3_založenie SRO'!L111</f>
        <v>4</v>
      </c>
      <c r="AQ15" s="45">
        <f>'ŽS3_založenie SRO'!L112</f>
        <v>0</v>
      </c>
      <c r="AR15" s="45">
        <f>'ŽS3_založenie SRO'!L113</f>
        <v>4</v>
      </c>
      <c r="AS15" s="45">
        <f>'ŽS3_založenie SRO'!L114</f>
        <v>4</v>
      </c>
      <c r="AT15" s="42">
        <f>'ŽS3_založenie SRO'!L115</f>
        <v>1</v>
      </c>
      <c r="AU15" s="43">
        <f>'ŽS3_založenie SRO'!L117</f>
        <v>5</v>
      </c>
      <c r="AV15" s="45">
        <f>'ŽS3_založenie SRO'!L118</f>
        <v>0</v>
      </c>
      <c r="AW15" s="45">
        <f>'ŽS3_založenie SRO'!L119</f>
        <v>5</v>
      </c>
      <c r="AX15" s="45">
        <f>'ŽS3_založenie SRO'!L120</f>
        <v>5</v>
      </c>
      <c r="AY15" s="42">
        <f>'ŽS3_založenie SRO'!L121</f>
        <v>1</v>
      </c>
    </row>
    <row r="16" spans="1:66" ht="13.9">
      <c r="A16" s="25" t="e">
        <f>#REF!</f>
        <v>#REF!</v>
      </c>
      <c r="B16" s="26" t="e">
        <f>#REF!</f>
        <v>#REF!</v>
      </c>
      <c r="C16" s="27" t="e">
        <f>#REF!</f>
        <v>#REF!</v>
      </c>
      <c r="D16" s="27" t="e">
        <f>#REF!</f>
        <v>#REF!</v>
      </c>
      <c r="E16" s="27" t="e">
        <f>#REF!</f>
        <v>#REF!</v>
      </c>
      <c r="F16" s="28" t="e">
        <f>#REF!</f>
        <v>#REF!</v>
      </c>
      <c r="G16" s="39" t="e">
        <f>#REF!</f>
        <v>#REF!</v>
      </c>
      <c r="H16" s="27" t="e">
        <f>#REF!</f>
        <v>#REF!</v>
      </c>
      <c r="I16" s="27" t="e">
        <f>#REF!</f>
        <v>#REF!</v>
      </c>
      <c r="J16" s="27" t="e">
        <f>#REF!</f>
        <v>#REF!</v>
      </c>
      <c r="K16" s="42" t="e">
        <f>#REF!</f>
        <v>#REF!</v>
      </c>
      <c r="L16" s="43" t="e">
        <f>#REF!</f>
        <v>#REF!</v>
      </c>
      <c r="M16" s="45" t="e">
        <f>#REF!</f>
        <v>#REF!</v>
      </c>
      <c r="N16" s="45" t="e">
        <f>#REF!</f>
        <v>#REF!</v>
      </c>
      <c r="O16" s="45" t="e">
        <f>#REF!</f>
        <v>#REF!</v>
      </c>
      <c r="P16" s="42" t="e">
        <f>#REF!</f>
        <v>#REF!</v>
      </c>
      <c r="Q16" s="43" t="e">
        <f>#REF!</f>
        <v>#REF!</v>
      </c>
      <c r="R16" s="45" t="e">
        <f>#REF!</f>
        <v>#REF!</v>
      </c>
      <c r="S16" s="45" t="e">
        <f>#REF!</f>
        <v>#REF!</v>
      </c>
      <c r="T16" s="45" t="e">
        <f>#REF!</f>
        <v>#REF!</v>
      </c>
      <c r="U16" s="42" t="e">
        <f>#REF!</f>
        <v>#REF!</v>
      </c>
      <c r="V16" s="43" t="e">
        <f>#REF!</f>
        <v>#REF!</v>
      </c>
      <c r="W16" s="45" t="e">
        <f>#REF!</f>
        <v>#REF!</v>
      </c>
      <c r="X16" s="45" t="e">
        <f>#REF!</f>
        <v>#REF!</v>
      </c>
      <c r="Y16" s="45" t="e">
        <f>#REF!</f>
        <v>#REF!</v>
      </c>
      <c r="Z16" s="42" t="e">
        <f>#REF!</f>
        <v>#REF!</v>
      </c>
      <c r="AA16" s="43" t="e">
        <f>#REF!</f>
        <v>#REF!</v>
      </c>
      <c r="AB16" s="45" t="e">
        <f>#REF!</f>
        <v>#REF!</v>
      </c>
      <c r="AC16" s="45" t="e">
        <f>#REF!</f>
        <v>#REF!</v>
      </c>
      <c r="AD16" s="45" t="e">
        <f>#REF!</f>
        <v>#REF!</v>
      </c>
      <c r="AE16" s="42" t="e">
        <f>#REF!</f>
        <v>#REF!</v>
      </c>
      <c r="AF16" s="43" t="e">
        <f>#REF!</f>
        <v>#REF!</v>
      </c>
      <c r="AG16" s="45" t="e">
        <f>#REF!</f>
        <v>#REF!</v>
      </c>
      <c r="AH16" s="45" t="e">
        <f>#REF!</f>
        <v>#REF!</v>
      </c>
      <c r="AI16" s="45" t="e">
        <f>#REF!</f>
        <v>#REF!</v>
      </c>
      <c r="AJ16" s="42" t="e">
        <f>#REF!</f>
        <v>#REF!</v>
      </c>
      <c r="AK16" s="43" t="e">
        <f>#REF!</f>
        <v>#REF!</v>
      </c>
      <c r="AL16" s="45" t="e">
        <f>#REF!</f>
        <v>#REF!</v>
      </c>
      <c r="AM16" s="45" t="e">
        <f>#REF!</f>
        <v>#REF!</v>
      </c>
      <c r="AN16" s="45" t="e">
        <f>#REF!</f>
        <v>#REF!</v>
      </c>
      <c r="AO16" s="42" t="e">
        <f>#REF!</f>
        <v>#REF!</v>
      </c>
      <c r="AP16" s="53" t="e">
        <f>#REF!</f>
        <v>#REF!</v>
      </c>
      <c r="AQ16" s="45" t="e">
        <f>#REF!</f>
        <v>#REF!</v>
      </c>
      <c r="AR16" s="45" t="e">
        <f>#REF!</f>
        <v>#REF!</v>
      </c>
      <c r="AS16" s="45" t="e">
        <f>#REF!</f>
        <v>#REF!</v>
      </c>
      <c r="AT16" s="42" t="e">
        <f>#REF!</f>
        <v>#REF!</v>
      </c>
      <c r="AU16" s="43" t="e">
        <f>#REF!</f>
        <v>#REF!</v>
      </c>
      <c r="AV16" s="45" t="e">
        <f>#REF!</f>
        <v>#REF!</v>
      </c>
      <c r="AW16" s="45" t="e">
        <f>#REF!</f>
        <v>#REF!</v>
      </c>
      <c r="AX16" s="45" t="e">
        <f>#REF!</f>
        <v>#REF!</v>
      </c>
      <c r="AY16" s="42" t="e">
        <f>#REF!</f>
        <v>#REF!</v>
      </c>
    </row>
    <row r="17" spans="1:51" ht="13.9">
      <c r="A17" s="25" t="e">
        <f>#REF!</f>
        <v>#REF!</v>
      </c>
      <c r="B17" s="26" t="e">
        <f>#REF!</f>
        <v>#REF!</v>
      </c>
      <c r="C17" s="27" t="e">
        <f>#REF!</f>
        <v>#REF!</v>
      </c>
      <c r="D17" s="27" t="e">
        <f>#REF!</f>
        <v>#REF!</v>
      </c>
      <c r="E17" s="27" t="e">
        <f>#REF!</f>
        <v>#REF!</v>
      </c>
      <c r="F17" s="28" t="e">
        <f>#REF!</f>
        <v>#REF!</v>
      </c>
      <c r="G17" s="39" t="e">
        <f>#REF!</f>
        <v>#REF!</v>
      </c>
      <c r="H17" s="27" t="e">
        <f>#REF!</f>
        <v>#REF!</v>
      </c>
      <c r="I17" s="27" t="e">
        <f>#REF!</f>
        <v>#REF!</v>
      </c>
      <c r="J17" s="27" t="e">
        <f>#REF!</f>
        <v>#REF!</v>
      </c>
      <c r="K17" s="42" t="e">
        <f>#REF!</f>
        <v>#REF!</v>
      </c>
      <c r="L17" s="43" t="e">
        <f>#REF!</f>
        <v>#REF!</v>
      </c>
      <c r="M17" s="45" t="e">
        <f>#REF!</f>
        <v>#REF!</v>
      </c>
      <c r="N17" s="45" t="e">
        <f>#REF!</f>
        <v>#REF!</v>
      </c>
      <c r="O17" s="45" t="e">
        <f>#REF!</f>
        <v>#REF!</v>
      </c>
      <c r="P17" s="42" t="e">
        <f>#REF!</f>
        <v>#REF!</v>
      </c>
      <c r="Q17" s="43" t="e">
        <f>#REF!</f>
        <v>#REF!</v>
      </c>
      <c r="R17" s="45" t="e">
        <f>#REF!</f>
        <v>#REF!</v>
      </c>
      <c r="S17" s="45" t="e">
        <f>#REF!</f>
        <v>#REF!</v>
      </c>
      <c r="T17" s="45" t="e">
        <f>#REF!</f>
        <v>#REF!</v>
      </c>
      <c r="U17" s="42" t="e">
        <f>#REF!</f>
        <v>#REF!</v>
      </c>
      <c r="V17" s="43" t="e">
        <f>#REF!</f>
        <v>#REF!</v>
      </c>
      <c r="W17" s="45" t="e">
        <f>#REF!</f>
        <v>#REF!</v>
      </c>
      <c r="X17" s="45" t="e">
        <f>#REF!</f>
        <v>#REF!</v>
      </c>
      <c r="Y17" s="45" t="e">
        <f>#REF!</f>
        <v>#REF!</v>
      </c>
      <c r="Z17" s="42" t="e">
        <f>#REF!</f>
        <v>#REF!</v>
      </c>
      <c r="AA17" s="43" t="e">
        <f>#REF!</f>
        <v>#REF!</v>
      </c>
      <c r="AB17" s="45" t="e">
        <f>#REF!</f>
        <v>#REF!</v>
      </c>
      <c r="AC17" s="45" t="e">
        <f>#REF!</f>
        <v>#REF!</v>
      </c>
      <c r="AD17" s="45" t="e">
        <f>#REF!</f>
        <v>#REF!</v>
      </c>
      <c r="AE17" s="42" t="e">
        <f>#REF!</f>
        <v>#REF!</v>
      </c>
      <c r="AF17" s="43" t="e">
        <f>#REF!</f>
        <v>#REF!</v>
      </c>
      <c r="AG17" s="45" t="e">
        <f>#REF!</f>
        <v>#REF!</v>
      </c>
      <c r="AH17" s="45" t="e">
        <f>#REF!</f>
        <v>#REF!</v>
      </c>
      <c r="AI17" s="45" t="e">
        <f>#REF!</f>
        <v>#REF!</v>
      </c>
      <c r="AJ17" s="42" t="e">
        <f>#REF!</f>
        <v>#REF!</v>
      </c>
      <c r="AK17" s="43" t="e">
        <f>#REF!</f>
        <v>#REF!</v>
      </c>
      <c r="AL17" s="45" t="e">
        <f>#REF!</f>
        <v>#REF!</v>
      </c>
      <c r="AM17" s="45" t="e">
        <f>#REF!</f>
        <v>#REF!</v>
      </c>
      <c r="AN17" s="45" t="e">
        <f>#REF!</f>
        <v>#REF!</v>
      </c>
      <c r="AO17" s="42" t="e">
        <f>#REF!</f>
        <v>#REF!</v>
      </c>
      <c r="AP17" s="53" t="e">
        <f>#REF!</f>
        <v>#REF!</v>
      </c>
      <c r="AQ17" s="45" t="e">
        <f>#REF!</f>
        <v>#REF!</v>
      </c>
      <c r="AR17" s="45" t="e">
        <f>#REF!</f>
        <v>#REF!</v>
      </c>
      <c r="AS17" s="45" t="e">
        <f>#REF!</f>
        <v>#REF!</v>
      </c>
      <c r="AT17" s="42" t="e">
        <f>#REF!</f>
        <v>#REF!</v>
      </c>
      <c r="AU17" s="43" t="e">
        <f>#REF!</f>
        <v>#REF!</v>
      </c>
      <c r="AV17" s="45" t="e">
        <f>#REF!</f>
        <v>#REF!</v>
      </c>
      <c r="AW17" s="45" t="e">
        <f>#REF!</f>
        <v>#REF!</v>
      </c>
      <c r="AX17" s="45" t="e">
        <f>#REF!</f>
        <v>#REF!</v>
      </c>
      <c r="AY17" s="42" t="e">
        <f>#REF!</f>
        <v>#REF!</v>
      </c>
    </row>
    <row r="18" spans="1:51" ht="13.9">
      <c r="A18" s="25" t="e">
        <f>#REF!</f>
        <v>#REF!</v>
      </c>
      <c r="B18" s="26" t="e">
        <f>#REF!</f>
        <v>#REF!</v>
      </c>
      <c r="C18" s="27" t="e">
        <f>#REF!</f>
        <v>#REF!</v>
      </c>
      <c r="D18" s="27" t="e">
        <f>#REF!</f>
        <v>#REF!</v>
      </c>
      <c r="E18" s="27" t="e">
        <f>#REF!</f>
        <v>#REF!</v>
      </c>
      <c r="F18" s="28" t="e">
        <f>#REF!</f>
        <v>#REF!</v>
      </c>
      <c r="G18" s="39" t="e">
        <f>#REF!</f>
        <v>#REF!</v>
      </c>
      <c r="H18" s="27" t="e">
        <f>#REF!</f>
        <v>#REF!</v>
      </c>
      <c r="I18" s="27" t="e">
        <f>#REF!</f>
        <v>#REF!</v>
      </c>
      <c r="J18" s="27" t="e">
        <f>#REF!</f>
        <v>#REF!</v>
      </c>
      <c r="K18" s="42" t="e">
        <f>#REF!</f>
        <v>#REF!</v>
      </c>
      <c r="L18" s="43" t="e">
        <f>#REF!</f>
        <v>#REF!</v>
      </c>
      <c r="M18" s="45" t="e">
        <f>#REF!</f>
        <v>#REF!</v>
      </c>
      <c r="N18" s="45" t="e">
        <f>#REF!</f>
        <v>#REF!</v>
      </c>
      <c r="O18" s="45" t="e">
        <f>#REF!</f>
        <v>#REF!</v>
      </c>
      <c r="P18" s="42" t="e">
        <f>#REF!</f>
        <v>#REF!</v>
      </c>
      <c r="Q18" s="43" t="e">
        <f>#REF!</f>
        <v>#REF!</v>
      </c>
      <c r="R18" s="45" t="e">
        <f>#REF!</f>
        <v>#REF!</v>
      </c>
      <c r="S18" s="45" t="e">
        <f>#REF!</f>
        <v>#REF!</v>
      </c>
      <c r="T18" s="45" t="e">
        <f>#REF!</f>
        <v>#REF!</v>
      </c>
      <c r="U18" s="42" t="e">
        <f>#REF!</f>
        <v>#REF!</v>
      </c>
      <c r="V18" s="43" t="e">
        <f>#REF!</f>
        <v>#REF!</v>
      </c>
      <c r="W18" s="45" t="e">
        <f>#REF!</f>
        <v>#REF!</v>
      </c>
      <c r="X18" s="45" t="e">
        <f>#REF!</f>
        <v>#REF!</v>
      </c>
      <c r="Y18" s="45" t="e">
        <f>#REF!</f>
        <v>#REF!</v>
      </c>
      <c r="Z18" s="42" t="e">
        <f>#REF!</f>
        <v>#REF!</v>
      </c>
      <c r="AA18" s="43" t="e">
        <f>#REF!</f>
        <v>#REF!</v>
      </c>
      <c r="AB18" s="45" t="e">
        <f>#REF!</f>
        <v>#REF!</v>
      </c>
      <c r="AC18" s="45" t="e">
        <f>#REF!</f>
        <v>#REF!</v>
      </c>
      <c r="AD18" s="45" t="e">
        <f>#REF!</f>
        <v>#REF!</v>
      </c>
      <c r="AE18" s="42" t="e">
        <f>#REF!</f>
        <v>#REF!</v>
      </c>
      <c r="AF18" s="43" t="e">
        <f>#REF!</f>
        <v>#REF!</v>
      </c>
      <c r="AG18" s="45" t="e">
        <f>#REF!</f>
        <v>#REF!</v>
      </c>
      <c r="AH18" s="45" t="e">
        <f>#REF!</f>
        <v>#REF!</v>
      </c>
      <c r="AI18" s="45" t="e">
        <f>#REF!</f>
        <v>#REF!</v>
      </c>
      <c r="AJ18" s="42" t="e">
        <f>#REF!</f>
        <v>#REF!</v>
      </c>
      <c r="AK18" s="43" t="e">
        <f>#REF!</f>
        <v>#REF!</v>
      </c>
      <c r="AL18" s="45" t="e">
        <f>#REF!</f>
        <v>#REF!</v>
      </c>
      <c r="AM18" s="45" t="e">
        <f>#REF!</f>
        <v>#REF!</v>
      </c>
      <c r="AN18" s="45" t="e">
        <f>#REF!</f>
        <v>#REF!</v>
      </c>
      <c r="AO18" s="42" t="e">
        <f>#REF!</f>
        <v>#REF!</v>
      </c>
      <c r="AP18" s="53" t="e">
        <f>#REF!</f>
        <v>#REF!</v>
      </c>
      <c r="AQ18" s="45" t="e">
        <f>#REF!</f>
        <v>#REF!</v>
      </c>
      <c r="AR18" s="45" t="e">
        <f>#REF!</f>
        <v>#REF!</v>
      </c>
      <c r="AS18" s="45" t="e">
        <f>#REF!</f>
        <v>#REF!</v>
      </c>
      <c r="AT18" s="42" t="e">
        <f>#REF!</f>
        <v>#REF!</v>
      </c>
      <c r="AU18" s="43" t="e">
        <f>#REF!</f>
        <v>#REF!</v>
      </c>
      <c r="AV18" s="45" t="e">
        <f>#REF!</f>
        <v>#REF!</v>
      </c>
      <c r="AW18" s="45" t="e">
        <f>#REF!</f>
        <v>#REF!</v>
      </c>
      <c r="AX18" s="45" t="e">
        <f>#REF!</f>
        <v>#REF!</v>
      </c>
      <c r="AY18" s="42" t="e">
        <f>#REF!</f>
        <v>#REF!</v>
      </c>
    </row>
    <row r="19" spans="1:51" ht="13.9">
      <c r="A19" s="25" t="e">
        <f>#REF!</f>
        <v>#REF!</v>
      </c>
      <c r="B19" s="26" t="e">
        <f>#REF!</f>
        <v>#REF!</v>
      </c>
      <c r="C19" s="27" t="e">
        <f>#REF!</f>
        <v>#REF!</v>
      </c>
      <c r="D19" s="27" t="e">
        <f>#REF!</f>
        <v>#REF!</v>
      </c>
      <c r="E19" s="27" t="e">
        <f>#REF!</f>
        <v>#REF!</v>
      </c>
      <c r="F19" s="28" t="e">
        <f>#REF!</f>
        <v>#REF!</v>
      </c>
      <c r="G19" s="39" t="e">
        <f>#REF!</f>
        <v>#REF!</v>
      </c>
      <c r="H19" s="27" t="e">
        <f>#REF!</f>
        <v>#REF!</v>
      </c>
      <c r="I19" s="27" t="e">
        <f>#REF!</f>
        <v>#REF!</v>
      </c>
      <c r="J19" s="27" t="e">
        <f>#REF!</f>
        <v>#REF!</v>
      </c>
      <c r="K19" s="42" t="e">
        <f>#REF!</f>
        <v>#REF!</v>
      </c>
      <c r="L19" s="43" t="e">
        <f>#REF!</f>
        <v>#REF!</v>
      </c>
      <c r="M19" s="45" t="e">
        <f>#REF!</f>
        <v>#REF!</v>
      </c>
      <c r="N19" s="45" t="e">
        <f>#REF!</f>
        <v>#REF!</v>
      </c>
      <c r="O19" s="45" t="e">
        <f>#REF!</f>
        <v>#REF!</v>
      </c>
      <c r="P19" s="42" t="e">
        <f>#REF!</f>
        <v>#REF!</v>
      </c>
      <c r="Q19" s="43" t="e">
        <f>#REF!</f>
        <v>#REF!</v>
      </c>
      <c r="R19" s="45" t="e">
        <f>#REF!</f>
        <v>#REF!</v>
      </c>
      <c r="S19" s="45" t="e">
        <f>#REF!</f>
        <v>#REF!</v>
      </c>
      <c r="T19" s="45" t="e">
        <f>#REF!</f>
        <v>#REF!</v>
      </c>
      <c r="U19" s="42" t="e">
        <f>#REF!</f>
        <v>#REF!</v>
      </c>
      <c r="V19" s="43" t="e">
        <f>#REF!</f>
        <v>#REF!</v>
      </c>
      <c r="W19" s="45" t="e">
        <f>#REF!</f>
        <v>#REF!</v>
      </c>
      <c r="X19" s="45" t="e">
        <f>#REF!</f>
        <v>#REF!</v>
      </c>
      <c r="Y19" s="45" t="e">
        <f>#REF!</f>
        <v>#REF!</v>
      </c>
      <c r="Z19" s="42" t="e">
        <f>#REF!</f>
        <v>#REF!</v>
      </c>
      <c r="AA19" s="43" t="e">
        <f>#REF!</f>
        <v>#REF!</v>
      </c>
      <c r="AB19" s="45" t="e">
        <f>#REF!</f>
        <v>#REF!</v>
      </c>
      <c r="AC19" s="45" t="e">
        <f>#REF!</f>
        <v>#REF!</v>
      </c>
      <c r="AD19" s="45" t="e">
        <f>#REF!</f>
        <v>#REF!</v>
      </c>
      <c r="AE19" s="42" t="e">
        <f>#REF!</f>
        <v>#REF!</v>
      </c>
      <c r="AF19" s="43" t="e">
        <f>#REF!</f>
        <v>#REF!</v>
      </c>
      <c r="AG19" s="45" t="e">
        <f>#REF!</f>
        <v>#REF!</v>
      </c>
      <c r="AH19" s="45" t="e">
        <f>#REF!</f>
        <v>#REF!</v>
      </c>
      <c r="AI19" s="45" t="e">
        <f>#REF!</f>
        <v>#REF!</v>
      </c>
      <c r="AJ19" s="42" t="e">
        <f>#REF!</f>
        <v>#REF!</v>
      </c>
      <c r="AK19" s="43" t="e">
        <f>#REF!</f>
        <v>#REF!</v>
      </c>
      <c r="AL19" s="45" t="e">
        <f>#REF!</f>
        <v>#REF!</v>
      </c>
      <c r="AM19" s="45" t="e">
        <f>#REF!</f>
        <v>#REF!</v>
      </c>
      <c r="AN19" s="45" t="e">
        <f>#REF!</f>
        <v>#REF!</v>
      </c>
      <c r="AO19" s="42" t="e">
        <f>#REF!</f>
        <v>#REF!</v>
      </c>
      <c r="AP19" s="53" t="e">
        <f>#REF!</f>
        <v>#REF!</v>
      </c>
      <c r="AQ19" s="45" t="e">
        <f>#REF!</f>
        <v>#REF!</v>
      </c>
      <c r="AR19" s="45" t="e">
        <f>#REF!</f>
        <v>#REF!</v>
      </c>
      <c r="AS19" s="45" t="e">
        <f>#REF!</f>
        <v>#REF!</v>
      </c>
      <c r="AT19" s="42" t="e">
        <f>#REF!</f>
        <v>#REF!</v>
      </c>
      <c r="AU19" s="43" t="e">
        <f>#REF!</f>
        <v>#REF!</v>
      </c>
      <c r="AV19" s="45" t="e">
        <f>#REF!</f>
        <v>#REF!</v>
      </c>
      <c r="AW19" s="45" t="e">
        <f>#REF!</f>
        <v>#REF!</v>
      </c>
      <c r="AX19" s="45" t="e">
        <f>#REF!</f>
        <v>#REF!</v>
      </c>
      <c r="AY19" s="42" t="e">
        <f>#REF!</f>
        <v>#REF!</v>
      </c>
    </row>
    <row r="20" spans="1:51" ht="13.9">
      <c r="A20" s="25" t="e">
        <f>#REF!</f>
        <v>#REF!</v>
      </c>
      <c r="B20" s="26" t="e">
        <f>#REF!</f>
        <v>#REF!</v>
      </c>
      <c r="C20" s="27" t="e">
        <f>#REF!</f>
        <v>#REF!</v>
      </c>
      <c r="D20" s="27" t="e">
        <f>#REF!</f>
        <v>#REF!</v>
      </c>
      <c r="E20" s="27" t="e">
        <f>#REF!</f>
        <v>#REF!</v>
      </c>
      <c r="F20" s="28" t="e">
        <f>#REF!</f>
        <v>#REF!</v>
      </c>
      <c r="G20" s="39" t="e">
        <f>#REF!</f>
        <v>#REF!</v>
      </c>
      <c r="H20" s="27" t="e">
        <f>#REF!</f>
        <v>#REF!</v>
      </c>
      <c r="I20" s="27" t="e">
        <f>#REF!</f>
        <v>#REF!</v>
      </c>
      <c r="J20" s="27" t="e">
        <f>#REF!</f>
        <v>#REF!</v>
      </c>
      <c r="K20" s="42" t="e">
        <f>#REF!</f>
        <v>#REF!</v>
      </c>
      <c r="L20" s="43" t="e">
        <f>#REF!</f>
        <v>#REF!</v>
      </c>
      <c r="M20" s="45" t="e">
        <f>#REF!</f>
        <v>#REF!</v>
      </c>
      <c r="N20" s="45" t="e">
        <f>#REF!</f>
        <v>#REF!</v>
      </c>
      <c r="O20" s="45" t="e">
        <f>#REF!</f>
        <v>#REF!</v>
      </c>
      <c r="P20" s="42" t="e">
        <f>#REF!</f>
        <v>#REF!</v>
      </c>
      <c r="Q20" s="43" t="e">
        <f>#REF!</f>
        <v>#REF!</v>
      </c>
      <c r="R20" s="45" t="e">
        <f>#REF!</f>
        <v>#REF!</v>
      </c>
      <c r="S20" s="45" t="e">
        <f>#REF!</f>
        <v>#REF!</v>
      </c>
      <c r="T20" s="45" t="e">
        <f>#REF!</f>
        <v>#REF!</v>
      </c>
      <c r="U20" s="42" t="e">
        <f>#REF!</f>
        <v>#REF!</v>
      </c>
      <c r="V20" s="43" t="e">
        <f>#REF!</f>
        <v>#REF!</v>
      </c>
      <c r="W20" s="45" t="e">
        <f>#REF!</f>
        <v>#REF!</v>
      </c>
      <c r="X20" s="45" t="e">
        <f>#REF!</f>
        <v>#REF!</v>
      </c>
      <c r="Y20" s="45" t="e">
        <f>#REF!</f>
        <v>#REF!</v>
      </c>
      <c r="Z20" s="42" t="e">
        <f>#REF!</f>
        <v>#REF!</v>
      </c>
      <c r="AA20" s="43" t="e">
        <f>#REF!</f>
        <v>#REF!</v>
      </c>
      <c r="AB20" s="45" t="e">
        <f>#REF!</f>
        <v>#REF!</v>
      </c>
      <c r="AC20" s="45" t="e">
        <f>#REF!</f>
        <v>#REF!</v>
      </c>
      <c r="AD20" s="45" t="e">
        <f>#REF!</f>
        <v>#REF!</v>
      </c>
      <c r="AE20" s="42" t="e">
        <f>#REF!</f>
        <v>#REF!</v>
      </c>
      <c r="AF20" s="43" t="e">
        <f>#REF!</f>
        <v>#REF!</v>
      </c>
      <c r="AG20" s="45" t="e">
        <f>#REF!</f>
        <v>#REF!</v>
      </c>
      <c r="AH20" s="45" t="e">
        <f>#REF!</f>
        <v>#REF!</v>
      </c>
      <c r="AI20" s="45" t="e">
        <f>#REF!</f>
        <v>#REF!</v>
      </c>
      <c r="AJ20" s="42" t="e">
        <f>#REF!</f>
        <v>#REF!</v>
      </c>
      <c r="AK20" s="43" t="e">
        <f>#REF!</f>
        <v>#REF!</v>
      </c>
      <c r="AL20" s="45" t="e">
        <f>#REF!</f>
        <v>#REF!</v>
      </c>
      <c r="AM20" s="45" t="e">
        <f>#REF!</f>
        <v>#REF!</v>
      </c>
      <c r="AN20" s="45" t="e">
        <f>#REF!</f>
        <v>#REF!</v>
      </c>
      <c r="AO20" s="42" t="e">
        <f>#REF!</f>
        <v>#REF!</v>
      </c>
      <c r="AP20" s="53" t="e">
        <f>#REF!</f>
        <v>#REF!</v>
      </c>
      <c r="AQ20" s="45" t="e">
        <f>#REF!</f>
        <v>#REF!</v>
      </c>
      <c r="AR20" s="45" t="e">
        <f>#REF!</f>
        <v>#REF!</v>
      </c>
      <c r="AS20" s="45" t="e">
        <f>#REF!</f>
        <v>#REF!</v>
      </c>
      <c r="AT20" s="42" t="e">
        <f>#REF!</f>
        <v>#REF!</v>
      </c>
      <c r="AU20" s="43" t="e">
        <f>#REF!</f>
        <v>#REF!</v>
      </c>
      <c r="AV20" s="45" t="e">
        <f>#REF!</f>
        <v>#REF!</v>
      </c>
      <c r="AW20" s="45" t="e">
        <f>#REF!</f>
        <v>#REF!</v>
      </c>
      <c r="AX20" s="45" t="e">
        <f>#REF!</f>
        <v>#REF!</v>
      </c>
      <c r="AY20" s="42" t="e">
        <f>#REF!</f>
        <v>#REF!</v>
      </c>
    </row>
    <row r="21" spans="1:51" ht="13.9">
      <c r="A21" s="25" t="e">
        <f>#REF!</f>
        <v>#REF!</v>
      </c>
      <c r="B21" s="26" t="e">
        <f>#REF!</f>
        <v>#REF!</v>
      </c>
      <c r="C21" s="27" t="e">
        <f>#REF!</f>
        <v>#REF!</v>
      </c>
      <c r="D21" s="27" t="e">
        <f>#REF!</f>
        <v>#REF!</v>
      </c>
      <c r="E21" s="27" t="e">
        <f>#REF!</f>
        <v>#REF!</v>
      </c>
      <c r="F21" s="28" t="e">
        <f>#REF!</f>
        <v>#REF!</v>
      </c>
      <c r="G21" s="39" t="e">
        <f>#REF!</f>
        <v>#REF!</v>
      </c>
      <c r="H21" s="27" t="e">
        <f>#REF!</f>
        <v>#REF!</v>
      </c>
      <c r="I21" s="27" t="e">
        <f>#REF!</f>
        <v>#REF!</v>
      </c>
      <c r="J21" s="27" t="e">
        <f>#REF!</f>
        <v>#REF!</v>
      </c>
      <c r="K21" s="65" t="e">
        <f>#REF!</f>
        <v>#REF!</v>
      </c>
      <c r="L21" s="43" t="e">
        <f>#REF!</f>
        <v>#REF!</v>
      </c>
      <c r="M21" s="72" t="e">
        <f>#REF!</f>
        <v>#REF!</v>
      </c>
      <c r="N21" s="72" t="e">
        <f>#REF!</f>
        <v>#REF!</v>
      </c>
      <c r="O21" s="72" t="e">
        <f>#REF!</f>
        <v>#REF!</v>
      </c>
      <c r="P21" s="65" t="e">
        <f>#REF!</f>
        <v>#REF!</v>
      </c>
      <c r="Q21" s="73" t="e">
        <f>#REF!</f>
        <v>#REF!</v>
      </c>
      <c r="R21" s="72" t="e">
        <f>#REF!</f>
        <v>#REF!</v>
      </c>
      <c r="S21" s="72" t="e">
        <f>#REF!</f>
        <v>#REF!</v>
      </c>
      <c r="T21" s="72" t="e">
        <f>#REF!</f>
        <v>#REF!</v>
      </c>
      <c r="U21" s="65" t="e">
        <f>#REF!</f>
        <v>#REF!</v>
      </c>
      <c r="V21" s="43" t="e">
        <f>#REF!</f>
        <v>#REF!</v>
      </c>
      <c r="W21" s="45" t="e">
        <f>#REF!</f>
        <v>#REF!</v>
      </c>
      <c r="X21" s="45" t="e">
        <f>#REF!</f>
        <v>#REF!</v>
      </c>
      <c r="Y21" s="45" t="e">
        <f>#REF!</f>
        <v>#REF!</v>
      </c>
      <c r="Z21" s="42" t="e">
        <f>#REF!</f>
        <v>#REF!</v>
      </c>
      <c r="AA21" s="43" t="e">
        <f>#REF!</f>
        <v>#REF!</v>
      </c>
      <c r="AB21" s="45" t="e">
        <f>#REF!</f>
        <v>#REF!</v>
      </c>
      <c r="AC21" s="45" t="e">
        <f>#REF!</f>
        <v>#REF!</v>
      </c>
      <c r="AD21" s="45" t="e">
        <f>#REF!</f>
        <v>#REF!</v>
      </c>
      <c r="AE21" s="42" t="e">
        <f>#REF!</f>
        <v>#REF!</v>
      </c>
      <c r="AF21" s="43" t="e">
        <f>#REF!</f>
        <v>#REF!</v>
      </c>
      <c r="AG21" s="45" t="e">
        <f>#REF!</f>
        <v>#REF!</v>
      </c>
      <c r="AH21" s="45" t="e">
        <f>#REF!</f>
        <v>#REF!</v>
      </c>
      <c r="AI21" s="45" t="e">
        <f>#REF!</f>
        <v>#REF!</v>
      </c>
      <c r="AJ21" s="42" t="e">
        <f>#REF!</f>
        <v>#REF!</v>
      </c>
      <c r="AK21" s="74" t="e">
        <f>#REF!</f>
        <v>#REF!</v>
      </c>
      <c r="AL21" s="75" t="e">
        <f>#REF!</f>
        <v>#REF!</v>
      </c>
      <c r="AM21" s="75" t="e">
        <f>#REF!</f>
        <v>#REF!</v>
      </c>
      <c r="AN21" s="75" t="e">
        <f>#REF!</f>
        <v>#REF!</v>
      </c>
      <c r="AO21" s="70" t="e">
        <f>#REF!</f>
        <v>#REF!</v>
      </c>
      <c r="AP21" s="76" t="e">
        <f>#REF!</f>
        <v>#REF!</v>
      </c>
      <c r="AQ21" s="75" t="e">
        <f>#REF!</f>
        <v>#REF!</v>
      </c>
      <c r="AR21" s="75" t="e">
        <f>#REF!</f>
        <v>#REF!</v>
      </c>
      <c r="AS21" s="75" t="e">
        <f>#REF!</f>
        <v>#REF!</v>
      </c>
      <c r="AT21" s="70" t="e">
        <f>#REF!</f>
        <v>#REF!</v>
      </c>
      <c r="AU21" s="74" t="e">
        <f>#REF!</f>
        <v>#REF!</v>
      </c>
      <c r="AV21" s="75" t="e">
        <f>#REF!</f>
        <v>#REF!</v>
      </c>
      <c r="AW21" s="75" t="e">
        <f>#REF!</f>
        <v>#REF!</v>
      </c>
      <c r="AX21" s="75" t="e">
        <f>#REF!</f>
        <v>#REF!</v>
      </c>
      <c r="AY21" s="70" t="e">
        <f>#REF!</f>
        <v>#REF!</v>
      </c>
    </row>
    <row r="22" spans="1:51" ht="13.9">
      <c r="A22" s="25" t="e">
        <f>#REF!</f>
        <v>#REF!</v>
      </c>
      <c r="B22" s="26" t="e">
        <f>#REF!</f>
        <v>#REF!</v>
      </c>
      <c r="C22" s="27" t="e">
        <f>#REF!</f>
        <v>#REF!</v>
      </c>
      <c r="D22" s="27" t="e">
        <f>#REF!</f>
        <v>#REF!</v>
      </c>
      <c r="E22" s="27" t="e">
        <f>#REF!</f>
        <v>#REF!</v>
      </c>
      <c r="F22" s="28" t="e">
        <f>#REF!</f>
        <v>#REF!</v>
      </c>
      <c r="G22" s="39" t="e">
        <f>#REF!</f>
        <v>#REF!</v>
      </c>
      <c r="H22" s="27" t="e">
        <f>#REF!</f>
        <v>#REF!</v>
      </c>
      <c r="I22" s="27" t="e">
        <f>#REF!</f>
        <v>#REF!</v>
      </c>
      <c r="J22" s="27" t="e">
        <f>#REF!</f>
        <v>#REF!</v>
      </c>
      <c r="K22" s="42" t="e">
        <f>#REF!</f>
        <v>#REF!</v>
      </c>
      <c r="L22" s="43" t="e">
        <f>#REF!</f>
        <v>#REF!</v>
      </c>
      <c r="M22" s="45" t="e">
        <f>#REF!</f>
        <v>#REF!</v>
      </c>
      <c r="N22" s="45" t="e">
        <f>#REF!</f>
        <v>#REF!</v>
      </c>
      <c r="O22" s="45" t="e">
        <f>#REF!</f>
        <v>#REF!</v>
      </c>
      <c r="P22" s="42" t="e">
        <f>#REF!</f>
        <v>#REF!</v>
      </c>
      <c r="Q22" s="43" t="e">
        <f>#REF!</f>
        <v>#REF!</v>
      </c>
      <c r="R22" s="45" t="e">
        <f>#REF!</f>
        <v>#REF!</v>
      </c>
      <c r="S22" s="45" t="e">
        <f>#REF!</f>
        <v>#REF!</v>
      </c>
      <c r="T22" s="45" t="e">
        <f>#REF!</f>
        <v>#REF!</v>
      </c>
      <c r="U22" s="42" t="e">
        <f>#REF!</f>
        <v>#REF!</v>
      </c>
      <c r="V22" s="43" t="e">
        <f>#REF!</f>
        <v>#REF!</v>
      </c>
      <c r="W22" s="45" t="e">
        <f>#REF!</f>
        <v>#REF!</v>
      </c>
      <c r="X22" s="45" t="e">
        <f>#REF!</f>
        <v>#REF!</v>
      </c>
      <c r="Y22" s="45" t="e">
        <f>#REF!</f>
        <v>#REF!</v>
      </c>
      <c r="Z22" s="42" t="e">
        <f>#REF!</f>
        <v>#REF!</v>
      </c>
      <c r="AA22" s="43" t="e">
        <f>#REF!</f>
        <v>#REF!</v>
      </c>
      <c r="AB22" s="45" t="e">
        <f>#REF!</f>
        <v>#REF!</v>
      </c>
      <c r="AC22" s="45" t="e">
        <f>#REF!</f>
        <v>#REF!</v>
      </c>
      <c r="AD22" s="45" t="e">
        <f>#REF!</f>
        <v>#REF!</v>
      </c>
      <c r="AE22" s="42" t="e">
        <f>#REF!</f>
        <v>#REF!</v>
      </c>
      <c r="AF22" s="43" t="e">
        <f>#REF!</f>
        <v>#REF!</v>
      </c>
      <c r="AG22" s="45" t="e">
        <f>#REF!</f>
        <v>#REF!</v>
      </c>
      <c r="AH22" s="45" t="e">
        <f>#REF!</f>
        <v>#REF!</v>
      </c>
      <c r="AI22" s="45" t="e">
        <f>#REF!</f>
        <v>#REF!</v>
      </c>
      <c r="AJ22" s="42" t="e">
        <f>#REF!</f>
        <v>#REF!</v>
      </c>
      <c r="AK22" s="43" t="e">
        <f>#REF!</f>
        <v>#REF!</v>
      </c>
      <c r="AL22" s="45" t="e">
        <f>#REF!</f>
        <v>#REF!</v>
      </c>
      <c r="AM22" s="45" t="e">
        <f>#REF!</f>
        <v>#REF!</v>
      </c>
      <c r="AN22" s="45" t="e">
        <f>#REF!</f>
        <v>#REF!</v>
      </c>
      <c r="AO22" s="42" t="e">
        <f>#REF!</f>
        <v>#REF!</v>
      </c>
      <c r="AP22" s="53" t="e">
        <f>#REF!</f>
        <v>#REF!</v>
      </c>
      <c r="AQ22" s="45" t="e">
        <f>#REF!</f>
        <v>#REF!</v>
      </c>
      <c r="AR22" s="45" t="e">
        <f>#REF!</f>
        <v>#REF!</v>
      </c>
      <c r="AS22" s="45" t="e">
        <f>#REF!</f>
        <v>#REF!</v>
      </c>
      <c r="AT22" s="42" t="e">
        <f>#REF!</f>
        <v>#REF!</v>
      </c>
      <c r="AU22" s="43" t="e">
        <f>#REF!</f>
        <v>#REF!</v>
      </c>
      <c r="AV22" s="45" t="e">
        <f>#REF!</f>
        <v>#REF!</v>
      </c>
      <c r="AW22" s="45" t="e">
        <f>#REF!</f>
        <v>#REF!</v>
      </c>
      <c r="AX22" s="45" t="e">
        <f>#REF!</f>
        <v>#REF!</v>
      </c>
      <c r="AY22" s="42" t="e">
        <f>#REF!</f>
        <v>#REF!</v>
      </c>
    </row>
    <row r="23" spans="1:51" ht="13.9">
      <c r="A23" s="25" t="e">
        <f>#REF!</f>
        <v>#REF!</v>
      </c>
      <c r="B23" s="26" t="e">
        <f>#REF!</f>
        <v>#REF!</v>
      </c>
      <c r="C23" s="27" t="e">
        <f>#REF!</f>
        <v>#REF!</v>
      </c>
      <c r="D23" s="27" t="e">
        <f>#REF!</f>
        <v>#REF!</v>
      </c>
      <c r="E23" s="27" t="e">
        <f>#REF!</f>
        <v>#REF!</v>
      </c>
      <c r="F23" s="28" t="e">
        <f>#REF!</f>
        <v>#REF!</v>
      </c>
      <c r="G23" s="39" t="e">
        <f>#REF!</f>
        <v>#REF!</v>
      </c>
      <c r="H23" s="27" t="e">
        <f>#REF!</f>
        <v>#REF!</v>
      </c>
      <c r="I23" s="27" t="e">
        <f>#REF!</f>
        <v>#REF!</v>
      </c>
      <c r="J23" s="27" t="e">
        <f>#REF!</f>
        <v>#REF!</v>
      </c>
      <c r="K23" s="42" t="e">
        <f>#REF!</f>
        <v>#REF!</v>
      </c>
      <c r="L23" s="43" t="e">
        <f>#REF!</f>
        <v>#REF!</v>
      </c>
      <c r="M23" s="45" t="e">
        <f>#REF!</f>
        <v>#REF!</v>
      </c>
      <c r="N23" s="45" t="e">
        <f>#REF!</f>
        <v>#REF!</v>
      </c>
      <c r="O23" s="45" t="e">
        <f>#REF!</f>
        <v>#REF!</v>
      </c>
      <c r="P23" s="42" t="e">
        <f>#REF!</f>
        <v>#REF!</v>
      </c>
      <c r="Q23" s="43" t="e">
        <f>#REF!</f>
        <v>#REF!</v>
      </c>
      <c r="R23" s="45" t="e">
        <f>#REF!</f>
        <v>#REF!</v>
      </c>
      <c r="S23" s="45" t="e">
        <f>#REF!</f>
        <v>#REF!</v>
      </c>
      <c r="T23" s="45" t="e">
        <f>#REF!</f>
        <v>#REF!</v>
      </c>
      <c r="U23" s="42" t="e">
        <f>#REF!</f>
        <v>#REF!</v>
      </c>
      <c r="V23" s="43" t="e">
        <f>#REF!</f>
        <v>#REF!</v>
      </c>
      <c r="W23" s="45" t="e">
        <f>#REF!</f>
        <v>#REF!</v>
      </c>
      <c r="X23" s="45" t="e">
        <f>#REF!</f>
        <v>#REF!</v>
      </c>
      <c r="Y23" s="45" t="e">
        <f>#REF!</f>
        <v>#REF!</v>
      </c>
      <c r="Z23" s="42" t="e">
        <f>#REF!</f>
        <v>#REF!</v>
      </c>
      <c r="AA23" s="43" t="e">
        <f>#REF!</f>
        <v>#REF!</v>
      </c>
      <c r="AB23" s="45" t="e">
        <f>#REF!</f>
        <v>#REF!</v>
      </c>
      <c r="AC23" s="45" t="e">
        <f>#REF!</f>
        <v>#REF!</v>
      </c>
      <c r="AD23" s="45" t="e">
        <f>#REF!</f>
        <v>#REF!</v>
      </c>
      <c r="AE23" s="42" t="e">
        <f>#REF!</f>
        <v>#REF!</v>
      </c>
      <c r="AF23" s="43" t="e">
        <f>#REF!</f>
        <v>#REF!</v>
      </c>
      <c r="AG23" s="45" t="e">
        <f>#REF!</f>
        <v>#REF!</v>
      </c>
      <c r="AH23" s="45" t="e">
        <f>#REF!</f>
        <v>#REF!</v>
      </c>
      <c r="AI23" s="45" t="e">
        <f>#REF!</f>
        <v>#REF!</v>
      </c>
      <c r="AJ23" s="42" t="e">
        <f>#REF!</f>
        <v>#REF!</v>
      </c>
      <c r="AK23" s="43" t="e">
        <f>#REF!</f>
        <v>#REF!</v>
      </c>
      <c r="AL23" s="45" t="e">
        <f>#REF!</f>
        <v>#REF!</v>
      </c>
      <c r="AM23" s="45" t="e">
        <f>#REF!</f>
        <v>#REF!</v>
      </c>
      <c r="AN23" s="45" t="e">
        <f>#REF!</f>
        <v>#REF!</v>
      </c>
      <c r="AO23" s="42" t="e">
        <f>#REF!</f>
        <v>#REF!</v>
      </c>
      <c r="AP23" s="53" t="e">
        <f>#REF!</f>
        <v>#REF!</v>
      </c>
      <c r="AQ23" s="45" t="e">
        <f>#REF!</f>
        <v>#REF!</v>
      </c>
      <c r="AR23" s="45" t="e">
        <f>#REF!</f>
        <v>#REF!</v>
      </c>
      <c r="AS23" s="45" t="e">
        <f>#REF!</f>
        <v>#REF!</v>
      </c>
      <c r="AT23" s="42" t="e">
        <f>#REF!</f>
        <v>#REF!</v>
      </c>
      <c r="AU23" s="43" t="e">
        <f>#REF!</f>
        <v>#REF!</v>
      </c>
      <c r="AV23" s="45" t="e">
        <f>#REF!</f>
        <v>#REF!</v>
      </c>
      <c r="AW23" s="45" t="e">
        <f>#REF!</f>
        <v>#REF!</v>
      </c>
      <c r="AX23" s="45" t="e">
        <f>#REF!</f>
        <v>#REF!</v>
      </c>
      <c r="AY23" s="42" t="e">
        <f>#REF!</f>
        <v>#REF!</v>
      </c>
    </row>
    <row r="24" spans="1:51" ht="13.9">
      <c r="A24" s="25" t="e">
        <f>#REF!</f>
        <v>#REF!</v>
      </c>
      <c r="B24" s="26" t="e">
        <f>#REF!</f>
        <v>#REF!</v>
      </c>
      <c r="C24" s="27" t="e">
        <f>#REF!</f>
        <v>#REF!</v>
      </c>
      <c r="D24" s="27" t="e">
        <f>#REF!</f>
        <v>#REF!</v>
      </c>
      <c r="E24" s="27" t="e">
        <f>#REF!</f>
        <v>#REF!</v>
      </c>
      <c r="F24" s="28" t="e">
        <f>#REF!</f>
        <v>#REF!</v>
      </c>
      <c r="G24" s="39" t="e">
        <f>#REF!</f>
        <v>#REF!</v>
      </c>
      <c r="H24" s="27" t="e">
        <f>#REF!</f>
        <v>#REF!</v>
      </c>
      <c r="I24" s="27" t="e">
        <f>#REF!</f>
        <v>#REF!</v>
      </c>
      <c r="J24" s="27" t="e">
        <f>#REF!</f>
        <v>#REF!</v>
      </c>
      <c r="K24" s="42" t="e">
        <f>#REF!</f>
        <v>#REF!</v>
      </c>
      <c r="L24" s="43" t="e">
        <f>#REF!</f>
        <v>#REF!</v>
      </c>
      <c r="M24" s="45" t="e">
        <f>#REF!</f>
        <v>#REF!</v>
      </c>
      <c r="N24" s="45" t="e">
        <f>#REF!</f>
        <v>#REF!</v>
      </c>
      <c r="O24" s="45" t="e">
        <f>#REF!</f>
        <v>#REF!</v>
      </c>
      <c r="P24" s="42" t="e">
        <f>#REF!</f>
        <v>#REF!</v>
      </c>
      <c r="Q24" s="43" t="e">
        <f>#REF!</f>
        <v>#REF!</v>
      </c>
      <c r="R24" s="45" t="e">
        <f>#REF!</f>
        <v>#REF!</v>
      </c>
      <c r="S24" s="45" t="e">
        <f>#REF!</f>
        <v>#REF!</v>
      </c>
      <c r="T24" s="45" t="e">
        <f>#REF!</f>
        <v>#REF!</v>
      </c>
      <c r="U24" s="42" t="e">
        <f>#REF!</f>
        <v>#REF!</v>
      </c>
      <c r="V24" s="43" t="e">
        <f>#REF!</f>
        <v>#REF!</v>
      </c>
      <c r="W24" s="45" t="e">
        <f>#REF!</f>
        <v>#REF!</v>
      </c>
      <c r="X24" s="45" t="e">
        <f>#REF!</f>
        <v>#REF!</v>
      </c>
      <c r="Y24" s="45" t="e">
        <f>#REF!</f>
        <v>#REF!</v>
      </c>
      <c r="Z24" s="42" t="e">
        <f>#REF!</f>
        <v>#REF!</v>
      </c>
      <c r="AA24" s="43" t="e">
        <f>#REF!</f>
        <v>#REF!</v>
      </c>
      <c r="AB24" s="45" t="e">
        <f>#REF!</f>
        <v>#REF!</v>
      </c>
      <c r="AC24" s="45" t="e">
        <f>#REF!</f>
        <v>#REF!</v>
      </c>
      <c r="AD24" s="45" t="e">
        <f>#REF!</f>
        <v>#REF!</v>
      </c>
      <c r="AE24" s="42" t="e">
        <f>#REF!</f>
        <v>#REF!</v>
      </c>
      <c r="AF24" s="43" t="e">
        <f>#REF!</f>
        <v>#REF!</v>
      </c>
      <c r="AG24" s="45" t="e">
        <f>#REF!</f>
        <v>#REF!</v>
      </c>
      <c r="AH24" s="45" t="e">
        <f>#REF!</f>
        <v>#REF!</v>
      </c>
      <c r="AI24" s="45" t="e">
        <f>#REF!</f>
        <v>#REF!</v>
      </c>
      <c r="AJ24" s="42" t="e">
        <f>#REF!</f>
        <v>#REF!</v>
      </c>
      <c r="AK24" s="43" t="e">
        <f>#REF!</f>
        <v>#REF!</v>
      </c>
      <c r="AL24" s="45" t="e">
        <f>#REF!</f>
        <v>#REF!</v>
      </c>
      <c r="AM24" s="45" t="e">
        <f>#REF!</f>
        <v>#REF!</v>
      </c>
      <c r="AN24" s="45" t="e">
        <f>#REF!</f>
        <v>#REF!</v>
      </c>
      <c r="AO24" s="42" t="e">
        <f>#REF!</f>
        <v>#REF!</v>
      </c>
      <c r="AP24" s="53" t="e">
        <f>#REF!</f>
        <v>#REF!</v>
      </c>
      <c r="AQ24" s="45" t="e">
        <f>#REF!</f>
        <v>#REF!</v>
      </c>
      <c r="AR24" s="45" t="e">
        <f>#REF!</f>
        <v>#REF!</v>
      </c>
      <c r="AS24" s="45" t="e">
        <f>#REF!</f>
        <v>#REF!</v>
      </c>
      <c r="AT24" s="42" t="e">
        <f>#REF!</f>
        <v>#REF!</v>
      </c>
      <c r="AU24" s="43" t="e">
        <f>#REF!</f>
        <v>#REF!</v>
      </c>
      <c r="AV24" s="45" t="e">
        <f>#REF!</f>
        <v>#REF!</v>
      </c>
      <c r="AW24" s="45" t="e">
        <f>#REF!</f>
        <v>#REF!</v>
      </c>
      <c r="AX24" s="45" t="e">
        <f>#REF!</f>
        <v>#REF!</v>
      </c>
      <c r="AY24" s="42" t="e">
        <f>#REF!</f>
        <v>#REF!</v>
      </c>
    </row>
    <row r="25" spans="1:51" ht="13.9">
      <c r="A25" s="25" t="e">
        <f>#REF!</f>
        <v>#REF!</v>
      </c>
      <c r="B25" s="26" t="e">
        <f>#REF!</f>
        <v>#REF!</v>
      </c>
      <c r="C25" s="27" t="e">
        <f>#REF!</f>
        <v>#REF!</v>
      </c>
      <c r="D25" s="27" t="e">
        <f>#REF!</f>
        <v>#REF!</v>
      </c>
      <c r="E25" s="27" t="e">
        <f>#REF!</f>
        <v>#REF!</v>
      </c>
      <c r="F25" s="28" t="e">
        <f>#REF!</f>
        <v>#REF!</v>
      </c>
      <c r="G25" s="39" t="e">
        <f>#REF!</f>
        <v>#REF!</v>
      </c>
      <c r="H25" s="27" t="e">
        <f>#REF!</f>
        <v>#REF!</v>
      </c>
      <c r="I25" s="27" t="e">
        <f>#REF!</f>
        <v>#REF!</v>
      </c>
      <c r="J25" s="27" t="e">
        <f>#REF!</f>
        <v>#REF!</v>
      </c>
      <c r="K25" s="42" t="e">
        <f>#REF!</f>
        <v>#REF!</v>
      </c>
      <c r="L25" s="43" t="e">
        <f>#REF!</f>
        <v>#REF!</v>
      </c>
      <c r="M25" s="45" t="e">
        <f>#REF!</f>
        <v>#REF!</v>
      </c>
      <c r="N25" s="45" t="e">
        <f>#REF!</f>
        <v>#REF!</v>
      </c>
      <c r="O25" s="45" t="e">
        <f>#REF!</f>
        <v>#REF!</v>
      </c>
      <c r="P25" s="42" t="e">
        <f>#REF!</f>
        <v>#REF!</v>
      </c>
      <c r="Q25" s="43" t="e">
        <f>#REF!</f>
        <v>#REF!</v>
      </c>
      <c r="R25" s="45" t="e">
        <f>#REF!</f>
        <v>#REF!</v>
      </c>
      <c r="S25" s="45" t="e">
        <f>#REF!</f>
        <v>#REF!</v>
      </c>
      <c r="T25" s="45" t="e">
        <f>#REF!</f>
        <v>#REF!</v>
      </c>
      <c r="U25" s="42" t="e">
        <f>#REF!</f>
        <v>#REF!</v>
      </c>
      <c r="V25" s="43" t="e">
        <f>#REF!</f>
        <v>#REF!</v>
      </c>
      <c r="W25" s="45" t="e">
        <f>#REF!</f>
        <v>#REF!</v>
      </c>
      <c r="X25" s="45" t="e">
        <f>#REF!</f>
        <v>#REF!</v>
      </c>
      <c r="Y25" s="45" t="e">
        <f>#REF!</f>
        <v>#REF!</v>
      </c>
      <c r="Z25" s="42" t="e">
        <f>#REF!</f>
        <v>#REF!</v>
      </c>
      <c r="AA25" s="43" t="e">
        <f>#REF!</f>
        <v>#REF!</v>
      </c>
      <c r="AB25" s="45" t="e">
        <f>#REF!</f>
        <v>#REF!</v>
      </c>
      <c r="AC25" s="45" t="e">
        <f>#REF!</f>
        <v>#REF!</v>
      </c>
      <c r="AD25" s="45" t="e">
        <f>#REF!</f>
        <v>#REF!</v>
      </c>
      <c r="AE25" s="42" t="e">
        <f>#REF!</f>
        <v>#REF!</v>
      </c>
      <c r="AF25" s="43" t="e">
        <f>#REF!</f>
        <v>#REF!</v>
      </c>
      <c r="AG25" s="45" t="e">
        <f>#REF!</f>
        <v>#REF!</v>
      </c>
      <c r="AH25" s="45" t="e">
        <f>#REF!</f>
        <v>#REF!</v>
      </c>
      <c r="AI25" s="45" t="e">
        <f>#REF!</f>
        <v>#REF!</v>
      </c>
      <c r="AJ25" s="42" t="e">
        <f>#REF!</f>
        <v>#REF!</v>
      </c>
      <c r="AK25" s="43" t="e">
        <f>#REF!</f>
        <v>#REF!</v>
      </c>
      <c r="AL25" s="45" t="e">
        <f>#REF!</f>
        <v>#REF!</v>
      </c>
      <c r="AM25" s="45" t="e">
        <f>#REF!</f>
        <v>#REF!</v>
      </c>
      <c r="AN25" s="45" t="e">
        <f>#REF!</f>
        <v>#REF!</v>
      </c>
      <c r="AO25" s="42" t="e">
        <f>#REF!</f>
        <v>#REF!</v>
      </c>
      <c r="AP25" s="53" t="e">
        <f>#REF!</f>
        <v>#REF!</v>
      </c>
      <c r="AQ25" s="45" t="e">
        <f>#REF!</f>
        <v>#REF!</v>
      </c>
      <c r="AR25" s="45" t="e">
        <f>#REF!</f>
        <v>#REF!</v>
      </c>
      <c r="AS25" s="45" t="e">
        <f>#REF!</f>
        <v>#REF!</v>
      </c>
      <c r="AT25" s="42" t="e">
        <f>#REF!</f>
        <v>#REF!</v>
      </c>
      <c r="AU25" s="43" t="e">
        <f>#REF!</f>
        <v>#REF!</v>
      </c>
      <c r="AV25" s="45" t="e">
        <f>#REF!</f>
        <v>#REF!</v>
      </c>
      <c r="AW25" s="45" t="e">
        <f>#REF!</f>
        <v>#REF!</v>
      </c>
      <c r="AX25" s="45" t="e">
        <f>#REF!</f>
        <v>#REF!</v>
      </c>
      <c r="AY25" s="42" t="e">
        <f>#REF!</f>
        <v>#REF!</v>
      </c>
    </row>
    <row r="26" spans="1:51" ht="13.9">
      <c r="A26" s="25" t="e">
        <f>#REF!</f>
        <v>#REF!</v>
      </c>
      <c r="B26" s="26" t="e">
        <f>#REF!</f>
        <v>#REF!</v>
      </c>
      <c r="C26" s="27" t="e">
        <f>#REF!</f>
        <v>#REF!</v>
      </c>
      <c r="D26" s="27" t="e">
        <f>#REF!</f>
        <v>#REF!</v>
      </c>
      <c r="E26" s="27" t="e">
        <f>#REF!</f>
        <v>#REF!</v>
      </c>
      <c r="F26" s="28" t="e">
        <f>#REF!</f>
        <v>#REF!</v>
      </c>
      <c r="G26" s="39" t="e">
        <f>#REF!</f>
        <v>#REF!</v>
      </c>
      <c r="H26" s="27" t="e">
        <f>#REF!</f>
        <v>#REF!</v>
      </c>
      <c r="I26" s="27" t="e">
        <f>#REF!</f>
        <v>#REF!</v>
      </c>
      <c r="J26" s="27" t="e">
        <f>#REF!</f>
        <v>#REF!</v>
      </c>
      <c r="K26" s="42" t="e">
        <f>#REF!</f>
        <v>#REF!</v>
      </c>
      <c r="L26" s="43" t="e">
        <f>#REF!</f>
        <v>#REF!</v>
      </c>
      <c r="M26" s="45" t="e">
        <f>#REF!</f>
        <v>#REF!</v>
      </c>
      <c r="N26" s="45" t="e">
        <f>#REF!</f>
        <v>#REF!</v>
      </c>
      <c r="O26" s="45" t="e">
        <f>#REF!</f>
        <v>#REF!</v>
      </c>
      <c r="P26" s="42" t="e">
        <f>#REF!</f>
        <v>#REF!</v>
      </c>
      <c r="Q26" s="43" t="e">
        <f>#REF!</f>
        <v>#REF!</v>
      </c>
      <c r="R26" s="45" t="e">
        <f>#REF!</f>
        <v>#REF!</v>
      </c>
      <c r="S26" s="45" t="e">
        <f>#REF!</f>
        <v>#REF!</v>
      </c>
      <c r="T26" s="45" t="e">
        <f>#REF!</f>
        <v>#REF!</v>
      </c>
      <c r="U26" s="42" t="e">
        <f>#REF!</f>
        <v>#REF!</v>
      </c>
      <c r="V26" s="43" t="e">
        <f>#REF!</f>
        <v>#REF!</v>
      </c>
      <c r="W26" s="45" t="e">
        <f>#REF!</f>
        <v>#REF!</v>
      </c>
      <c r="X26" s="45" t="e">
        <f>#REF!</f>
        <v>#REF!</v>
      </c>
      <c r="Y26" s="45" t="e">
        <f>#REF!</f>
        <v>#REF!</v>
      </c>
      <c r="Z26" s="42" t="e">
        <f>#REF!</f>
        <v>#REF!</v>
      </c>
      <c r="AA26" s="43" t="e">
        <f>#REF!</f>
        <v>#REF!</v>
      </c>
      <c r="AB26" s="45" t="e">
        <f>#REF!</f>
        <v>#REF!</v>
      </c>
      <c r="AC26" s="45" t="e">
        <f>#REF!</f>
        <v>#REF!</v>
      </c>
      <c r="AD26" s="45" t="e">
        <f>#REF!</f>
        <v>#REF!</v>
      </c>
      <c r="AE26" s="42" t="e">
        <f>#REF!</f>
        <v>#REF!</v>
      </c>
      <c r="AF26" s="43" t="e">
        <f>#REF!</f>
        <v>#REF!</v>
      </c>
      <c r="AG26" s="45" t="e">
        <f>#REF!</f>
        <v>#REF!</v>
      </c>
      <c r="AH26" s="45" t="e">
        <f>#REF!</f>
        <v>#REF!</v>
      </c>
      <c r="AI26" s="45" t="e">
        <f>#REF!</f>
        <v>#REF!</v>
      </c>
      <c r="AJ26" s="42" t="e">
        <f>#REF!</f>
        <v>#REF!</v>
      </c>
      <c r="AK26" s="43" t="e">
        <f>#REF!</f>
        <v>#REF!</v>
      </c>
      <c r="AL26" s="45" t="e">
        <f>#REF!</f>
        <v>#REF!</v>
      </c>
      <c r="AM26" s="45" t="e">
        <f>#REF!</f>
        <v>#REF!</v>
      </c>
      <c r="AN26" s="45" t="e">
        <f>#REF!</f>
        <v>#REF!</v>
      </c>
      <c r="AO26" s="42" t="e">
        <f>#REF!</f>
        <v>#REF!</v>
      </c>
      <c r="AP26" s="53" t="e">
        <f>#REF!</f>
        <v>#REF!</v>
      </c>
      <c r="AQ26" s="45" t="e">
        <f>#REF!</f>
        <v>#REF!</v>
      </c>
      <c r="AR26" s="45" t="e">
        <f>#REF!</f>
        <v>#REF!</v>
      </c>
      <c r="AS26" s="45" t="e">
        <f>#REF!</f>
        <v>#REF!</v>
      </c>
      <c r="AT26" s="42" t="e">
        <f>#REF!</f>
        <v>#REF!</v>
      </c>
      <c r="AU26" s="43" t="e">
        <f>#REF!</f>
        <v>#REF!</v>
      </c>
      <c r="AV26" s="45" t="e">
        <f>#REF!</f>
        <v>#REF!</v>
      </c>
      <c r="AW26" s="45" t="e">
        <f>#REF!</f>
        <v>#REF!</v>
      </c>
      <c r="AX26" s="45" t="e">
        <f>#REF!</f>
        <v>#REF!</v>
      </c>
      <c r="AY26" s="42" t="e">
        <f>#REF!</f>
        <v>#REF!</v>
      </c>
    </row>
    <row r="27" spans="1:51" ht="13.9">
      <c r="A27" s="25" t="e">
        <f>#REF!</f>
        <v>#REF!</v>
      </c>
      <c r="B27" s="88" t="e">
        <f>#REF!</f>
        <v>#REF!</v>
      </c>
      <c r="C27" s="89" t="e">
        <f>#REF!</f>
        <v>#REF!</v>
      </c>
      <c r="D27" s="89" t="e">
        <f>#REF!</f>
        <v>#REF!</v>
      </c>
      <c r="E27" s="89" t="e">
        <f>#REF!</f>
        <v>#REF!</v>
      </c>
      <c r="F27" s="82" t="e">
        <f>#REF!</f>
        <v>#REF!</v>
      </c>
      <c r="G27" s="90" t="e">
        <f>#REF!</f>
        <v>#REF!</v>
      </c>
      <c r="H27" s="89" t="e">
        <f>#REF!</f>
        <v>#REF!</v>
      </c>
      <c r="I27" s="89" t="e">
        <f>#REF!</f>
        <v>#REF!</v>
      </c>
      <c r="J27" s="89" t="e">
        <f>#REF!</f>
        <v>#REF!</v>
      </c>
      <c r="K27" s="84" t="e">
        <f>#REF!</f>
        <v>#REF!</v>
      </c>
      <c r="L27" s="93" t="e">
        <f>#REF!</f>
        <v>#REF!</v>
      </c>
      <c r="M27" s="94" t="e">
        <f>#REF!</f>
        <v>#REF!</v>
      </c>
      <c r="N27" s="94" t="e">
        <f>#REF!</f>
        <v>#REF!</v>
      </c>
      <c r="O27" s="94" t="e">
        <f>#REF!</f>
        <v>#REF!</v>
      </c>
      <c r="P27" s="84" t="e">
        <f>#REF!</f>
        <v>#REF!</v>
      </c>
      <c r="Q27" s="93" t="e">
        <f>#REF!</f>
        <v>#REF!</v>
      </c>
      <c r="R27" s="94" t="e">
        <f>#REF!</f>
        <v>#REF!</v>
      </c>
      <c r="S27" s="94" t="e">
        <f>#REF!</f>
        <v>#REF!</v>
      </c>
      <c r="T27" s="94" t="e">
        <f>#REF!</f>
        <v>#REF!</v>
      </c>
      <c r="U27" s="84" t="e">
        <f>#REF!</f>
        <v>#REF!</v>
      </c>
      <c r="V27" s="93" t="e">
        <f>#REF!</f>
        <v>#REF!</v>
      </c>
      <c r="W27" s="94" t="e">
        <f>#REF!</f>
        <v>#REF!</v>
      </c>
      <c r="X27" s="94" t="e">
        <f>#REF!</f>
        <v>#REF!</v>
      </c>
      <c r="Y27" s="94" t="e">
        <f>#REF!</f>
        <v>#REF!</v>
      </c>
      <c r="Z27" s="84" t="e">
        <f>#REF!</f>
        <v>#REF!</v>
      </c>
      <c r="AA27" s="93" t="e">
        <f>#REF!</f>
        <v>#REF!</v>
      </c>
      <c r="AB27" s="94" t="e">
        <f>#REF!</f>
        <v>#REF!</v>
      </c>
      <c r="AC27" s="94" t="e">
        <f>#REF!</f>
        <v>#REF!</v>
      </c>
      <c r="AD27" s="94" t="e">
        <f>#REF!</f>
        <v>#REF!</v>
      </c>
      <c r="AE27" s="84" t="e">
        <f>#REF!</f>
        <v>#REF!</v>
      </c>
      <c r="AF27" s="93" t="e">
        <f>#REF!</f>
        <v>#REF!</v>
      </c>
      <c r="AG27" s="94" t="e">
        <f>#REF!</f>
        <v>#REF!</v>
      </c>
      <c r="AH27" s="94" t="e">
        <f>#REF!</f>
        <v>#REF!</v>
      </c>
      <c r="AI27" s="94" t="e">
        <f>#REF!</f>
        <v>#REF!</v>
      </c>
      <c r="AJ27" s="84" t="e">
        <f>#REF!</f>
        <v>#REF!</v>
      </c>
      <c r="AK27" s="93" t="e">
        <f>#REF!</f>
        <v>#REF!</v>
      </c>
      <c r="AL27" s="94" t="e">
        <f>#REF!</f>
        <v>#REF!</v>
      </c>
      <c r="AM27" s="94" t="e">
        <f>#REF!</f>
        <v>#REF!</v>
      </c>
      <c r="AN27" s="94" t="e">
        <f>#REF!</f>
        <v>#REF!</v>
      </c>
      <c r="AO27" s="84" t="e">
        <f>#REF!</f>
        <v>#REF!</v>
      </c>
      <c r="AP27" s="95" t="e">
        <f>#REF!</f>
        <v>#REF!</v>
      </c>
      <c r="AQ27" s="94" t="e">
        <f>#REF!</f>
        <v>#REF!</v>
      </c>
      <c r="AR27" s="94" t="e">
        <f>#REF!</f>
        <v>#REF!</v>
      </c>
      <c r="AS27" s="94" t="e">
        <f>#REF!</f>
        <v>#REF!</v>
      </c>
      <c r="AT27" s="84" t="e">
        <f>#REF!</f>
        <v>#REF!</v>
      </c>
      <c r="AU27" s="93" t="e">
        <f>#REF!</f>
        <v>#REF!</v>
      </c>
      <c r="AV27" s="94" t="e">
        <f>#REF!</f>
        <v>#REF!</v>
      </c>
      <c r="AW27" s="94" t="e">
        <f>#REF!</f>
        <v>#REF!</v>
      </c>
      <c r="AX27" s="94" t="e">
        <f>#REF!</f>
        <v>#REF!</v>
      </c>
      <c r="AY27" s="84" t="e">
        <f>#REF!</f>
        <v>#REF!</v>
      </c>
    </row>
    <row r="28" spans="1:51" ht="13.15">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row>
    <row r="29" spans="1:51" ht="13.9">
      <c r="B29" s="4">
        <v>7</v>
      </c>
      <c r="C29" s="4">
        <v>8</v>
      </c>
      <c r="D29" s="4">
        <v>9</v>
      </c>
      <c r="E29" s="4">
        <v>10</v>
      </c>
      <c r="F29" s="4">
        <v>11</v>
      </c>
      <c r="G29" s="4">
        <v>13</v>
      </c>
      <c r="H29" s="4">
        <v>14</v>
      </c>
      <c r="I29" s="4">
        <v>15</v>
      </c>
      <c r="J29" s="4">
        <v>16</v>
      </c>
      <c r="K29" s="4">
        <v>17</v>
      </c>
      <c r="L29" s="4">
        <v>23</v>
      </c>
      <c r="M29" s="4">
        <v>24</v>
      </c>
      <c r="N29" s="4">
        <v>25</v>
      </c>
      <c r="O29" s="4">
        <v>26</v>
      </c>
      <c r="P29" s="4">
        <v>27</v>
      </c>
      <c r="Q29" s="91">
        <v>28</v>
      </c>
      <c r="R29" s="91">
        <v>29</v>
      </c>
      <c r="S29" s="91">
        <v>30</v>
      </c>
      <c r="T29" s="91">
        <v>31</v>
      </c>
      <c r="U29" s="91">
        <v>32</v>
      </c>
      <c r="V29" s="92">
        <v>33</v>
      </c>
      <c r="W29" s="92">
        <v>34</v>
      </c>
      <c r="X29" s="92">
        <v>35</v>
      </c>
      <c r="Y29" s="92">
        <v>36</v>
      </c>
      <c r="Z29" s="92">
        <v>37</v>
      </c>
      <c r="AA29" s="4">
        <v>38</v>
      </c>
      <c r="AB29" s="4">
        <v>39</v>
      </c>
      <c r="AC29" s="4">
        <v>40</v>
      </c>
      <c r="AD29" s="4">
        <v>41</v>
      </c>
      <c r="AE29" s="4">
        <v>42</v>
      </c>
      <c r="AF29" s="4">
        <v>52</v>
      </c>
      <c r="AG29" s="4">
        <v>53</v>
      </c>
      <c r="AH29" s="4">
        <v>54</v>
      </c>
      <c r="AI29" s="4">
        <v>55</v>
      </c>
      <c r="AJ29" s="4">
        <v>56</v>
      </c>
      <c r="AK29" s="4">
        <v>86</v>
      </c>
      <c r="AL29" s="4">
        <v>87</v>
      </c>
      <c r="AM29" s="4">
        <v>88</v>
      </c>
      <c r="AN29" s="4">
        <v>89</v>
      </c>
      <c r="AO29" s="4">
        <v>90</v>
      </c>
      <c r="AP29" s="4">
        <v>109</v>
      </c>
      <c r="AQ29" s="4">
        <v>110</v>
      </c>
      <c r="AR29" s="4">
        <v>111</v>
      </c>
      <c r="AS29" s="4">
        <v>112</v>
      </c>
      <c r="AT29" s="4">
        <v>113</v>
      </c>
      <c r="AU29" s="4">
        <v>116</v>
      </c>
      <c r="AV29" s="4">
        <v>117</v>
      </c>
      <c r="AW29" s="4">
        <v>118</v>
      </c>
      <c r="AX29" s="4">
        <v>119</v>
      </c>
      <c r="AY29" s="4">
        <v>120</v>
      </c>
    </row>
    <row r="30" spans="1:51" ht="13.15">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row>
    <row r="31" spans="1:51" ht="13.9">
      <c r="G31" s="4"/>
      <c r="H31" s="4"/>
      <c r="I31" s="4"/>
      <c r="J31" s="4"/>
      <c r="K31" s="4"/>
      <c r="Q31" s="5"/>
      <c r="R31" s="5"/>
      <c r="S31" s="5"/>
      <c r="T31" s="5"/>
      <c r="U31" s="5"/>
      <c r="V31" s="6"/>
      <c r="W31" s="6"/>
      <c r="X31" s="6"/>
      <c r="Y31" s="6"/>
      <c r="Z31" s="6"/>
    </row>
    <row r="32" spans="1:51" ht="13.9">
      <c r="G32" s="4"/>
      <c r="H32" s="4"/>
      <c r="I32" s="4"/>
      <c r="J32" s="4"/>
      <c r="K32" s="4"/>
      <c r="Q32" s="5"/>
      <c r="R32" s="5"/>
      <c r="S32" s="5"/>
      <c r="T32" s="5"/>
      <c r="U32" s="5"/>
      <c r="V32" s="6"/>
      <c r="W32" s="6"/>
      <c r="X32" s="6"/>
      <c r="Y32" s="6"/>
      <c r="Z32" s="6"/>
    </row>
    <row r="33" spans="7:26" ht="13.9">
      <c r="G33" s="4"/>
      <c r="H33" s="4"/>
      <c r="I33" s="4"/>
      <c r="J33" s="4"/>
      <c r="K33" s="4"/>
      <c r="Q33" s="5"/>
      <c r="R33" s="5"/>
      <c r="S33" s="5"/>
      <c r="T33" s="5"/>
      <c r="U33" s="5"/>
      <c r="V33" s="6"/>
      <c r="W33" s="6"/>
      <c r="X33" s="6"/>
      <c r="Y33" s="6"/>
      <c r="Z33" s="6"/>
    </row>
    <row r="34" spans="7:26" ht="13.9">
      <c r="G34" s="4"/>
      <c r="H34" s="4"/>
      <c r="I34" s="4"/>
      <c r="J34" s="4"/>
      <c r="K34" s="4"/>
      <c r="Q34" s="5"/>
      <c r="R34" s="5"/>
      <c r="S34" s="5"/>
      <c r="T34" s="5"/>
      <c r="U34" s="5"/>
      <c r="V34" s="6"/>
      <c r="W34" s="6"/>
      <c r="X34" s="6"/>
      <c r="Y34" s="6"/>
      <c r="Z34" s="6"/>
    </row>
    <row r="35" spans="7:26" ht="13.9">
      <c r="G35" s="4"/>
      <c r="H35" s="4"/>
      <c r="I35" s="4"/>
      <c r="J35" s="4"/>
      <c r="K35" s="4"/>
      <c r="Q35" s="5"/>
      <c r="R35" s="5"/>
      <c r="S35" s="5"/>
      <c r="T35" s="5"/>
      <c r="U35" s="5"/>
      <c r="V35" s="6"/>
      <c r="W35" s="6"/>
      <c r="X35" s="6"/>
      <c r="Y35" s="6"/>
      <c r="Z35" s="6"/>
    </row>
    <row r="36" spans="7:26" ht="13.15">
      <c r="G36" s="4"/>
      <c r="H36" s="4"/>
      <c r="I36" s="4"/>
      <c r="J36" s="4"/>
      <c r="K36" s="4"/>
    </row>
    <row r="37" spans="7:26" ht="13.15">
      <c r="G37" s="4"/>
      <c r="H37" s="4"/>
      <c r="I37" s="4"/>
      <c r="J37" s="4"/>
      <c r="K37" s="4"/>
      <c r="Q37" s="4"/>
      <c r="R37" s="4"/>
      <c r="S37" s="4"/>
      <c r="T37" s="4"/>
      <c r="U37" s="4"/>
    </row>
    <row r="38" spans="7:26" ht="13.15">
      <c r="G38" s="4"/>
      <c r="H38" s="4"/>
      <c r="I38" s="4"/>
      <c r="J38" s="4"/>
      <c r="K38" s="4"/>
    </row>
    <row r="39" spans="7:26" ht="13.15">
      <c r="G39" s="4"/>
      <c r="H39" s="4"/>
      <c r="I39" s="4"/>
      <c r="J39" s="4"/>
      <c r="K39" s="4"/>
    </row>
    <row r="40" spans="7:26" ht="13.15">
      <c r="G40" s="4"/>
      <c r="H40" s="4"/>
      <c r="I40" s="4"/>
      <c r="J40" s="4"/>
      <c r="K40" s="4"/>
    </row>
    <row r="41" spans="7:26" ht="13.15">
      <c r="G41" s="4"/>
      <c r="H41" s="4"/>
      <c r="I41" s="4"/>
      <c r="J41" s="4"/>
      <c r="K41" s="4"/>
    </row>
    <row r="42" spans="7:26" ht="13.15">
      <c r="G42" s="4"/>
      <c r="H42" s="4"/>
      <c r="I42" s="4"/>
      <c r="J42" s="4"/>
      <c r="K42" s="4"/>
    </row>
    <row r="43" spans="7:26" ht="13.15">
      <c r="G43" s="4"/>
      <c r="H43" s="4"/>
      <c r="I43" s="4"/>
      <c r="J43" s="4"/>
      <c r="K43" s="4"/>
    </row>
    <row r="44" spans="7:26" ht="13.15">
      <c r="G44" s="4"/>
      <c r="H44" s="4"/>
      <c r="I44" s="4"/>
      <c r="J44" s="4"/>
      <c r="K44" s="4"/>
    </row>
    <row r="45" spans="7:26" ht="13.15">
      <c r="G45" s="4"/>
      <c r="H45" s="4"/>
      <c r="I45" s="4"/>
      <c r="J45" s="4"/>
      <c r="K45" s="4"/>
    </row>
    <row r="46" spans="7:26" ht="13.15">
      <c r="G46" s="4"/>
      <c r="H46" s="4"/>
      <c r="I46" s="4"/>
      <c r="J46" s="4"/>
      <c r="K46" s="4"/>
    </row>
    <row r="47" spans="7:26" ht="13.15">
      <c r="G47" s="4"/>
      <c r="H47" s="4"/>
      <c r="I47" s="4"/>
      <c r="J47" s="4"/>
      <c r="K47" s="4"/>
    </row>
    <row r="48" spans="7:26" ht="13.15">
      <c r="G48" s="4"/>
      <c r="H48" s="4"/>
      <c r="I48" s="4"/>
      <c r="J48" s="4"/>
      <c r="K48" s="4"/>
    </row>
    <row r="49" spans="7:11" ht="13.15">
      <c r="G49" s="4"/>
      <c r="H49" s="4"/>
      <c r="I49" s="4"/>
      <c r="J49" s="4"/>
      <c r="K49" s="4"/>
    </row>
    <row r="50" spans="7:11" ht="13.15">
      <c r="G50" s="4"/>
      <c r="H50" s="4"/>
      <c r="I50" s="4"/>
      <c r="J50" s="4"/>
      <c r="K50" s="4"/>
    </row>
    <row r="51" spans="7:11" ht="13.15">
      <c r="G51" s="4"/>
      <c r="H51" s="4"/>
      <c r="I51" s="4"/>
      <c r="J51" s="4"/>
      <c r="K51" s="4"/>
    </row>
    <row r="52" spans="7:11" ht="13.15">
      <c r="G52" s="4"/>
      <c r="H52" s="4"/>
      <c r="I52" s="4"/>
      <c r="J52" s="4"/>
      <c r="K52" s="4"/>
    </row>
    <row r="53" spans="7:11" ht="13.15">
      <c r="G53" s="4"/>
      <c r="H53" s="4"/>
      <c r="I53" s="4"/>
      <c r="J53" s="4"/>
      <c r="K53" s="4"/>
    </row>
    <row r="54" spans="7:11" ht="13.15">
      <c r="G54" s="4"/>
      <c r="H54" s="4"/>
      <c r="I54" s="4"/>
      <c r="J54" s="4"/>
      <c r="K54" s="4"/>
    </row>
    <row r="55" spans="7:11" ht="13.15">
      <c r="G55" s="4"/>
      <c r="H55" s="4"/>
      <c r="I55" s="4"/>
      <c r="J55" s="4"/>
      <c r="K55" s="4"/>
    </row>
    <row r="56" spans="7:11" ht="13.15">
      <c r="G56" s="4"/>
      <c r="H56" s="4"/>
      <c r="I56" s="4"/>
      <c r="J56" s="4"/>
      <c r="K56" s="4"/>
    </row>
    <row r="57" spans="7:11" ht="13.15">
      <c r="G57" s="4"/>
      <c r="H57" s="4"/>
      <c r="I57" s="4"/>
      <c r="J57" s="4"/>
      <c r="K57" s="4"/>
    </row>
    <row r="58" spans="7:11" ht="13.15">
      <c r="G58" s="4"/>
      <c r="H58" s="4"/>
      <c r="I58" s="4"/>
      <c r="J58" s="4"/>
      <c r="K58" s="4"/>
    </row>
    <row r="59" spans="7:11" ht="13.15">
      <c r="G59" s="4"/>
      <c r="H59" s="4"/>
      <c r="I59" s="4"/>
      <c r="J59" s="4"/>
      <c r="K59" s="4"/>
    </row>
    <row r="60" spans="7:11" ht="13.15">
      <c r="G60" s="4"/>
      <c r="H60" s="4"/>
      <c r="I60" s="4"/>
      <c r="J60" s="4"/>
      <c r="K60" s="4"/>
    </row>
    <row r="61" spans="7:11" ht="13.15">
      <c r="G61" s="4"/>
      <c r="H61" s="4"/>
      <c r="I61" s="4"/>
      <c r="J61" s="4"/>
      <c r="K61" s="4"/>
    </row>
    <row r="62" spans="7:11" ht="13.15">
      <c r="G62" s="4"/>
      <c r="H62" s="4"/>
      <c r="I62" s="4"/>
      <c r="J62" s="4"/>
      <c r="K62" s="4"/>
    </row>
    <row r="63" spans="7:11" ht="13.15">
      <c r="G63" s="4"/>
      <c r="H63" s="4"/>
      <c r="I63" s="4"/>
      <c r="J63" s="4"/>
      <c r="K63" s="4"/>
    </row>
    <row r="64" spans="7:11" ht="13.15">
      <c r="G64" s="4"/>
      <c r="H64" s="4"/>
      <c r="I64" s="4"/>
      <c r="J64" s="4"/>
      <c r="K64" s="4"/>
    </row>
    <row r="65" spans="7:11" ht="13.15">
      <c r="G65" s="4"/>
      <c r="H65" s="4"/>
      <c r="I65" s="4"/>
      <c r="J65" s="4"/>
      <c r="K65" s="4"/>
    </row>
    <row r="66" spans="7:11" ht="13.15">
      <c r="G66" s="4"/>
      <c r="H66" s="4"/>
      <c r="I66" s="4"/>
      <c r="J66" s="4"/>
      <c r="K66" s="4"/>
    </row>
    <row r="67" spans="7:11" ht="13.15">
      <c r="G67" s="4"/>
      <c r="H67" s="4"/>
      <c r="I67" s="4"/>
      <c r="J67" s="4"/>
      <c r="K67" s="4"/>
    </row>
    <row r="68" spans="7:11" ht="13.15">
      <c r="G68" s="4"/>
      <c r="H68" s="4"/>
      <c r="I68" s="4"/>
      <c r="J68" s="4"/>
      <c r="K68" s="4"/>
    </row>
    <row r="69" spans="7:11" ht="13.15">
      <c r="G69" s="4"/>
      <c r="H69" s="4"/>
      <c r="I69" s="4"/>
      <c r="J69" s="4"/>
      <c r="K69" s="4"/>
    </row>
    <row r="70" spans="7:11" ht="13.15">
      <c r="G70" s="4"/>
      <c r="H70" s="4"/>
      <c r="I70" s="4"/>
      <c r="J70" s="4"/>
      <c r="K70" s="4"/>
    </row>
    <row r="71" spans="7:11" ht="13.15">
      <c r="G71" s="4"/>
      <c r="H71" s="4"/>
      <c r="I71" s="4"/>
      <c r="J71" s="4"/>
      <c r="K71" s="4"/>
    </row>
    <row r="72" spans="7:11" ht="13.15">
      <c r="G72" s="4"/>
      <c r="H72" s="4"/>
      <c r="I72" s="4"/>
      <c r="J72" s="4"/>
      <c r="K72" s="4"/>
    </row>
    <row r="73" spans="7:11" ht="13.15">
      <c r="G73" s="4"/>
      <c r="H73" s="4"/>
      <c r="I73" s="4"/>
      <c r="J73" s="4"/>
      <c r="K73" s="4"/>
    </row>
    <row r="74" spans="7:11" ht="13.15">
      <c r="G74" s="4"/>
      <c r="H74" s="4"/>
      <c r="I74" s="4"/>
      <c r="J74" s="4"/>
      <c r="K74" s="4"/>
    </row>
    <row r="75" spans="7:11" ht="13.15">
      <c r="G75" s="4"/>
      <c r="H75" s="4"/>
      <c r="I75" s="4"/>
      <c r="J75" s="4"/>
      <c r="K75" s="4"/>
    </row>
    <row r="76" spans="7:11" ht="13.15">
      <c r="G76" s="4"/>
      <c r="H76" s="4"/>
      <c r="I76" s="4"/>
      <c r="J76" s="4"/>
      <c r="K76" s="4"/>
    </row>
    <row r="77" spans="7:11" ht="13.15">
      <c r="G77" s="4"/>
      <c r="H77" s="4"/>
      <c r="I77" s="4"/>
      <c r="J77" s="4"/>
      <c r="K77" s="4"/>
    </row>
    <row r="78" spans="7:11" ht="13.15">
      <c r="G78" s="4"/>
      <c r="H78" s="4"/>
      <c r="I78" s="4"/>
      <c r="J78" s="4"/>
      <c r="K78" s="4"/>
    </row>
    <row r="79" spans="7:11" ht="13.15">
      <c r="G79" s="4"/>
      <c r="H79" s="4"/>
      <c r="I79" s="4"/>
      <c r="J79" s="4"/>
      <c r="K79" s="4"/>
    </row>
    <row r="80" spans="7:11" ht="13.15">
      <c r="G80" s="4"/>
      <c r="H80" s="4"/>
      <c r="I80" s="4"/>
      <c r="J80" s="4"/>
      <c r="K80" s="4"/>
    </row>
    <row r="81" spans="7:11" ht="13.15">
      <c r="G81" s="4"/>
      <c r="H81" s="4"/>
      <c r="I81" s="4"/>
      <c r="J81" s="4"/>
      <c r="K81" s="4"/>
    </row>
    <row r="82" spans="7:11" ht="13.15">
      <c r="G82" s="4"/>
      <c r="H82" s="4"/>
      <c r="I82" s="4"/>
      <c r="J82" s="4"/>
      <c r="K82" s="4"/>
    </row>
    <row r="83" spans="7:11" ht="13.15">
      <c r="G83" s="4"/>
      <c r="H83" s="4"/>
      <c r="I83" s="4"/>
      <c r="J83" s="4"/>
      <c r="K83" s="4"/>
    </row>
    <row r="84" spans="7:11" ht="13.15">
      <c r="G84" s="4"/>
      <c r="H84" s="4"/>
      <c r="I84" s="4"/>
      <c r="J84" s="4"/>
      <c r="K84" s="4"/>
    </row>
    <row r="85" spans="7:11" ht="13.15">
      <c r="G85" s="4"/>
      <c r="H85" s="4"/>
      <c r="I85" s="4"/>
      <c r="J85" s="4"/>
      <c r="K85" s="4"/>
    </row>
    <row r="86" spans="7:11" ht="13.15">
      <c r="G86" s="4"/>
      <c r="H86" s="4"/>
      <c r="I86" s="4"/>
      <c r="J86" s="4"/>
      <c r="K86" s="4"/>
    </row>
    <row r="87" spans="7:11" ht="13.15">
      <c r="G87" s="4"/>
      <c r="H87" s="4"/>
      <c r="I87" s="4"/>
      <c r="J87" s="4"/>
      <c r="K87" s="4"/>
    </row>
    <row r="88" spans="7:11" ht="13.15">
      <c r="G88" s="4"/>
      <c r="H88" s="4"/>
      <c r="I88" s="4"/>
      <c r="J88" s="4"/>
      <c r="K88" s="4"/>
    </row>
    <row r="89" spans="7:11" ht="13.15">
      <c r="G89" s="4"/>
      <c r="H89" s="4"/>
      <c r="I89" s="4"/>
      <c r="J89" s="4"/>
      <c r="K89" s="4"/>
    </row>
    <row r="90" spans="7:11" ht="13.15">
      <c r="G90" s="4"/>
      <c r="H90" s="4"/>
      <c r="I90" s="4"/>
      <c r="J90" s="4"/>
      <c r="K90" s="4"/>
    </row>
    <row r="91" spans="7:11" ht="13.15">
      <c r="G91" s="4"/>
      <c r="H91" s="4"/>
      <c r="I91" s="4"/>
      <c r="J91" s="4"/>
      <c r="K91" s="4"/>
    </row>
    <row r="92" spans="7:11" ht="13.15">
      <c r="G92" s="4"/>
      <c r="H92" s="4"/>
      <c r="I92" s="4"/>
      <c r="J92" s="4"/>
      <c r="K92" s="4"/>
    </row>
    <row r="93" spans="7:11" ht="13.15">
      <c r="G93" s="4"/>
      <c r="H93" s="4"/>
      <c r="I93" s="4"/>
      <c r="J93" s="4"/>
      <c r="K93" s="4"/>
    </row>
    <row r="94" spans="7:11" ht="13.15">
      <c r="G94" s="4"/>
      <c r="H94" s="4"/>
      <c r="I94" s="4"/>
      <c r="J94" s="4"/>
      <c r="K94" s="4"/>
    </row>
    <row r="95" spans="7:11" ht="13.15">
      <c r="G95" s="4"/>
      <c r="H95" s="4"/>
      <c r="I95" s="4"/>
      <c r="J95" s="4"/>
      <c r="K95" s="4"/>
    </row>
    <row r="96" spans="7:11" ht="13.15">
      <c r="G96" s="4"/>
      <c r="H96" s="4"/>
      <c r="I96" s="4"/>
      <c r="J96" s="4"/>
      <c r="K96" s="4"/>
    </row>
    <row r="97" spans="7:11" ht="13.15">
      <c r="G97" s="4"/>
      <c r="H97" s="4"/>
      <c r="I97" s="4"/>
      <c r="J97" s="4"/>
      <c r="K97" s="4"/>
    </row>
    <row r="98" spans="7:11" ht="13.15">
      <c r="G98" s="4"/>
      <c r="H98" s="4"/>
      <c r="I98" s="4"/>
      <c r="J98" s="4"/>
      <c r="K98" s="4"/>
    </row>
    <row r="99" spans="7:11" ht="13.15">
      <c r="G99" s="4"/>
      <c r="H99" s="4"/>
      <c r="I99" s="4"/>
      <c r="J99" s="4"/>
      <c r="K99" s="4"/>
    </row>
    <row r="100" spans="7:11" ht="13.15">
      <c r="G100" s="4"/>
      <c r="H100" s="4"/>
      <c r="I100" s="4"/>
      <c r="J100" s="4"/>
      <c r="K100" s="4"/>
    </row>
    <row r="101" spans="7:11" ht="13.15">
      <c r="G101" s="4"/>
      <c r="H101" s="4"/>
      <c r="I101" s="4"/>
      <c r="J101" s="4"/>
      <c r="K101" s="4"/>
    </row>
    <row r="102" spans="7:11" ht="13.15">
      <c r="G102" s="4"/>
      <c r="H102" s="4"/>
      <c r="I102" s="4"/>
      <c r="J102" s="4"/>
      <c r="K102" s="4"/>
    </row>
    <row r="103" spans="7:11" ht="13.15">
      <c r="G103" s="4"/>
      <c r="H103" s="4"/>
      <c r="I103" s="4"/>
      <c r="J103" s="4"/>
      <c r="K103" s="4"/>
    </row>
    <row r="104" spans="7:11" ht="13.15">
      <c r="G104" s="4"/>
      <c r="H104" s="4"/>
      <c r="I104" s="4"/>
      <c r="J104" s="4"/>
      <c r="K104" s="4"/>
    </row>
    <row r="105" spans="7:11" ht="13.15">
      <c r="G105" s="4"/>
      <c r="H105" s="4"/>
      <c r="I105" s="4"/>
      <c r="J105" s="4"/>
      <c r="K105" s="4"/>
    </row>
    <row r="106" spans="7:11" ht="13.15">
      <c r="G106" s="4"/>
      <c r="H106" s="4"/>
      <c r="I106" s="4"/>
      <c r="J106" s="4"/>
      <c r="K106" s="4"/>
    </row>
    <row r="107" spans="7:11" ht="13.15">
      <c r="G107" s="4"/>
      <c r="H107" s="4"/>
      <c r="I107" s="4"/>
      <c r="J107" s="4"/>
      <c r="K107" s="4"/>
    </row>
    <row r="108" spans="7:11" ht="13.15">
      <c r="G108" s="4"/>
      <c r="H108" s="4"/>
      <c r="I108" s="4"/>
      <c r="J108" s="4"/>
      <c r="K108" s="4"/>
    </row>
    <row r="109" spans="7:11" ht="13.15">
      <c r="G109" s="4"/>
      <c r="H109" s="4"/>
      <c r="I109" s="4"/>
      <c r="J109" s="4"/>
      <c r="K109" s="4"/>
    </row>
    <row r="110" spans="7:11" ht="13.15">
      <c r="G110" s="4"/>
      <c r="H110" s="4"/>
      <c r="I110" s="4"/>
      <c r="J110" s="4"/>
      <c r="K110" s="4"/>
    </row>
    <row r="111" spans="7:11" ht="13.15">
      <c r="G111" s="4"/>
      <c r="H111" s="4"/>
      <c r="I111" s="4"/>
      <c r="J111" s="4"/>
      <c r="K111" s="4"/>
    </row>
    <row r="112" spans="7:11" ht="13.15">
      <c r="G112" s="4"/>
      <c r="H112" s="4"/>
      <c r="I112" s="4"/>
      <c r="J112" s="4"/>
      <c r="K112" s="4"/>
    </row>
    <row r="113" spans="7:11" ht="13.15">
      <c r="G113" s="4"/>
      <c r="H113" s="4"/>
      <c r="I113" s="4"/>
      <c r="J113" s="4"/>
      <c r="K113" s="4"/>
    </row>
    <row r="114" spans="7:11" ht="13.15">
      <c r="G114" s="4"/>
      <c r="H114" s="4"/>
      <c r="I114" s="4"/>
      <c r="J114" s="4"/>
      <c r="K114" s="4"/>
    </row>
    <row r="115" spans="7:11" ht="13.15">
      <c r="G115" s="4"/>
      <c r="H115" s="4"/>
      <c r="I115" s="4"/>
      <c r="J115" s="4"/>
      <c r="K115" s="4"/>
    </row>
    <row r="116" spans="7:11" ht="13.15">
      <c r="G116" s="4"/>
      <c r="H116" s="4"/>
      <c r="I116" s="4"/>
      <c r="J116" s="4"/>
      <c r="K116" s="4"/>
    </row>
    <row r="117" spans="7:11" ht="13.15">
      <c r="G117" s="4"/>
      <c r="H117" s="4"/>
      <c r="I117" s="4"/>
      <c r="J117" s="4"/>
      <c r="K117" s="4"/>
    </row>
    <row r="118" spans="7:11" ht="13.15">
      <c r="G118" s="4"/>
      <c r="H118" s="4"/>
      <c r="I118" s="4"/>
      <c r="J118" s="4"/>
      <c r="K118" s="4"/>
    </row>
    <row r="119" spans="7:11" ht="13.15">
      <c r="G119" s="4"/>
      <c r="H119" s="4"/>
      <c r="I119" s="4"/>
      <c r="J119" s="4"/>
      <c r="K119" s="4"/>
    </row>
    <row r="120" spans="7:11" ht="13.15">
      <c r="G120" s="4"/>
      <c r="H120" s="4"/>
      <c r="I120" s="4"/>
      <c r="J120" s="4"/>
      <c r="K120" s="4"/>
    </row>
    <row r="121" spans="7:11" ht="13.15">
      <c r="G121" s="4"/>
      <c r="H121" s="4"/>
      <c r="I121" s="4"/>
      <c r="J121" s="4"/>
      <c r="K121" s="4"/>
    </row>
    <row r="122" spans="7:11" ht="13.15">
      <c r="G122" s="4"/>
      <c r="H122" s="4"/>
      <c r="I122" s="4"/>
      <c r="J122" s="4"/>
      <c r="K122" s="4"/>
    </row>
    <row r="123" spans="7:11" ht="13.15">
      <c r="G123" s="4"/>
      <c r="H123" s="4"/>
      <c r="I123" s="4"/>
      <c r="J123" s="4"/>
      <c r="K123" s="4"/>
    </row>
    <row r="124" spans="7:11" ht="13.15">
      <c r="G124" s="4"/>
      <c r="H124" s="4"/>
      <c r="I124" s="4"/>
      <c r="J124" s="4"/>
      <c r="K124" s="4"/>
    </row>
    <row r="125" spans="7:11" ht="13.15">
      <c r="G125" s="4"/>
      <c r="H125" s="4"/>
      <c r="I125" s="4"/>
      <c r="J125" s="4"/>
      <c r="K125" s="4"/>
    </row>
    <row r="126" spans="7:11" ht="13.15">
      <c r="G126" s="4"/>
      <c r="H126" s="4"/>
      <c r="I126" s="4"/>
      <c r="J126" s="4"/>
      <c r="K126" s="4"/>
    </row>
    <row r="127" spans="7:11" ht="13.15">
      <c r="G127" s="4"/>
      <c r="H127" s="4"/>
      <c r="I127" s="4"/>
      <c r="J127" s="4"/>
      <c r="K127" s="4"/>
    </row>
    <row r="128" spans="7:11" ht="13.15">
      <c r="G128" s="4"/>
      <c r="H128" s="4"/>
      <c r="I128" s="4"/>
      <c r="J128" s="4"/>
      <c r="K128" s="4"/>
    </row>
    <row r="129" spans="7:11" ht="13.15">
      <c r="G129" s="4"/>
      <c r="H129" s="4"/>
      <c r="I129" s="4"/>
      <c r="J129" s="4"/>
      <c r="K129" s="4"/>
    </row>
    <row r="130" spans="7:11" ht="13.15">
      <c r="G130" s="4"/>
      <c r="H130" s="4"/>
      <c r="I130" s="4"/>
      <c r="J130" s="4"/>
      <c r="K130" s="4"/>
    </row>
    <row r="131" spans="7:11" ht="13.15">
      <c r="G131" s="4"/>
      <c r="H131" s="4"/>
      <c r="I131" s="4"/>
      <c r="J131" s="4"/>
      <c r="K131" s="4"/>
    </row>
    <row r="132" spans="7:11" ht="13.15">
      <c r="G132" s="4"/>
      <c r="H132" s="4"/>
      <c r="I132" s="4"/>
      <c r="J132" s="4"/>
      <c r="K132" s="4"/>
    </row>
    <row r="133" spans="7:11" ht="13.15">
      <c r="G133" s="4"/>
      <c r="H133" s="4"/>
      <c r="I133" s="4"/>
      <c r="J133" s="4"/>
      <c r="K133" s="4"/>
    </row>
    <row r="134" spans="7:11" ht="13.15">
      <c r="G134" s="4"/>
      <c r="H134" s="4"/>
      <c r="I134" s="4"/>
      <c r="J134" s="4"/>
      <c r="K134" s="4"/>
    </row>
    <row r="135" spans="7:11" ht="13.15">
      <c r="G135" s="4"/>
      <c r="H135" s="4"/>
      <c r="I135" s="4"/>
      <c r="J135" s="4"/>
      <c r="K135" s="4"/>
    </row>
    <row r="136" spans="7:11" ht="13.15">
      <c r="G136" s="4"/>
      <c r="H136" s="4"/>
      <c r="I136" s="4"/>
      <c r="J136" s="4"/>
      <c r="K136" s="4"/>
    </row>
    <row r="137" spans="7:11" ht="13.15">
      <c r="G137" s="4"/>
      <c r="H137" s="4"/>
      <c r="I137" s="4"/>
      <c r="J137" s="4"/>
      <c r="K137" s="4"/>
    </row>
    <row r="138" spans="7:11" ht="13.15">
      <c r="G138" s="4"/>
      <c r="H138" s="4"/>
      <c r="I138" s="4"/>
      <c r="J138" s="4"/>
      <c r="K138" s="4"/>
    </row>
    <row r="139" spans="7:11" ht="13.15">
      <c r="G139" s="4"/>
      <c r="H139" s="4"/>
      <c r="I139" s="4"/>
      <c r="J139" s="4"/>
      <c r="K139" s="4"/>
    </row>
    <row r="140" spans="7:11" ht="13.15">
      <c r="G140" s="4"/>
      <c r="H140" s="4"/>
      <c r="I140" s="4"/>
      <c r="J140" s="4"/>
      <c r="K140" s="4"/>
    </row>
    <row r="141" spans="7:11" ht="13.15">
      <c r="G141" s="4"/>
      <c r="H141" s="4"/>
      <c r="I141" s="4"/>
      <c r="J141" s="4"/>
      <c r="K141" s="4"/>
    </row>
    <row r="142" spans="7:11" ht="13.15">
      <c r="G142" s="4"/>
      <c r="H142" s="4"/>
      <c r="I142" s="4"/>
      <c r="J142" s="4"/>
      <c r="K142" s="4"/>
    </row>
    <row r="143" spans="7:11" ht="13.15">
      <c r="G143" s="4"/>
      <c r="H143" s="4"/>
      <c r="I143" s="4"/>
      <c r="J143" s="4"/>
      <c r="K143" s="4"/>
    </row>
    <row r="144" spans="7:11" ht="13.15">
      <c r="G144" s="4"/>
      <c r="H144" s="4"/>
      <c r="I144" s="4"/>
      <c r="J144" s="4"/>
      <c r="K144" s="4"/>
    </row>
    <row r="145" spans="7:11" ht="13.15">
      <c r="G145" s="4"/>
      <c r="H145" s="4"/>
      <c r="I145" s="4"/>
      <c r="J145" s="4"/>
      <c r="K145" s="4"/>
    </row>
    <row r="146" spans="7:11" ht="13.15">
      <c r="G146" s="4"/>
      <c r="H146" s="4"/>
      <c r="I146" s="4"/>
      <c r="J146" s="4"/>
      <c r="K146" s="4"/>
    </row>
    <row r="147" spans="7:11" ht="13.15">
      <c r="G147" s="4"/>
      <c r="H147" s="4"/>
      <c r="I147" s="4"/>
      <c r="J147" s="4"/>
      <c r="K147" s="4"/>
    </row>
    <row r="148" spans="7:11" ht="13.15">
      <c r="G148" s="4"/>
      <c r="H148" s="4"/>
      <c r="I148" s="4"/>
      <c r="J148" s="4"/>
      <c r="K148" s="4"/>
    </row>
    <row r="149" spans="7:11" ht="13.15">
      <c r="G149" s="4"/>
      <c r="H149" s="4"/>
      <c r="I149" s="4"/>
      <c r="J149" s="4"/>
      <c r="K149" s="4"/>
    </row>
    <row r="150" spans="7:11" ht="13.15">
      <c r="G150" s="4"/>
      <c r="H150" s="4"/>
      <c r="I150" s="4"/>
      <c r="J150" s="4"/>
      <c r="K150" s="4"/>
    </row>
    <row r="151" spans="7:11" ht="13.15">
      <c r="G151" s="4"/>
      <c r="H151" s="4"/>
      <c r="I151" s="4"/>
      <c r="J151" s="4"/>
      <c r="K151" s="4"/>
    </row>
    <row r="152" spans="7:11" ht="13.15">
      <c r="G152" s="4"/>
      <c r="H152" s="4"/>
      <c r="I152" s="4"/>
      <c r="J152" s="4"/>
      <c r="K152" s="4"/>
    </row>
    <row r="153" spans="7:11" ht="13.15">
      <c r="G153" s="4"/>
      <c r="H153" s="4"/>
      <c r="I153" s="4"/>
      <c r="J153" s="4"/>
      <c r="K153" s="4"/>
    </row>
    <row r="154" spans="7:11" ht="13.15">
      <c r="G154" s="4"/>
      <c r="H154" s="4"/>
      <c r="I154" s="4"/>
      <c r="J154" s="4"/>
      <c r="K154" s="4"/>
    </row>
    <row r="155" spans="7:11" ht="13.15">
      <c r="G155" s="4"/>
      <c r="H155" s="4"/>
      <c r="I155" s="4"/>
      <c r="J155" s="4"/>
      <c r="K155" s="4"/>
    </row>
    <row r="156" spans="7:11" ht="13.15">
      <c r="G156" s="4"/>
      <c r="H156" s="4"/>
      <c r="I156" s="4"/>
      <c r="J156" s="4"/>
      <c r="K156" s="4"/>
    </row>
    <row r="157" spans="7:11" ht="13.15">
      <c r="G157" s="4"/>
      <c r="H157" s="4"/>
      <c r="I157" s="4"/>
      <c r="J157" s="4"/>
      <c r="K157" s="4"/>
    </row>
    <row r="158" spans="7:11" ht="13.15">
      <c r="G158" s="4"/>
      <c r="H158" s="4"/>
      <c r="I158" s="4"/>
      <c r="J158" s="4"/>
      <c r="K158" s="4"/>
    </row>
    <row r="159" spans="7:11" ht="13.15">
      <c r="G159" s="4"/>
      <c r="H159" s="4"/>
      <c r="I159" s="4"/>
      <c r="J159" s="4"/>
      <c r="K159" s="4"/>
    </row>
    <row r="160" spans="7:11" ht="13.15">
      <c r="G160" s="4"/>
      <c r="H160" s="4"/>
      <c r="I160" s="4"/>
      <c r="J160" s="4"/>
      <c r="K160" s="4"/>
    </row>
    <row r="161" spans="7:11" ht="13.15">
      <c r="G161" s="4"/>
      <c r="H161" s="4"/>
      <c r="I161" s="4"/>
      <c r="J161" s="4"/>
      <c r="K161" s="4"/>
    </row>
    <row r="162" spans="7:11" ht="13.15">
      <c r="G162" s="4"/>
      <c r="H162" s="4"/>
      <c r="I162" s="4"/>
      <c r="J162" s="4"/>
      <c r="K162" s="4"/>
    </row>
    <row r="163" spans="7:11" ht="13.15">
      <c r="G163" s="4"/>
      <c r="H163" s="4"/>
      <c r="I163" s="4"/>
      <c r="J163" s="4"/>
      <c r="K163" s="4"/>
    </row>
    <row r="164" spans="7:11" ht="13.15">
      <c r="G164" s="4"/>
      <c r="H164" s="4"/>
      <c r="I164" s="4"/>
      <c r="J164" s="4"/>
      <c r="K164" s="4"/>
    </row>
    <row r="165" spans="7:11" ht="13.15">
      <c r="G165" s="4"/>
      <c r="H165" s="4"/>
      <c r="I165" s="4"/>
      <c r="J165" s="4"/>
      <c r="K165" s="4"/>
    </row>
    <row r="166" spans="7:11" ht="13.15">
      <c r="G166" s="4"/>
      <c r="H166" s="4"/>
      <c r="I166" s="4"/>
      <c r="J166" s="4"/>
      <c r="K166" s="4"/>
    </row>
    <row r="167" spans="7:11" ht="13.15">
      <c r="G167" s="4"/>
      <c r="H167" s="4"/>
      <c r="I167" s="4"/>
      <c r="J167" s="4"/>
      <c r="K167" s="4"/>
    </row>
    <row r="168" spans="7:11" ht="13.15">
      <c r="G168" s="4"/>
      <c r="H168" s="4"/>
      <c r="I168" s="4"/>
      <c r="J168" s="4"/>
      <c r="K168" s="4"/>
    </row>
    <row r="169" spans="7:11" ht="13.15">
      <c r="G169" s="4"/>
      <c r="H169" s="4"/>
      <c r="I169" s="4"/>
      <c r="J169" s="4"/>
      <c r="K169" s="4"/>
    </row>
    <row r="170" spans="7:11" ht="13.15">
      <c r="G170" s="4"/>
      <c r="H170" s="4"/>
      <c r="I170" s="4"/>
      <c r="J170" s="4"/>
      <c r="K170" s="4"/>
    </row>
    <row r="171" spans="7:11" ht="13.15">
      <c r="G171" s="4"/>
      <c r="H171" s="4"/>
      <c r="I171" s="4"/>
      <c r="J171" s="4"/>
      <c r="K171" s="4"/>
    </row>
    <row r="172" spans="7:11" ht="13.15">
      <c r="G172" s="4"/>
      <c r="H172" s="4"/>
      <c r="I172" s="4"/>
      <c r="J172" s="4"/>
      <c r="K172" s="4"/>
    </row>
    <row r="173" spans="7:11" ht="13.15">
      <c r="G173" s="4"/>
      <c r="H173" s="4"/>
      <c r="I173" s="4"/>
      <c r="J173" s="4"/>
      <c r="K173" s="4"/>
    </row>
    <row r="174" spans="7:11" ht="13.15">
      <c r="G174" s="4"/>
      <c r="H174" s="4"/>
      <c r="I174" s="4"/>
      <c r="J174" s="4"/>
      <c r="K174" s="4"/>
    </row>
    <row r="175" spans="7:11" ht="13.15">
      <c r="G175" s="4"/>
      <c r="H175" s="4"/>
      <c r="I175" s="4"/>
      <c r="J175" s="4"/>
      <c r="K175" s="4"/>
    </row>
    <row r="176" spans="7:11" ht="13.15">
      <c r="G176" s="4"/>
      <c r="H176" s="4"/>
      <c r="I176" s="4"/>
      <c r="J176" s="4"/>
      <c r="K176" s="4"/>
    </row>
    <row r="177" spans="7:11" ht="13.15">
      <c r="G177" s="4"/>
      <c r="H177" s="4"/>
      <c r="I177" s="4"/>
      <c r="J177" s="4"/>
      <c r="K177" s="4"/>
    </row>
    <row r="178" spans="7:11" ht="13.15">
      <c r="G178" s="4"/>
      <c r="H178" s="4"/>
      <c r="I178" s="4"/>
      <c r="J178" s="4"/>
      <c r="K178" s="4"/>
    </row>
    <row r="179" spans="7:11" ht="13.15">
      <c r="G179" s="4"/>
      <c r="H179" s="4"/>
      <c r="I179" s="4"/>
      <c r="J179" s="4"/>
      <c r="K179" s="4"/>
    </row>
    <row r="180" spans="7:11" ht="13.15">
      <c r="G180" s="4"/>
      <c r="H180" s="4"/>
      <c r="I180" s="4"/>
      <c r="J180" s="4"/>
      <c r="K180" s="4"/>
    </row>
    <row r="181" spans="7:11" ht="13.15">
      <c r="G181" s="4"/>
      <c r="H181" s="4"/>
      <c r="I181" s="4"/>
      <c r="J181" s="4"/>
      <c r="K181" s="4"/>
    </row>
    <row r="182" spans="7:11" ht="13.15">
      <c r="G182" s="4"/>
      <c r="H182" s="4"/>
      <c r="I182" s="4"/>
      <c r="J182" s="4"/>
      <c r="K182" s="4"/>
    </row>
    <row r="183" spans="7:11" ht="13.15">
      <c r="G183" s="4"/>
      <c r="H183" s="4"/>
      <c r="I183" s="4"/>
      <c r="J183" s="4"/>
      <c r="K183" s="4"/>
    </row>
    <row r="184" spans="7:11" ht="13.15">
      <c r="G184" s="4"/>
      <c r="H184" s="4"/>
      <c r="I184" s="4"/>
      <c r="J184" s="4"/>
      <c r="K184" s="4"/>
    </row>
    <row r="185" spans="7:11" ht="13.15">
      <c r="G185" s="4"/>
      <c r="H185" s="4"/>
      <c r="I185" s="4"/>
      <c r="J185" s="4"/>
      <c r="K185" s="4"/>
    </row>
    <row r="186" spans="7:11" ht="13.15">
      <c r="G186" s="4"/>
      <c r="H186" s="4"/>
      <c r="I186" s="4"/>
      <c r="J186" s="4"/>
      <c r="K186" s="4"/>
    </row>
    <row r="187" spans="7:11" ht="13.15">
      <c r="G187" s="4"/>
      <c r="H187" s="4"/>
      <c r="I187" s="4"/>
      <c r="J187" s="4"/>
      <c r="K187" s="4"/>
    </row>
    <row r="188" spans="7:11" ht="13.15">
      <c r="G188" s="4"/>
      <c r="H188" s="4"/>
      <c r="I188" s="4"/>
      <c r="J188" s="4"/>
      <c r="K188" s="4"/>
    </row>
    <row r="189" spans="7:11" ht="13.15">
      <c r="G189" s="4"/>
      <c r="H189" s="4"/>
      <c r="I189" s="4"/>
      <c r="J189" s="4"/>
      <c r="K189" s="4"/>
    </row>
    <row r="190" spans="7:11" ht="13.15">
      <c r="G190" s="4"/>
      <c r="H190" s="4"/>
      <c r="I190" s="4"/>
      <c r="J190" s="4"/>
      <c r="K190" s="4"/>
    </row>
    <row r="191" spans="7:11" ht="13.15">
      <c r="G191" s="4"/>
      <c r="H191" s="4"/>
      <c r="I191" s="4"/>
      <c r="J191" s="4"/>
      <c r="K191" s="4"/>
    </row>
    <row r="192" spans="7:11" ht="13.15">
      <c r="G192" s="4"/>
      <c r="H192" s="4"/>
      <c r="I192" s="4"/>
      <c r="J192" s="4"/>
      <c r="K192" s="4"/>
    </row>
    <row r="193" spans="7:11" ht="13.15">
      <c r="G193" s="4"/>
      <c r="H193" s="4"/>
      <c r="I193" s="4"/>
      <c r="J193" s="4"/>
      <c r="K193" s="4"/>
    </row>
    <row r="194" spans="7:11" ht="13.15">
      <c r="G194" s="4"/>
      <c r="H194" s="4"/>
      <c r="I194" s="4"/>
      <c r="J194" s="4"/>
      <c r="K194" s="4"/>
    </row>
    <row r="195" spans="7:11" ht="13.15">
      <c r="G195" s="4"/>
      <c r="H195" s="4"/>
      <c r="I195" s="4"/>
      <c r="J195" s="4"/>
      <c r="K195" s="4"/>
    </row>
    <row r="196" spans="7:11" ht="13.15">
      <c r="G196" s="4"/>
      <c r="H196" s="4"/>
      <c r="I196" s="4"/>
      <c r="J196" s="4"/>
      <c r="K196" s="4"/>
    </row>
    <row r="197" spans="7:11" ht="13.15">
      <c r="G197" s="4"/>
      <c r="H197" s="4"/>
      <c r="I197" s="4"/>
      <c r="J197" s="4"/>
      <c r="K197" s="4"/>
    </row>
    <row r="198" spans="7:11" ht="13.15">
      <c r="G198" s="4"/>
      <c r="H198" s="4"/>
      <c r="I198" s="4"/>
      <c r="J198" s="4"/>
      <c r="K198" s="4"/>
    </row>
    <row r="199" spans="7:11" ht="13.15">
      <c r="G199" s="4"/>
      <c r="H199" s="4"/>
      <c r="I199" s="4"/>
      <c r="J199" s="4"/>
      <c r="K199" s="4"/>
    </row>
    <row r="200" spans="7:11" ht="13.15">
      <c r="G200" s="4"/>
      <c r="H200" s="4"/>
      <c r="I200" s="4"/>
      <c r="J200" s="4"/>
      <c r="K200" s="4"/>
    </row>
    <row r="201" spans="7:11" ht="13.15">
      <c r="G201" s="4"/>
      <c r="H201" s="4"/>
      <c r="I201" s="4"/>
      <c r="J201" s="4"/>
      <c r="K201" s="4"/>
    </row>
    <row r="202" spans="7:11" ht="13.15">
      <c r="G202" s="4"/>
      <c r="H202" s="4"/>
      <c r="I202" s="4"/>
      <c r="J202" s="4"/>
      <c r="K202" s="4"/>
    </row>
    <row r="203" spans="7:11" ht="13.15">
      <c r="G203" s="4"/>
      <c r="H203" s="4"/>
      <c r="I203" s="4"/>
      <c r="J203" s="4"/>
      <c r="K203" s="4"/>
    </row>
    <row r="204" spans="7:11" ht="13.15">
      <c r="G204" s="4"/>
      <c r="H204" s="4"/>
      <c r="I204" s="4"/>
      <c r="J204" s="4"/>
      <c r="K204" s="4"/>
    </row>
    <row r="205" spans="7:11" ht="13.15">
      <c r="G205" s="4"/>
      <c r="H205" s="4"/>
      <c r="I205" s="4"/>
      <c r="J205" s="4"/>
      <c r="K205" s="4"/>
    </row>
    <row r="206" spans="7:11" ht="13.15">
      <c r="G206" s="4"/>
      <c r="H206" s="4"/>
      <c r="I206" s="4"/>
      <c r="J206" s="4"/>
      <c r="K206" s="4"/>
    </row>
    <row r="207" spans="7:11" ht="13.15">
      <c r="G207" s="4"/>
      <c r="H207" s="4"/>
      <c r="I207" s="4"/>
      <c r="J207" s="4"/>
      <c r="K207" s="4"/>
    </row>
    <row r="208" spans="7:11" ht="13.15">
      <c r="G208" s="4"/>
      <c r="H208" s="4"/>
      <c r="I208" s="4"/>
      <c r="J208" s="4"/>
      <c r="K208" s="4"/>
    </row>
    <row r="209" spans="7:11" ht="13.15">
      <c r="G209" s="4"/>
      <c r="H209" s="4"/>
      <c r="I209" s="4"/>
      <c r="J209" s="4"/>
      <c r="K209" s="4"/>
    </row>
    <row r="210" spans="7:11" ht="13.15">
      <c r="G210" s="4"/>
      <c r="H210" s="4"/>
      <c r="I210" s="4"/>
      <c r="J210" s="4"/>
      <c r="K210" s="4"/>
    </row>
    <row r="211" spans="7:11" ht="13.15">
      <c r="G211" s="4"/>
      <c r="H211" s="4"/>
      <c r="I211" s="4"/>
      <c r="J211" s="4"/>
      <c r="K211" s="4"/>
    </row>
    <row r="212" spans="7:11" ht="13.15">
      <c r="G212" s="4"/>
      <c r="H212" s="4"/>
      <c r="I212" s="4"/>
      <c r="J212" s="4"/>
      <c r="K212" s="4"/>
    </row>
    <row r="213" spans="7:11" ht="13.15">
      <c r="G213" s="4"/>
      <c r="H213" s="4"/>
      <c r="I213" s="4"/>
      <c r="J213" s="4"/>
      <c r="K213" s="4"/>
    </row>
    <row r="214" spans="7:11" ht="13.15">
      <c r="G214" s="4"/>
      <c r="H214" s="4"/>
      <c r="I214" s="4"/>
      <c r="J214" s="4"/>
      <c r="K214" s="4"/>
    </row>
    <row r="215" spans="7:11" ht="13.15">
      <c r="G215" s="4"/>
      <c r="H215" s="4"/>
      <c r="I215" s="4"/>
      <c r="J215" s="4"/>
      <c r="K215" s="4"/>
    </row>
    <row r="216" spans="7:11" ht="13.15">
      <c r="G216" s="4"/>
      <c r="H216" s="4"/>
      <c r="I216" s="4"/>
      <c r="J216" s="4"/>
      <c r="K216" s="4"/>
    </row>
    <row r="217" spans="7:11" ht="13.15">
      <c r="G217" s="4"/>
      <c r="H217" s="4"/>
      <c r="I217" s="4"/>
      <c r="J217" s="4"/>
      <c r="K217" s="4"/>
    </row>
    <row r="218" spans="7:11" ht="13.15">
      <c r="G218" s="4"/>
      <c r="H218" s="4"/>
      <c r="I218" s="4"/>
      <c r="J218" s="4"/>
      <c r="K218" s="4"/>
    </row>
    <row r="219" spans="7:11" ht="13.15">
      <c r="G219" s="4"/>
      <c r="H219" s="4"/>
      <c r="I219" s="4"/>
      <c r="J219" s="4"/>
      <c r="K219" s="4"/>
    </row>
    <row r="220" spans="7:11" ht="13.15">
      <c r="G220" s="4"/>
      <c r="H220" s="4"/>
      <c r="I220" s="4"/>
      <c r="J220" s="4"/>
      <c r="K220" s="4"/>
    </row>
    <row r="221" spans="7:11" ht="13.15">
      <c r="G221" s="4"/>
      <c r="H221" s="4"/>
      <c r="I221" s="4"/>
      <c r="J221" s="4"/>
      <c r="K221" s="4"/>
    </row>
    <row r="222" spans="7:11" ht="13.15">
      <c r="G222" s="4"/>
      <c r="H222" s="4"/>
      <c r="I222" s="4"/>
      <c r="J222" s="4"/>
      <c r="K222" s="4"/>
    </row>
    <row r="223" spans="7:11" ht="13.15">
      <c r="G223" s="4"/>
      <c r="H223" s="4"/>
      <c r="I223" s="4"/>
      <c r="J223" s="4"/>
      <c r="K223" s="4"/>
    </row>
    <row r="224" spans="7:11" ht="13.15">
      <c r="G224" s="4"/>
      <c r="H224" s="4"/>
      <c r="I224" s="4"/>
      <c r="J224" s="4"/>
      <c r="K224" s="4"/>
    </row>
    <row r="225" spans="7:11" ht="13.15">
      <c r="G225" s="4"/>
      <c r="H225" s="4"/>
      <c r="I225" s="4"/>
      <c r="J225" s="4"/>
      <c r="K225" s="4"/>
    </row>
    <row r="226" spans="7:11" ht="13.15">
      <c r="G226" s="4"/>
      <c r="H226" s="4"/>
      <c r="I226" s="4"/>
      <c r="J226" s="4"/>
      <c r="K226" s="4"/>
    </row>
    <row r="227" spans="7:11" ht="13.15">
      <c r="G227" s="4"/>
      <c r="H227" s="4"/>
      <c r="I227" s="4"/>
      <c r="J227" s="4"/>
      <c r="K227" s="4"/>
    </row>
    <row r="228" spans="7:11" ht="13.15">
      <c r="G228" s="4"/>
      <c r="H228" s="4"/>
      <c r="I228" s="4"/>
      <c r="J228" s="4"/>
      <c r="K228" s="4"/>
    </row>
    <row r="229" spans="7:11" ht="13.15">
      <c r="G229" s="4"/>
      <c r="H229" s="4"/>
      <c r="I229" s="4"/>
      <c r="J229" s="4"/>
      <c r="K229" s="4"/>
    </row>
    <row r="230" spans="7:11" ht="13.15">
      <c r="G230" s="4"/>
      <c r="H230" s="4"/>
      <c r="I230" s="4"/>
      <c r="J230" s="4"/>
      <c r="K230" s="4"/>
    </row>
    <row r="231" spans="7:11" ht="13.15">
      <c r="G231" s="4"/>
      <c r="H231" s="4"/>
      <c r="I231" s="4"/>
      <c r="J231" s="4"/>
      <c r="K231" s="4"/>
    </row>
    <row r="232" spans="7:11" ht="13.15">
      <c r="G232" s="4"/>
      <c r="H232" s="4"/>
      <c r="I232" s="4"/>
      <c r="J232" s="4"/>
      <c r="K232" s="4"/>
    </row>
    <row r="233" spans="7:11" ht="13.15">
      <c r="G233" s="4"/>
      <c r="H233" s="4"/>
      <c r="I233" s="4"/>
      <c r="J233" s="4"/>
      <c r="K233" s="4"/>
    </row>
    <row r="234" spans="7:11" ht="13.15">
      <c r="G234" s="4"/>
      <c r="H234" s="4"/>
      <c r="I234" s="4"/>
      <c r="J234" s="4"/>
      <c r="K234" s="4"/>
    </row>
    <row r="235" spans="7:11" ht="13.15">
      <c r="G235" s="4"/>
      <c r="H235" s="4"/>
      <c r="I235" s="4"/>
      <c r="J235" s="4"/>
      <c r="K235" s="4"/>
    </row>
    <row r="236" spans="7:11" ht="13.15">
      <c r="G236" s="4"/>
      <c r="H236" s="4"/>
      <c r="I236" s="4"/>
      <c r="J236" s="4"/>
      <c r="K236" s="4"/>
    </row>
    <row r="237" spans="7:11" ht="13.15">
      <c r="G237" s="4"/>
      <c r="H237" s="4"/>
      <c r="I237" s="4"/>
      <c r="J237" s="4"/>
      <c r="K237" s="4"/>
    </row>
    <row r="238" spans="7:11" ht="13.15">
      <c r="G238" s="4"/>
      <c r="H238" s="4"/>
      <c r="I238" s="4"/>
      <c r="J238" s="4"/>
      <c r="K238" s="4"/>
    </row>
    <row r="239" spans="7:11" ht="13.15">
      <c r="G239" s="4"/>
      <c r="H239" s="4"/>
      <c r="I239" s="4"/>
      <c r="J239" s="4"/>
      <c r="K239" s="4"/>
    </row>
    <row r="240" spans="7:11" ht="13.15">
      <c r="G240" s="4"/>
      <c r="H240" s="4"/>
      <c r="I240" s="4"/>
      <c r="J240" s="4"/>
      <c r="K240" s="4"/>
    </row>
    <row r="241" spans="7:11" ht="13.15">
      <c r="G241" s="4"/>
      <c r="H241" s="4"/>
      <c r="I241" s="4"/>
      <c r="J241" s="4"/>
      <c r="K241" s="4"/>
    </row>
    <row r="242" spans="7:11" ht="13.15">
      <c r="G242" s="4"/>
      <c r="H242" s="4"/>
      <c r="I242" s="4"/>
      <c r="J242" s="4"/>
      <c r="K242" s="4"/>
    </row>
    <row r="243" spans="7:11" ht="13.15">
      <c r="G243" s="4"/>
      <c r="H243" s="4"/>
      <c r="I243" s="4"/>
      <c r="J243" s="4"/>
      <c r="K243" s="4"/>
    </row>
    <row r="244" spans="7:11" ht="13.15">
      <c r="G244" s="4"/>
      <c r="H244" s="4"/>
      <c r="I244" s="4"/>
      <c r="J244" s="4"/>
      <c r="K244" s="4"/>
    </row>
    <row r="245" spans="7:11" ht="13.15">
      <c r="G245" s="4"/>
      <c r="H245" s="4"/>
      <c r="I245" s="4"/>
      <c r="J245" s="4"/>
      <c r="K245" s="4"/>
    </row>
    <row r="246" spans="7:11" ht="13.15">
      <c r="G246" s="4"/>
      <c r="H246" s="4"/>
      <c r="I246" s="4"/>
      <c r="J246" s="4"/>
      <c r="K246" s="4"/>
    </row>
    <row r="247" spans="7:11" ht="13.15">
      <c r="G247" s="4"/>
      <c r="H247" s="4"/>
      <c r="I247" s="4"/>
      <c r="J247" s="4"/>
      <c r="K247" s="4"/>
    </row>
    <row r="248" spans="7:11" ht="13.15">
      <c r="G248" s="4"/>
      <c r="H248" s="4"/>
      <c r="I248" s="4"/>
      <c r="J248" s="4"/>
      <c r="K248" s="4"/>
    </row>
    <row r="249" spans="7:11" ht="13.15">
      <c r="G249" s="4"/>
      <c r="H249" s="4"/>
      <c r="I249" s="4"/>
      <c r="J249" s="4"/>
      <c r="K249" s="4"/>
    </row>
    <row r="250" spans="7:11" ht="13.15">
      <c r="G250" s="4"/>
      <c r="H250" s="4"/>
      <c r="I250" s="4"/>
      <c r="J250" s="4"/>
      <c r="K250" s="4"/>
    </row>
    <row r="251" spans="7:11" ht="13.15">
      <c r="G251" s="4"/>
      <c r="H251" s="4"/>
      <c r="I251" s="4"/>
      <c r="J251" s="4"/>
      <c r="K251" s="4"/>
    </row>
    <row r="252" spans="7:11" ht="13.15">
      <c r="G252" s="4"/>
      <c r="H252" s="4"/>
      <c r="I252" s="4"/>
      <c r="J252" s="4"/>
      <c r="K252" s="4"/>
    </row>
    <row r="253" spans="7:11" ht="13.15">
      <c r="G253" s="4"/>
      <c r="H253" s="4"/>
      <c r="I253" s="4"/>
      <c r="J253" s="4"/>
      <c r="K253" s="4"/>
    </row>
    <row r="254" spans="7:11" ht="13.15">
      <c r="G254" s="4"/>
      <c r="H254" s="4"/>
      <c r="I254" s="4"/>
      <c r="J254" s="4"/>
      <c r="K254" s="4"/>
    </row>
    <row r="255" spans="7:11" ht="13.15">
      <c r="G255" s="4"/>
      <c r="H255" s="4"/>
      <c r="I255" s="4"/>
      <c r="J255" s="4"/>
      <c r="K255" s="4"/>
    </row>
    <row r="256" spans="7:11" ht="13.15">
      <c r="G256" s="4"/>
      <c r="H256" s="4"/>
      <c r="I256" s="4"/>
      <c r="J256" s="4"/>
      <c r="K256" s="4"/>
    </row>
    <row r="257" spans="7:11" ht="13.15">
      <c r="G257" s="4"/>
      <c r="H257" s="4"/>
      <c r="I257" s="4"/>
      <c r="J257" s="4"/>
      <c r="K257" s="4"/>
    </row>
    <row r="258" spans="7:11" ht="13.15">
      <c r="G258" s="4"/>
      <c r="H258" s="4"/>
      <c r="I258" s="4"/>
      <c r="J258" s="4"/>
      <c r="K258" s="4"/>
    </row>
    <row r="259" spans="7:11" ht="13.15">
      <c r="G259" s="4"/>
      <c r="H259" s="4"/>
      <c r="I259" s="4"/>
      <c r="J259" s="4"/>
      <c r="K259" s="4"/>
    </row>
    <row r="260" spans="7:11" ht="13.15">
      <c r="G260" s="4"/>
      <c r="H260" s="4"/>
      <c r="I260" s="4"/>
      <c r="J260" s="4"/>
      <c r="K260" s="4"/>
    </row>
    <row r="261" spans="7:11" ht="13.15">
      <c r="G261" s="4"/>
      <c r="H261" s="4"/>
      <c r="I261" s="4"/>
      <c r="J261" s="4"/>
      <c r="K261" s="4"/>
    </row>
    <row r="262" spans="7:11" ht="13.15">
      <c r="G262" s="4"/>
      <c r="H262" s="4"/>
      <c r="I262" s="4"/>
      <c r="J262" s="4"/>
      <c r="K262" s="4"/>
    </row>
    <row r="263" spans="7:11" ht="13.15">
      <c r="G263" s="4"/>
      <c r="H263" s="4"/>
      <c r="I263" s="4"/>
      <c r="J263" s="4"/>
      <c r="K263" s="4"/>
    </row>
    <row r="264" spans="7:11" ht="13.15">
      <c r="G264" s="4"/>
      <c r="H264" s="4"/>
      <c r="I264" s="4"/>
      <c r="J264" s="4"/>
      <c r="K264" s="4"/>
    </row>
    <row r="265" spans="7:11" ht="13.15">
      <c r="G265" s="4"/>
      <c r="H265" s="4"/>
      <c r="I265" s="4"/>
      <c r="J265" s="4"/>
      <c r="K265" s="4"/>
    </row>
    <row r="266" spans="7:11" ht="13.15">
      <c r="G266" s="4"/>
      <c r="H266" s="4"/>
      <c r="I266" s="4"/>
      <c r="J266" s="4"/>
      <c r="K266" s="4"/>
    </row>
    <row r="267" spans="7:11" ht="13.15">
      <c r="G267" s="4"/>
      <c r="H267" s="4"/>
      <c r="I267" s="4"/>
      <c r="J267" s="4"/>
      <c r="K267" s="4"/>
    </row>
    <row r="268" spans="7:11" ht="13.15">
      <c r="G268" s="4"/>
      <c r="H268" s="4"/>
      <c r="I268" s="4"/>
      <c r="J268" s="4"/>
      <c r="K268" s="4"/>
    </row>
    <row r="269" spans="7:11" ht="13.15">
      <c r="G269" s="4"/>
      <c r="H269" s="4"/>
      <c r="I269" s="4"/>
      <c r="J269" s="4"/>
      <c r="K269" s="4"/>
    </row>
    <row r="270" spans="7:11" ht="13.15">
      <c r="G270" s="4"/>
      <c r="H270" s="4"/>
      <c r="I270" s="4"/>
      <c r="J270" s="4"/>
      <c r="K270" s="4"/>
    </row>
    <row r="271" spans="7:11" ht="13.15">
      <c r="G271" s="4"/>
      <c r="H271" s="4"/>
      <c r="I271" s="4"/>
      <c r="J271" s="4"/>
      <c r="K271" s="4"/>
    </row>
    <row r="272" spans="7:11" ht="13.15">
      <c r="G272" s="4"/>
      <c r="H272" s="4"/>
      <c r="I272" s="4"/>
      <c r="J272" s="4"/>
      <c r="K272" s="4"/>
    </row>
    <row r="273" spans="7:11" ht="13.15">
      <c r="G273" s="4"/>
      <c r="H273" s="4"/>
      <c r="I273" s="4"/>
      <c r="J273" s="4"/>
      <c r="K273" s="4"/>
    </row>
    <row r="274" spans="7:11" ht="13.15">
      <c r="G274" s="4"/>
      <c r="H274" s="4"/>
      <c r="I274" s="4"/>
      <c r="J274" s="4"/>
      <c r="K274" s="4"/>
    </row>
    <row r="275" spans="7:11" ht="13.15">
      <c r="G275" s="4"/>
      <c r="H275" s="4"/>
      <c r="I275" s="4"/>
      <c r="J275" s="4"/>
      <c r="K275" s="4"/>
    </row>
    <row r="276" spans="7:11" ht="13.15">
      <c r="G276" s="4"/>
      <c r="H276" s="4"/>
      <c r="I276" s="4"/>
      <c r="J276" s="4"/>
      <c r="K276" s="4"/>
    </row>
    <row r="277" spans="7:11" ht="13.15">
      <c r="G277" s="4"/>
      <c r="H277" s="4"/>
      <c r="I277" s="4"/>
      <c r="J277" s="4"/>
      <c r="K277" s="4"/>
    </row>
    <row r="278" spans="7:11" ht="13.15">
      <c r="G278" s="4"/>
      <c r="H278" s="4"/>
      <c r="I278" s="4"/>
      <c r="J278" s="4"/>
      <c r="K278" s="4"/>
    </row>
    <row r="279" spans="7:11" ht="13.15">
      <c r="G279" s="4"/>
      <c r="H279" s="4"/>
      <c r="I279" s="4"/>
      <c r="J279" s="4"/>
      <c r="K279" s="4"/>
    </row>
    <row r="280" spans="7:11" ht="13.15">
      <c r="G280" s="4"/>
      <c r="H280" s="4"/>
      <c r="I280" s="4"/>
      <c r="J280" s="4"/>
      <c r="K280" s="4"/>
    </row>
    <row r="281" spans="7:11" ht="13.15">
      <c r="G281" s="4"/>
      <c r="H281" s="4"/>
      <c r="I281" s="4"/>
      <c r="J281" s="4"/>
      <c r="K281" s="4"/>
    </row>
    <row r="282" spans="7:11" ht="13.15">
      <c r="G282" s="4"/>
      <c r="H282" s="4"/>
      <c r="I282" s="4"/>
      <c r="J282" s="4"/>
      <c r="K282" s="4"/>
    </row>
    <row r="283" spans="7:11" ht="13.15">
      <c r="G283" s="4"/>
      <c r="H283" s="4"/>
      <c r="I283" s="4"/>
      <c r="J283" s="4"/>
      <c r="K283" s="4"/>
    </row>
    <row r="284" spans="7:11" ht="13.15">
      <c r="G284" s="4"/>
      <c r="H284" s="4"/>
      <c r="I284" s="4"/>
      <c r="J284" s="4"/>
      <c r="K284" s="4"/>
    </row>
    <row r="285" spans="7:11" ht="13.15">
      <c r="G285" s="4"/>
      <c r="H285" s="4"/>
      <c r="I285" s="4"/>
      <c r="J285" s="4"/>
      <c r="K285" s="4"/>
    </row>
    <row r="286" spans="7:11" ht="13.15">
      <c r="G286" s="4"/>
      <c r="H286" s="4"/>
      <c r="I286" s="4"/>
      <c r="J286" s="4"/>
      <c r="K286" s="4"/>
    </row>
    <row r="287" spans="7:11" ht="13.15">
      <c r="G287" s="4"/>
      <c r="H287" s="4"/>
      <c r="I287" s="4"/>
      <c r="J287" s="4"/>
      <c r="K287" s="4"/>
    </row>
    <row r="288" spans="7:11" ht="13.15">
      <c r="G288" s="4"/>
      <c r="H288" s="4"/>
      <c r="I288" s="4"/>
      <c r="J288" s="4"/>
      <c r="K288" s="4"/>
    </row>
    <row r="289" spans="7:11" ht="13.15">
      <c r="G289" s="4"/>
      <c r="H289" s="4"/>
      <c r="I289" s="4"/>
      <c r="J289" s="4"/>
      <c r="K289" s="4"/>
    </row>
    <row r="290" spans="7:11" ht="13.15">
      <c r="G290" s="4"/>
      <c r="H290" s="4"/>
      <c r="I290" s="4"/>
      <c r="J290" s="4"/>
      <c r="K290" s="4"/>
    </row>
    <row r="291" spans="7:11" ht="13.15">
      <c r="G291" s="4"/>
      <c r="H291" s="4"/>
      <c r="I291" s="4"/>
      <c r="J291" s="4"/>
      <c r="K291" s="4"/>
    </row>
    <row r="292" spans="7:11" ht="13.15">
      <c r="G292" s="4"/>
      <c r="H292" s="4"/>
      <c r="I292" s="4"/>
      <c r="J292" s="4"/>
      <c r="K292" s="4"/>
    </row>
    <row r="293" spans="7:11" ht="13.15">
      <c r="G293" s="4"/>
      <c r="H293" s="4"/>
      <c r="I293" s="4"/>
      <c r="J293" s="4"/>
      <c r="K293" s="4"/>
    </row>
    <row r="294" spans="7:11" ht="13.15">
      <c r="G294" s="4"/>
      <c r="H294" s="4"/>
      <c r="I294" s="4"/>
      <c r="J294" s="4"/>
      <c r="K294" s="4"/>
    </row>
    <row r="295" spans="7:11" ht="13.15">
      <c r="G295" s="4"/>
      <c r="H295" s="4"/>
      <c r="I295" s="4"/>
      <c r="J295" s="4"/>
      <c r="K295" s="4"/>
    </row>
    <row r="296" spans="7:11" ht="13.15">
      <c r="G296" s="4"/>
      <c r="H296" s="4"/>
      <c r="I296" s="4"/>
      <c r="J296" s="4"/>
      <c r="K296" s="4"/>
    </row>
    <row r="297" spans="7:11" ht="13.15">
      <c r="G297" s="4"/>
      <c r="H297" s="4"/>
      <c r="I297" s="4"/>
      <c r="J297" s="4"/>
      <c r="K297" s="4"/>
    </row>
    <row r="298" spans="7:11" ht="13.15">
      <c r="G298" s="4"/>
      <c r="H298" s="4"/>
      <c r="I298" s="4"/>
      <c r="J298" s="4"/>
      <c r="K298" s="4"/>
    </row>
    <row r="299" spans="7:11" ht="13.15">
      <c r="G299" s="4"/>
      <c r="H299" s="4"/>
      <c r="I299" s="4"/>
      <c r="J299" s="4"/>
      <c r="K299" s="4"/>
    </row>
    <row r="300" spans="7:11" ht="13.15">
      <c r="G300" s="4"/>
      <c r="H300" s="4"/>
      <c r="I300" s="4"/>
      <c r="J300" s="4"/>
      <c r="K300" s="4"/>
    </row>
    <row r="301" spans="7:11" ht="13.15">
      <c r="G301" s="4"/>
      <c r="H301" s="4"/>
      <c r="I301" s="4"/>
      <c r="J301" s="4"/>
      <c r="K301" s="4"/>
    </row>
    <row r="302" spans="7:11" ht="13.15">
      <c r="G302" s="4"/>
      <c r="H302" s="4"/>
      <c r="I302" s="4"/>
      <c r="J302" s="4"/>
      <c r="K302" s="4"/>
    </row>
    <row r="303" spans="7:11" ht="13.15">
      <c r="G303" s="4"/>
      <c r="H303" s="4"/>
      <c r="I303" s="4"/>
      <c r="J303" s="4"/>
      <c r="K303" s="4"/>
    </row>
    <row r="304" spans="7:11" ht="13.15">
      <c r="G304" s="4"/>
      <c r="H304" s="4"/>
      <c r="I304" s="4"/>
      <c r="J304" s="4"/>
      <c r="K304" s="4"/>
    </row>
    <row r="305" spans="7:11" ht="13.15">
      <c r="G305" s="4"/>
      <c r="H305" s="4"/>
      <c r="I305" s="4"/>
      <c r="J305" s="4"/>
      <c r="K305" s="4"/>
    </row>
    <row r="306" spans="7:11" ht="13.15">
      <c r="G306" s="4"/>
      <c r="H306" s="4"/>
      <c r="I306" s="4"/>
      <c r="J306" s="4"/>
      <c r="K306" s="4"/>
    </row>
    <row r="307" spans="7:11" ht="13.15">
      <c r="G307" s="4"/>
      <c r="H307" s="4"/>
      <c r="I307" s="4"/>
      <c r="J307" s="4"/>
      <c r="K307" s="4"/>
    </row>
    <row r="308" spans="7:11" ht="13.15">
      <c r="G308" s="4"/>
      <c r="H308" s="4"/>
      <c r="I308" s="4"/>
      <c r="J308" s="4"/>
      <c r="K308" s="4"/>
    </row>
    <row r="309" spans="7:11" ht="13.15">
      <c r="G309" s="4"/>
      <c r="H309" s="4"/>
      <c r="I309" s="4"/>
      <c r="J309" s="4"/>
      <c r="K309" s="4"/>
    </row>
    <row r="310" spans="7:11" ht="13.15">
      <c r="G310" s="4"/>
      <c r="H310" s="4"/>
      <c r="I310" s="4"/>
      <c r="J310" s="4"/>
      <c r="K310" s="4"/>
    </row>
    <row r="311" spans="7:11" ht="13.15">
      <c r="G311" s="4"/>
      <c r="H311" s="4"/>
      <c r="I311" s="4"/>
      <c r="J311" s="4"/>
      <c r="K311" s="4"/>
    </row>
    <row r="312" spans="7:11" ht="13.15">
      <c r="G312" s="4"/>
      <c r="H312" s="4"/>
      <c r="I312" s="4"/>
      <c r="J312" s="4"/>
      <c r="K312" s="4"/>
    </row>
    <row r="313" spans="7:11" ht="13.15">
      <c r="G313" s="4"/>
      <c r="H313" s="4"/>
      <c r="I313" s="4"/>
      <c r="J313" s="4"/>
      <c r="K313" s="4"/>
    </row>
    <row r="314" spans="7:11" ht="13.15">
      <c r="G314" s="4"/>
      <c r="H314" s="4"/>
      <c r="I314" s="4"/>
      <c r="J314" s="4"/>
      <c r="K314" s="4"/>
    </row>
    <row r="315" spans="7:11" ht="13.15">
      <c r="G315" s="4"/>
      <c r="H315" s="4"/>
      <c r="I315" s="4"/>
      <c r="J315" s="4"/>
      <c r="K315" s="4"/>
    </row>
    <row r="316" spans="7:11" ht="13.15">
      <c r="G316" s="4"/>
      <c r="H316" s="4"/>
      <c r="I316" s="4"/>
      <c r="J316" s="4"/>
      <c r="K316" s="4"/>
    </row>
    <row r="317" spans="7:11" ht="13.15">
      <c r="G317" s="4"/>
      <c r="H317" s="4"/>
      <c r="I317" s="4"/>
      <c r="J317" s="4"/>
      <c r="K317" s="4"/>
    </row>
    <row r="318" spans="7:11" ht="13.15">
      <c r="G318" s="4"/>
      <c r="H318" s="4"/>
      <c r="I318" s="4"/>
      <c r="J318" s="4"/>
      <c r="K318" s="4"/>
    </row>
    <row r="319" spans="7:11" ht="13.15">
      <c r="G319" s="4"/>
      <c r="H319" s="4"/>
      <c r="I319" s="4"/>
      <c r="J319" s="4"/>
      <c r="K319" s="4"/>
    </row>
    <row r="320" spans="7:11" ht="13.15">
      <c r="G320" s="4"/>
      <c r="H320" s="4"/>
      <c r="I320" s="4"/>
      <c r="J320" s="4"/>
      <c r="K320" s="4"/>
    </row>
    <row r="321" spans="7:11" ht="13.15">
      <c r="G321" s="4"/>
      <c r="H321" s="4"/>
      <c r="I321" s="4"/>
      <c r="J321" s="4"/>
      <c r="K321" s="4"/>
    </row>
    <row r="322" spans="7:11" ht="13.15">
      <c r="G322" s="4"/>
      <c r="H322" s="4"/>
      <c r="I322" s="4"/>
      <c r="J322" s="4"/>
      <c r="K322" s="4"/>
    </row>
    <row r="323" spans="7:11" ht="13.15">
      <c r="G323" s="4"/>
      <c r="H323" s="4"/>
      <c r="I323" s="4"/>
      <c r="J323" s="4"/>
      <c r="K323" s="4"/>
    </row>
    <row r="324" spans="7:11" ht="13.15">
      <c r="G324" s="4"/>
      <c r="H324" s="4"/>
      <c r="I324" s="4"/>
      <c r="J324" s="4"/>
      <c r="K324" s="4"/>
    </row>
    <row r="325" spans="7:11" ht="13.15">
      <c r="G325" s="4"/>
      <c r="H325" s="4"/>
      <c r="I325" s="4"/>
      <c r="J325" s="4"/>
      <c r="K325" s="4"/>
    </row>
    <row r="326" spans="7:11" ht="13.15">
      <c r="G326" s="4"/>
      <c r="H326" s="4"/>
      <c r="I326" s="4"/>
      <c r="J326" s="4"/>
      <c r="K326" s="4"/>
    </row>
    <row r="327" spans="7:11" ht="13.15">
      <c r="G327" s="4"/>
      <c r="H327" s="4"/>
      <c r="I327" s="4"/>
      <c r="J327" s="4"/>
      <c r="K327" s="4"/>
    </row>
    <row r="328" spans="7:11" ht="13.15">
      <c r="G328" s="4"/>
      <c r="H328" s="4"/>
      <c r="I328" s="4"/>
      <c r="J328" s="4"/>
      <c r="K328" s="4"/>
    </row>
    <row r="329" spans="7:11" ht="13.15">
      <c r="G329" s="4"/>
      <c r="H329" s="4"/>
      <c r="I329" s="4"/>
      <c r="J329" s="4"/>
      <c r="K329" s="4"/>
    </row>
    <row r="330" spans="7:11" ht="13.15">
      <c r="G330" s="4"/>
      <c r="H330" s="4"/>
      <c r="I330" s="4"/>
      <c r="J330" s="4"/>
      <c r="K330" s="4"/>
    </row>
    <row r="331" spans="7:11" ht="13.15">
      <c r="G331" s="4"/>
      <c r="H331" s="4"/>
      <c r="I331" s="4"/>
      <c r="J331" s="4"/>
      <c r="K331" s="4"/>
    </row>
    <row r="332" spans="7:11" ht="13.15">
      <c r="G332" s="4"/>
      <c r="H332" s="4"/>
      <c r="I332" s="4"/>
      <c r="J332" s="4"/>
      <c r="K332" s="4"/>
    </row>
    <row r="333" spans="7:11" ht="13.15">
      <c r="G333" s="4"/>
      <c r="H333" s="4"/>
      <c r="I333" s="4"/>
      <c r="J333" s="4"/>
      <c r="K333" s="4"/>
    </row>
    <row r="334" spans="7:11" ht="13.15">
      <c r="G334" s="4"/>
      <c r="H334" s="4"/>
      <c r="I334" s="4"/>
      <c r="J334" s="4"/>
      <c r="K334" s="4"/>
    </row>
    <row r="335" spans="7:11" ht="13.15">
      <c r="G335" s="4"/>
      <c r="H335" s="4"/>
      <c r="I335" s="4"/>
      <c r="J335" s="4"/>
      <c r="K335" s="4"/>
    </row>
    <row r="336" spans="7:11" ht="13.15">
      <c r="G336" s="4"/>
      <c r="H336" s="4"/>
      <c r="I336" s="4"/>
      <c r="J336" s="4"/>
      <c r="K336" s="4"/>
    </row>
    <row r="337" spans="7:11" ht="13.15">
      <c r="G337" s="4"/>
      <c r="H337" s="4"/>
      <c r="I337" s="4"/>
      <c r="J337" s="4"/>
      <c r="K337" s="4"/>
    </row>
    <row r="338" spans="7:11" ht="13.15">
      <c r="G338" s="4"/>
      <c r="H338" s="4"/>
      <c r="I338" s="4"/>
      <c r="J338" s="4"/>
      <c r="K338" s="4"/>
    </row>
    <row r="339" spans="7:11" ht="13.15">
      <c r="G339" s="4"/>
      <c r="H339" s="4"/>
      <c r="I339" s="4"/>
      <c r="J339" s="4"/>
      <c r="K339" s="4"/>
    </row>
    <row r="340" spans="7:11" ht="13.15">
      <c r="G340" s="4"/>
      <c r="H340" s="4"/>
      <c r="I340" s="4"/>
      <c r="J340" s="4"/>
      <c r="K340" s="4"/>
    </row>
    <row r="341" spans="7:11" ht="13.15">
      <c r="G341" s="4"/>
      <c r="H341" s="4"/>
      <c r="I341" s="4"/>
      <c r="J341" s="4"/>
      <c r="K341" s="4"/>
    </row>
    <row r="342" spans="7:11" ht="13.15">
      <c r="G342" s="4"/>
      <c r="H342" s="4"/>
      <c r="I342" s="4"/>
      <c r="J342" s="4"/>
      <c r="K342" s="4"/>
    </row>
    <row r="343" spans="7:11" ht="13.15">
      <c r="G343" s="4"/>
      <c r="H343" s="4"/>
      <c r="I343" s="4"/>
      <c r="J343" s="4"/>
      <c r="K343" s="4"/>
    </row>
    <row r="344" spans="7:11" ht="13.15">
      <c r="G344" s="4"/>
      <c r="H344" s="4"/>
      <c r="I344" s="4"/>
      <c r="J344" s="4"/>
      <c r="K344" s="4"/>
    </row>
    <row r="345" spans="7:11" ht="13.15">
      <c r="G345" s="4"/>
      <c r="H345" s="4"/>
      <c r="I345" s="4"/>
      <c r="J345" s="4"/>
      <c r="K345" s="4"/>
    </row>
    <row r="346" spans="7:11" ht="13.15">
      <c r="G346" s="4"/>
      <c r="H346" s="4"/>
      <c r="I346" s="4"/>
      <c r="J346" s="4"/>
      <c r="K346" s="4"/>
    </row>
    <row r="347" spans="7:11" ht="13.15">
      <c r="G347" s="4"/>
      <c r="H347" s="4"/>
      <c r="I347" s="4"/>
      <c r="J347" s="4"/>
      <c r="K347" s="4"/>
    </row>
    <row r="348" spans="7:11" ht="13.15">
      <c r="G348" s="4"/>
      <c r="H348" s="4"/>
      <c r="I348" s="4"/>
      <c r="J348" s="4"/>
      <c r="K348" s="4"/>
    </row>
    <row r="349" spans="7:11" ht="13.15">
      <c r="G349" s="4"/>
      <c r="H349" s="4"/>
      <c r="I349" s="4"/>
      <c r="J349" s="4"/>
      <c r="K349" s="4"/>
    </row>
    <row r="350" spans="7:11" ht="13.15">
      <c r="G350" s="4"/>
      <c r="H350" s="4"/>
      <c r="I350" s="4"/>
      <c r="J350" s="4"/>
      <c r="K350" s="4"/>
    </row>
    <row r="351" spans="7:11" ht="13.15">
      <c r="G351" s="4"/>
      <c r="H351" s="4"/>
      <c r="I351" s="4"/>
      <c r="J351" s="4"/>
      <c r="K351" s="4"/>
    </row>
    <row r="352" spans="7:11" ht="13.15">
      <c r="G352" s="4"/>
      <c r="H352" s="4"/>
      <c r="I352" s="4"/>
      <c r="J352" s="4"/>
      <c r="K352" s="4"/>
    </row>
    <row r="353" spans="7:11" ht="13.15">
      <c r="G353" s="4"/>
      <c r="H353" s="4"/>
      <c r="I353" s="4"/>
      <c r="J353" s="4"/>
      <c r="K353" s="4"/>
    </row>
    <row r="354" spans="7:11" ht="13.15">
      <c r="G354" s="4"/>
      <c r="H354" s="4"/>
      <c r="I354" s="4"/>
      <c r="J354" s="4"/>
      <c r="K354" s="4"/>
    </row>
    <row r="355" spans="7:11" ht="13.15">
      <c r="G355" s="4"/>
      <c r="H355" s="4"/>
      <c r="I355" s="4"/>
      <c r="J355" s="4"/>
      <c r="K355" s="4"/>
    </row>
    <row r="356" spans="7:11" ht="13.15">
      <c r="G356" s="4"/>
      <c r="H356" s="4"/>
      <c r="I356" s="4"/>
      <c r="J356" s="4"/>
      <c r="K356" s="4"/>
    </row>
    <row r="357" spans="7:11" ht="13.15">
      <c r="G357" s="4"/>
      <c r="H357" s="4"/>
      <c r="I357" s="4"/>
      <c r="J357" s="4"/>
      <c r="K357" s="4"/>
    </row>
    <row r="358" spans="7:11" ht="13.15">
      <c r="G358" s="4"/>
      <c r="H358" s="4"/>
      <c r="I358" s="4"/>
      <c r="J358" s="4"/>
      <c r="K358" s="4"/>
    </row>
    <row r="359" spans="7:11" ht="13.15">
      <c r="G359" s="4"/>
      <c r="H359" s="4"/>
      <c r="I359" s="4"/>
      <c r="J359" s="4"/>
      <c r="K359" s="4"/>
    </row>
    <row r="360" spans="7:11" ht="13.15">
      <c r="G360" s="4"/>
      <c r="H360" s="4"/>
      <c r="I360" s="4"/>
      <c r="J360" s="4"/>
      <c r="K360" s="4"/>
    </row>
    <row r="361" spans="7:11" ht="13.15">
      <c r="G361" s="4"/>
      <c r="H361" s="4"/>
      <c r="I361" s="4"/>
      <c r="J361" s="4"/>
      <c r="K361" s="4"/>
    </row>
    <row r="362" spans="7:11" ht="13.15">
      <c r="G362" s="4"/>
      <c r="H362" s="4"/>
      <c r="I362" s="4"/>
      <c r="J362" s="4"/>
      <c r="K362" s="4"/>
    </row>
    <row r="363" spans="7:11" ht="13.15">
      <c r="G363" s="4"/>
      <c r="H363" s="4"/>
      <c r="I363" s="4"/>
      <c r="J363" s="4"/>
      <c r="K363" s="4"/>
    </row>
    <row r="364" spans="7:11" ht="13.15">
      <c r="G364" s="4"/>
      <c r="H364" s="4"/>
      <c r="I364" s="4"/>
      <c r="J364" s="4"/>
      <c r="K364" s="4"/>
    </row>
    <row r="365" spans="7:11" ht="13.15">
      <c r="G365" s="4"/>
      <c r="H365" s="4"/>
      <c r="I365" s="4"/>
      <c r="J365" s="4"/>
      <c r="K365" s="4"/>
    </row>
    <row r="366" spans="7:11" ht="13.15">
      <c r="G366" s="4"/>
      <c r="H366" s="4"/>
      <c r="I366" s="4"/>
      <c r="J366" s="4"/>
      <c r="K366" s="4"/>
    </row>
    <row r="367" spans="7:11" ht="13.15">
      <c r="G367" s="4"/>
      <c r="H367" s="4"/>
      <c r="I367" s="4"/>
      <c r="J367" s="4"/>
      <c r="K367" s="4"/>
    </row>
    <row r="368" spans="7:11" ht="13.15">
      <c r="G368" s="4"/>
      <c r="H368" s="4"/>
      <c r="I368" s="4"/>
      <c r="J368" s="4"/>
      <c r="K368" s="4"/>
    </row>
    <row r="369" spans="7:11" ht="13.15">
      <c r="G369" s="4"/>
      <c r="H369" s="4"/>
      <c r="I369" s="4"/>
      <c r="J369" s="4"/>
      <c r="K369" s="4"/>
    </row>
    <row r="370" spans="7:11" ht="13.15">
      <c r="G370" s="4"/>
      <c r="H370" s="4"/>
      <c r="I370" s="4"/>
      <c r="J370" s="4"/>
      <c r="K370" s="4"/>
    </row>
    <row r="371" spans="7:11" ht="13.15">
      <c r="G371" s="4"/>
      <c r="H371" s="4"/>
      <c r="I371" s="4"/>
      <c r="J371" s="4"/>
      <c r="K371" s="4"/>
    </row>
    <row r="372" spans="7:11" ht="13.15">
      <c r="G372" s="4"/>
      <c r="H372" s="4"/>
      <c r="I372" s="4"/>
      <c r="J372" s="4"/>
      <c r="K372" s="4"/>
    </row>
    <row r="373" spans="7:11" ht="13.15">
      <c r="G373" s="4"/>
      <c r="H373" s="4"/>
      <c r="I373" s="4"/>
      <c r="J373" s="4"/>
      <c r="K373" s="4"/>
    </row>
    <row r="374" spans="7:11" ht="13.15">
      <c r="G374" s="4"/>
      <c r="H374" s="4"/>
      <c r="I374" s="4"/>
      <c r="J374" s="4"/>
      <c r="K374" s="4"/>
    </row>
    <row r="375" spans="7:11" ht="13.15">
      <c r="G375" s="4"/>
      <c r="H375" s="4"/>
      <c r="I375" s="4"/>
      <c r="J375" s="4"/>
      <c r="K375" s="4"/>
    </row>
    <row r="376" spans="7:11" ht="13.15">
      <c r="G376" s="4"/>
      <c r="H376" s="4"/>
      <c r="I376" s="4"/>
      <c r="J376" s="4"/>
      <c r="K376" s="4"/>
    </row>
    <row r="377" spans="7:11" ht="13.15">
      <c r="G377" s="4"/>
      <c r="H377" s="4"/>
      <c r="I377" s="4"/>
      <c r="J377" s="4"/>
      <c r="K377" s="4"/>
    </row>
    <row r="378" spans="7:11" ht="13.15">
      <c r="G378" s="4"/>
      <c r="H378" s="4"/>
      <c r="I378" s="4"/>
      <c r="J378" s="4"/>
      <c r="K378" s="4"/>
    </row>
    <row r="379" spans="7:11" ht="13.15">
      <c r="G379" s="4"/>
      <c r="H379" s="4"/>
      <c r="I379" s="4"/>
      <c r="J379" s="4"/>
      <c r="K379" s="4"/>
    </row>
    <row r="380" spans="7:11" ht="13.15">
      <c r="G380" s="4"/>
      <c r="H380" s="4"/>
      <c r="I380" s="4"/>
      <c r="J380" s="4"/>
      <c r="K380" s="4"/>
    </row>
    <row r="381" spans="7:11" ht="13.15">
      <c r="G381" s="4"/>
      <c r="H381" s="4"/>
      <c r="I381" s="4"/>
      <c r="J381" s="4"/>
      <c r="K381" s="4"/>
    </row>
    <row r="382" spans="7:11" ht="13.15">
      <c r="G382" s="4"/>
      <c r="H382" s="4"/>
      <c r="I382" s="4"/>
      <c r="J382" s="4"/>
      <c r="K382" s="4"/>
    </row>
    <row r="383" spans="7:11" ht="13.15">
      <c r="G383" s="4"/>
      <c r="H383" s="4"/>
      <c r="I383" s="4"/>
      <c r="J383" s="4"/>
      <c r="K383" s="4"/>
    </row>
    <row r="384" spans="7:11" ht="13.15">
      <c r="G384" s="4"/>
      <c r="H384" s="4"/>
      <c r="I384" s="4"/>
      <c r="J384" s="4"/>
      <c r="K384" s="4"/>
    </row>
    <row r="385" spans="7:11" ht="13.15">
      <c r="G385" s="4"/>
      <c r="H385" s="4"/>
      <c r="I385" s="4"/>
      <c r="J385" s="4"/>
      <c r="K385" s="4"/>
    </row>
    <row r="386" spans="7:11" ht="13.15">
      <c r="G386" s="4"/>
      <c r="H386" s="4"/>
      <c r="I386" s="4"/>
      <c r="J386" s="4"/>
      <c r="K386" s="4"/>
    </row>
    <row r="387" spans="7:11" ht="13.15">
      <c r="G387" s="4"/>
      <c r="H387" s="4"/>
      <c r="I387" s="4"/>
      <c r="J387" s="4"/>
      <c r="K387" s="4"/>
    </row>
    <row r="388" spans="7:11" ht="13.15">
      <c r="G388" s="4"/>
      <c r="H388" s="4"/>
      <c r="I388" s="4"/>
      <c r="J388" s="4"/>
      <c r="K388" s="4"/>
    </row>
    <row r="389" spans="7:11" ht="13.15">
      <c r="G389" s="4"/>
      <c r="H389" s="4"/>
      <c r="I389" s="4"/>
      <c r="J389" s="4"/>
      <c r="K389" s="4"/>
    </row>
    <row r="390" spans="7:11" ht="13.15">
      <c r="G390" s="4"/>
      <c r="H390" s="4"/>
      <c r="I390" s="4"/>
      <c r="J390" s="4"/>
      <c r="K390" s="4"/>
    </row>
    <row r="391" spans="7:11" ht="13.15">
      <c r="G391" s="4"/>
      <c r="H391" s="4"/>
      <c r="I391" s="4"/>
      <c r="J391" s="4"/>
      <c r="K391" s="4"/>
    </row>
    <row r="392" spans="7:11" ht="13.15">
      <c r="G392" s="4"/>
      <c r="H392" s="4"/>
      <c r="I392" s="4"/>
      <c r="J392" s="4"/>
      <c r="K392" s="4"/>
    </row>
    <row r="393" spans="7:11" ht="13.15">
      <c r="G393" s="4"/>
      <c r="H393" s="4"/>
      <c r="I393" s="4"/>
      <c r="J393" s="4"/>
      <c r="K393" s="4"/>
    </row>
    <row r="394" spans="7:11" ht="13.15">
      <c r="G394" s="4"/>
      <c r="H394" s="4"/>
      <c r="I394" s="4"/>
      <c r="J394" s="4"/>
      <c r="K394" s="4"/>
    </row>
    <row r="395" spans="7:11" ht="13.15">
      <c r="G395" s="4"/>
      <c r="H395" s="4"/>
      <c r="I395" s="4"/>
      <c r="J395" s="4"/>
      <c r="K395" s="4"/>
    </row>
    <row r="396" spans="7:11" ht="13.15">
      <c r="G396" s="4"/>
      <c r="H396" s="4"/>
      <c r="I396" s="4"/>
      <c r="J396" s="4"/>
      <c r="K396" s="4"/>
    </row>
    <row r="397" spans="7:11" ht="13.15">
      <c r="G397" s="4"/>
      <c r="H397" s="4"/>
      <c r="I397" s="4"/>
      <c r="J397" s="4"/>
      <c r="K397" s="4"/>
    </row>
    <row r="398" spans="7:11" ht="13.15">
      <c r="G398" s="4"/>
      <c r="H398" s="4"/>
      <c r="I398" s="4"/>
      <c r="J398" s="4"/>
      <c r="K398" s="4"/>
    </row>
    <row r="399" spans="7:11" ht="13.15">
      <c r="G399" s="4"/>
      <c r="H399" s="4"/>
      <c r="I399" s="4"/>
      <c r="J399" s="4"/>
      <c r="K399" s="4"/>
    </row>
    <row r="400" spans="7:11" ht="13.15">
      <c r="G400" s="4"/>
      <c r="H400" s="4"/>
      <c r="I400" s="4"/>
      <c r="J400" s="4"/>
      <c r="K400" s="4"/>
    </row>
    <row r="401" spans="7:11" ht="13.15">
      <c r="G401" s="4"/>
      <c r="H401" s="4"/>
      <c r="I401" s="4"/>
      <c r="J401" s="4"/>
      <c r="K401" s="4"/>
    </row>
    <row r="402" spans="7:11" ht="13.15">
      <c r="G402" s="4"/>
      <c r="H402" s="4"/>
      <c r="I402" s="4"/>
      <c r="J402" s="4"/>
      <c r="K402" s="4"/>
    </row>
    <row r="403" spans="7:11" ht="13.15">
      <c r="G403" s="4"/>
      <c r="H403" s="4"/>
      <c r="I403" s="4"/>
      <c r="J403" s="4"/>
      <c r="K403" s="4"/>
    </row>
    <row r="404" spans="7:11" ht="13.15">
      <c r="G404" s="4"/>
      <c r="H404" s="4"/>
      <c r="I404" s="4"/>
      <c r="J404" s="4"/>
      <c r="K404" s="4"/>
    </row>
    <row r="405" spans="7:11" ht="13.15">
      <c r="G405" s="4"/>
      <c r="H405" s="4"/>
      <c r="I405" s="4"/>
      <c r="J405" s="4"/>
      <c r="K405" s="4"/>
    </row>
    <row r="406" spans="7:11" ht="13.15">
      <c r="G406" s="4"/>
      <c r="H406" s="4"/>
      <c r="I406" s="4"/>
      <c r="J406" s="4"/>
      <c r="K406" s="4"/>
    </row>
    <row r="407" spans="7:11" ht="13.15">
      <c r="G407" s="4"/>
      <c r="H407" s="4"/>
      <c r="I407" s="4"/>
      <c r="J407" s="4"/>
      <c r="K407" s="4"/>
    </row>
    <row r="408" spans="7:11" ht="13.15">
      <c r="G408" s="4"/>
      <c r="H408" s="4"/>
      <c r="I408" s="4"/>
      <c r="J408" s="4"/>
      <c r="K408" s="4"/>
    </row>
    <row r="409" spans="7:11" ht="13.15">
      <c r="G409" s="4"/>
      <c r="H409" s="4"/>
      <c r="I409" s="4"/>
      <c r="J409" s="4"/>
      <c r="K409" s="4"/>
    </row>
    <row r="410" spans="7:11" ht="13.15">
      <c r="G410" s="4"/>
      <c r="H410" s="4"/>
      <c r="I410" s="4"/>
      <c r="J410" s="4"/>
      <c r="K410" s="4"/>
    </row>
    <row r="411" spans="7:11" ht="13.15">
      <c r="G411" s="4"/>
      <c r="H411" s="4"/>
      <c r="I411" s="4"/>
      <c r="J411" s="4"/>
      <c r="K411" s="4"/>
    </row>
    <row r="412" spans="7:11" ht="13.15">
      <c r="G412" s="4"/>
      <c r="H412" s="4"/>
      <c r="I412" s="4"/>
      <c r="J412" s="4"/>
      <c r="K412" s="4"/>
    </row>
    <row r="413" spans="7:11" ht="13.15">
      <c r="G413" s="4"/>
      <c r="H413" s="4"/>
      <c r="I413" s="4"/>
      <c r="J413" s="4"/>
      <c r="K413" s="4"/>
    </row>
    <row r="414" spans="7:11" ht="13.15">
      <c r="G414" s="4"/>
      <c r="H414" s="4"/>
      <c r="I414" s="4"/>
      <c r="J414" s="4"/>
      <c r="K414" s="4"/>
    </row>
    <row r="415" spans="7:11" ht="13.15">
      <c r="G415" s="4"/>
      <c r="H415" s="4"/>
      <c r="I415" s="4"/>
      <c r="J415" s="4"/>
      <c r="K415" s="4"/>
    </row>
    <row r="416" spans="7:11" ht="13.15">
      <c r="G416" s="4"/>
      <c r="H416" s="4"/>
      <c r="I416" s="4"/>
      <c r="J416" s="4"/>
      <c r="K416" s="4"/>
    </row>
    <row r="417" spans="7:11" ht="13.15">
      <c r="G417" s="4"/>
      <c r="H417" s="4"/>
      <c r="I417" s="4"/>
      <c r="J417" s="4"/>
      <c r="K417" s="4"/>
    </row>
    <row r="418" spans="7:11" ht="13.15">
      <c r="G418" s="4"/>
      <c r="H418" s="4"/>
      <c r="I418" s="4"/>
      <c r="J418" s="4"/>
      <c r="K418" s="4"/>
    </row>
    <row r="419" spans="7:11" ht="13.15">
      <c r="G419" s="4"/>
      <c r="H419" s="4"/>
      <c r="I419" s="4"/>
      <c r="J419" s="4"/>
      <c r="K419" s="4"/>
    </row>
    <row r="420" spans="7:11" ht="13.15">
      <c r="G420" s="4"/>
      <c r="H420" s="4"/>
      <c r="I420" s="4"/>
      <c r="J420" s="4"/>
      <c r="K420" s="4"/>
    </row>
    <row r="421" spans="7:11" ht="13.15">
      <c r="G421" s="4"/>
      <c r="H421" s="4"/>
      <c r="I421" s="4"/>
      <c r="J421" s="4"/>
      <c r="K421" s="4"/>
    </row>
    <row r="422" spans="7:11" ht="13.15">
      <c r="G422" s="4"/>
      <c r="H422" s="4"/>
      <c r="I422" s="4"/>
      <c r="J422" s="4"/>
      <c r="K422" s="4"/>
    </row>
    <row r="423" spans="7:11" ht="13.15">
      <c r="G423" s="4"/>
      <c r="H423" s="4"/>
      <c r="I423" s="4"/>
      <c r="J423" s="4"/>
      <c r="K423" s="4"/>
    </row>
    <row r="424" spans="7:11" ht="13.15">
      <c r="G424" s="4"/>
      <c r="H424" s="4"/>
      <c r="I424" s="4"/>
      <c r="J424" s="4"/>
      <c r="K424" s="4"/>
    </row>
    <row r="425" spans="7:11" ht="13.15">
      <c r="G425" s="4"/>
      <c r="H425" s="4"/>
      <c r="I425" s="4"/>
      <c r="J425" s="4"/>
      <c r="K425" s="4"/>
    </row>
    <row r="426" spans="7:11" ht="13.15">
      <c r="G426" s="4"/>
      <c r="H426" s="4"/>
      <c r="I426" s="4"/>
      <c r="J426" s="4"/>
      <c r="K426" s="4"/>
    </row>
    <row r="427" spans="7:11" ht="13.15">
      <c r="G427" s="4"/>
      <c r="H427" s="4"/>
      <c r="I427" s="4"/>
      <c r="J427" s="4"/>
      <c r="K427" s="4"/>
    </row>
    <row r="428" spans="7:11" ht="13.15">
      <c r="G428" s="4"/>
      <c r="H428" s="4"/>
      <c r="I428" s="4"/>
      <c r="J428" s="4"/>
      <c r="K428" s="4"/>
    </row>
    <row r="429" spans="7:11" ht="13.15">
      <c r="G429" s="4"/>
      <c r="H429" s="4"/>
      <c r="I429" s="4"/>
      <c r="J429" s="4"/>
      <c r="K429" s="4"/>
    </row>
    <row r="430" spans="7:11" ht="13.15">
      <c r="G430" s="4"/>
      <c r="H430" s="4"/>
      <c r="I430" s="4"/>
      <c r="J430" s="4"/>
      <c r="K430" s="4"/>
    </row>
    <row r="431" spans="7:11" ht="13.15">
      <c r="G431" s="4"/>
      <c r="H431" s="4"/>
      <c r="I431" s="4"/>
      <c r="J431" s="4"/>
      <c r="K431" s="4"/>
    </row>
    <row r="432" spans="7:11" ht="13.15">
      <c r="G432" s="4"/>
      <c r="H432" s="4"/>
      <c r="I432" s="4"/>
      <c r="J432" s="4"/>
      <c r="K432" s="4"/>
    </row>
    <row r="433" spans="7:11" ht="13.15">
      <c r="G433" s="4"/>
      <c r="H433" s="4"/>
      <c r="I433" s="4"/>
      <c r="J433" s="4"/>
      <c r="K433" s="4"/>
    </row>
    <row r="434" spans="7:11" ht="13.15">
      <c r="G434" s="4"/>
      <c r="H434" s="4"/>
      <c r="I434" s="4"/>
      <c r="J434" s="4"/>
      <c r="K434" s="4"/>
    </row>
    <row r="435" spans="7:11" ht="13.15">
      <c r="G435" s="4"/>
      <c r="H435" s="4"/>
      <c r="I435" s="4"/>
      <c r="J435" s="4"/>
      <c r="K435" s="4"/>
    </row>
    <row r="436" spans="7:11" ht="13.15">
      <c r="G436" s="4"/>
      <c r="H436" s="4"/>
      <c r="I436" s="4"/>
      <c r="J436" s="4"/>
      <c r="K436" s="4"/>
    </row>
    <row r="437" spans="7:11" ht="13.15">
      <c r="G437" s="4"/>
      <c r="H437" s="4"/>
      <c r="I437" s="4"/>
      <c r="J437" s="4"/>
      <c r="K437" s="4"/>
    </row>
    <row r="438" spans="7:11" ht="13.15">
      <c r="G438" s="4"/>
      <c r="H438" s="4"/>
      <c r="I438" s="4"/>
      <c r="J438" s="4"/>
      <c r="K438" s="4"/>
    </row>
    <row r="439" spans="7:11" ht="13.15">
      <c r="G439" s="4"/>
      <c r="H439" s="4"/>
      <c r="I439" s="4"/>
      <c r="J439" s="4"/>
      <c r="K439" s="4"/>
    </row>
    <row r="440" spans="7:11" ht="13.15">
      <c r="G440" s="4"/>
      <c r="H440" s="4"/>
      <c r="I440" s="4"/>
      <c r="J440" s="4"/>
      <c r="K440" s="4"/>
    </row>
    <row r="441" spans="7:11" ht="13.15">
      <c r="G441" s="4"/>
      <c r="H441" s="4"/>
      <c r="I441" s="4"/>
      <c r="J441" s="4"/>
      <c r="K441" s="4"/>
    </row>
    <row r="442" spans="7:11" ht="13.15">
      <c r="G442" s="4"/>
      <c r="H442" s="4"/>
      <c r="I442" s="4"/>
      <c r="J442" s="4"/>
      <c r="K442" s="4"/>
    </row>
    <row r="443" spans="7:11" ht="13.15">
      <c r="G443" s="4"/>
      <c r="H443" s="4"/>
      <c r="I443" s="4"/>
      <c r="J443" s="4"/>
      <c r="K443" s="4"/>
    </row>
    <row r="444" spans="7:11" ht="13.15">
      <c r="G444" s="4"/>
      <c r="H444" s="4"/>
      <c r="I444" s="4"/>
      <c r="J444" s="4"/>
      <c r="K444" s="4"/>
    </row>
    <row r="445" spans="7:11" ht="13.15">
      <c r="G445" s="4"/>
      <c r="H445" s="4"/>
      <c r="I445" s="4"/>
      <c r="J445" s="4"/>
      <c r="K445" s="4"/>
    </row>
    <row r="446" spans="7:11" ht="13.15">
      <c r="G446" s="4"/>
      <c r="H446" s="4"/>
      <c r="I446" s="4"/>
      <c r="J446" s="4"/>
      <c r="K446" s="4"/>
    </row>
    <row r="447" spans="7:11" ht="13.15">
      <c r="G447" s="4"/>
      <c r="H447" s="4"/>
      <c r="I447" s="4"/>
      <c r="J447" s="4"/>
      <c r="K447" s="4"/>
    </row>
    <row r="448" spans="7:11" ht="13.15">
      <c r="G448" s="4"/>
      <c r="H448" s="4"/>
      <c r="I448" s="4"/>
      <c r="J448" s="4"/>
      <c r="K448" s="4"/>
    </row>
    <row r="449" spans="7:11" ht="13.15">
      <c r="G449" s="4"/>
      <c r="H449" s="4"/>
      <c r="I449" s="4"/>
      <c r="J449" s="4"/>
      <c r="K449" s="4"/>
    </row>
    <row r="450" spans="7:11" ht="13.15">
      <c r="G450" s="4"/>
      <c r="H450" s="4"/>
      <c r="I450" s="4"/>
      <c r="J450" s="4"/>
      <c r="K450" s="4"/>
    </row>
    <row r="451" spans="7:11" ht="13.15">
      <c r="G451" s="4"/>
      <c r="H451" s="4"/>
      <c r="I451" s="4"/>
      <c r="J451" s="4"/>
      <c r="K451" s="4"/>
    </row>
    <row r="452" spans="7:11" ht="13.15">
      <c r="G452" s="4"/>
      <c r="H452" s="4"/>
      <c r="I452" s="4"/>
      <c r="J452" s="4"/>
      <c r="K452" s="4"/>
    </row>
    <row r="453" spans="7:11" ht="13.15">
      <c r="G453" s="4"/>
      <c r="H453" s="4"/>
      <c r="I453" s="4"/>
      <c r="J453" s="4"/>
      <c r="K453" s="4"/>
    </row>
    <row r="454" spans="7:11" ht="13.15">
      <c r="G454" s="4"/>
      <c r="H454" s="4"/>
      <c r="I454" s="4"/>
      <c r="J454" s="4"/>
      <c r="K454" s="4"/>
    </row>
    <row r="455" spans="7:11" ht="13.15">
      <c r="G455" s="4"/>
      <c r="H455" s="4"/>
      <c r="I455" s="4"/>
      <c r="J455" s="4"/>
      <c r="K455" s="4"/>
    </row>
    <row r="456" spans="7:11" ht="13.15">
      <c r="G456" s="4"/>
      <c r="H456" s="4"/>
      <c r="I456" s="4"/>
      <c r="J456" s="4"/>
      <c r="K456" s="4"/>
    </row>
    <row r="457" spans="7:11" ht="13.15">
      <c r="G457" s="4"/>
      <c r="H457" s="4"/>
      <c r="I457" s="4"/>
      <c r="J457" s="4"/>
      <c r="K457" s="4"/>
    </row>
    <row r="458" spans="7:11" ht="13.15">
      <c r="G458" s="4"/>
      <c r="H458" s="4"/>
      <c r="I458" s="4"/>
      <c r="J458" s="4"/>
      <c r="K458" s="4"/>
    </row>
    <row r="459" spans="7:11" ht="13.15">
      <c r="G459" s="4"/>
      <c r="H459" s="4"/>
      <c r="I459" s="4"/>
      <c r="J459" s="4"/>
      <c r="K459" s="4"/>
    </row>
    <row r="460" spans="7:11" ht="13.15">
      <c r="G460" s="4"/>
      <c r="H460" s="4"/>
      <c r="I460" s="4"/>
      <c r="J460" s="4"/>
      <c r="K460" s="4"/>
    </row>
    <row r="461" spans="7:11" ht="13.15">
      <c r="G461" s="4"/>
      <c r="H461" s="4"/>
      <c r="I461" s="4"/>
      <c r="J461" s="4"/>
      <c r="K461" s="4"/>
    </row>
    <row r="462" spans="7:11" ht="13.15">
      <c r="G462" s="4"/>
      <c r="H462" s="4"/>
      <c r="I462" s="4"/>
      <c r="J462" s="4"/>
      <c r="K462" s="4"/>
    </row>
    <row r="463" spans="7:11" ht="13.15">
      <c r="G463" s="4"/>
      <c r="H463" s="4"/>
      <c r="I463" s="4"/>
      <c r="J463" s="4"/>
      <c r="K463" s="4"/>
    </row>
    <row r="464" spans="7:11" ht="13.15">
      <c r="G464" s="4"/>
      <c r="H464" s="4"/>
      <c r="I464" s="4"/>
      <c r="J464" s="4"/>
      <c r="K464" s="4"/>
    </row>
    <row r="465" spans="7:11" ht="13.15">
      <c r="G465" s="4"/>
      <c r="H465" s="4"/>
      <c r="I465" s="4"/>
      <c r="J465" s="4"/>
      <c r="K465" s="4"/>
    </row>
    <row r="466" spans="7:11" ht="13.15">
      <c r="G466" s="4"/>
      <c r="H466" s="4"/>
      <c r="I466" s="4"/>
      <c r="J466" s="4"/>
      <c r="K466" s="4"/>
    </row>
    <row r="467" spans="7:11" ht="13.15">
      <c r="G467" s="4"/>
      <c r="H467" s="4"/>
      <c r="I467" s="4"/>
      <c r="J467" s="4"/>
      <c r="K467" s="4"/>
    </row>
    <row r="468" spans="7:11" ht="13.15">
      <c r="G468" s="4"/>
      <c r="H468" s="4"/>
      <c r="I468" s="4"/>
      <c r="J468" s="4"/>
      <c r="K468" s="4"/>
    </row>
    <row r="469" spans="7:11" ht="13.15">
      <c r="G469" s="4"/>
      <c r="H469" s="4"/>
      <c r="I469" s="4"/>
      <c r="J469" s="4"/>
      <c r="K469" s="4"/>
    </row>
    <row r="470" spans="7:11" ht="13.15">
      <c r="G470" s="4"/>
      <c r="H470" s="4"/>
      <c r="I470" s="4"/>
      <c r="J470" s="4"/>
      <c r="K470" s="4"/>
    </row>
    <row r="471" spans="7:11" ht="13.15">
      <c r="G471" s="4"/>
      <c r="H471" s="4"/>
      <c r="I471" s="4"/>
      <c r="J471" s="4"/>
      <c r="K471" s="4"/>
    </row>
    <row r="472" spans="7:11" ht="13.15">
      <c r="G472" s="4"/>
      <c r="H472" s="4"/>
      <c r="I472" s="4"/>
      <c r="J472" s="4"/>
      <c r="K472" s="4"/>
    </row>
    <row r="473" spans="7:11" ht="13.15">
      <c r="G473" s="4"/>
      <c r="H473" s="4"/>
      <c r="I473" s="4"/>
      <c r="J473" s="4"/>
      <c r="K473" s="4"/>
    </row>
    <row r="474" spans="7:11" ht="13.15">
      <c r="G474" s="4"/>
      <c r="H474" s="4"/>
      <c r="I474" s="4"/>
      <c r="J474" s="4"/>
      <c r="K474" s="4"/>
    </row>
    <row r="475" spans="7:11" ht="13.15">
      <c r="G475" s="4"/>
      <c r="H475" s="4"/>
      <c r="I475" s="4"/>
      <c r="J475" s="4"/>
      <c r="K475" s="4"/>
    </row>
    <row r="476" spans="7:11" ht="13.15">
      <c r="G476" s="4"/>
      <c r="H476" s="4"/>
      <c r="I476" s="4"/>
      <c r="J476" s="4"/>
      <c r="K476" s="4"/>
    </row>
    <row r="477" spans="7:11" ht="13.15">
      <c r="G477" s="4"/>
      <c r="H477" s="4"/>
      <c r="I477" s="4"/>
      <c r="J477" s="4"/>
      <c r="K477" s="4"/>
    </row>
    <row r="478" spans="7:11" ht="13.15">
      <c r="G478" s="4"/>
      <c r="H478" s="4"/>
      <c r="I478" s="4"/>
      <c r="J478" s="4"/>
      <c r="K478" s="4"/>
    </row>
    <row r="479" spans="7:11" ht="13.15">
      <c r="G479" s="4"/>
      <c r="H479" s="4"/>
      <c r="I479" s="4"/>
      <c r="J479" s="4"/>
      <c r="K479" s="4"/>
    </row>
    <row r="480" spans="7:11" ht="13.15">
      <c r="G480" s="4"/>
      <c r="H480" s="4"/>
      <c r="I480" s="4"/>
      <c r="J480" s="4"/>
      <c r="K480" s="4"/>
    </row>
    <row r="481" spans="7:11" ht="13.15">
      <c r="G481" s="4"/>
      <c r="H481" s="4"/>
      <c r="I481" s="4"/>
      <c r="J481" s="4"/>
      <c r="K481" s="4"/>
    </row>
    <row r="482" spans="7:11" ht="13.15">
      <c r="G482" s="4"/>
      <c r="H482" s="4"/>
      <c r="I482" s="4"/>
      <c r="J482" s="4"/>
      <c r="K482" s="4"/>
    </row>
    <row r="483" spans="7:11" ht="13.15">
      <c r="G483" s="4"/>
      <c r="H483" s="4"/>
      <c r="I483" s="4"/>
      <c r="J483" s="4"/>
      <c r="K483" s="4"/>
    </row>
    <row r="484" spans="7:11" ht="13.15">
      <c r="G484" s="4"/>
      <c r="H484" s="4"/>
      <c r="I484" s="4"/>
      <c r="J484" s="4"/>
      <c r="K484" s="4"/>
    </row>
    <row r="485" spans="7:11" ht="13.15">
      <c r="G485" s="4"/>
      <c r="H485" s="4"/>
      <c r="I485" s="4"/>
      <c r="J485" s="4"/>
      <c r="K485" s="4"/>
    </row>
    <row r="486" spans="7:11" ht="13.15">
      <c r="G486" s="4"/>
      <c r="H486" s="4"/>
      <c r="I486" s="4"/>
      <c r="J486" s="4"/>
      <c r="K486" s="4"/>
    </row>
    <row r="487" spans="7:11" ht="13.15">
      <c r="G487" s="4"/>
      <c r="H487" s="4"/>
      <c r="I487" s="4"/>
      <c r="J487" s="4"/>
      <c r="K487" s="4"/>
    </row>
    <row r="488" spans="7:11" ht="13.15">
      <c r="G488" s="4"/>
      <c r="H488" s="4"/>
      <c r="I488" s="4"/>
      <c r="J488" s="4"/>
      <c r="K488" s="4"/>
    </row>
    <row r="489" spans="7:11" ht="13.15">
      <c r="G489" s="4"/>
      <c r="H489" s="4"/>
      <c r="I489" s="4"/>
      <c r="J489" s="4"/>
      <c r="K489" s="4"/>
    </row>
    <row r="490" spans="7:11" ht="13.15">
      <c r="G490" s="4"/>
      <c r="H490" s="4"/>
      <c r="I490" s="4"/>
      <c r="J490" s="4"/>
      <c r="K490" s="4"/>
    </row>
    <row r="491" spans="7:11" ht="13.15">
      <c r="G491" s="4"/>
      <c r="H491" s="4"/>
      <c r="I491" s="4"/>
      <c r="J491" s="4"/>
      <c r="K491" s="4"/>
    </row>
    <row r="492" spans="7:11" ht="13.15">
      <c r="G492" s="4"/>
      <c r="H492" s="4"/>
      <c r="I492" s="4"/>
      <c r="J492" s="4"/>
      <c r="K492" s="4"/>
    </row>
    <row r="493" spans="7:11" ht="13.15">
      <c r="G493" s="4"/>
      <c r="H493" s="4"/>
      <c r="I493" s="4"/>
      <c r="J493" s="4"/>
      <c r="K493" s="4"/>
    </row>
    <row r="494" spans="7:11" ht="13.15">
      <c r="G494" s="4"/>
      <c r="H494" s="4"/>
      <c r="I494" s="4"/>
      <c r="J494" s="4"/>
      <c r="K494" s="4"/>
    </row>
    <row r="495" spans="7:11" ht="13.15">
      <c r="G495" s="4"/>
      <c r="H495" s="4"/>
      <c r="I495" s="4"/>
      <c r="J495" s="4"/>
      <c r="K495" s="4"/>
    </row>
    <row r="496" spans="7:11" ht="13.15">
      <c r="G496" s="4"/>
      <c r="H496" s="4"/>
      <c r="I496" s="4"/>
      <c r="J496" s="4"/>
      <c r="K496" s="4"/>
    </row>
    <row r="497" spans="7:11" ht="13.15">
      <c r="G497" s="4"/>
      <c r="H497" s="4"/>
      <c r="I497" s="4"/>
      <c r="J497" s="4"/>
      <c r="K497" s="4"/>
    </row>
    <row r="498" spans="7:11" ht="13.15">
      <c r="G498" s="4"/>
      <c r="H498" s="4"/>
      <c r="I498" s="4"/>
      <c r="J498" s="4"/>
      <c r="K498" s="4"/>
    </row>
    <row r="499" spans="7:11" ht="13.15">
      <c r="G499" s="4"/>
      <c r="H499" s="4"/>
      <c r="I499" s="4"/>
      <c r="J499" s="4"/>
      <c r="K499" s="4"/>
    </row>
    <row r="500" spans="7:11" ht="13.15">
      <c r="G500" s="4"/>
      <c r="H500" s="4"/>
      <c r="I500" s="4"/>
      <c r="J500" s="4"/>
      <c r="K500" s="4"/>
    </row>
    <row r="501" spans="7:11" ht="13.15">
      <c r="G501" s="4"/>
      <c r="H501" s="4"/>
      <c r="I501" s="4"/>
      <c r="J501" s="4"/>
      <c r="K501" s="4"/>
    </row>
    <row r="502" spans="7:11" ht="13.15">
      <c r="G502" s="4"/>
      <c r="H502" s="4"/>
      <c r="I502" s="4"/>
      <c r="J502" s="4"/>
      <c r="K502" s="4"/>
    </row>
    <row r="503" spans="7:11" ht="13.15">
      <c r="G503" s="4"/>
      <c r="H503" s="4"/>
      <c r="I503" s="4"/>
      <c r="J503" s="4"/>
      <c r="K503" s="4"/>
    </row>
    <row r="504" spans="7:11" ht="13.15">
      <c r="G504" s="4"/>
      <c r="H504" s="4"/>
      <c r="I504" s="4"/>
      <c r="J504" s="4"/>
      <c r="K504" s="4"/>
    </row>
    <row r="505" spans="7:11" ht="13.15">
      <c r="G505" s="4"/>
      <c r="H505" s="4"/>
      <c r="I505" s="4"/>
      <c r="J505" s="4"/>
      <c r="K505" s="4"/>
    </row>
    <row r="506" spans="7:11" ht="13.15">
      <c r="G506" s="4"/>
      <c r="H506" s="4"/>
      <c r="I506" s="4"/>
      <c r="J506" s="4"/>
      <c r="K506" s="4"/>
    </row>
    <row r="507" spans="7:11" ht="13.15">
      <c r="G507" s="4"/>
      <c r="H507" s="4"/>
      <c r="I507" s="4"/>
      <c r="J507" s="4"/>
      <c r="K507" s="4"/>
    </row>
    <row r="508" spans="7:11" ht="13.15">
      <c r="G508" s="4"/>
      <c r="H508" s="4"/>
      <c r="I508" s="4"/>
      <c r="J508" s="4"/>
      <c r="K508" s="4"/>
    </row>
    <row r="509" spans="7:11" ht="13.15">
      <c r="G509" s="4"/>
      <c r="H509" s="4"/>
      <c r="I509" s="4"/>
      <c r="J509" s="4"/>
      <c r="K509" s="4"/>
    </row>
    <row r="510" spans="7:11" ht="13.15">
      <c r="G510" s="4"/>
      <c r="H510" s="4"/>
      <c r="I510" s="4"/>
      <c r="J510" s="4"/>
      <c r="K510" s="4"/>
    </row>
    <row r="511" spans="7:11" ht="13.15">
      <c r="G511" s="4"/>
      <c r="H511" s="4"/>
      <c r="I511" s="4"/>
      <c r="J511" s="4"/>
      <c r="K511" s="4"/>
    </row>
    <row r="512" spans="7:11" ht="13.15">
      <c r="G512" s="4"/>
      <c r="H512" s="4"/>
      <c r="I512" s="4"/>
      <c r="J512" s="4"/>
      <c r="K512" s="4"/>
    </row>
    <row r="513" spans="7:11" ht="13.15">
      <c r="G513" s="4"/>
      <c r="H513" s="4"/>
      <c r="I513" s="4"/>
      <c r="J513" s="4"/>
      <c r="K513" s="4"/>
    </row>
    <row r="514" spans="7:11" ht="13.15">
      <c r="G514" s="4"/>
      <c r="H514" s="4"/>
      <c r="I514" s="4"/>
      <c r="J514" s="4"/>
      <c r="K514" s="4"/>
    </row>
    <row r="515" spans="7:11" ht="13.15">
      <c r="G515" s="4"/>
      <c r="H515" s="4"/>
      <c r="I515" s="4"/>
      <c r="J515" s="4"/>
      <c r="K515" s="4"/>
    </row>
    <row r="516" spans="7:11" ht="13.15">
      <c r="G516" s="4"/>
      <c r="H516" s="4"/>
      <c r="I516" s="4"/>
      <c r="J516" s="4"/>
      <c r="K516" s="4"/>
    </row>
    <row r="517" spans="7:11" ht="13.15">
      <c r="G517" s="4"/>
      <c r="H517" s="4"/>
      <c r="I517" s="4"/>
      <c r="J517" s="4"/>
      <c r="K517" s="4"/>
    </row>
    <row r="518" spans="7:11" ht="13.15">
      <c r="G518" s="4"/>
      <c r="H518" s="4"/>
      <c r="I518" s="4"/>
      <c r="J518" s="4"/>
      <c r="K518" s="4"/>
    </row>
    <row r="519" spans="7:11" ht="13.15">
      <c r="G519" s="4"/>
      <c r="H519" s="4"/>
      <c r="I519" s="4"/>
      <c r="J519" s="4"/>
      <c r="K519" s="4"/>
    </row>
    <row r="520" spans="7:11" ht="13.15">
      <c r="G520" s="4"/>
      <c r="H520" s="4"/>
      <c r="I520" s="4"/>
      <c r="J520" s="4"/>
      <c r="K520" s="4"/>
    </row>
    <row r="521" spans="7:11" ht="13.15">
      <c r="G521" s="4"/>
      <c r="H521" s="4"/>
      <c r="I521" s="4"/>
      <c r="J521" s="4"/>
      <c r="K521" s="4"/>
    </row>
    <row r="522" spans="7:11" ht="13.15">
      <c r="G522" s="4"/>
      <c r="H522" s="4"/>
      <c r="I522" s="4"/>
      <c r="J522" s="4"/>
      <c r="K522" s="4"/>
    </row>
    <row r="523" spans="7:11" ht="13.15">
      <c r="G523" s="4"/>
      <c r="H523" s="4"/>
      <c r="I523" s="4"/>
      <c r="J523" s="4"/>
      <c r="K523" s="4"/>
    </row>
    <row r="524" spans="7:11" ht="13.15">
      <c r="G524" s="4"/>
      <c r="H524" s="4"/>
      <c r="I524" s="4"/>
      <c r="J524" s="4"/>
      <c r="K524" s="4"/>
    </row>
    <row r="525" spans="7:11" ht="13.15">
      <c r="G525" s="4"/>
      <c r="H525" s="4"/>
      <c r="I525" s="4"/>
      <c r="J525" s="4"/>
      <c r="K525" s="4"/>
    </row>
    <row r="526" spans="7:11" ht="13.15">
      <c r="G526" s="4"/>
      <c r="H526" s="4"/>
      <c r="I526" s="4"/>
      <c r="J526" s="4"/>
      <c r="K526" s="4"/>
    </row>
    <row r="527" spans="7:11" ht="13.15">
      <c r="G527" s="4"/>
      <c r="H527" s="4"/>
      <c r="I527" s="4"/>
      <c r="J527" s="4"/>
      <c r="K527" s="4"/>
    </row>
    <row r="528" spans="7:11" ht="13.15">
      <c r="G528" s="4"/>
      <c r="H528" s="4"/>
      <c r="I528" s="4"/>
      <c r="J528" s="4"/>
      <c r="K528" s="4"/>
    </row>
    <row r="529" spans="7:11" ht="13.15">
      <c r="G529" s="4"/>
      <c r="H529" s="4"/>
      <c r="I529" s="4"/>
      <c r="J529" s="4"/>
      <c r="K529" s="4"/>
    </row>
    <row r="530" spans="7:11" ht="13.15">
      <c r="G530" s="4"/>
      <c r="H530" s="4"/>
      <c r="I530" s="4"/>
      <c r="J530" s="4"/>
      <c r="K530" s="4"/>
    </row>
    <row r="531" spans="7:11" ht="13.15">
      <c r="G531" s="4"/>
      <c r="H531" s="4"/>
      <c r="I531" s="4"/>
      <c r="J531" s="4"/>
      <c r="K531" s="4"/>
    </row>
    <row r="532" spans="7:11" ht="13.15">
      <c r="G532" s="4"/>
      <c r="H532" s="4"/>
      <c r="I532" s="4"/>
      <c r="J532" s="4"/>
      <c r="K532" s="4"/>
    </row>
    <row r="533" spans="7:11" ht="13.15">
      <c r="G533" s="4"/>
      <c r="H533" s="4"/>
      <c r="I533" s="4"/>
      <c r="J533" s="4"/>
      <c r="K533" s="4"/>
    </row>
    <row r="534" spans="7:11" ht="13.15">
      <c r="G534" s="4"/>
      <c r="H534" s="4"/>
      <c r="I534" s="4"/>
      <c r="J534" s="4"/>
      <c r="K534" s="4"/>
    </row>
    <row r="535" spans="7:11" ht="13.15">
      <c r="G535" s="4"/>
      <c r="H535" s="4"/>
      <c r="I535" s="4"/>
      <c r="J535" s="4"/>
      <c r="K535" s="4"/>
    </row>
    <row r="536" spans="7:11" ht="13.15">
      <c r="G536" s="4"/>
      <c r="H536" s="4"/>
      <c r="I536" s="4"/>
      <c r="J536" s="4"/>
      <c r="K536" s="4"/>
    </row>
    <row r="537" spans="7:11" ht="13.15">
      <c r="G537" s="4"/>
      <c r="H537" s="4"/>
      <c r="I537" s="4"/>
      <c r="J537" s="4"/>
      <c r="K537" s="4"/>
    </row>
    <row r="538" spans="7:11" ht="13.15">
      <c r="G538" s="4"/>
      <c r="H538" s="4"/>
      <c r="I538" s="4"/>
      <c r="J538" s="4"/>
      <c r="K538" s="4"/>
    </row>
    <row r="539" spans="7:11" ht="13.15">
      <c r="G539" s="4"/>
      <c r="H539" s="4"/>
      <c r="I539" s="4"/>
      <c r="J539" s="4"/>
      <c r="K539" s="4"/>
    </row>
    <row r="540" spans="7:11" ht="13.15">
      <c r="G540" s="4"/>
      <c r="H540" s="4"/>
      <c r="I540" s="4"/>
      <c r="J540" s="4"/>
      <c r="K540" s="4"/>
    </row>
    <row r="541" spans="7:11" ht="13.15">
      <c r="G541" s="4"/>
      <c r="H541" s="4"/>
      <c r="I541" s="4"/>
      <c r="J541" s="4"/>
      <c r="K541" s="4"/>
    </row>
    <row r="542" spans="7:11" ht="13.15">
      <c r="G542" s="4"/>
      <c r="H542" s="4"/>
      <c r="I542" s="4"/>
      <c r="J542" s="4"/>
      <c r="K542" s="4"/>
    </row>
    <row r="543" spans="7:11" ht="13.15">
      <c r="G543" s="4"/>
      <c r="H543" s="4"/>
      <c r="I543" s="4"/>
      <c r="J543" s="4"/>
      <c r="K543" s="4"/>
    </row>
    <row r="544" spans="7:11" ht="13.15">
      <c r="G544" s="4"/>
      <c r="H544" s="4"/>
      <c r="I544" s="4"/>
      <c r="J544" s="4"/>
      <c r="K544" s="4"/>
    </row>
    <row r="545" spans="7:11" ht="13.15">
      <c r="G545" s="4"/>
      <c r="H545" s="4"/>
      <c r="I545" s="4"/>
      <c r="J545" s="4"/>
      <c r="K545" s="4"/>
    </row>
    <row r="546" spans="7:11" ht="13.15">
      <c r="G546" s="4"/>
      <c r="H546" s="4"/>
      <c r="I546" s="4"/>
      <c r="J546" s="4"/>
      <c r="K546" s="4"/>
    </row>
    <row r="547" spans="7:11" ht="13.15">
      <c r="G547" s="4"/>
      <c r="H547" s="4"/>
      <c r="I547" s="4"/>
      <c r="J547" s="4"/>
      <c r="K547" s="4"/>
    </row>
    <row r="548" spans="7:11" ht="13.15">
      <c r="G548" s="4"/>
      <c r="H548" s="4"/>
      <c r="I548" s="4"/>
      <c r="J548" s="4"/>
      <c r="K548" s="4"/>
    </row>
    <row r="549" spans="7:11" ht="13.15">
      <c r="G549" s="4"/>
      <c r="H549" s="4"/>
      <c r="I549" s="4"/>
      <c r="J549" s="4"/>
      <c r="K549" s="4"/>
    </row>
    <row r="550" spans="7:11" ht="13.15">
      <c r="G550" s="4"/>
      <c r="H550" s="4"/>
      <c r="I550" s="4"/>
      <c r="J550" s="4"/>
      <c r="K550" s="4"/>
    </row>
    <row r="551" spans="7:11" ht="13.15">
      <c r="G551" s="4"/>
      <c r="H551" s="4"/>
      <c r="I551" s="4"/>
      <c r="J551" s="4"/>
      <c r="K551" s="4"/>
    </row>
    <row r="552" spans="7:11" ht="13.15">
      <c r="G552" s="4"/>
      <c r="H552" s="4"/>
      <c r="I552" s="4"/>
      <c r="J552" s="4"/>
      <c r="K552" s="4"/>
    </row>
    <row r="553" spans="7:11" ht="13.15">
      <c r="G553" s="4"/>
      <c r="H553" s="4"/>
      <c r="I553" s="4"/>
      <c r="J553" s="4"/>
      <c r="K553" s="4"/>
    </row>
    <row r="554" spans="7:11" ht="13.15">
      <c r="G554" s="4"/>
      <c r="H554" s="4"/>
      <c r="I554" s="4"/>
      <c r="J554" s="4"/>
      <c r="K554" s="4"/>
    </row>
    <row r="555" spans="7:11" ht="13.15">
      <c r="G555" s="4"/>
      <c r="H555" s="4"/>
      <c r="I555" s="4"/>
      <c r="J555" s="4"/>
      <c r="K555" s="4"/>
    </row>
    <row r="556" spans="7:11" ht="13.15">
      <c r="G556" s="4"/>
      <c r="H556" s="4"/>
      <c r="I556" s="4"/>
      <c r="J556" s="4"/>
      <c r="K556" s="4"/>
    </row>
    <row r="557" spans="7:11" ht="13.15">
      <c r="G557" s="4"/>
      <c r="H557" s="4"/>
      <c r="I557" s="4"/>
      <c r="J557" s="4"/>
      <c r="K557" s="4"/>
    </row>
    <row r="558" spans="7:11" ht="13.15">
      <c r="G558" s="4"/>
      <c r="H558" s="4"/>
      <c r="I558" s="4"/>
      <c r="J558" s="4"/>
      <c r="K558" s="4"/>
    </row>
    <row r="559" spans="7:11" ht="13.15">
      <c r="G559" s="4"/>
      <c r="H559" s="4"/>
      <c r="I559" s="4"/>
      <c r="J559" s="4"/>
      <c r="K559" s="4"/>
    </row>
    <row r="560" spans="7:11" ht="13.15">
      <c r="G560" s="4"/>
      <c r="H560" s="4"/>
      <c r="I560" s="4"/>
      <c r="J560" s="4"/>
      <c r="K560" s="4"/>
    </row>
    <row r="561" spans="7:11" ht="13.15">
      <c r="G561" s="4"/>
      <c r="H561" s="4"/>
      <c r="I561" s="4"/>
      <c r="J561" s="4"/>
      <c r="K561" s="4"/>
    </row>
    <row r="562" spans="7:11" ht="13.15">
      <c r="G562" s="4"/>
      <c r="H562" s="4"/>
      <c r="I562" s="4"/>
      <c r="J562" s="4"/>
      <c r="K562" s="4"/>
    </row>
    <row r="563" spans="7:11" ht="13.15">
      <c r="G563" s="4"/>
      <c r="H563" s="4"/>
      <c r="I563" s="4"/>
      <c r="J563" s="4"/>
      <c r="K563" s="4"/>
    </row>
    <row r="564" spans="7:11" ht="13.15">
      <c r="G564" s="4"/>
      <c r="H564" s="4"/>
      <c r="I564" s="4"/>
      <c r="J564" s="4"/>
      <c r="K564" s="4"/>
    </row>
    <row r="565" spans="7:11" ht="13.15">
      <c r="G565" s="4"/>
      <c r="H565" s="4"/>
      <c r="I565" s="4"/>
      <c r="J565" s="4"/>
      <c r="K565" s="4"/>
    </row>
    <row r="566" spans="7:11" ht="13.15">
      <c r="G566" s="4"/>
      <c r="H566" s="4"/>
      <c r="I566" s="4"/>
      <c r="J566" s="4"/>
      <c r="K566" s="4"/>
    </row>
    <row r="567" spans="7:11" ht="13.15">
      <c r="G567" s="4"/>
      <c r="H567" s="4"/>
      <c r="I567" s="4"/>
      <c r="J567" s="4"/>
      <c r="K567" s="4"/>
    </row>
    <row r="568" spans="7:11" ht="13.15">
      <c r="G568" s="4"/>
      <c r="H568" s="4"/>
      <c r="I568" s="4"/>
      <c r="J568" s="4"/>
      <c r="K568" s="4"/>
    </row>
    <row r="569" spans="7:11" ht="13.15">
      <c r="G569" s="4"/>
      <c r="H569" s="4"/>
      <c r="I569" s="4"/>
      <c r="J569" s="4"/>
      <c r="K569" s="4"/>
    </row>
    <row r="570" spans="7:11" ht="13.15">
      <c r="G570" s="4"/>
      <c r="H570" s="4"/>
      <c r="I570" s="4"/>
      <c r="J570" s="4"/>
      <c r="K570" s="4"/>
    </row>
    <row r="571" spans="7:11" ht="13.15">
      <c r="G571" s="4"/>
      <c r="H571" s="4"/>
      <c r="I571" s="4"/>
      <c r="J571" s="4"/>
      <c r="K571" s="4"/>
    </row>
    <row r="572" spans="7:11" ht="13.15">
      <c r="G572" s="4"/>
      <c r="H572" s="4"/>
      <c r="I572" s="4"/>
      <c r="J572" s="4"/>
      <c r="K572" s="4"/>
    </row>
    <row r="573" spans="7:11" ht="13.15">
      <c r="G573" s="4"/>
      <c r="H573" s="4"/>
      <c r="I573" s="4"/>
      <c r="J573" s="4"/>
      <c r="K573" s="4"/>
    </row>
    <row r="574" spans="7:11" ht="13.15">
      <c r="G574" s="4"/>
      <c r="H574" s="4"/>
      <c r="I574" s="4"/>
      <c r="J574" s="4"/>
      <c r="K574" s="4"/>
    </row>
    <row r="575" spans="7:11" ht="13.15">
      <c r="G575" s="4"/>
      <c r="H575" s="4"/>
      <c r="I575" s="4"/>
      <c r="J575" s="4"/>
      <c r="K575" s="4"/>
    </row>
    <row r="576" spans="7:11" ht="13.15">
      <c r="G576" s="4"/>
      <c r="H576" s="4"/>
      <c r="I576" s="4"/>
      <c r="J576" s="4"/>
      <c r="K576" s="4"/>
    </row>
    <row r="577" spans="7:11" ht="13.15">
      <c r="G577" s="4"/>
      <c r="H577" s="4"/>
      <c r="I577" s="4"/>
      <c r="J577" s="4"/>
      <c r="K577" s="4"/>
    </row>
    <row r="578" spans="7:11" ht="13.15">
      <c r="G578" s="4"/>
      <c r="H578" s="4"/>
      <c r="I578" s="4"/>
      <c r="J578" s="4"/>
      <c r="K578" s="4"/>
    </row>
    <row r="579" spans="7:11" ht="13.15">
      <c r="G579" s="4"/>
      <c r="H579" s="4"/>
      <c r="I579" s="4"/>
      <c r="J579" s="4"/>
      <c r="K579" s="4"/>
    </row>
    <row r="580" spans="7:11" ht="13.15">
      <c r="G580" s="4"/>
      <c r="H580" s="4"/>
      <c r="I580" s="4"/>
      <c r="J580" s="4"/>
      <c r="K580" s="4"/>
    </row>
    <row r="581" spans="7:11" ht="13.15">
      <c r="G581" s="4"/>
      <c r="H581" s="4"/>
      <c r="I581" s="4"/>
      <c r="J581" s="4"/>
      <c r="K581" s="4"/>
    </row>
    <row r="582" spans="7:11" ht="13.15">
      <c r="G582" s="4"/>
      <c r="H582" s="4"/>
      <c r="I582" s="4"/>
      <c r="J582" s="4"/>
      <c r="K582" s="4"/>
    </row>
    <row r="583" spans="7:11" ht="13.15">
      <c r="G583" s="4"/>
      <c r="H583" s="4"/>
      <c r="I583" s="4"/>
      <c r="J583" s="4"/>
      <c r="K583" s="4"/>
    </row>
    <row r="584" spans="7:11" ht="13.15">
      <c r="G584" s="4"/>
      <c r="H584" s="4"/>
      <c r="I584" s="4"/>
      <c r="J584" s="4"/>
      <c r="K584" s="4"/>
    </row>
    <row r="585" spans="7:11" ht="13.15">
      <c r="G585" s="4"/>
      <c r="H585" s="4"/>
      <c r="I585" s="4"/>
      <c r="J585" s="4"/>
      <c r="K585" s="4"/>
    </row>
    <row r="586" spans="7:11" ht="13.15">
      <c r="G586" s="4"/>
      <c r="H586" s="4"/>
      <c r="I586" s="4"/>
      <c r="J586" s="4"/>
      <c r="K586" s="4"/>
    </row>
    <row r="587" spans="7:11" ht="13.15">
      <c r="G587" s="4"/>
      <c r="H587" s="4"/>
      <c r="I587" s="4"/>
      <c r="J587" s="4"/>
      <c r="K587" s="4"/>
    </row>
    <row r="588" spans="7:11" ht="13.15">
      <c r="G588" s="4"/>
      <c r="H588" s="4"/>
      <c r="I588" s="4"/>
      <c r="J588" s="4"/>
      <c r="K588" s="4"/>
    </row>
    <row r="589" spans="7:11" ht="13.15">
      <c r="G589" s="4"/>
      <c r="H589" s="4"/>
      <c r="I589" s="4"/>
      <c r="J589" s="4"/>
      <c r="K589" s="4"/>
    </row>
    <row r="590" spans="7:11" ht="13.15">
      <c r="G590" s="4"/>
      <c r="H590" s="4"/>
      <c r="I590" s="4"/>
      <c r="J590" s="4"/>
      <c r="K590" s="4"/>
    </row>
    <row r="591" spans="7:11" ht="13.15">
      <c r="G591" s="4"/>
      <c r="H591" s="4"/>
      <c r="I591" s="4"/>
      <c r="J591" s="4"/>
      <c r="K591" s="4"/>
    </row>
    <row r="592" spans="7:11" ht="13.15">
      <c r="G592" s="4"/>
      <c r="H592" s="4"/>
      <c r="I592" s="4"/>
      <c r="J592" s="4"/>
      <c r="K592" s="4"/>
    </row>
    <row r="593" spans="7:11" ht="13.15">
      <c r="G593" s="4"/>
      <c r="H593" s="4"/>
      <c r="I593" s="4"/>
      <c r="J593" s="4"/>
      <c r="K593" s="4"/>
    </row>
    <row r="594" spans="7:11" ht="13.15">
      <c r="G594" s="4"/>
      <c r="H594" s="4"/>
      <c r="I594" s="4"/>
      <c r="J594" s="4"/>
      <c r="K594" s="4"/>
    </row>
    <row r="595" spans="7:11" ht="13.15">
      <c r="G595" s="4"/>
      <c r="H595" s="4"/>
      <c r="I595" s="4"/>
      <c r="J595" s="4"/>
      <c r="K595" s="4"/>
    </row>
    <row r="596" spans="7:11" ht="13.15">
      <c r="G596" s="4"/>
      <c r="H596" s="4"/>
      <c r="I596" s="4"/>
      <c r="J596" s="4"/>
      <c r="K596" s="4"/>
    </row>
    <row r="597" spans="7:11" ht="13.15">
      <c r="G597" s="4"/>
      <c r="H597" s="4"/>
      <c r="I597" s="4"/>
      <c r="J597" s="4"/>
      <c r="K597" s="4"/>
    </row>
    <row r="598" spans="7:11" ht="13.15">
      <c r="G598" s="4"/>
      <c r="H598" s="4"/>
      <c r="I598" s="4"/>
      <c r="J598" s="4"/>
      <c r="K598" s="4"/>
    </row>
    <row r="599" spans="7:11" ht="13.15">
      <c r="G599" s="4"/>
      <c r="H599" s="4"/>
      <c r="I599" s="4"/>
      <c r="J599" s="4"/>
      <c r="K599" s="4"/>
    </row>
    <row r="600" spans="7:11" ht="13.15">
      <c r="G600" s="4"/>
      <c r="H600" s="4"/>
      <c r="I600" s="4"/>
      <c r="J600" s="4"/>
      <c r="K600" s="4"/>
    </row>
    <row r="601" spans="7:11" ht="13.15">
      <c r="G601" s="4"/>
      <c r="H601" s="4"/>
      <c r="I601" s="4"/>
      <c r="J601" s="4"/>
      <c r="K601" s="4"/>
    </row>
    <row r="602" spans="7:11" ht="13.15">
      <c r="G602" s="4"/>
      <c r="H602" s="4"/>
      <c r="I602" s="4"/>
      <c r="J602" s="4"/>
      <c r="K602" s="4"/>
    </row>
    <row r="603" spans="7:11" ht="13.15">
      <c r="G603" s="4"/>
      <c r="H603" s="4"/>
      <c r="I603" s="4"/>
      <c r="J603" s="4"/>
      <c r="K603" s="4"/>
    </row>
    <row r="604" spans="7:11" ht="13.15">
      <c r="G604" s="4"/>
      <c r="H604" s="4"/>
      <c r="I604" s="4"/>
      <c r="J604" s="4"/>
      <c r="K604" s="4"/>
    </row>
    <row r="605" spans="7:11" ht="13.15">
      <c r="G605" s="4"/>
      <c r="H605" s="4"/>
      <c r="I605" s="4"/>
      <c r="J605" s="4"/>
      <c r="K605" s="4"/>
    </row>
    <row r="606" spans="7:11" ht="13.15">
      <c r="G606" s="4"/>
      <c r="H606" s="4"/>
      <c r="I606" s="4"/>
      <c r="J606" s="4"/>
      <c r="K606" s="4"/>
    </row>
    <row r="607" spans="7:11" ht="13.15">
      <c r="G607" s="4"/>
      <c r="H607" s="4"/>
      <c r="I607" s="4"/>
      <c r="J607" s="4"/>
      <c r="K607" s="4"/>
    </row>
    <row r="608" spans="7:11" ht="13.15">
      <c r="G608" s="4"/>
      <c r="H608" s="4"/>
      <c r="I608" s="4"/>
      <c r="J608" s="4"/>
      <c r="K608" s="4"/>
    </row>
    <row r="609" spans="7:11" ht="13.15">
      <c r="G609" s="4"/>
      <c r="H609" s="4"/>
      <c r="I609" s="4"/>
      <c r="J609" s="4"/>
      <c r="K609" s="4"/>
    </row>
    <row r="610" spans="7:11" ht="13.15">
      <c r="G610" s="4"/>
      <c r="H610" s="4"/>
      <c r="I610" s="4"/>
      <c r="J610" s="4"/>
      <c r="K610" s="4"/>
    </row>
    <row r="611" spans="7:11" ht="13.15">
      <c r="G611" s="4"/>
      <c r="H611" s="4"/>
      <c r="I611" s="4"/>
      <c r="J611" s="4"/>
      <c r="K611" s="4"/>
    </row>
    <row r="612" spans="7:11" ht="13.15">
      <c r="G612" s="4"/>
      <c r="H612" s="4"/>
      <c r="I612" s="4"/>
      <c r="J612" s="4"/>
      <c r="K612" s="4"/>
    </row>
    <row r="613" spans="7:11" ht="13.15">
      <c r="G613" s="4"/>
      <c r="H613" s="4"/>
      <c r="I613" s="4"/>
      <c r="J613" s="4"/>
      <c r="K613" s="4"/>
    </row>
    <row r="614" spans="7:11" ht="13.15">
      <c r="G614" s="4"/>
      <c r="H614" s="4"/>
      <c r="I614" s="4"/>
      <c r="J614" s="4"/>
      <c r="K614" s="4"/>
    </row>
    <row r="615" spans="7:11" ht="13.15">
      <c r="G615" s="4"/>
      <c r="H615" s="4"/>
      <c r="I615" s="4"/>
      <c r="J615" s="4"/>
      <c r="K615" s="4"/>
    </row>
    <row r="616" spans="7:11" ht="13.15">
      <c r="G616" s="4"/>
      <c r="H616" s="4"/>
      <c r="I616" s="4"/>
      <c r="J616" s="4"/>
      <c r="K616" s="4"/>
    </row>
    <row r="617" spans="7:11" ht="13.15">
      <c r="G617" s="4"/>
      <c r="H617" s="4"/>
      <c r="I617" s="4"/>
      <c r="J617" s="4"/>
      <c r="K617" s="4"/>
    </row>
    <row r="618" spans="7:11" ht="13.15">
      <c r="G618" s="4"/>
      <c r="H618" s="4"/>
      <c r="I618" s="4"/>
      <c r="J618" s="4"/>
      <c r="K618" s="4"/>
    </row>
    <row r="619" spans="7:11" ht="13.15">
      <c r="G619" s="4"/>
      <c r="H619" s="4"/>
      <c r="I619" s="4"/>
      <c r="J619" s="4"/>
      <c r="K619" s="4"/>
    </row>
    <row r="620" spans="7:11" ht="13.15">
      <c r="G620" s="4"/>
      <c r="H620" s="4"/>
      <c r="I620" s="4"/>
      <c r="J620" s="4"/>
      <c r="K620" s="4"/>
    </row>
    <row r="621" spans="7:11" ht="13.15">
      <c r="G621" s="4"/>
      <c r="H621" s="4"/>
      <c r="I621" s="4"/>
      <c r="J621" s="4"/>
      <c r="K621" s="4"/>
    </row>
    <row r="622" spans="7:11" ht="13.15">
      <c r="G622" s="4"/>
      <c r="H622" s="4"/>
      <c r="I622" s="4"/>
      <c r="J622" s="4"/>
      <c r="K622" s="4"/>
    </row>
    <row r="623" spans="7:11" ht="13.15">
      <c r="G623" s="4"/>
      <c r="H623" s="4"/>
      <c r="I623" s="4"/>
      <c r="J623" s="4"/>
      <c r="K623" s="4"/>
    </row>
    <row r="624" spans="7:11" ht="13.15">
      <c r="G624" s="4"/>
      <c r="H624" s="4"/>
      <c r="I624" s="4"/>
      <c r="J624" s="4"/>
      <c r="K624" s="4"/>
    </row>
    <row r="625" spans="7:11" ht="13.15">
      <c r="G625" s="4"/>
      <c r="H625" s="4"/>
      <c r="I625" s="4"/>
      <c r="J625" s="4"/>
      <c r="K625" s="4"/>
    </row>
    <row r="626" spans="7:11" ht="13.15">
      <c r="G626" s="4"/>
      <c r="H626" s="4"/>
      <c r="I626" s="4"/>
      <c r="J626" s="4"/>
      <c r="K626" s="4"/>
    </row>
    <row r="627" spans="7:11" ht="13.15">
      <c r="G627" s="4"/>
      <c r="H627" s="4"/>
      <c r="I627" s="4"/>
      <c r="J627" s="4"/>
      <c r="K627" s="4"/>
    </row>
    <row r="628" spans="7:11" ht="13.15">
      <c r="G628" s="4"/>
      <c r="H628" s="4"/>
      <c r="I628" s="4"/>
      <c r="J628" s="4"/>
      <c r="K628" s="4"/>
    </row>
    <row r="629" spans="7:11" ht="13.15">
      <c r="G629" s="4"/>
      <c r="H629" s="4"/>
      <c r="I629" s="4"/>
      <c r="J629" s="4"/>
      <c r="K629" s="4"/>
    </row>
    <row r="630" spans="7:11" ht="13.15">
      <c r="G630" s="4"/>
      <c r="H630" s="4"/>
      <c r="I630" s="4"/>
      <c r="J630" s="4"/>
      <c r="K630" s="4"/>
    </row>
    <row r="631" spans="7:11" ht="13.15">
      <c r="G631" s="4"/>
      <c r="H631" s="4"/>
      <c r="I631" s="4"/>
      <c r="J631" s="4"/>
      <c r="K631" s="4"/>
    </row>
    <row r="632" spans="7:11" ht="13.15">
      <c r="G632" s="4"/>
      <c r="H632" s="4"/>
      <c r="I632" s="4"/>
      <c r="J632" s="4"/>
      <c r="K632" s="4"/>
    </row>
    <row r="633" spans="7:11" ht="13.15">
      <c r="G633" s="4"/>
      <c r="H633" s="4"/>
      <c r="I633" s="4"/>
      <c r="J633" s="4"/>
      <c r="K633" s="4"/>
    </row>
    <row r="634" spans="7:11" ht="13.15">
      <c r="G634" s="4"/>
      <c r="H634" s="4"/>
      <c r="I634" s="4"/>
      <c r="J634" s="4"/>
      <c r="K634" s="4"/>
    </row>
    <row r="635" spans="7:11" ht="13.15">
      <c r="G635" s="4"/>
      <c r="H635" s="4"/>
      <c r="I635" s="4"/>
      <c r="J635" s="4"/>
      <c r="K635" s="4"/>
    </row>
    <row r="636" spans="7:11" ht="13.15">
      <c r="G636" s="4"/>
      <c r="H636" s="4"/>
      <c r="I636" s="4"/>
      <c r="J636" s="4"/>
      <c r="K636" s="4"/>
    </row>
    <row r="637" spans="7:11" ht="13.15">
      <c r="G637" s="4"/>
      <c r="H637" s="4"/>
      <c r="I637" s="4"/>
      <c r="J637" s="4"/>
      <c r="K637" s="4"/>
    </row>
    <row r="638" spans="7:11" ht="13.15">
      <c r="G638" s="4"/>
      <c r="H638" s="4"/>
      <c r="I638" s="4"/>
      <c r="J638" s="4"/>
      <c r="K638" s="4"/>
    </row>
    <row r="639" spans="7:11" ht="13.15">
      <c r="G639" s="4"/>
      <c r="H639" s="4"/>
      <c r="I639" s="4"/>
      <c r="J639" s="4"/>
      <c r="K639" s="4"/>
    </row>
    <row r="640" spans="7:11" ht="13.15">
      <c r="G640" s="4"/>
      <c r="H640" s="4"/>
      <c r="I640" s="4"/>
      <c r="J640" s="4"/>
      <c r="K640" s="4"/>
    </row>
    <row r="641" spans="7:11" ht="13.15">
      <c r="G641" s="4"/>
      <c r="H641" s="4"/>
      <c r="I641" s="4"/>
      <c r="J641" s="4"/>
      <c r="K641" s="4"/>
    </row>
    <row r="642" spans="7:11" ht="13.15">
      <c r="G642" s="4"/>
      <c r="H642" s="4"/>
      <c r="I642" s="4"/>
      <c r="J642" s="4"/>
      <c r="K642" s="4"/>
    </row>
    <row r="643" spans="7:11" ht="13.15">
      <c r="G643" s="4"/>
      <c r="H643" s="4"/>
      <c r="I643" s="4"/>
      <c r="J643" s="4"/>
      <c r="K643" s="4"/>
    </row>
    <row r="644" spans="7:11" ht="13.15">
      <c r="G644" s="4"/>
      <c r="H644" s="4"/>
      <c r="I644" s="4"/>
      <c r="J644" s="4"/>
      <c r="K644" s="4"/>
    </row>
    <row r="645" spans="7:11" ht="13.15">
      <c r="G645" s="4"/>
      <c r="H645" s="4"/>
      <c r="I645" s="4"/>
      <c r="J645" s="4"/>
      <c r="K645" s="4"/>
    </row>
    <row r="646" spans="7:11" ht="13.15">
      <c r="G646" s="4"/>
      <c r="H646" s="4"/>
      <c r="I646" s="4"/>
      <c r="J646" s="4"/>
      <c r="K646" s="4"/>
    </row>
    <row r="647" spans="7:11" ht="13.15">
      <c r="G647" s="4"/>
      <c r="H647" s="4"/>
      <c r="I647" s="4"/>
      <c r="J647" s="4"/>
      <c r="K647" s="4"/>
    </row>
    <row r="648" spans="7:11" ht="13.15">
      <c r="G648" s="4"/>
      <c r="H648" s="4"/>
      <c r="I648" s="4"/>
      <c r="J648" s="4"/>
      <c r="K648" s="4"/>
    </row>
    <row r="649" spans="7:11" ht="13.15">
      <c r="G649" s="4"/>
      <c r="H649" s="4"/>
      <c r="I649" s="4"/>
      <c r="J649" s="4"/>
      <c r="K649" s="4"/>
    </row>
    <row r="650" spans="7:11" ht="13.15">
      <c r="G650" s="4"/>
      <c r="H650" s="4"/>
      <c r="I650" s="4"/>
      <c r="J650" s="4"/>
      <c r="K650" s="4"/>
    </row>
    <row r="651" spans="7:11" ht="13.15">
      <c r="G651" s="4"/>
      <c r="H651" s="4"/>
      <c r="I651" s="4"/>
      <c r="J651" s="4"/>
      <c r="K651" s="4"/>
    </row>
    <row r="652" spans="7:11" ht="13.15">
      <c r="G652" s="4"/>
      <c r="H652" s="4"/>
      <c r="I652" s="4"/>
      <c r="J652" s="4"/>
      <c r="K652" s="4"/>
    </row>
    <row r="653" spans="7:11" ht="13.15">
      <c r="G653" s="4"/>
      <c r="H653" s="4"/>
      <c r="I653" s="4"/>
      <c r="J653" s="4"/>
      <c r="K653" s="4"/>
    </row>
    <row r="654" spans="7:11" ht="13.15">
      <c r="G654" s="4"/>
      <c r="H654" s="4"/>
      <c r="I654" s="4"/>
      <c r="J654" s="4"/>
      <c r="K654" s="4"/>
    </row>
    <row r="655" spans="7:11" ht="13.15">
      <c r="G655" s="4"/>
      <c r="H655" s="4"/>
      <c r="I655" s="4"/>
      <c r="J655" s="4"/>
      <c r="K655" s="4"/>
    </row>
    <row r="656" spans="7:11" ht="13.15">
      <c r="G656" s="4"/>
      <c r="H656" s="4"/>
      <c r="I656" s="4"/>
      <c r="J656" s="4"/>
      <c r="K656" s="4"/>
    </row>
    <row r="657" spans="7:11" ht="13.15">
      <c r="G657" s="4"/>
      <c r="H657" s="4"/>
      <c r="I657" s="4"/>
      <c r="J657" s="4"/>
      <c r="K657" s="4"/>
    </row>
    <row r="658" spans="7:11" ht="13.15">
      <c r="G658" s="4"/>
      <c r="H658" s="4"/>
      <c r="I658" s="4"/>
      <c r="J658" s="4"/>
      <c r="K658" s="4"/>
    </row>
    <row r="659" spans="7:11" ht="13.15">
      <c r="G659" s="4"/>
      <c r="H659" s="4"/>
      <c r="I659" s="4"/>
      <c r="J659" s="4"/>
      <c r="K659" s="4"/>
    </row>
    <row r="660" spans="7:11" ht="13.15">
      <c r="G660" s="4"/>
      <c r="H660" s="4"/>
      <c r="I660" s="4"/>
      <c r="J660" s="4"/>
      <c r="K660" s="4"/>
    </row>
    <row r="661" spans="7:11" ht="13.15">
      <c r="G661" s="4"/>
      <c r="H661" s="4"/>
      <c r="I661" s="4"/>
      <c r="J661" s="4"/>
      <c r="K661" s="4"/>
    </row>
    <row r="662" spans="7:11" ht="13.15">
      <c r="G662" s="4"/>
      <c r="H662" s="4"/>
      <c r="I662" s="4"/>
      <c r="J662" s="4"/>
      <c r="K662" s="4"/>
    </row>
    <row r="663" spans="7:11" ht="13.15">
      <c r="G663" s="4"/>
      <c r="H663" s="4"/>
      <c r="I663" s="4"/>
      <c r="J663" s="4"/>
      <c r="K663" s="4"/>
    </row>
    <row r="664" spans="7:11" ht="13.15">
      <c r="G664" s="4"/>
      <c r="H664" s="4"/>
      <c r="I664" s="4"/>
      <c r="J664" s="4"/>
      <c r="K664" s="4"/>
    </row>
    <row r="665" spans="7:11" ht="13.15">
      <c r="G665" s="4"/>
      <c r="H665" s="4"/>
      <c r="I665" s="4"/>
      <c r="J665" s="4"/>
      <c r="K665" s="4"/>
    </row>
    <row r="666" spans="7:11" ht="13.15">
      <c r="G666" s="4"/>
      <c r="H666" s="4"/>
      <c r="I666" s="4"/>
      <c r="J666" s="4"/>
      <c r="K666" s="4"/>
    </row>
    <row r="667" spans="7:11" ht="13.15">
      <c r="G667" s="4"/>
      <c r="H667" s="4"/>
      <c r="I667" s="4"/>
      <c r="J667" s="4"/>
      <c r="K667" s="4"/>
    </row>
    <row r="668" spans="7:11" ht="13.15">
      <c r="G668" s="4"/>
      <c r="H668" s="4"/>
      <c r="I668" s="4"/>
      <c r="J668" s="4"/>
      <c r="K668" s="4"/>
    </row>
    <row r="669" spans="7:11" ht="13.15">
      <c r="G669" s="4"/>
      <c r="H669" s="4"/>
      <c r="I669" s="4"/>
      <c r="J669" s="4"/>
      <c r="K669" s="4"/>
    </row>
    <row r="670" spans="7:11" ht="13.15">
      <c r="G670" s="4"/>
      <c r="H670" s="4"/>
      <c r="I670" s="4"/>
      <c r="J670" s="4"/>
      <c r="K670" s="4"/>
    </row>
    <row r="671" spans="7:11" ht="13.15">
      <c r="G671" s="4"/>
      <c r="H671" s="4"/>
      <c r="I671" s="4"/>
      <c r="J671" s="4"/>
      <c r="K671" s="4"/>
    </row>
    <row r="672" spans="7:11" ht="13.15">
      <c r="G672" s="4"/>
      <c r="H672" s="4"/>
      <c r="I672" s="4"/>
      <c r="J672" s="4"/>
      <c r="K672" s="4"/>
    </row>
    <row r="673" spans="7:11" ht="13.15">
      <c r="G673" s="4"/>
      <c r="H673" s="4"/>
      <c r="I673" s="4"/>
      <c r="J673" s="4"/>
      <c r="K673" s="4"/>
    </row>
    <row r="674" spans="7:11" ht="13.15">
      <c r="G674" s="4"/>
      <c r="H674" s="4"/>
      <c r="I674" s="4"/>
      <c r="J674" s="4"/>
      <c r="K674" s="4"/>
    </row>
    <row r="675" spans="7:11" ht="13.15">
      <c r="G675" s="4"/>
      <c r="H675" s="4"/>
      <c r="I675" s="4"/>
      <c r="J675" s="4"/>
      <c r="K675" s="4"/>
    </row>
    <row r="676" spans="7:11" ht="13.15">
      <c r="G676" s="4"/>
      <c r="H676" s="4"/>
      <c r="I676" s="4"/>
      <c r="J676" s="4"/>
      <c r="K676" s="4"/>
    </row>
    <row r="677" spans="7:11" ht="13.15">
      <c r="G677" s="4"/>
      <c r="H677" s="4"/>
      <c r="I677" s="4"/>
      <c r="J677" s="4"/>
      <c r="K677" s="4"/>
    </row>
    <row r="678" spans="7:11" ht="13.15">
      <c r="G678" s="4"/>
      <c r="H678" s="4"/>
      <c r="I678" s="4"/>
      <c r="J678" s="4"/>
      <c r="K678" s="4"/>
    </row>
    <row r="679" spans="7:11" ht="13.15">
      <c r="G679" s="4"/>
      <c r="H679" s="4"/>
      <c r="I679" s="4"/>
      <c r="J679" s="4"/>
      <c r="K679" s="4"/>
    </row>
    <row r="680" spans="7:11" ht="13.15">
      <c r="G680" s="4"/>
      <c r="H680" s="4"/>
      <c r="I680" s="4"/>
      <c r="J680" s="4"/>
      <c r="K680" s="4"/>
    </row>
    <row r="681" spans="7:11" ht="13.15">
      <c r="G681" s="4"/>
      <c r="H681" s="4"/>
      <c r="I681" s="4"/>
      <c r="J681" s="4"/>
      <c r="K681" s="4"/>
    </row>
    <row r="682" spans="7:11" ht="13.15">
      <c r="G682" s="4"/>
      <c r="H682" s="4"/>
      <c r="I682" s="4"/>
      <c r="J682" s="4"/>
      <c r="K682" s="4"/>
    </row>
    <row r="683" spans="7:11" ht="13.15">
      <c r="G683" s="4"/>
      <c r="H683" s="4"/>
      <c r="I683" s="4"/>
      <c r="J683" s="4"/>
      <c r="K683" s="4"/>
    </row>
    <row r="684" spans="7:11" ht="13.15">
      <c r="G684" s="4"/>
      <c r="H684" s="4"/>
      <c r="I684" s="4"/>
      <c r="J684" s="4"/>
      <c r="K684" s="4"/>
    </row>
    <row r="685" spans="7:11" ht="13.15">
      <c r="G685" s="4"/>
      <c r="H685" s="4"/>
      <c r="I685" s="4"/>
      <c r="J685" s="4"/>
      <c r="K685" s="4"/>
    </row>
    <row r="686" spans="7:11" ht="13.15">
      <c r="G686" s="4"/>
      <c r="H686" s="4"/>
      <c r="I686" s="4"/>
      <c r="J686" s="4"/>
      <c r="K686" s="4"/>
    </row>
    <row r="687" spans="7:11" ht="13.15">
      <c r="G687" s="4"/>
      <c r="H687" s="4"/>
      <c r="I687" s="4"/>
      <c r="J687" s="4"/>
      <c r="K687" s="4"/>
    </row>
    <row r="688" spans="7:11" ht="13.15">
      <c r="G688" s="4"/>
      <c r="H688" s="4"/>
      <c r="I688" s="4"/>
      <c r="J688" s="4"/>
      <c r="K688" s="4"/>
    </row>
    <row r="689" spans="7:11" ht="13.15">
      <c r="G689" s="4"/>
      <c r="H689" s="4"/>
      <c r="I689" s="4"/>
      <c r="J689" s="4"/>
      <c r="K689" s="4"/>
    </row>
    <row r="690" spans="7:11" ht="13.15">
      <c r="G690" s="4"/>
      <c r="H690" s="4"/>
      <c r="I690" s="4"/>
      <c r="J690" s="4"/>
      <c r="K690" s="4"/>
    </row>
    <row r="691" spans="7:11" ht="13.15">
      <c r="G691" s="4"/>
      <c r="H691" s="4"/>
      <c r="I691" s="4"/>
      <c r="J691" s="4"/>
      <c r="K691" s="4"/>
    </row>
    <row r="692" spans="7:11" ht="13.15">
      <c r="G692" s="4"/>
      <c r="H692" s="4"/>
      <c r="I692" s="4"/>
      <c r="J692" s="4"/>
      <c r="K692" s="4"/>
    </row>
    <row r="693" spans="7:11" ht="13.15">
      <c r="G693" s="4"/>
      <c r="H693" s="4"/>
      <c r="I693" s="4"/>
      <c r="J693" s="4"/>
      <c r="K693" s="4"/>
    </row>
    <row r="694" spans="7:11" ht="13.15">
      <c r="G694" s="4"/>
      <c r="H694" s="4"/>
      <c r="I694" s="4"/>
      <c r="J694" s="4"/>
      <c r="K694" s="4"/>
    </row>
    <row r="695" spans="7:11" ht="13.15">
      <c r="G695" s="4"/>
      <c r="H695" s="4"/>
      <c r="I695" s="4"/>
      <c r="J695" s="4"/>
      <c r="K695" s="4"/>
    </row>
    <row r="696" spans="7:11" ht="13.15">
      <c r="G696" s="4"/>
      <c r="H696" s="4"/>
      <c r="I696" s="4"/>
      <c r="J696" s="4"/>
      <c r="K696" s="4"/>
    </row>
    <row r="697" spans="7:11" ht="13.15">
      <c r="G697" s="4"/>
      <c r="H697" s="4"/>
      <c r="I697" s="4"/>
      <c r="J697" s="4"/>
      <c r="K697" s="4"/>
    </row>
    <row r="698" spans="7:11" ht="13.15">
      <c r="G698" s="4"/>
      <c r="H698" s="4"/>
      <c r="I698" s="4"/>
      <c r="J698" s="4"/>
      <c r="K698" s="4"/>
    </row>
    <row r="699" spans="7:11" ht="13.15">
      <c r="G699" s="4"/>
      <c r="H699" s="4"/>
      <c r="I699" s="4"/>
      <c r="J699" s="4"/>
      <c r="K699" s="4"/>
    </row>
    <row r="700" spans="7:11" ht="13.15">
      <c r="G700" s="4"/>
      <c r="H700" s="4"/>
      <c r="I700" s="4"/>
      <c r="J700" s="4"/>
      <c r="K700" s="4"/>
    </row>
    <row r="701" spans="7:11" ht="13.15">
      <c r="G701" s="4"/>
      <c r="H701" s="4"/>
      <c r="I701" s="4"/>
      <c r="J701" s="4"/>
      <c r="K701" s="4"/>
    </row>
    <row r="702" spans="7:11" ht="13.15">
      <c r="G702" s="4"/>
      <c r="H702" s="4"/>
      <c r="I702" s="4"/>
      <c r="J702" s="4"/>
      <c r="K702" s="4"/>
    </row>
    <row r="703" spans="7:11" ht="13.15">
      <c r="G703" s="4"/>
      <c r="H703" s="4"/>
      <c r="I703" s="4"/>
      <c r="J703" s="4"/>
      <c r="K703" s="4"/>
    </row>
    <row r="704" spans="7:11" ht="13.15">
      <c r="G704" s="4"/>
      <c r="H704" s="4"/>
      <c r="I704" s="4"/>
      <c r="J704" s="4"/>
      <c r="K704" s="4"/>
    </row>
    <row r="705" spans="7:11" ht="13.15">
      <c r="G705" s="4"/>
      <c r="H705" s="4"/>
      <c r="I705" s="4"/>
      <c r="J705" s="4"/>
      <c r="K705" s="4"/>
    </row>
    <row r="706" spans="7:11" ht="13.15">
      <c r="G706" s="4"/>
      <c r="H706" s="4"/>
      <c r="I706" s="4"/>
      <c r="J706" s="4"/>
      <c r="K706" s="4"/>
    </row>
    <row r="707" spans="7:11" ht="13.15">
      <c r="G707" s="4"/>
      <c r="H707" s="4"/>
      <c r="I707" s="4"/>
      <c r="J707" s="4"/>
      <c r="K707" s="4"/>
    </row>
    <row r="708" spans="7:11" ht="13.15">
      <c r="G708" s="4"/>
      <c r="H708" s="4"/>
      <c r="I708" s="4"/>
      <c r="J708" s="4"/>
      <c r="K708" s="4"/>
    </row>
    <row r="709" spans="7:11" ht="13.15">
      <c r="G709" s="4"/>
      <c r="H709" s="4"/>
      <c r="I709" s="4"/>
      <c r="J709" s="4"/>
      <c r="K709" s="4"/>
    </row>
    <row r="710" spans="7:11" ht="13.15">
      <c r="G710" s="4"/>
      <c r="H710" s="4"/>
      <c r="I710" s="4"/>
      <c r="J710" s="4"/>
      <c r="K710" s="4"/>
    </row>
    <row r="711" spans="7:11" ht="13.15">
      <c r="G711" s="4"/>
      <c r="H711" s="4"/>
      <c r="I711" s="4"/>
      <c r="J711" s="4"/>
      <c r="K711" s="4"/>
    </row>
    <row r="712" spans="7:11" ht="13.15">
      <c r="G712" s="4"/>
      <c r="H712" s="4"/>
      <c r="I712" s="4"/>
      <c r="J712" s="4"/>
      <c r="K712" s="4"/>
    </row>
    <row r="713" spans="7:11" ht="13.15">
      <c r="G713" s="4"/>
      <c r="H713" s="4"/>
      <c r="I713" s="4"/>
      <c r="J713" s="4"/>
      <c r="K713" s="4"/>
    </row>
    <row r="714" spans="7:11" ht="13.15">
      <c r="G714" s="4"/>
      <c r="H714" s="4"/>
      <c r="I714" s="4"/>
      <c r="J714" s="4"/>
      <c r="K714" s="4"/>
    </row>
    <row r="715" spans="7:11" ht="13.15">
      <c r="G715" s="4"/>
      <c r="H715" s="4"/>
      <c r="I715" s="4"/>
      <c r="J715" s="4"/>
      <c r="K715" s="4"/>
    </row>
    <row r="716" spans="7:11" ht="13.15">
      <c r="G716" s="4"/>
      <c r="H716" s="4"/>
      <c r="I716" s="4"/>
      <c r="J716" s="4"/>
      <c r="K716" s="4"/>
    </row>
    <row r="717" spans="7:11" ht="13.15">
      <c r="G717" s="4"/>
      <c r="H717" s="4"/>
      <c r="I717" s="4"/>
      <c r="J717" s="4"/>
      <c r="K717" s="4"/>
    </row>
    <row r="718" spans="7:11" ht="13.15">
      <c r="G718" s="4"/>
      <c r="H718" s="4"/>
      <c r="I718" s="4"/>
      <c r="J718" s="4"/>
      <c r="K718" s="4"/>
    </row>
    <row r="719" spans="7:11" ht="13.15">
      <c r="G719" s="4"/>
      <c r="H719" s="4"/>
      <c r="I719" s="4"/>
      <c r="J719" s="4"/>
      <c r="K719" s="4"/>
    </row>
    <row r="720" spans="7:11" ht="13.15">
      <c r="G720" s="4"/>
      <c r="H720" s="4"/>
      <c r="I720" s="4"/>
      <c r="J720" s="4"/>
      <c r="K720" s="4"/>
    </row>
    <row r="721" spans="7:11" ht="13.15">
      <c r="G721" s="4"/>
      <c r="H721" s="4"/>
      <c r="I721" s="4"/>
      <c r="J721" s="4"/>
      <c r="K721" s="4"/>
    </row>
    <row r="722" spans="7:11" ht="13.15">
      <c r="G722" s="4"/>
      <c r="H722" s="4"/>
      <c r="I722" s="4"/>
      <c r="J722" s="4"/>
      <c r="K722" s="4"/>
    </row>
    <row r="723" spans="7:11" ht="13.15">
      <c r="G723" s="4"/>
      <c r="H723" s="4"/>
      <c r="I723" s="4"/>
      <c r="J723" s="4"/>
      <c r="K723" s="4"/>
    </row>
    <row r="724" spans="7:11" ht="13.15">
      <c r="G724" s="4"/>
      <c r="H724" s="4"/>
      <c r="I724" s="4"/>
      <c r="J724" s="4"/>
      <c r="K724" s="4"/>
    </row>
    <row r="725" spans="7:11" ht="13.15">
      <c r="G725" s="4"/>
      <c r="H725" s="4"/>
      <c r="I725" s="4"/>
      <c r="J725" s="4"/>
      <c r="K725" s="4"/>
    </row>
    <row r="726" spans="7:11" ht="13.15">
      <c r="G726" s="4"/>
      <c r="H726" s="4"/>
      <c r="I726" s="4"/>
      <c r="J726" s="4"/>
      <c r="K726" s="4"/>
    </row>
    <row r="727" spans="7:11" ht="13.15">
      <c r="G727" s="4"/>
      <c r="H727" s="4"/>
      <c r="I727" s="4"/>
      <c r="J727" s="4"/>
      <c r="K727" s="4"/>
    </row>
    <row r="728" spans="7:11" ht="13.15">
      <c r="G728" s="4"/>
      <c r="H728" s="4"/>
      <c r="I728" s="4"/>
      <c r="J728" s="4"/>
      <c r="K728" s="4"/>
    </row>
    <row r="729" spans="7:11" ht="13.15">
      <c r="G729" s="4"/>
      <c r="H729" s="4"/>
      <c r="I729" s="4"/>
      <c r="J729" s="4"/>
      <c r="K729" s="4"/>
    </row>
    <row r="730" spans="7:11" ht="13.15">
      <c r="G730" s="4"/>
      <c r="H730" s="4"/>
      <c r="I730" s="4"/>
      <c r="J730" s="4"/>
      <c r="K730" s="4"/>
    </row>
    <row r="731" spans="7:11" ht="13.15">
      <c r="G731" s="4"/>
      <c r="H731" s="4"/>
      <c r="I731" s="4"/>
      <c r="J731" s="4"/>
      <c r="K731" s="4"/>
    </row>
    <row r="732" spans="7:11" ht="13.15">
      <c r="G732" s="4"/>
      <c r="H732" s="4"/>
      <c r="I732" s="4"/>
      <c r="J732" s="4"/>
      <c r="K732" s="4"/>
    </row>
    <row r="733" spans="7:11" ht="13.15">
      <c r="G733" s="4"/>
      <c r="H733" s="4"/>
      <c r="I733" s="4"/>
      <c r="J733" s="4"/>
      <c r="K733" s="4"/>
    </row>
    <row r="734" spans="7:11" ht="13.15">
      <c r="G734" s="4"/>
      <c r="H734" s="4"/>
      <c r="I734" s="4"/>
      <c r="J734" s="4"/>
      <c r="K734" s="4"/>
    </row>
    <row r="735" spans="7:11" ht="13.15">
      <c r="G735" s="4"/>
      <c r="H735" s="4"/>
      <c r="I735" s="4"/>
      <c r="J735" s="4"/>
      <c r="K735" s="4"/>
    </row>
    <row r="736" spans="7:11" ht="13.15">
      <c r="G736" s="4"/>
      <c r="H736" s="4"/>
      <c r="I736" s="4"/>
      <c r="J736" s="4"/>
      <c r="K736" s="4"/>
    </row>
    <row r="737" spans="7:11" ht="13.15">
      <c r="G737" s="4"/>
      <c r="H737" s="4"/>
      <c r="I737" s="4"/>
      <c r="J737" s="4"/>
      <c r="K737" s="4"/>
    </row>
    <row r="738" spans="7:11" ht="13.15">
      <c r="G738" s="4"/>
      <c r="H738" s="4"/>
      <c r="I738" s="4"/>
      <c r="J738" s="4"/>
      <c r="K738" s="4"/>
    </row>
    <row r="739" spans="7:11" ht="13.15">
      <c r="G739" s="4"/>
      <c r="H739" s="4"/>
      <c r="I739" s="4"/>
      <c r="J739" s="4"/>
      <c r="K739" s="4"/>
    </row>
    <row r="740" spans="7:11" ht="13.15">
      <c r="G740" s="4"/>
      <c r="H740" s="4"/>
      <c r="I740" s="4"/>
      <c r="J740" s="4"/>
      <c r="K740" s="4"/>
    </row>
    <row r="741" spans="7:11" ht="13.15">
      <c r="G741" s="4"/>
      <c r="H741" s="4"/>
      <c r="I741" s="4"/>
      <c r="J741" s="4"/>
      <c r="K741" s="4"/>
    </row>
    <row r="742" spans="7:11" ht="13.15">
      <c r="G742" s="4"/>
      <c r="H742" s="4"/>
      <c r="I742" s="4"/>
      <c r="J742" s="4"/>
      <c r="K742" s="4"/>
    </row>
    <row r="743" spans="7:11" ht="13.15">
      <c r="G743" s="4"/>
      <c r="H743" s="4"/>
      <c r="I743" s="4"/>
      <c r="J743" s="4"/>
      <c r="K743" s="4"/>
    </row>
    <row r="744" spans="7:11" ht="13.15">
      <c r="G744" s="4"/>
      <c r="H744" s="4"/>
      <c r="I744" s="4"/>
      <c r="J744" s="4"/>
      <c r="K744" s="4"/>
    </row>
    <row r="745" spans="7:11" ht="13.15">
      <c r="G745" s="4"/>
      <c r="H745" s="4"/>
      <c r="I745" s="4"/>
      <c r="J745" s="4"/>
      <c r="K745" s="4"/>
    </row>
    <row r="746" spans="7:11" ht="13.15">
      <c r="G746" s="4"/>
      <c r="H746" s="4"/>
      <c r="I746" s="4"/>
      <c r="J746" s="4"/>
      <c r="K746" s="4"/>
    </row>
    <row r="747" spans="7:11" ht="13.15">
      <c r="G747" s="4"/>
      <c r="H747" s="4"/>
      <c r="I747" s="4"/>
      <c r="J747" s="4"/>
      <c r="K747" s="4"/>
    </row>
    <row r="748" spans="7:11" ht="13.15">
      <c r="G748" s="4"/>
      <c r="H748" s="4"/>
      <c r="I748" s="4"/>
      <c r="J748" s="4"/>
      <c r="K748" s="4"/>
    </row>
    <row r="749" spans="7:11" ht="13.15">
      <c r="G749" s="4"/>
      <c r="H749" s="4"/>
      <c r="I749" s="4"/>
      <c r="J749" s="4"/>
      <c r="K749" s="4"/>
    </row>
    <row r="750" spans="7:11" ht="13.15">
      <c r="G750" s="4"/>
      <c r="H750" s="4"/>
      <c r="I750" s="4"/>
      <c r="J750" s="4"/>
      <c r="K750" s="4"/>
    </row>
    <row r="751" spans="7:11" ht="13.15">
      <c r="G751" s="4"/>
      <c r="H751" s="4"/>
      <c r="I751" s="4"/>
      <c r="J751" s="4"/>
      <c r="K751" s="4"/>
    </row>
    <row r="752" spans="7:11" ht="13.15">
      <c r="G752" s="4"/>
      <c r="H752" s="4"/>
      <c r="I752" s="4"/>
      <c r="J752" s="4"/>
      <c r="K752" s="4"/>
    </row>
    <row r="753" spans="7:11" ht="13.15">
      <c r="G753" s="4"/>
      <c r="H753" s="4"/>
      <c r="I753" s="4"/>
      <c r="J753" s="4"/>
      <c r="K753" s="4"/>
    </row>
    <row r="754" spans="7:11" ht="13.15">
      <c r="G754" s="4"/>
      <c r="H754" s="4"/>
      <c r="I754" s="4"/>
      <c r="J754" s="4"/>
      <c r="K754" s="4"/>
    </row>
    <row r="755" spans="7:11" ht="13.15">
      <c r="G755" s="4"/>
      <c r="H755" s="4"/>
      <c r="I755" s="4"/>
      <c r="J755" s="4"/>
      <c r="K755" s="4"/>
    </row>
    <row r="756" spans="7:11" ht="13.15">
      <c r="G756" s="4"/>
      <c r="H756" s="4"/>
      <c r="I756" s="4"/>
      <c r="J756" s="4"/>
      <c r="K756" s="4"/>
    </row>
    <row r="757" spans="7:11" ht="13.15">
      <c r="G757" s="4"/>
      <c r="H757" s="4"/>
      <c r="I757" s="4"/>
      <c r="J757" s="4"/>
      <c r="K757" s="4"/>
    </row>
    <row r="758" spans="7:11" ht="13.15">
      <c r="G758" s="4"/>
      <c r="H758" s="4"/>
      <c r="I758" s="4"/>
      <c r="J758" s="4"/>
      <c r="K758" s="4"/>
    </row>
    <row r="759" spans="7:11" ht="13.15">
      <c r="G759" s="4"/>
      <c r="H759" s="4"/>
      <c r="I759" s="4"/>
      <c r="J759" s="4"/>
      <c r="K759" s="4"/>
    </row>
    <row r="760" spans="7:11" ht="13.15">
      <c r="G760" s="4"/>
      <c r="H760" s="4"/>
      <c r="I760" s="4"/>
      <c r="J760" s="4"/>
      <c r="K760" s="4"/>
    </row>
    <row r="761" spans="7:11" ht="13.15">
      <c r="G761" s="4"/>
      <c r="H761" s="4"/>
      <c r="I761" s="4"/>
      <c r="J761" s="4"/>
      <c r="K761" s="4"/>
    </row>
    <row r="762" spans="7:11" ht="13.15">
      <c r="G762" s="4"/>
      <c r="H762" s="4"/>
      <c r="I762" s="4"/>
      <c r="J762" s="4"/>
      <c r="K762" s="4"/>
    </row>
    <row r="763" spans="7:11" ht="13.15">
      <c r="G763" s="4"/>
      <c r="H763" s="4"/>
      <c r="I763" s="4"/>
      <c r="J763" s="4"/>
      <c r="K763" s="4"/>
    </row>
    <row r="764" spans="7:11" ht="13.15">
      <c r="G764" s="4"/>
      <c r="H764" s="4"/>
      <c r="I764" s="4"/>
      <c r="J764" s="4"/>
      <c r="K764" s="4"/>
    </row>
    <row r="765" spans="7:11" ht="13.15">
      <c r="G765" s="4"/>
      <c r="H765" s="4"/>
      <c r="I765" s="4"/>
      <c r="J765" s="4"/>
      <c r="K765" s="4"/>
    </row>
    <row r="766" spans="7:11" ht="13.15">
      <c r="G766" s="4"/>
      <c r="H766" s="4"/>
      <c r="I766" s="4"/>
      <c r="J766" s="4"/>
      <c r="K766" s="4"/>
    </row>
    <row r="767" spans="7:11" ht="13.15">
      <c r="G767" s="4"/>
      <c r="H767" s="4"/>
      <c r="I767" s="4"/>
      <c r="J767" s="4"/>
      <c r="K767" s="4"/>
    </row>
    <row r="768" spans="7:11" ht="13.15">
      <c r="G768" s="4"/>
      <c r="H768" s="4"/>
      <c r="I768" s="4"/>
      <c r="J768" s="4"/>
      <c r="K768" s="4"/>
    </row>
    <row r="769" spans="7:11" ht="13.15">
      <c r="G769" s="4"/>
      <c r="H769" s="4"/>
      <c r="I769" s="4"/>
      <c r="J769" s="4"/>
      <c r="K769" s="4"/>
    </row>
    <row r="770" spans="7:11" ht="13.15">
      <c r="G770" s="4"/>
      <c r="H770" s="4"/>
      <c r="I770" s="4"/>
      <c r="J770" s="4"/>
      <c r="K770" s="4"/>
    </row>
    <row r="771" spans="7:11" ht="13.15">
      <c r="G771" s="4"/>
      <c r="H771" s="4"/>
      <c r="I771" s="4"/>
      <c r="J771" s="4"/>
      <c r="K771" s="4"/>
    </row>
    <row r="772" spans="7:11" ht="13.15">
      <c r="G772" s="4"/>
      <c r="H772" s="4"/>
      <c r="I772" s="4"/>
      <c r="J772" s="4"/>
      <c r="K772" s="4"/>
    </row>
    <row r="773" spans="7:11" ht="13.15">
      <c r="G773" s="4"/>
      <c r="H773" s="4"/>
      <c r="I773" s="4"/>
      <c r="J773" s="4"/>
      <c r="K773" s="4"/>
    </row>
    <row r="774" spans="7:11" ht="13.15">
      <c r="G774" s="4"/>
      <c r="H774" s="4"/>
      <c r="I774" s="4"/>
      <c r="J774" s="4"/>
      <c r="K774" s="4"/>
    </row>
    <row r="775" spans="7:11" ht="13.15">
      <c r="G775" s="4"/>
      <c r="H775" s="4"/>
      <c r="I775" s="4"/>
      <c r="J775" s="4"/>
      <c r="K775" s="4"/>
    </row>
    <row r="776" spans="7:11" ht="13.15">
      <c r="G776" s="4"/>
      <c r="H776" s="4"/>
      <c r="I776" s="4"/>
      <c r="J776" s="4"/>
      <c r="K776" s="4"/>
    </row>
    <row r="777" spans="7:11" ht="13.15">
      <c r="G777" s="4"/>
      <c r="H777" s="4"/>
      <c r="I777" s="4"/>
      <c r="J777" s="4"/>
      <c r="K777" s="4"/>
    </row>
    <row r="778" spans="7:11" ht="13.15">
      <c r="G778" s="4"/>
      <c r="H778" s="4"/>
      <c r="I778" s="4"/>
      <c r="J778" s="4"/>
      <c r="K778" s="4"/>
    </row>
    <row r="779" spans="7:11" ht="13.15">
      <c r="G779" s="4"/>
      <c r="H779" s="4"/>
      <c r="I779" s="4"/>
      <c r="J779" s="4"/>
      <c r="K779" s="4"/>
    </row>
    <row r="780" spans="7:11" ht="13.15">
      <c r="G780" s="4"/>
      <c r="H780" s="4"/>
      <c r="I780" s="4"/>
      <c r="J780" s="4"/>
      <c r="K780" s="4"/>
    </row>
    <row r="781" spans="7:11" ht="13.15">
      <c r="G781" s="4"/>
      <c r="H781" s="4"/>
      <c r="I781" s="4"/>
      <c r="J781" s="4"/>
      <c r="K781" s="4"/>
    </row>
    <row r="782" spans="7:11" ht="13.15">
      <c r="G782" s="4"/>
      <c r="H782" s="4"/>
      <c r="I782" s="4"/>
      <c r="J782" s="4"/>
      <c r="K782" s="4"/>
    </row>
    <row r="783" spans="7:11" ht="13.15">
      <c r="G783" s="4"/>
      <c r="H783" s="4"/>
      <c r="I783" s="4"/>
      <c r="J783" s="4"/>
      <c r="K783" s="4"/>
    </row>
    <row r="784" spans="7:11" ht="13.15">
      <c r="G784" s="4"/>
      <c r="H784" s="4"/>
      <c r="I784" s="4"/>
      <c r="J784" s="4"/>
      <c r="K784" s="4"/>
    </row>
    <row r="785" spans="7:11" ht="13.15">
      <c r="G785" s="4"/>
      <c r="H785" s="4"/>
      <c r="I785" s="4"/>
      <c r="J785" s="4"/>
      <c r="K785" s="4"/>
    </row>
    <row r="786" spans="7:11" ht="13.15">
      <c r="G786" s="4"/>
      <c r="H786" s="4"/>
      <c r="I786" s="4"/>
      <c r="J786" s="4"/>
      <c r="K786" s="4"/>
    </row>
    <row r="787" spans="7:11" ht="13.15">
      <c r="G787" s="4"/>
      <c r="H787" s="4"/>
      <c r="I787" s="4"/>
      <c r="J787" s="4"/>
      <c r="K787" s="4"/>
    </row>
    <row r="788" spans="7:11" ht="13.15">
      <c r="G788" s="4"/>
      <c r="H788" s="4"/>
      <c r="I788" s="4"/>
      <c r="J788" s="4"/>
      <c r="K788" s="4"/>
    </row>
    <row r="789" spans="7:11" ht="13.15">
      <c r="G789" s="4"/>
      <c r="H789" s="4"/>
      <c r="I789" s="4"/>
      <c r="J789" s="4"/>
      <c r="K789" s="4"/>
    </row>
    <row r="790" spans="7:11" ht="13.15">
      <c r="G790" s="4"/>
      <c r="H790" s="4"/>
      <c r="I790" s="4"/>
      <c r="J790" s="4"/>
      <c r="K790" s="4"/>
    </row>
    <row r="791" spans="7:11" ht="13.15">
      <c r="G791" s="4"/>
      <c r="H791" s="4"/>
      <c r="I791" s="4"/>
      <c r="J791" s="4"/>
      <c r="K791" s="4"/>
    </row>
    <row r="792" spans="7:11" ht="13.15">
      <c r="G792" s="4"/>
      <c r="H792" s="4"/>
      <c r="I792" s="4"/>
      <c r="J792" s="4"/>
      <c r="K792" s="4"/>
    </row>
    <row r="793" spans="7:11" ht="13.15">
      <c r="G793" s="4"/>
      <c r="H793" s="4"/>
      <c r="I793" s="4"/>
      <c r="J793" s="4"/>
      <c r="K793" s="4"/>
    </row>
    <row r="794" spans="7:11" ht="13.15">
      <c r="G794" s="4"/>
      <c r="H794" s="4"/>
      <c r="I794" s="4"/>
      <c r="J794" s="4"/>
      <c r="K794" s="4"/>
    </row>
    <row r="795" spans="7:11" ht="13.15">
      <c r="G795" s="4"/>
      <c r="H795" s="4"/>
      <c r="I795" s="4"/>
      <c r="J795" s="4"/>
      <c r="K795" s="4"/>
    </row>
    <row r="796" spans="7:11" ht="13.15">
      <c r="G796" s="4"/>
      <c r="H796" s="4"/>
      <c r="I796" s="4"/>
      <c r="J796" s="4"/>
      <c r="K796" s="4"/>
    </row>
    <row r="797" spans="7:11" ht="13.15">
      <c r="G797" s="4"/>
      <c r="H797" s="4"/>
      <c r="I797" s="4"/>
      <c r="J797" s="4"/>
      <c r="K797" s="4"/>
    </row>
    <row r="798" spans="7:11" ht="13.15">
      <c r="G798" s="4"/>
      <c r="H798" s="4"/>
      <c r="I798" s="4"/>
      <c r="J798" s="4"/>
      <c r="K798" s="4"/>
    </row>
    <row r="799" spans="7:11" ht="13.15">
      <c r="G799" s="4"/>
      <c r="H799" s="4"/>
      <c r="I799" s="4"/>
      <c r="J799" s="4"/>
      <c r="K799" s="4"/>
    </row>
    <row r="800" spans="7:11" ht="13.15">
      <c r="G800" s="4"/>
      <c r="H800" s="4"/>
      <c r="I800" s="4"/>
      <c r="J800" s="4"/>
      <c r="K800" s="4"/>
    </row>
    <row r="801" spans="7:11" ht="13.15">
      <c r="G801" s="4"/>
      <c r="H801" s="4"/>
      <c r="I801" s="4"/>
      <c r="J801" s="4"/>
      <c r="K801" s="4"/>
    </row>
    <row r="802" spans="7:11" ht="13.15">
      <c r="G802" s="4"/>
      <c r="H802" s="4"/>
      <c r="I802" s="4"/>
      <c r="J802" s="4"/>
      <c r="K802" s="4"/>
    </row>
    <row r="803" spans="7:11" ht="13.15">
      <c r="G803" s="4"/>
      <c r="H803" s="4"/>
      <c r="I803" s="4"/>
      <c r="J803" s="4"/>
      <c r="K803" s="4"/>
    </row>
    <row r="804" spans="7:11" ht="13.15">
      <c r="G804" s="4"/>
      <c r="H804" s="4"/>
      <c r="I804" s="4"/>
      <c r="J804" s="4"/>
      <c r="K804" s="4"/>
    </row>
    <row r="805" spans="7:11" ht="13.15">
      <c r="G805" s="4"/>
      <c r="H805" s="4"/>
      <c r="I805" s="4"/>
      <c r="J805" s="4"/>
      <c r="K805" s="4"/>
    </row>
    <row r="806" spans="7:11" ht="13.15">
      <c r="G806" s="4"/>
      <c r="H806" s="4"/>
      <c r="I806" s="4"/>
      <c r="J806" s="4"/>
      <c r="K806" s="4"/>
    </row>
    <row r="807" spans="7:11" ht="13.15">
      <c r="G807" s="4"/>
      <c r="H807" s="4"/>
      <c r="I807" s="4"/>
      <c r="J807" s="4"/>
      <c r="K807" s="4"/>
    </row>
    <row r="808" spans="7:11" ht="13.15">
      <c r="G808" s="4"/>
      <c r="H808" s="4"/>
      <c r="I808" s="4"/>
      <c r="J808" s="4"/>
      <c r="K808" s="4"/>
    </row>
    <row r="809" spans="7:11" ht="13.15">
      <c r="G809" s="4"/>
      <c r="H809" s="4"/>
      <c r="I809" s="4"/>
      <c r="J809" s="4"/>
      <c r="K809" s="4"/>
    </row>
    <row r="810" spans="7:11" ht="13.15">
      <c r="G810" s="4"/>
      <c r="H810" s="4"/>
      <c r="I810" s="4"/>
      <c r="J810" s="4"/>
      <c r="K810" s="4"/>
    </row>
    <row r="811" spans="7:11" ht="13.15">
      <c r="G811" s="4"/>
      <c r="H811" s="4"/>
      <c r="I811" s="4"/>
      <c r="J811" s="4"/>
      <c r="K811" s="4"/>
    </row>
    <row r="812" spans="7:11" ht="13.15">
      <c r="G812" s="4"/>
      <c r="H812" s="4"/>
      <c r="I812" s="4"/>
      <c r="J812" s="4"/>
      <c r="K812" s="4"/>
    </row>
    <row r="813" spans="7:11" ht="13.15">
      <c r="G813" s="4"/>
      <c r="H813" s="4"/>
      <c r="I813" s="4"/>
      <c r="J813" s="4"/>
      <c r="K813" s="4"/>
    </row>
    <row r="814" spans="7:11" ht="13.15">
      <c r="G814" s="4"/>
      <c r="H814" s="4"/>
      <c r="I814" s="4"/>
      <c r="J814" s="4"/>
      <c r="K814" s="4"/>
    </row>
    <row r="815" spans="7:11" ht="13.15">
      <c r="G815" s="4"/>
      <c r="H815" s="4"/>
      <c r="I815" s="4"/>
      <c r="J815" s="4"/>
      <c r="K815" s="4"/>
    </row>
    <row r="816" spans="7:11" ht="13.15">
      <c r="G816" s="4"/>
      <c r="H816" s="4"/>
      <c r="I816" s="4"/>
      <c r="J816" s="4"/>
      <c r="K816" s="4"/>
    </row>
    <row r="817" spans="7:11" ht="13.15">
      <c r="G817" s="4"/>
      <c r="H817" s="4"/>
      <c r="I817" s="4"/>
      <c r="J817" s="4"/>
      <c r="K817" s="4"/>
    </row>
    <row r="818" spans="7:11" ht="13.15">
      <c r="G818" s="4"/>
      <c r="H818" s="4"/>
      <c r="I818" s="4"/>
      <c r="J818" s="4"/>
      <c r="K818" s="4"/>
    </row>
    <row r="819" spans="7:11" ht="13.15">
      <c r="G819" s="4"/>
      <c r="H819" s="4"/>
      <c r="I819" s="4"/>
      <c r="J819" s="4"/>
      <c r="K819" s="4"/>
    </row>
    <row r="820" spans="7:11" ht="13.15">
      <c r="G820" s="4"/>
      <c r="H820" s="4"/>
      <c r="I820" s="4"/>
      <c r="J820" s="4"/>
      <c r="K820" s="4"/>
    </row>
    <row r="821" spans="7:11" ht="13.15">
      <c r="G821" s="4"/>
      <c r="H821" s="4"/>
      <c r="I821" s="4"/>
      <c r="J821" s="4"/>
      <c r="K821" s="4"/>
    </row>
    <row r="822" spans="7:11" ht="13.15">
      <c r="G822" s="4"/>
      <c r="H822" s="4"/>
      <c r="I822" s="4"/>
      <c r="J822" s="4"/>
      <c r="K822" s="4"/>
    </row>
    <row r="823" spans="7:11" ht="13.15">
      <c r="G823" s="4"/>
      <c r="H823" s="4"/>
      <c r="I823" s="4"/>
      <c r="J823" s="4"/>
      <c r="K823" s="4"/>
    </row>
    <row r="824" spans="7:11" ht="13.15">
      <c r="G824" s="4"/>
      <c r="H824" s="4"/>
      <c r="I824" s="4"/>
      <c r="J824" s="4"/>
      <c r="K824" s="4"/>
    </row>
    <row r="825" spans="7:11" ht="13.15">
      <c r="G825" s="4"/>
      <c r="H825" s="4"/>
      <c r="I825" s="4"/>
      <c r="J825" s="4"/>
      <c r="K825" s="4"/>
    </row>
    <row r="826" spans="7:11" ht="13.15">
      <c r="G826" s="4"/>
      <c r="H826" s="4"/>
      <c r="I826" s="4"/>
      <c r="J826" s="4"/>
      <c r="K826" s="4"/>
    </row>
    <row r="827" spans="7:11" ht="13.15">
      <c r="G827" s="4"/>
      <c r="H827" s="4"/>
      <c r="I827" s="4"/>
      <c r="J827" s="4"/>
      <c r="K827" s="4"/>
    </row>
    <row r="828" spans="7:11" ht="13.15">
      <c r="G828" s="4"/>
      <c r="H828" s="4"/>
      <c r="I828" s="4"/>
      <c r="J828" s="4"/>
      <c r="K828" s="4"/>
    </row>
    <row r="829" spans="7:11" ht="13.15">
      <c r="G829" s="4"/>
      <c r="H829" s="4"/>
      <c r="I829" s="4"/>
      <c r="J829" s="4"/>
      <c r="K829" s="4"/>
    </row>
    <row r="830" spans="7:11" ht="13.15">
      <c r="G830" s="4"/>
      <c r="H830" s="4"/>
      <c r="I830" s="4"/>
      <c r="J830" s="4"/>
      <c r="K830" s="4"/>
    </row>
    <row r="831" spans="7:11" ht="13.15">
      <c r="G831" s="4"/>
      <c r="H831" s="4"/>
      <c r="I831" s="4"/>
      <c r="J831" s="4"/>
      <c r="K831" s="4"/>
    </row>
    <row r="832" spans="7:11" ht="13.15">
      <c r="G832" s="4"/>
      <c r="H832" s="4"/>
      <c r="I832" s="4"/>
      <c r="J832" s="4"/>
      <c r="K832" s="4"/>
    </row>
    <row r="833" spans="7:11" ht="13.15">
      <c r="G833" s="4"/>
      <c r="H833" s="4"/>
      <c r="I833" s="4"/>
      <c r="J833" s="4"/>
      <c r="K833" s="4"/>
    </row>
    <row r="834" spans="7:11" ht="13.15">
      <c r="G834" s="4"/>
      <c r="H834" s="4"/>
      <c r="I834" s="4"/>
      <c r="J834" s="4"/>
      <c r="K834" s="4"/>
    </row>
    <row r="835" spans="7:11" ht="13.15">
      <c r="G835" s="4"/>
      <c r="H835" s="4"/>
      <c r="I835" s="4"/>
      <c r="J835" s="4"/>
      <c r="K835" s="4"/>
    </row>
    <row r="836" spans="7:11" ht="13.15">
      <c r="G836" s="4"/>
      <c r="H836" s="4"/>
      <c r="I836" s="4"/>
      <c r="J836" s="4"/>
      <c r="K836" s="4"/>
    </row>
    <row r="837" spans="7:11" ht="13.15">
      <c r="G837" s="4"/>
      <c r="H837" s="4"/>
      <c r="I837" s="4"/>
      <c r="J837" s="4"/>
      <c r="K837" s="4"/>
    </row>
    <row r="838" spans="7:11" ht="13.15">
      <c r="G838" s="4"/>
      <c r="H838" s="4"/>
      <c r="I838" s="4"/>
      <c r="J838" s="4"/>
      <c r="K838" s="4"/>
    </row>
    <row r="839" spans="7:11" ht="13.15">
      <c r="G839" s="4"/>
      <c r="H839" s="4"/>
      <c r="I839" s="4"/>
      <c r="J839" s="4"/>
      <c r="K839" s="4"/>
    </row>
    <row r="840" spans="7:11" ht="13.15">
      <c r="G840" s="4"/>
      <c r="H840" s="4"/>
      <c r="I840" s="4"/>
      <c r="J840" s="4"/>
      <c r="K840" s="4"/>
    </row>
    <row r="841" spans="7:11" ht="13.15">
      <c r="G841" s="4"/>
      <c r="H841" s="4"/>
      <c r="I841" s="4"/>
      <c r="J841" s="4"/>
      <c r="K841" s="4"/>
    </row>
    <row r="842" spans="7:11" ht="13.15">
      <c r="G842" s="4"/>
      <c r="H842" s="4"/>
      <c r="I842" s="4"/>
      <c r="J842" s="4"/>
      <c r="K842" s="4"/>
    </row>
    <row r="843" spans="7:11" ht="13.15">
      <c r="G843" s="4"/>
      <c r="H843" s="4"/>
      <c r="I843" s="4"/>
      <c r="J843" s="4"/>
      <c r="K843" s="4"/>
    </row>
    <row r="844" spans="7:11" ht="13.15">
      <c r="G844" s="4"/>
      <c r="H844" s="4"/>
      <c r="I844" s="4"/>
      <c r="J844" s="4"/>
      <c r="K844" s="4"/>
    </row>
    <row r="845" spans="7:11" ht="13.15">
      <c r="G845" s="4"/>
      <c r="H845" s="4"/>
      <c r="I845" s="4"/>
      <c r="J845" s="4"/>
      <c r="K845" s="4"/>
    </row>
    <row r="846" spans="7:11" ht="13.15">
      <c r="G846" s="4"/>
      <c r="H846" s="4"/>
      <c r="I846" s="4"/>
      <c r="J846" s="4"/>
      <c r="K846" s="4"/>
    </row>
    <row r="847" spans="7:11" ht="13.15">
      <c r="G847" s="4"/>
      <c r="H847" s="4"/>
      <c r="I847" s="4"/>
      <c r="J847" s="4"/>
      <c r="K847" s="4"/>
    </row>
    <row r="848" spans="7:11" ht="13.15">
      <c r="G848" s="4"/>
      <c r="H848" s="4"/>
      <c r="I848" s="4"/>
      <c r="J848" s="4"/>
      <c r="K848" s="4"/>
    </row>
    <row r="849" spans="7:11" ht="13.15">
      <c r="G849" s="4"/>
      <c r="H849" s="4"/>
      <c r="I849" s="4"/>
      <c r="J849" s="4"/>
      <c r="K849" s="4"/>
    </row>
    <row r="850" spans="7:11" ht="13.15">
      <c r="G850" s="4"/>
      <c r="H850" s="4"/>
      <c r="I850" s="4"/>
      <c r="J850" s="4"/>
      <c r="K850" s="4"/>
    </row>
    <row r="851" spans="7:11" ht="13.15">
      <c r="G851" s="4"/>
      <c r="H851" s="4"/>
      <c r="I851" s="4"/>
      <c r="J851" s="4"/>
      <c r="K851" s="4"/>
    </row>
    <row r="852" spans="7:11" ht="13.15">
      <c r="G852" s="4"/>
      <c r="H852" s="4"/>
      <c r="I852" s="4"/>
      <c r="J852" s="4"/>
      <c r="K852" s="4"/>
    </row>
    <row r="853" spans="7:11" ht="13.15">
      <c r="G853" s="4"/>
      <c r="H853" s="4"/>
      <c r="I853" s="4"/>
      <c r="J853" s="4"/>
      <c r="K853" s="4"/>
    </row>
    <row r="854" spans="7:11" ht="13.15">
      <c r="G854" s="4"/>
      <c r="H854" s="4"/>
      <c r="I854" s="4"/>
      <c r="J854" s="4"/>
      <c r="K854" s="4"/>
    </row>
    <row r="855" spans="7:11" ht="13.15">
      <c r="G855" s="4"/>
      <c r="H855" s="4"/>
      <c r="I855" s="4"/>
      <c r="J855" s="4"/>
      <c r="K855" s="4"/>
    </row>
    <row r="856" spans="7:11" ht="13.15">
      <c r="G856" s="4"/>
      <c r="H856" s="4"/>
      <c r="I856" s="4"/>
      <c r="J856" s="4"/>
      <c r="K856" s="4"/>
    </row>
    <row r="857" spans="7:11" ht="13.15">
      <c r="G857" s="4"/>
      <c r="H857" s="4"/>
      <c r="I857" s="4"/>
      <c r="J857" s="4"/>
      <c r="K857" s="4"/>
    </row>
    <row r="858" spans="7:11" ht="13.15">
      <c r="G858" s="4"/>
      <c r="H858" s="4"/>
      <c r="I858" s="4"/>
      <c r="J858" s="4"/>
      <c r="K858" s="4"/>
    </row>
    <row r="859" spans="7:11" ht="13.15">
      <c r="G859" s="4"/>
      <c r="H859" s="4"/>
      <c r="I859" s="4"/>
      <c r="J859" s="4"/>
      <c r="K859" s="4"/>
    </row>
    <row r="860" spans="7:11" ht="13.15">
      <c r="G860" s="4"/>
      <c r="H860" s="4"/>
      <c r="I860" s="4"/>
      <c r="J860" s="4"/>
      <c r="K860" s="4"/>
    </row>
    <row r="861" spans="7:11" ht="13.15">
      <c r="G861" s="4"/>
      <c r="H861" s="4"/>
      <c r="I861" s="4"/>
      <c r="J861" s="4"/>
      <c r="K861" s="4"/>
    </row>
    <row r="862" spans="7:11" ht="13.15">
      <c r="G862" s="4"/>
      <c r="H862" s="4"/>
      <c r="I862" s="4"/>
      <c r="J862" s="4"/>
      <c r="K862" s="4"/>
    </row>
    <row r="863" spans="7:11" ht="13.15">
      <c r="G863" s="4"/>
      <c r="H863" s="4"/>
      <c r="I863" s="4"/>
      <c r="J863" s="4"/>
      <c r="K863" s="4"/>
    </row>
    <row r="864" spans="7:11" ht="13.15">
      <c r="G864" s="4"/>
      <c r="H864" s="4"/>
      <c r="I864" s="4"/>
      <c r="J864" s="4"/>
      <c r="K864" s="4"/>
    </row>
    <row r="865" spans="7:11" ht="13.15">
      <c r="G865" s="4"/>
      <c r="H865" s="4"/>
      <c r="I865" s="4"/>
      <c r="J865" s="4"/>
      <c r="K865" s="4"/>
    </row>
    <row r="866" spans="7:11" ht="13.15">
      <c r="G866" s="4"/>
      <c r="H866" s="4"/>
      <c r="I866" s="4"/>
      <c r="J866" s="4"/>
      <c r="K866" s="4"/>
    </row>
    <row r="867" spans="7:11" ht="13.15">
      <c r="G867" s="4"/>
      <c r="H867" s="4"/>
      <c r="I867" s="4"/>
      <c r="J867" s="4"/>
      <c r="K867" s="4"/>
    </row>
    <row r="868" spans="7:11" ht="13.15">
      <c r="G868" s="4"/>
      <c r="H868" s="4"/>
      <c r="I868" s="4"/>
      <c r="J868" s="4"/>
      <c r="K868" s="4"/>
    </row>
    <row r="869" spans="7:11" ht="13.15">
      <c r="G869" s="4"/>
      <c r="H869" s="4"/>
      <c r="I869" s="4"/>
      <c r="J869" s="4"/>
      <c r="K869" s="4"/>
    </row>
    <row r="870" spans="7:11" ht="13.15">
      <c r="G870" s="4"/>
      <c r="H870" s="4"/>
      <c r="I870" s="4"/>
      <c r="J870" s="4"/>
      <c r="K870" s="4"/>
    </row>
    <row r="871" spans="7:11" ht="13.15">
      <c r="G871" s="4"/>
      <c r="H871" s="4"/>
      <c r="I871" s="4"/>
      <c r="J871" s="4"/>
      <c r="K871" s="4"/>
    </row>
    <row r="872" spans="7:11" ht="13.15">
      <c r="G872" s="4"/>
      <c r="H872" s="4"/>
      <c r="I872" s="4"/>
      <c r="J872" s="4"/>
      <c r="K872" s="4"/>
    </row>
    <row r="873" spans="7:11" ht="13.15">
      <c r="G873" s="4"/>
      <c r="H873" s="4"/>
      <c r="I873" s="4"/>
      <c r="J873" s="4"/>
      <c r="K873" s="4"/>
    </row>
    <row r="874" spans="7:11" ht="13.15">
      <c r="G874" s="4"/>
      <c r="H874" s="4"/>
      <c r="I874" s="4"/>
      <c r="J874" s="4"/>
      <c r="K874" s="4"/>
    </row>
    <row r="875" spans="7:11" ht="13.15">
      <c r="G875" s="4"/>
      <c r="H875" s="4"/>
      <c r="I875" s="4"/>
      <c r="J875" s="4"/>
      <c r="K875" s="4"/>
    </row>
    <row r="876" spans="7:11" ht="13.15">
      <c r="G876" s="4"/>
      <c r="H876" s="4"/>
      <c r="I876" s="4"/>
      <c r="J876" s="4"/>
      <c r="K876" s="4"/>
    </row>
    <row r="877" spans="7:11" ht="13.15">
      <c r="G877" s="4"/>
      <c r="H877" s="4"/>
      <c r="I877" s="4"/>
      <c r="J877" s="4"/>
      <c r="K877" s="4"/>
    </row>
    <row r="878" spans="7:11" ht="13.15">
      <c r="G878" s="4"/>
      <c r="H878" s="4"/>
      <c r="I878" s="4"/>
      <c r="J878" s="4"/>
      <c r="K878" s="4"/>
    </row>
    <row r="879" spans="7:11" ht="13.15">
      <c r="G879" s="4"/>
      <c r="H879" s="4"/>
      <c r="I879" s="4"/>
      <c r="J879" s="4"/>
      <c r="K879" s="4"/>
    </row>
    <row r="880" spans="7:11" ht="13.15">
      <c r="G880" s="4"/>
      <c r="H880" s="4"/>
      <c r="I880" s="4"/>
      <c r="J880" s="4"/>
      <c r="K880" s="4"/>
    </row>
    <row r="881" spans="7:11" ht="13.15">
      <c r="G881" s="4"/>
      <c r="H881" s="4"/>
      <c r="I881" s="4"/>
      <c r="J881" s="4"/>
      <c r="K881" s="4"/>
    </row>
    <row r="882" spans="7:11" ht="13.15">
      <c r="G882" s="4"/>
      <c r="H882" s="4"/>
      <c r="I882" s="4"/>
      <c r="J882" s="4"/>
      <c r="K882" s="4"/>
    </row>
    <row r="883" spans="7:11" ht="13.15">
      <c r="G883" s="4"/>
      <c r="H883" s="4"/>
      <c r="I883" s="4"/>
      <c r="J883" s="4"/>
      <c r="K883" s="4"/>
    </row>
    <row r="884" spans="7:11" ht="13.15">
      <c r="G884" s="4"/>
      <c r="H884" s="4"/>
      <c r="I884" s="4"/>
      <c r="J884" s="4"/>
      <c r="K884" s="4"/>
    </row>
    <row r="885" spans="7:11" ht="13.15">
      <c r="G885" s="4"/>
      <c r="H885" s="4"/>
      <c r="I885" s="4"/>
      <c r="J885" s="4"/>
      <c r="K885" s="4"/>
    </row>
    <row r="886" spans="7:11" ht="13.15">
      <c r="G886" s="4"/>
      <c r="H886" s="4"/>
      <c r="I886" s="4"/>
      <c r="J886" s="4"/>
      <c r="K886" s="4"/>
    </row>
    <row r="887" spans="7:11" ht="13.15">
      <c r="G887" s="4"/>
      <c r="H887" s="4"/>
      <c r="I887" s="4"/>
      <c r="J887" s="4"/>
      <c r="K887" s="4"/>
    </row>
    <row r="888" spans="7:11" ht="13.15">
      <c r="G888" s="4"/>
      <c r="H888" s="4"/>
      <c r="I888" s="4"/>
      <c r="J888" s="4"/>
      <c r="K888" s="4"/>
    </row>
    <row r="889" spans="7:11" ht="13.15">
      <c r="G889" s="4"/>
      <c r="H889" s="4"/>
      <c r="I889" s="4"/>
      <c r="J889" s="4"/>
      <c r="K889" s="4"/>
    </row>
    <row r="890" spans="7:11" ht="13.15">
      <c r="G890" s="4"/>
      <c r="H890" s="4"/>
      <c r="I890" s="4"/>
      <c r="J890" s="4"/>
      <c r="K890" s="4"/>
    </row>
    <row r="891" spans="7:11" ht="13.15">
      <c r="G891" s="4"/>
      <c r="H891" s="4"/>
      <c r="I891" s="4"/>
      <c r="J891" s="4"/>
      <c r="K891" s="4"/>
    </row>
    <row r="892" spans="7:11" ht="13.15">
      <c r="G892" s="4"/>
      <c r="H892" s="4"/>
      <c r="I892" s="4"/>
      <c r="J892" s="4"/>
      <c r="K892" s="4"/>
    </row>
    <row r="893" spans="7:11" ht="13.15">
      <c r="G893" s="4"/>
      <c r="H893" s="4"/>
      <c r="I893" s="4"/>
      <c r="J893" s="4"/>
      <c r="K893" s="4"/>
    </row>
    <row r="894" spans="7:11" ht="13.15">
      <c r="G894" s="4"/>
      <c r="H894" s="4"/>
      <c r="I894" s="4"/>
      <c r="J894" s="4"/>
      <c r="K894" s="4"/>
    </row>
    <row r="895" spans="7:11" ht="13.15">
      <c r="G895" s="4"/>
      <c r="H895" s="4"/>
      <c r="I895" s="4"/>
      <c r="J895" s="4"/>
      <c r="K895" s="4"/>
    </row>
    <row r="896" spans="7:11" ht="13.15">
      <c r="G896" s="4"/>
      <c r="H896" s="4"/>
      <c r="I896" s="4"/>
      <c r="J896" s="4"/>
      <c r="K896" s="4"/>
    </row>
    <row r="897" spans="7:11" ht="13.15">
      <c r="G897" s="4"/>
      <c r="H897" s="4"/>
      <c r="I897" s="4"/>
      <c r="J897" s="4"/>
      <c r="K897" s="4"/>
    </row>
    <row r="898" spans="7:11" ht="13.15">
      <c r="G898" s="4"/>
      <c r="H898" s="4"/>
      <c r="I898" s="4"/>
      <c r="J898" s="4"/>
      <c r="K898" s="4"/>
    </row>
    <row r="899" spans="7:11" ht="13.15">
      <c r="G899" s="4"/>
      <c r="H899" s="4"/>
      <c r="I899" s="4"/>
      <c r="J899" s="4"/>
      <c r="K899" s="4"/>
    </row>
    <row r="900" spans="7:11" ht="13.15">
      <c r="G900" s="4"/>
      <c r="H900" s="4"/>
      <c r="I900" s="4"/>
      <c r="J900" s="4"/>
      <c r="K900" s="4"/>
    </row>
    <row r="901" spans="7:11" ht="13.15">
      <c r="G901" s="4"/>
      <c r="H901" s="4"/>
      <c r="I901" s="4"/>
      <c r="J901" s="4"/>
      <c r="K901" s="4"/>
    </row>
    <row r="902" spans="7:11" ht="13.15">
      <c r="G902" s="4"/>
      <c r="H902" s="4"/>
      <c r="I902" s="4"/>
      <c r="J902" s="4"/>
      <c r="K902" s="4"/>
    </row>
    <row r="903" spans="7:11" ht="13.15">
      <c r="G903" s="4"/>
      <c r="H903" s="4"/>
      <c r="I903" s="4"/>
      <c r="J903" s="4"/>
      <c r="K903" s="4"/>
    </row>
    <row r="904" spans="7:11" ht="13.15">
      <c r="G904" s="4"/>
      <c r="H904" s="4"/>
      <c r="I904" s="4"/>
      <c r="J904" s="4"/>
      <c r="K904" s="4"/>
    </row>
    <row r="905" spans="7:11" ht="13.15">
      <c r="G905" s="4"/>
      <c r="H905" s="4"/>
      <c r="I905" s="4"/>
      <c r="J905" s="4"/>
      <c r="K905" s="4"/>
    </row>
    <row r="906" spans="7:11" ht="13.15">
      <c r="G906" s="4"/>
      <c r="H906" s="4"/>
      <c r="I906" s="4"/>
      <c r="J906" s="4"/>
      <c r="K906" s="4"/>
    </row>
    <row r="907" spans="7:11" ht="13.15">
      <c r="G907" s="4"/>
      <c r="H907" s="4"/>
      <c r="I907" s="4"/>
      <c r="J907" s="4"/>
      <c r="K907" s="4"/>
    </row>
    <row r="908" spans="7:11" ht="13.15">
      <c r="G908" s="4"/>
      <c r="H908" s="4"/>
      <c r="I908" s="4"/>
      <c r="J908" s="4"/>
      <c r="K908" s="4"/>
    </row>
    <row r="909" spans="7:11" ht="13.15">
      <c r="G909" s="4"/>
      <c r="H909" s="4"/>
      <c r="I909" s="4"/>
      <c r="J909" s="4"/>
      <c r="K909" s="4"/>
    </row>
    <row r="910" spans="7:11" ht="13.15">
      <c r="G910" s="4"/>
      <c r="H910" s="4"/>
      <c r="I910" s="4"/>
      <c r="J910" s="4"/>
      <c r="K910" s="4"/>
    </row>
    <row r="911" spans="7:11" ht="13.15">
      <c r="G911" s="4"/>
      <c r="H911" s="4"/>
      <c r="I911" s="4"/>
      <c r="J911" s="4"/>
      <c r="K911" s="4"/>
    </row>
    <row r="912" spans="7:11" ht="13.15">
      <c r="G912" s="4"/>
      <c r="H912" s="4"/>
      <c r="I912" s="4"/>
      <c r="J912" s="4"/>
      <c r="K912" s="4"/>
    </row>
    <row r="913" spans="7:11" ht="13.15">
      <c r="G913" s="4"/>
      <c r="H913" s="4"/>
      <c r="I913" s="4"/>
      <c r="J913" s="4"/>
      <c r="K913" s="4"/>
    </row>
    <row r="914" spans="7:11" ht="13.15">
      <c r="G914" s="4"/>
      <c r="H914" s="4"/>
      <c r="I914" s="4"/>
      <c r="J914" s="4"/>
      <c r="K914" s="4"/>
    </row>
    <row r="915" spans="7:11" ht="13.15">
      <c r="G915" s="4"/>
      <c r="H915" s="4"/>
      <c r="I915" s="4"/>
      <c r="J915" s="4"/>
      <c r="K915" s="4"/>
    </row>
    <row r="916" spans="7:11" ht="13.15">
      <c r="G916" s="4"/>
      <c r="H916" s="4"/>
      <c r="I916" s="4"/>
      <c r="J916" s="4"/>
      <c r="K916" s="4"/>
    </row>
    <row r="917" spans="7:11" ht="13.15">
      <c r="G917" s="4"/>
      <c r="H917" s="4"/>
      <c r="I917" s="4"/>
      <c r="J917" s="4"/>
      <c r="K917" s="4"/>
    </row>
    <row r="918" spans="7:11" ht="13.15">
      <c r="G918" s="4"/>
      <c r="H918" s="4"/>
      <c r="I918" s="4"/>
      <c r="J918" s="4"/>
      <c r="K918" s="4"/>
    </row>
    <row r="919" spans="7:11" ht="13.15">
      <c r="G919" s="4"/>
      <c r="H919" s="4"/>
      <c r="I919" s="4"/>
      <c r="J919" s="4"/>
      <c r="K919" s="4"/>
    </row>
    <row r="920" spans="7:11" ht="13.15">
      <c r="G920" s="4"/>
      <c r="H920" s="4"/>
      <c r="I920" s="4"/>
      <c r="J920" s="4"/>
      <c r="K920" s="4"/>
    </row>
    <row r="921" spans="7:11" ht="13.15">
      <c r="G921" s="4"/>
      <c r="H921" s="4"/>
      <c r="I921" s="4"/>
      <c r="J921" s="4"/>
      <c r="K921" s="4"/>
    </row>
    <row r="922" spans="7:11" ht="13.15">
      <c r="G922" s="4"/>
      <c r="H922" s="4"/>
      <c r="I922" s="4"/>
      <c r="J922" s="4"/>
      <c r="K922" s="4"/>
    </row>
    <row r="923" spans="7:11" ht="13.15">
      <c r="G923" s="4"/>
      <c r="H923" s="4"/>
      <c r="I923" s="4"/>
      <c r="J923" s="4"/>
      <c r="K923" s="4"/>
    </row>
    <row r="924" spans="7:11" ht="13.15">
      <c r="G924" s="4"/>
      <c r="H924" s="4"/>
      <c r="I924" s="4"/>
      <c r="J924" s="4"/>
      <c r="K924" s="4"/>
    </row>
    <row r="925" spans="7:11" ht="13.15">
      <c r="G925" s="4"/>
      <c r="H925" s="4"/>
      <c r="I925" s="4"/>
      <c r="J925" s="4"/>
      <c r="K925" s="4"/>
    </row>
    <row r="926" spans="7:11" ht="13.15">
      <c r="G926" s="4"/>
      <c r="H926" s="4"/>
      <c r="I926" s="4"/>
      <c r="J926" s="4"/>
      <c r="K926" s="4"/>
    </row>
    <row r="927" spans="7:11" ht="13.15">
      <c r="G927" s="4"/>
      <c r="H927" s="4"/>
      <c r="I927" s="4"/>
      <c r="J927" s="4"/>
      <c r="K927" s="4"/>
    </row>
    <row r="928" spans="7:11" ht="13.15">
      <c r="G928" s="4"/>
      <c r="H928" s="4"/>
      <c r="I928" s="4"/>
      <c r="J928" s="4"/>
      <c r="K928" s="4"/>
    </row>
    <row r="929" spans="7:11" ht="13.15">
      <c r="G929" s="4"/>
      <c r="H929" s="4"/>
      <c r="I929" s="4"/>
      <c r="J929" s="4"/>
      <c r="K929" s="4"/>
    </row>
    <row r="930" spans="7:11" ht="13.15">
      <c r="G930" s="4"/>
      <c r="H930" s="4"/>
      <c r="I930" s="4"/>
      <c r="J930" s="4"/>
      <c r="K930" s="4"/>
    </row>
    <row r="931" spans="7:11" ht="13.15">
      <c r="G931" s="4"/>
      <c r="H931" s="4"/>
      <c r="I931" s="4"/>
      <c r="J931" s="4"/>
      <c r="K931" s="4"/>
    </row>
    <row r="932" spans="7:11" ht="13.15">
      <c r="G932" s="4"/>
      <c r="H932" s="4"/>
      <c r="I932" s="4"/>
      <c r="J932" s="4"/>
      <c r="K932" s="4"/>
    </row>
    <row r="933" spans="7:11" ht="13.15">
      <c r="G933" s="4"/>
      <c r="H933" s="4"/>
      <c r="I933" s="4"/>
      <c r="J933" s="4"/>
      <c r="K933" s="4"/>
    </row>
    <row r="934" spans="7:11" ht="13.15">
      <c r="G934" s="4"/>
      <c r="H934" s="4"/>
      <c r="I934" s="4"/>
      <c r="J934" s="4"/>
      <c r="K934" s="4"/>
    </row>
    <row r="935" spans="7:11" ht="13.15">
      <c r="G935" s="4"/>
      <c r="H935" s="4"/>
      <c r="I935" s="4"/>
      <c r="J935" s="4"/>
      <c r="K935" s="4"/>
    </row>
    <row r="936" spans="7:11" ht="13.15">
      <c r="G936" s="4"/>
      <c r="H936" s="4"/>
      <c r="I936" s="4"/>
      <c r="J936" s="4"/>
      <c r="K936" s="4"/>
    </row>
    <row r="937" spans="7:11" ht="13.15">
      <c r="G937" s="4"/>
      <c r="H937" s="4"/>
      <c r="I937" s="4"/>
      <c r="J937" s="4"/>
      <c r="K937" s="4"/>
    </row>
    <row r="938" spans="7:11" ht="13.15">
      <c r="G938" s="4"/>
      <c r="H938" s="4"/>
      <c r="I938" s="4"/>
      <c r="J938" s="4"/>
      <c r="K938" s="4"/>
    </row>
    <row r="939" spans="7:11" ht="13.15">
      <c r="G939" s="4"/>
      <c r="H939" s="4"/>
      <c r="I939" s="4"/>
      <c r="J939" s="4"/>
      <c r="K939" s="4"/>
    </row>
    <row r="940" spans="7:11" ht="13.15">
      <c r="G940" s="4"/>
      <c r="H940" s="4"/>
      <c r="I940" s="4"/>
      <c r="J940" s="4"/>
      <c r="K940" s="4"/>
    </row>
    <row r="941" spans="7:11" ht="13.15">
      <c r="G941" s="4"/>
      <c r="H941" s="4"/>
      <c r="I941" s="4"/>
      <c r="J941" s="4"/>
      <c r="K941" s="4"/>
    </row>
    <row r="942" spans="7:11" ht="13.15">
      <c r="G942" s="4"/>
      <c r="H942" s="4"/>
      <c r="I942" s="4"/>
      <c r="J942" s="4"/>
      <c r="K942" s="4"/>
    </row>
    <row r="943" spans="7:11" ht="13.15">
      <c r="G943" s="4"/>
      <c r="H943" s="4"/>
      <c r="I943" s="4"/>
      <c r="J943" s="4"/>
      <c r="K943" s="4"/>
    </row>
    <row r="944" spans="7:11" ht="13.15">
      <c r="G944" s="4"/>
      <c r="H944" s="4"/>
      <c r="I944" s="4"/>
      <c r="J944" s="4"/>
      <c r="K944" s="4"/>
    </row>
    <row r="945" spans="7:11" ht="13.15">
      <c r="G945" s="4"/>
      <c r="H945" s="4"/>
      <c r="I945" s="4"/>
      <c r="J945" s="4"/>
      <c r="K945" s="4"/>
    </row>
    <row r="946" spans="7:11" ht="13.15">
      <c r="G946" s="4"/>
      <c r="H946" s="4"/>
      <c r="I946" s="4"/>
      <c r="J946" s="4"/>
      <c r="K946" s="4"/>
    </row>
    <row r="947" spans="7:11" ht="13.15">
      <c r="G947" s="4"/>
      <c r="H947" s="4"/>
      <c r="I947" s="4"/>
      <c r="J947" s="4"/>
      <c r="K947" s="4"/>
    </row>
    <row r="948" spans="7:11" ht="13.15">
      <c r="G948" s="4"/>
      <c r="H948" s="4"/>
      <c r="I948" s="4"/>
      <c r="J948" s="4"/>
      <c r="K948" s="4"/>
    </row>
    <row r="949" spans="7:11" ht="13.15">
      <c r="G949" s="4"/>
      <c r="H949" s="4"/>
      <c r="I949" s="4"/>
      <c r="J949" s="4"/>
      <c r="K949" s="4"/>
    </row>
    <row r="950" spans="7:11" ht="13.15">
      <c r="G950" s="4"/>
      <c r="H950" s="4"/>
      <c r="I950" s="4"/>
      <c r="J950" s="4"/>
      <c r="K950" s="4"/>
    </row>
    <row r="951" spans="7:11" ht="13.15">
      <c r="G951" s="4"/>
      <c r="H951" s="4"/>
      <c r="I951" s="4"/>
      <c r="J951" s="4"/>
      <c r="K951" s="4"/>
    </row>
    <row r="952" spans="7:11" ht="13.15">
      <c r="G952" s="4"/>
      <c r="H952" s="4"/>
      <c r="I952" s="4"/>
      <c r="J952" s="4"/>
      <c r="K952" s="4"/>
    </row>
    <row r="953" spans="7:11" ht="13.15">
      <c r="G953" s="4"/>
      <c r="H953" s="4"/>
      <c r="I953" s="4"/>
      <c r="J953" s="4"/>
      <c r="K953" s="4"/>
    </row>
    <row r="954" spans="7:11" ht="13.15">
      <c r="G954" s="4"/>
      <c r="H954" s="4"/>
      <c r="I954" s="4"/>
      <c r="J954" s="4"/>
      <c r="K954" s="4"/>
    </row>
    <row r="955" spans="7:11" ht="13.15">
      <c r="G955" s="4"/>
      <c r="H955" s="4"/>
      <c r="I955" s="4"/>
      <c r="J955" s="4"/>
      <c r="K955" s="4"/>
    </row>
    <row r="956" spans="7:11" ht="13.15">
      <c r="G956" s="4"/>
      <c r="H956" s="4"/>
      <c r="I956" s="4"/>
      <c r="J956" s="4"/>
      <c r="K956" s="4"/>
    </row>
    <row r="957" spans="7:11" ht="13.15">
      <c r="G957" s="4"/>
      <c r="H957" s="4"/>
      <c r="I957" s="4"/>
      <c r="J957" s="4"/>
      <c r="K957" s="4"/>
    </row>
    <row r="958" spans="7:11" ht="13.15">
      <c r="G958" s="4"/>
      <c r="H958" s="4"/>
      <c r="I958" s="4"/>
      <c r="J958" s="4"/>
      <c r="K958" s="4"/>
    </row>
    <row r="959" spans="7:11" ht="13.15">
      <c r="G959" s="4"/>
      <c r="H959" s="4"/>
      <c r="I959" s="4"/>
      <c r="J959" s="4"/>
      <c r="K959" s="4"/>
    </row>
    <row r="960" spans="7:11" ht="13.15">
      <c r="G960" s="4"/>
      <c r="H960" s="4"/>
      <c r="I960" s="4"/>
      <c r="J960" s="4"/>
      <c r="K960" s="4"/>
    </row>
    <row r="961" spans="7:11" ht="13.15">
      <c r="G961" s="4"/>
      <c r="H961" s="4"/>
      <c r="I961" s="4"/>
      <c r="J961" s="4"/>
      <c r="K961" s="4"/>
    </row>
    <row r="962" spans="7:11" ht="13.15">
      <c r="G962" s="4"/>
      <c r="H962" s="4"/>
      <c r="I962" s="4"/>
      <c r="J962" s="4"/>
      <c r="K962" s="4"/>
    </row>
    <row r="963" spans="7:11" ht="13.15">
      <c r="G963" s="4"/>
      <c r="H963" s="4"/>
      <c r="I963" s="4"/>
      <c r="J963" s="4"/>
      <c r="K963" s="4"/>
    </row>
    <row r="964" spans="7:11" ht="13.15">
      <c r="G964" s="4"/>
      <c r="H964" s="4"/>
      <c r="I964" s="4"/>
      <c r="J964" s="4"/>
      <c r="K964" s="4"/>
    </row>
    <row r="965" spans="7:11" ht="13.15">
      <c r="G965" s="4"/>
      <c r="H965" s="4"/>
      <c r="I965" s="4"/>
      <c r="J965" s="4"/>
      <c r="K965" s="4"/>
    </row>
    <row r="966" spans="7:11" ht="13.15">
      <c r="G966" s="4"/>
      <c r="H966" s="4"/>
      <c r="I966" s="4"/>
      <c r="J966" s="4"/>
      <c r="K966" s="4"/>
    </row>
    <row r="967" spans="7:11" ht="13.15">
      <c r="G967" s="4"/>
      <c r="H967" s="4"/>
      <c r="I967" s="4"/>
      <c r="J967" s="4"/>
      <c r="K967" s="4"/>
    </row>
    <row r="968" spans="7:11" ht="13.15">
      <c r="G968" s="4"/>
      <c r="H968" s="4"/>
      <c r="I968" s="4"/>
      <c r="J968" s="4"/>
      <c r="K968" s="4"/>
    </row>
    <row r="969" spans="7:11" ht="13.15">
      <c r="G969" s="4"/>
      <c r="H969" s="4"/>
      <c r="I969" s="4"/>
      <c r="J969" s="4"/>
      <c r="K969" s="4"/>
    </row>
    <row r="970" spans="7:11" ht="13.15">
      <c r="G970" s="4"/>
      <c r="H970" s="4"/>
      <c r="I970" s="4"/>
      <c r="J970" s="4"/>
      <c r="K970" s="4"/>
    </row>
    <row r="971" spans="7:11" ht="13.15">
      <c r="G971" s="4"/>
      <c r="H971" s="4"/>
      <c r="I971" s="4"/>
      <c r="J971" s="4"/>
      <c r="K971" s="4"/>
    </row>
    <row r="972" spans="7:11" ht="13.15">
      <c r="G972" s="4"/>
      <c r="H972" s="4"/>
      <c r="I972" s="4"/>
      <c r="J972" s="4"/>
      <c r="K972" s="4"/>
    </row>
    <row r="973" spans="7:11" ht="13.15">
      <c r="G973" s="4"/>
      <c r="H973" s="4"/>
      <c r="I973" s="4"/>
      <c r="J973" s="4"/>
      <c r="K973" s="4"/>
    </row>
    <row r="974" spans="7:11" ht="13.15">
      <c r="G974" s="4"/>
      <c r="H974" s="4"/>
      <c r="I974" s="4"/>
      <c r="J974" s="4"/>
      <c r="K974" s="4"/>
    </row>
    <row r="975" spans="7:11" ht="13.15">
      <c r="G975" s="4"/>
      <c r="H975" s="4"/>
      <c r="I975" s="4"/>
      <c r="J975" s="4"/>
      <c r="K975" s="4"/>
    </row>
    <row r="976" spans="7:11" ht="13.15">
      <c r="G976" s="4"/>
      <c r="H976" s="4"/>
      <c r="I976" s="4"/>
      <c r="J976" s="4"/>
      <c r="K976" s="4"/>
    </row>
    <row r="977" spans="7:11" ht="13.15">
      <c r="G977" s="4"/>
      <c r="H977" s="4"/>
      <c r="I977" s="4"/>
      <c r="J977" s="4"/>
      <c r="K977" s="4"/>
    </row>
    <row r="978" spans="7:11" ht="13.15">
      <c r="G978" s="4"/>
      <c r="H978" s="4"/>
      <c r="I978" s="4"/>
      <c r="J978" s="4"/>
      <c r="K978" s="4"/>
    </row>
    <row r="979" spans="7:11" ht="13.15">
      <c r="G979" s="4"/>
      <c r="H979" s="4"/>
      <c r="I979" s="4"/>
      <c r="J979" s="4"/>
      <c r="K979" s="4"/>
    </row>
    <row r="980" spans="7:11" ht="13.15">
      <c r="G980" s="4"/>
      <c r="H980" s="4"/>
      <c r="I980" s="4"/>
      <c r="J980" s="4"/>
      <c r="K980" s="4"/>
    </row>
    <row r="981" spans="7:11" ht="13.15">
      <c r="G981" s="4"/>
      <c r="H981" s="4"/>
      <c r="I981" s="4"/>
      <c r="J981" s="4"/>
      <c r="K981" s="4"/>
    </row>
    <row r="982" spans="7:11" ht="13.15">
      <c r="G982" s="4"/>
      <c r="H982" s="4"/>
      <c r="I982" s="4"/>
      <c r="J982" s="4"/>
      <c r="K982" s="4"/>
    </row>
    <row r="983" spans="7:11" ht="13.15">
      <c r="G983" s="4"/>
      <c r="H983" s="4"/>
      <c r="I983" s="4"/>
      <c r="J983" s="4"/>
      <c r="K983" s="4"/>
    </row>
    <row r="984" spans="7:11" ht="13.15">
      <c r="G984" s="4"/>
      <c r="H984" s="4"/>
      <c r="I984" s="4"/>
      <c r="J984" s="4"/>
      <c r="K984" s="4"/>
    </row>
    <row r="985" spans="7:11" ht="13.15">
      <c r="G985" s="4"/>
      <c r="H985" s="4"/>
      <c r="I985" s="4"/>
      <c r="J985" s="4"/>
      <c r="K985" s="4"/>
    </row>
    <row r="986" spans="7:11" ht="13.15">
      <c r="G986" s="4"/>
      <c r="H986" s="4"/>
      <c r="I986" s="4"/>
      <c r="J986" s="4"/>
      <c r="K986" s="4"/>
    </row>
    <row r="987" spans="7:11" ht="13.15">
      <c r="G987" s="4"/>
      <c r="H987" s="4"/>
      <c r="I987" s="4"/>
      <c r="J987" s="4"/>
      <c r="K987" s="4"/>
    </row>
    <row r="988" spans="7:11" ht="13.15">
      <c r="G988" s="4"/>
      <c r="H988" s="4"/>
      <c r="I988" s="4"/>
      <c r="J988" s="4"/>
      <c r="K988" s="4"/>
    </row>
    <row r="989" spans="7:11" ht="13.15">
      <c r="G989" s="4"/>
      <c r="H989" s="4"/>
      <c r="I989" s="4"/>
      <c r="J989" s="4"/>
      <c r="K989" s="4"/>
    </row>
    <row r="990" spans="7:11" ht="13.15">
      <c r="G990" s="4"/>
      <c r="H990" s="4"/>
      <c r="I990" s="4"/>
      <c r="J990" s="4"/>
      <c r="K990" s="4"/>
    </row>
    <row r="991" spans="7:11" ht="13.15">
      <c r="G991" s="4"/>
      <c r="H991" s="4"/>
      <c r="I991" s="4"/>
      <c r="J991" s="4"/>
      <c r="K991" s="4"/>
    </row>
    <row r="992" spans="7:11" ht="13.15">
      <c r="G992" s="4"/>
      <c r="H992" s="4"/>
      <c r="I992" s="4"/>
      <c r="J992" s="4"/>
      <c r="K992" s="4"/>
    </row>
    <row r="993" spans="7:11" ht="13.15">
      <c r="G993" s="4"/>
      <c r="H993" s="4"/>
      <c r="I993" s="4"/>
      <c r="J993" s="4"/>
      <c r="K993" s="4"/>
    </row>
    <row r="994" spans="7:11" ht="13.15">
      <c r="G994" s="4"/>
      <c r="H994" s="4"/>
      <c r="I994" s="4"/>
      <c r="J994" s="4"/>
      <c r="K994" s="4"/>
    </row>
    <row r="995" spans="7:11" ht="13.15">
      <c r="G995" s="4"/>
      <c r="H995" s="4"/>
      <c r="I995" s="4"/>
      <c r="J995" s="4"/>
      <c r="K995" s="4"/>
    </row>
    <row r="996" spans="7:11" ht="13.15">
      <c r="G996" s="4"/>
      <c r="H996" s="4"/>
      <c r="I996" s="4"/>
      <c r="J996" s="4"/>
      <c r="K996" s="4"/>
    </row>
    <row r="997" spans="7:11" ht="13.15">
      <c r="G997" s="4"/>
      <c r="H997" s="4"/>
      <c r="I997" s="4"/>
      <c r="J997" s="4"/>
      <c r="K997" s="4"/>
    </row>
    <row r="998" spans="7:11" ht="13.15">
      <c r="G998" s="4"/>
      <c r="H998" s="4"/>
      <c r="I998" s="4"/>
      <c r="J998" s="4"/>
      <c r="K998" s="4"/>
    </row>
    <row r="999" spans="7:11" ht="13.15">
      <c r="G999" s="4"/>
      <c r="H999" s="4"/>
      <c r="I999" s="4"/>
      <c r="J999" s="4"/>
      <c r="K999" s="4"/>
    </row>
    <row r="1000" spans="7:11" ht="13.15">
      <c r="G1000" s="4"/>
      <c r="H1000" s="4"/>
      <c r="I1000" s="4"/>
      <c r="J1000" s="4"/>
      <c r="K1000" s="4"/>
    </row>
    <row r="1001" spans="7:11" ht="13.15">
      <c r="G1001" s="4"/>
      <c r="H1001" s="4"/>
      <c r="I1001" s="4"/>
      <c r="J1001" s="4"/>
      <c r="K1001" s="4"/>
    </row>
    <row r="1002" spans="7:11" ht="13.15">
      <c r="G1002" s="4"/>
      <c r="H1002" s="4"/>
      <c r="I1002" s="4"/>
      <c r="J1002" s="4"/>
      <c r="K1002" s="4"/>
    </row>
  </sheetData>
  <mergeCells count="10">
    <mergeCell ref="AA1:AE1"/>
    <mergeCell ref="AP1:AT1"/>
    <mergeCell ref="AK1:AO1"/>
    <mergeCell ref="AU1:AY1"/>
    <mergeCell ref="AF1:AJ1"/>
    <mergeCell ref="B1:F1"/>
    <mergeCell ref="G1:K1"/>
    <mergeCell ref="L1:P1"/>
    <mergeCell ref="Q1:U1"/>
    <mergeCell ref="V1:Z1"/>
  </mergeCells>
  <conditionalFormatting sqref="D3:D27">
    <cfRule type="colorScale" priority="3">
      <colorScale>
        <cfvo type="min"/>
        <cfvo type="max"/>
        <color rgb="FFFFFFFF"/>
        <color rgb="FF57BB8A"/>
      </colorScale>
    </cfRule>
  </conditionalFormatting>
  <conditionalFormatting sqref="F3:F27">
    <cfRule type="colorScale" priority="1">
      <colorScale>
        <cfvo type="min"/>
        <cfvo type="max"/>
        <color rgb="FFFFFFFF"/>
        <color rgb="FF57BB8A"/>
      </colorScale>
    </cfRule>
  </conditionalFormatting>
  <conditionalFormatting sqref="K3:K27">
    <cfRule type="colorScale" priority="2">
      <colorScale>
        <cfvo type="min"/>
        <cfvo type="max"/>
        <color rgb="FFFFFFFF"/>
        <color rgb="FF57BB8A"/>
      </colorScale>
    </cfRule>
  </conditionalFormatting>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499984740745262"/>
    <outlinePr summaryBelow="0" summaryRight="0"/>
  </sheetPr>
  <dimension ref="A1:AB208"/>
  <sheetViews>
    <sheetView zoomScale="70" zoomScaleNormal="70" workbookViewId="0">
      <pane ySplit="1" topLeftCell="A153" activePane="bottomLeft" state="frozen"/>
      <selection pane="bottomLeft" activeCell="D155" sqref="D155"/>
    </sheetView>
  </sheetViews>
  <sheetFormatPr defaultColWidth="14.42578125" defaultRowHeight="15.75" customHeight="1"/>
  <cols>
    <col min="1" max="1" width="13" customWidth="1"/>
    <col min="2" max="2" width="40.85546875" customWidth="1"/>
    <col min="3" max="3" width="45.28515625" customWidth="1"/>
    <col min="4" max="5" width="10.5703125" customWidth="1"/>
    <col min="6" max="6" width="33.28515625" hidden="1" customWidth="1"/>
    <col min="7" max="7" width="27.7109375" style="209" customWidth="1"/>
    <col min="8" max="8" width="26.28515625" customWidth="1"/>
    <col min="11" max="12" width="18.5703125" customWidth="1"/>
  </cols>
  <sheetData>
    <row r="1" spans="1:28" ht="59.45" customHeight="1">
      <c r="A1" s="162" t="s">
        <v>51</v>
      </c>
      <c r="B1" s="7" t="s">
        <v>247</v>
      </c>
      <c r="C1" s="7" t="s">
        <v>248</v>
      </c>
      <c r="D1" s="7" t="s">
        <v>249</v>
      </c>
      <c r="E1" s="7" t="s">
        <v>250</v>
      </c>
      <c r="F1" s="7" t="s">
        <v>251</v>
      </c>
      <c r="G1" s="202" t="s">
        <v>252</v>
      </c>
      <c r="H1" s="219" t="s">
        <v>413</v>
      </c>
      <c r="I1" s="7" t="s">
        <v>414</v>
      </c>
      <c r="J1" s="219" t="s">
        <v>415</v>
      </c>
      <c r="K1" s="1"/>
      <c r="L1" s="1"/>
      <c r="M1" s="163"/>
      <c r="N1" s="163"/>
      <c r="O1" s="163"/>
      <c r="P1" s="163"/>
      <c r="Q1" s="163"/>
      <c r="R1" s="163"/>
      <c r="S1" s="163"/>
      <c r="T1" s="163"/>
      <c r="U1" s="163"/>
      <c r="V1" s="163"/>
      <c r="W1" s="163"/>
      <c r="X1" s="163"/>
      <c r="Y1" s="163"/>
      <c r="Z1" s="163"/>
      <c r="AA1" s="163"/>
      <c r="AB1" s="163"/>
    </row>
    <row r="2" spans="1:28" ht="13.9">
      <c r="A2" s="245" t="s">
        <v>253</v>
      </c>
      <c r="B2" s="164" t="s">
        <v>506</v>
      </c>
      <c r="C2" s="165"/>
      <c r="D2" s="165"/>
      <c r="E2" s="165"/>
      <c r="F2" s="165"/>
      <c r="G2" s="203"/>
      <c r="H2" s="166"/>
      <c r="I2" s="166"/>
      <c r="J2" s="166"/>
      <c r="K2" s="246"/>
      <c r="L2" s="246"/>
      <c r="M2" s="166"/>
      <c r="N2" s="166"/>
      <c r="O2" s="166"/>
      <c r="P2" s="166"/>
      <c r="Q2" s="166"/>
      <c r="R2" s="166"/>
      <c r="S2" s="166"/>
      <c r="T2" s="166"/>
      <c r="U2" s="166"/>
      <c r="V2" s="166"/>
      <c r="W2" s="166"/>
      <c r="X2" s="166"/>
      <c r="Y2" s="166"/>
      <c r="Z2" s="166"/>
      <c r="AA2" s="166"/>
      <c r="AB2" s="166"/>
    </row>
    <row r="3" spans="1:28" ht="13.9">
      <c r="A3" s="245" t="s">
        <v>254</v>
      </c>
      <c r="B3" s="164" t="s">
        <v>417</v>
      </c>
      <c r="C3" s="165"/>
      <c r="D3" s="165"/>
      <c r="E3" s="165"/>
      <c r="F3" s="165"/>
      <c r="G3" s="203"/>
      <c r="H3" s="196"/>
      <c r="I3" s="196"/>
      <c r="J3" s="196"/>
      <c r="K3" s="1"/>
      <c r="L3" s="1"/>
      <c r="M3" s="107"/>
      <c r="N3" s="107"/>
      <c r="O3" s="107"/>
      <c r="P3" s="107"/>
      <c r="Q3" s="107"/>
      <c r="R3" s="107"/>
      <c r="S3" s="107"/>
      <c r="T3" s="107"/>
      <c r="U3" s="107"/>
      <c r="V3" s="107"/>
      <c r="W3" s="107"/>
      <c r="X3" s="107"/>
      <c r="Y3" s="107"/>
      <c r="Z3" s="107"/>
      <c r="AA3" s="107"/>
      <c r="AB3" s="107"/>
    </row>
    <row r="4" spans="1:28" ht="26.45">
      <c r="A4" s="245" t="s">
        <v>255</v>
      </c>
      <c r="B4" s="164" t="s">
        <v>507</v>
      </c>
      <c r="C4" s="165"/>
      <c r="D4" s="165"/>
      <c r="E4" s="165"/>
      <c r="F4" s="165"/>
      <c r="G4" s="203"/>
      <c r="H4" s="196"/>
      <c r="I4" s="196"/>
      <c r="J4" s="196"/>
      <c r="K4" s="1"/>
      <c r="L4" s="1"/>
      <c r="M4" s="107"/>
      <c r="N4" s="107"/>
      <c r="O4" s="107"/>
      <c r="P4" s="107"/>
      <c r="Q4" s="107"/>
      <c r="R4" s="107"/>
      <c r="S4" s="107"/>
      <c r="T4" s="107"/>
      <c r="U4" s="107"/>
      <c r="V4" s="107"/>
      <c r="W4" s="107"/>
      <c r="X4" s="107"/>
      <c r="Y4" s="107"/>
      <c r="Z4" s="107"/>
      <c r="AA4" s="107"/>
      <c r="AB4" s="107"/>
    </row>
    <row r="5" spans="1:28" ht="13.9">
      <c r="A5" s="247" t="s">
        <v>257</v>
      </c>
      <c r="B5" s="167" t="s">
        <v>258</v>
      </c>
      <c r="C5" s="167" t="s">
        <v>259</v>
      </c>
      <c r="D5" s="166"/>
      <c r="E5" s="166"/>
      <c r="F5" s="166"/>
      <c r="G5" s="204"/>
      <c r="H5" s="196"/>
      <c r="I5" s="196"/>
      <c r="J5" s="196"/>
      <c r="K5" s="1"/>
      <c r="L5" s="1"/>
      <c r="M5" s="107"/>
      <c r="N5" s="107"/>
      <c r="O5" s="107"/>
      <c r="P5" s="107"/>
      <c r="Q5" s="107"/>
      <c r="R5" s="107"/>
      <c r="S5" s="107"/>
      <c r="T5" s="107"/>
      <c r="U5" s="107"/>
      <c r="V5" s="107"/>
      <c r="W5" s="107"/>
      <c r="X5" s="107"/>
      <c r="Y5" s="107"/>
      <c r="Z5" s="107"/>
      <c r="AA5" s="107"/>
      <c r="AB5" s="107"/>
    </row>
    <row r="6" spans="1:28" ht="13.9">
      <c r="A6" s="162" t="s">
        <v>419</v>
      </c>
      <c r="B6" s="168" t="s">
        <v>21</v>
      </c>
      <c r="C6" s="169"/>
      <c r="D6" s="169"/>
      <c r="E6" s="169"/>
      <c r="F6" s="170"/>
      <c r="G6" s="205"/>
      <c r="H6" s="196"/>
      <c r="I6" s="196"/>
      <c r="J6" s="196"/>
      <c r="K6" s="200"/>
      <c r="L6" s="200"/>
      <c r="M6" s="107"/>
      <c r="N6" s="107"/>
      <c r="O6" s="107"/>
      <c r="P6" s="107"/>
      <c r="Q6" s="107"/>
      <c r="R6" s="107"/>
      <c r="S6" s="107"/>
      <c r="T6" s="107"/>
      <c r="U6" s="107"/>
      <c r="V6" s="107"/>
      <c r="W6" s="107"/>
      <c r="X6" s="107"/>
      <c r="Y6" s="107"/>
      <c r="Z6" s="107"/>
      <c r="AA6" s="107"/>
      <c r="AB6" s="107"/>
    </row>
    <row r="7" spans="1:28" ht="110.45">
      <c r="A7" s="248">
        <v>44562</v>
      </c>
      <c r="B7" s="172" t="s">
        <v>85</v>
      </c>
      <c r="C7" s="173" t="s">
        <v>260</v>
      </c>
      <c r="D7" s="351">
        <v>2</v>
      </c>
      <c r="E7" s="352">
        <v>0.5</v>
      </c>
      <c r="F7" s="189"/>
      <c r="G7" s="206" t="s">
        <v>508</v>
      </c>
      <c r="H7" s="196"/>
      <c r="I7" s="196"/>
      <c r="J7" s="196"/>
      <c r="K7" s="249" t="s">
        <v>2</v>
      </c>
      <c r="L7" s="359">
        <f>SUM(D7:D10)-SUMIF(E7:E10,"-",D7:D10)</f>
        <v>6</v>
      </c>
      <c r="M7" s="107"/>
      <c r="N7" s="107"/>
      <c r="O7" s="107"/>
      <c r="P7" s="107"/>
      <c r="Q7" s="107"/>
      <c r="R7" s="107"/>
      <c r="S7" s="107"/>
      <c r="T7" s="107"/>
      <c r="U7" s="107"/>
      <c r="V7" s="107"/>
      <c r="W7" s="107"/>
      <c r="X7" s="107"/>
      <c r="Y7" s="107"/>
      <c r="Z7" s="107"/>
      <c r="AA7" s="107"/>
      <c r="AB7" s="107"/>
    </row>
    <row r="8" spans="1:28" ht="55.15">
      <c r="A8" s="251">
        <v>44593</v>
      </c>
      <c r="B8" s="172" t="s">
        <v>86</v>
      </c>
      <c r="C8" s="173" t="s">
        <v>263</v>
      </c>
      <c r="D8" s="351">
        <v>2</v>
      </c>
      <c r="E8" s="352">
        <v>2</v>
      </c>
      <c r="F8" s="206"/>
      <c r="G8" s="206" t="s">
        <v>509</v>
      </c>
      <c r="H8" s="196"/>
      <c r="I8" s="196"/>
      <c r="J8" s="196"/>
      <c r="K8" s="249" t="s">
        <v>3</v>
      </c>
      <c r="L8" s="359">
        <f>SUMIF(E7:E10,"~?",D7:D10)</f>
        <v>0</v>
      </c>
      <c r="M8" s="107"/>
      <c r="N8" s="107"/>
      <c r="O8" s="107"/>
      <c r="P8" s="107"/>
      <c r="Q8" s="107"/>
      <c r="R8" s="107"/>
      <c r="S8" s="107"/>
      <c r="T8" s="107"/>
      <c r="U8" s="107"/>
      <c r="V8" s="107"/>
      <c r="W8" s="107"/>
      <c r="X8" s="107"/>
      <c r="Y8" s="107"/>
      <c r="Z8" s="107"/>
      <c r="AA8" s="107"/>
      <c r="AB8" s="107"/>
    </row>
    <row r="9" spans="1:28" ht="55.15">
      <c r="A9" s="251">
        <v>44621</v>
      </c>
      <c r="B9" s="172" t="s">
        <v>87</v>
      </c>
      <c r="C9" s="173" t="s">
        <v>265</v>
      </c>
      <c r="D9" s="351">
        <v>1</v>
      </c>
      <c r="E9" s="352">
        <v>0</v>
      </c>
      <c r="F9" s="206"/>
      <c r="G9" s="206" t="s">
        <v>510</v>
      </c>
      <c r="H9" s="196"/>
      <c r="I9" s="196"/>
      <c r="J9" s="196"/>
      <c r="K9" s="249" t="s">
        <v>4</v>
      </c>
      <c r="L9" s="359">
        <f>SUM(E7:E10)</f>
        <v>3.5</v>
      </c>
      <c r="M9" s="107"/>
      <c r="N9" s="107"/>
      <c r="O9" s="107"/>
      <c r="P9" s="107"/>
      <c r="Q9" s="107"/>
      <c r="R9" s="107"/>
      <c r="S9" s="107"/>
      <c r="T9" s="107"/>
      <c r="U9" s="107"/>
      <c r="V9" s="107"/>
      <c r="W9" s="107"/>
      <c r="X9" s="107"/>
      <c r="Y9" s="107"/>
      <c r="Z9" s="107"/>
      <c r="AA9" s="107"/>
      <c r="AB9" s="107"/>
    </row>
    <row r="10" spans="1:28" ht="41.45">
      <c r="A10" s="251">
        <v>44652</v>
      </c>
      <c r="B10" s="172" t="s">
        <v>88</v>
      </c>
      <c r="C10" s="173" t="s">
        <v>267</v>
      </c>
      <c r="D10" s="351">
        <v>1</v>
      </c>
      <c r="E10" s="352">
        <v>1</v>
      </c>
      <c r="F10" s="206"/>
      <c r="G10" s="206"/>
      <c r="H10" s="196"/>
      <c r="I10" s="196"/>
      <c r="J10" s="196"/>
      <c r="K10" s="249" t="s">
        <v>5</v>
      </c>
      <c r="L10" s="359">
        <f>L7-L8</f>
        <v>6</v>
      </c>
      <c r="M10" s="107"/>
      <c r="N10" s="107"/>
      <c r="O10" s="107"/>
      <c r="P10" s="107"/>
      <c r="Q10" s="107"/>
      <c r="R10" s="107"/>
      <c r="S10" s="107"/>
      <c r="T10" s="107"/>
      <c r="U10" s="107"/>
      <c r="V10" s="107"/>
      <c r="W10" s="107"/>
      <c r="X10" s="107"/>
      <c r="Y10" s="107"/>
      <c r="Z10" s="107"/>
      <c r="AA10" s="107"/>
      <c r="AB10" s="107"/>
    </row>
    <row r="11" spans="1:28" ht="27.6">
      <c r="A11" s="171"/>
      <c r="B11" s="173"/>
      <c r="C11" s="173"/>
      <c r="D11" s="351"/>
      <c r="E11" s="352"/>
      <c r="F11" s="175"/>
      <c r="G11" s="207"/>
      <c r="H11" s="196"/>
      <c r="I11" s="196"/>
      <c r="J11" s="196"/>
      <c r="K11" s="252" t="s">
        <v>423</v>
      </c>
      <c r="L11" s="253">
        <f>IFERROR(L9/L7,"N/A")</f>
        <v>0.58333333333333337</v>
      </c>
      <c r="M11" s="107"/>
      <c r="N11" s="107"/>
      <c r="O11" s="107"/>
      <c r="P11" s="107"/>
      <c r="Q11" s="107"/>
      <c r="R11" s="107"/>
      <c r="S11" s="107"/>
      <c r="T11" s="107"/>
      <c r="U11" s="107"/>
      <c r="V11" s="107"/>
      <c r="W11" s="107"/>
      <c r="X11" s="107"/>
      <c r="Y11" s="107"/>
      <c r="Z11" s="107"/>
      <c r="AA11" s="107"/>
      <c r="AB11" s="107"/>
    </row>
    <row r="12" spans="1:28" ht="13.9">
      <c r="A12" s="162" t="s">
        <v>424</v>
      </c>
      <c r="B12" s="168" t="s">
        <v>23</v>
      </c>
      <c r="C12" s="169"/>
      <c r="D12" s="353"/>
      <c r="E12" s="353"/>
      <c r="F12" s="170"/>
      <c r="G12" s="205"/>
      <c r="H12" s="196"/>
      <c r="I12" s="196"/>
      <c r="J12" s="196"/>
      <c r="K12" s="200"/>
      <c r="L12" s="200"/>
      <c r="M12" s="107"/>
      <c r="N12" s="107"/>
      <c r="O12" s="107"/>
      <c r="P12" s="107"/>
      <c r="Q12" s="107"/>
      <c r="R12" s="107"/>
      <c r="S12" s="107"/>
      <c r="T12" s="107"/>
      <c r="U12" s="107"/>
      <c r="V12" s="107"/>
      <c r="W12" s="107"/>
      <c r="X12" s="107"/>
      <c r="Y12" s="107"/>
      <c r="Z12" s="107"/>
      <c r="AA12" s="107"/>
      <c r="AB12" s="107"/>
    </row>
    <row r="13" spans="1:28" ht="138">
      <c r="A13" s="251">
        <v>44563</v>
      </c>
      <c r="B13" s="172" t="s">
        <v>89</v>
      </c>
      <c r="C13" s="173" t="s">
        <v>268</v>
      </c>
      <c r="D13" s="351">
        <v>2</v>
      </c>
      <c r="E13" s="352">
        <v>1</v>
      </c>
      <c r="F13" s="239"/>
      <c r="G13" s="207" t="s">
        <v>511</v>
      </c>
      <c r="H13" s="196"/>
      <c r="I13" s="196"/>
      <c r="J13" s="196"/>
      <c r="K13" s="249" t="s">
        <v>2</v>
      </c>
      <c r="L13" s="359">
        <f>SUM(D13:D19)-SUMIF(E13:E19,"-",D13:D19)</f>
        <v>12</v>
      </c>
      <c r="M13" s="107"/>
      <c r="N13" s="107"/>
      <c r="O13" s="107"/>
      <c r="P13" s="107"/>
      <c r="Q13" s="107"/>
      <c r="R13" s="107"/>
      <c r="S13" s="107"/>
      <c r="T13" s="107"/>
      <c r="U13" s="107"/>
      <c r="V13" s="107"/>
      <c r="W13" s="107"/>
      <c r="X13" s="107"/>
      <c r="Y13" s="107"/>
      <c r="Z13" s="107"/>
      <c r="AA13" s="107"/>
      <c r="AB13" s="107"/>
    </row>
    <row r="14" spans="1:28" ht="55.15">
      <c r="A14" s="251">
        <v>44594</v>
      </c>
      <c r="B14" s="172" t="s">
        <v>90</v>
      </c>
      <c r="C14" s="173" t="s">
        <v>271</v>
      </c>
      <c r="D14" s="351">
        <v>3</v>
      </c>
      <c r="E14" s="352">
        <v>1.5</v>
      </c>
      <c r="F14" s="175"/>
      <c r="G14" s="208" t="s">
        <v>512</v>
      </c>
      <c r="H14" s="196"/>
      <c r="I14" s="196"/>
      <c r="J14" s="196"/>
      <c r="K14" s="249" t="s">
        <v>3</v>
      </c>
      <c r="L14" s="359">
        <f>SUMIF(E13:E19,"~?",D13:D19)</f>
        <v>0</v>
      </c>
      <c r="M14" s="107"/>
      <c r="N14" s="107"/>
      <c r="O14" s="107"/>
      <c r="P14" s="107"/>
      <c r="Q14" s="107"/>
      <c r="R14" s="107"/>
      <c r="S14" s="107"/>
      <c r="T14" s="107"/>
      <c r="U14" s="107"/>
      <c r="V14" s="107"/>
      <c r="W14" s="107"/>
      <c r="X14" s="107"/>
      <c r="Y14" s="107"/>
      <c r="Z14" s="107"/>
      <c r="AA14" s="107"/>
      <c r="AB14" s="107"/>
    </row>
    <row r="15" spans="1:28" ht="96.6">
      <c r="A15" s="251">
        <v>44622</v>
      </c>
      <c r="B15" s="172" t="s">
        <v>91</v>
      </c>
      <c r="C15" s="173" t="s">
        <v>273</v>
      </c>
      <c r="D15" s="351">
        <v>1</v>
      </c>
      <c r="E15" s="352">
        <v>0.5</v>
      </c>
      <c r="F15" s="175"/>
      <c r="G15" s="208"/>
      <c r="H15" s="196"/>
      <c r="I15" s="196"/>
      <c r="J15" s="196"/>
      <c r="K15" s="249" t="s">
        <v>4</v>
      </c>
      <c r="L15" s="359">
        <f>SUM(E13:E19)</f>
        <v>6</v>
      </c>
      <c r="M15" s="107"/>
      <c r="N15" s="107"/>
      <c r="O15" s="107"/>
      <c r="P15" s="107"/>
      <c r="Q15" s="107"/>
      <c r="R15" s="107"/>
      <c r="S15" s="107"/>
      <c r="T15" s="107"/>
      <c r="U15" s="107"/>
      <c r="V15" s="107"/>
      <c r="W15" s="107"/>
      <c r="X15" s="107"/>
      <c r="Y15" s="107"/>
      <c r="Z15" s="107"/>
      <c r="AA15" s="107"/>
      <c r="AB15" s="107"/>
    </row>
    <row r="16" spans="1:28" ht="41.45">
      <c r="A16" s="251">
        <v>44653</v>
      </c>
      <c r="B16" s="172" t="s">
        <v>92</v>
      </c>
      <c r="C16" s="173" t="s">
        <v>275</v>
      </c>
      <c r="D16" s="351">
        <v>2</v>
      </c>
      <c r="E16" s="352">
        <v>1</v>
      </c>
      <c r="F16" s="175"/>
      <c r="G16" s="207"/>
      <c r="H16" s="196"/>
      <c r="I16" s="196"/>
      <c r="J16" s="196"/>
      <c r="K16" s="249" t="s">
        <v>5</v>
      </c>
      <c r="L16" s="359">
        <f>L13-L14</f>
        <v>12</v>
      </c>
      <c r="M16" s="107"/>
      <c r="N16" s="107"/>
      <c r="O16" s="107"/>
      <c r="P16" s="107"/>
      <c r="Q16" s="107"/>
      <c r="R16" s="107"/>
      <c r="S16" s="107"/>
      <c r="T16" s="107"/>
      <c r="U16" s="107"/>
      <c r="V16" s="107"/>
      <c r="W16" s="107"/>
      <c r="X16" s="107"/>
      <c r="Y16" s="107"/>
      <c r="Z16" s="107"/>
      <c r="AA16" s="107"/>
      <c r="AB16" s="107"/>
    </row>
    <row r="17" spans="1:28" ht="27.6">
      <c r="A17" s="251">
        <v>44683</v>
      </c>
      <c r="B17" s="172" t="s">
        <v>93</v>
      </c>
      <c r="C17" s="173" t="s">
        <v>277</v>
      </c>
      <c r="D17" s="351">
        <v>1</v>
      </c>
      <c r="E17" s="352">
        <v>0.5</v>
      </c>
      <c r="F17" s="175"/>
      <c r="G17" s="207"/>
      <c r="H17" s="196"/>
      <c r="I17" s="196"/>
      <c r="J17" s="196"/>
      <c r="K17" s="252" t="s">
        <v>423</v>
      </c>
      <c r="L17" s="253">
        <f>IFERROR(L15/L13,"N/A")</f>
        <v>0.5</v>
      </c>
      <c r="M17" s="107"/>
      <c r="N17" s="107"/>
      <c r="O17" s="107"/>
      <c r="P17" s="107"/>
      <c r="Q17" s="107"/>
      <c r="R17" s="107"/>
      <c r="S17" s="107"/>
      <c r="T17" s="107"/>
      <c r="U17" s="107"/>
      <c r="V17" s="107"/>
      <c r="W17" s="107"/>
      <c r="X17" s="107"/>
      <c r="Y17" s="107"/>
      <c r="Z17" s="107"/>
      <c r="AA17" s="107"/>
      <c r="AB17" s="107"/>
    </row>
    <row r="18" spans="1:28" ht="41.45">
      <c r="A18" s="251">
        <v>44714</v>
      </c>
      <c r="B18" s="172" t="s">
        <v>95</v>
      </c>
      <c r="C18" s="173" t="s">
        <v>281</v>
      </c>
      <c r="D18" s="351">
        <v>2</v>
      </c>
      <c r="E18" s="352">
        <v>1</v>
      </c>
      <c r="F18" s="175"/>
      <c r="G18" s="207"/>
      <c r="H18" s="196"/>
      <c r="I18" s="196"/>
      <c r="J18" s="196"/>
      <c r="K18" s="1"/>
      <c r="L18" s="254"/>
      <c r="M18" s="107"/>
      <c r="N18" s="107"/>
      <c r="O18" s="107"/>
      <c r="P18" s="107"/>
      <c r="Q18" s="107"/>
      <c r="R18" s="107"/>
      <c r="S18" s="107"/>
      <c r="T18" s="107"/>
      <c r="U18" s="107"/>
      <c r="V18" s="107"/>
      <c r="W18" s="107"/>
      <c r="X18" s="107"/>
      <c r="Y18" s="107"/>
      <c r="Z18" s="107"/>
      <c r="AA18" s="107"/>
      <c r="AB18" s="107"/>
    </row>
    <row r="19" spans="1:28" ht="41.45">
      <c r="A19" s="251">
        <v>44744</v>
      </c>
      <c r="B19" s="172" t="s">
        <v>96</v>
      </c>
      <c r="C19" s="173"/>
      <c r="D19" s="351">
        <v>1</v>
      </c>
      <c r="E19" s="352">
        <v>0.5</v>
      </c>
      <c r="F19" s="175"/>
      <c r="G19" s="207"/>
      <c r="H19" s="196"/>
      <c r="I19" s="196"/>
      <c r="J19" s="196"/>
      <c r="K19" s="1"/>
      <c r="L19" s="1"/>
      <c r="M19" s="107"/>
      <c r="N19" s="107"/>
      <c r="O19" s="107"/>
      <c r="P19" s="107"/>
      <c r="Q19" s="107"/>
      <c r="R19" s="107"/>
      <c r="S19" s="107"/>
      <c r="T19" s="107"/>
      <c r="U19" s="107"/>
      <c r="V19" s="107"/>
      <c r="W19" s="107"/>
      <c r="X19" s="107"/>
      <c r="Y19" s="107"/>
      <c r="Z19" s="107"/>
      <c r="AA19" s="107"/>
      <c r="AB19" s="107"/>
    </row>
    <row r="20" spans="1:28" ht="13.9">
      <c r="D20" s="354"/>
      <c r="E20" s="354"/>
      <c r="H20" s="196"/>
      <c r="I20" s="196"/>
      <c r="J20" s="196"/>
      <c r="K20" s="1"/>
      <c r="L20" s="1"/>
      <c r="M20" s="107"/>
      <c r="N20" s="107"/>
      <c r="O20" s="107"/>
      <c r="P20" s="107"/>
      <c r="Q20" s="107"/>
      <c r="R20" s="107"/>
      <c r="S20" s="107"/>
      <c r="T20" s="107"/>
      <c r="U20" s="107"/>
      <c r="V20" s="107"/>
      <c r="W20" s="107"/>
      <c r="X20" s="107"/>
      <c r="Y20" s="107"/>
      <c r="Z20" s="107"/>
      <c r="AA20" s="107"/>
      <c r="AB20" s="107"/>
    </row>
    <row r="21" spans="1:28" ht="13.9">
      <c r="A21" s="171"/>
      <c r="B21" s="173"/>
      <c r="C21" s="173"/>
      <c r="D21" s="351"/>
      <c r="E21" s="352"/>
      <c r="F21" s="175"/>
      <c r="G21" s="207"/>
      <c r="H21" s="196"/>
      <c r="I21" s="196"/>
      <c r="J21" s="196"/>
      <c r="K21" s="1"/>
      <c r="L21" s="2"/>
      <c r="M21" s="107"/>
      <c r="N21" s="107"/>
      <c r="O21" s="107"/>
      <c r="P21" s="107"/>
      <c r="Q21" s="107"/>
      <c r="R21" s="107"/>
      <c r="S21" s="107"/>
      <c r="T21" s="107"/>
      <c r="U21" s="107"/>
      <c r="V21" s="107"/>
      <c r="W21" s="107"/>
      <c r="X21" s="107"/>
      <c r="Y21" s="107"/>
      <c r="Z21" s="107"/>
      <c r="AA21" s="107"/>
      <c r="AB21" s="107"/>
    </row>
    <row r="22" spans="1:28" ht="13.9">
      <c r="A22" s="162" t="s">
        <v>431</v>
      </c>
      <c r="B22" s="169" t="s">
        <v>25</v>
      </c>
      <c r="C22" s="169"/>
      <c r="D22" s="353"/>
      <c r="E22" s="353"/>
      <c r="F22" s="170"/>
      <c r="G22" s="205"/>
      <c r="H22" s="196"/>
      <c r="I22" s="196"/>
      <c r="J22" s="196"/>
      <c r="K22" s="200"/>
      <c r="L22" s="200"/>
      <c r="M22" s="107"/>
      <c r="N22" s="107"/>
      <c r="O22" s="107"/>
      <c r="P22" s="107"/>
      <c r="Q22" s="107"/>
      <c r="R22" s="107"/>
      <c r="S22" s="107"/>
      <c r="T22" s="107"/>
      <c r="U22" s="107"/>
      <c r="V22" s="107"/>
      <c r="W22" s="107"/>
      <c r="X22" s="107"/>
      <c r="Y22" s="107"/>
      <c r="Z22" s="107"/>
      <c r="AA22" s="107"/>
      <c r="AB22" s="107"/>
    </row>
    <row r="23" spans="1:28" ht="55.15">
      <c r="A23" s="251">
        <v>44564</v>
      </c>
      <c r="B23" s="172" t="s">
        <v>97</v>
      </c>
      <c r="C23" s="173"/>
      <c r="D23" s="351">
        <v>1</v>
      </c>
      <c r="E23" s="352">
        <v>1</v>
      </c>
      <c r="F23" s="175"/>
      <c r="G23" s="207"/>
      <c r="H23" s="196"/>
      <c r="I23" s="196"/>
      <c r="J23" s="196"/>
      <c r="K23" s="249" t="s">
        <v>2</v>
      </c>
      <c r="L23" s="359">
        <f>SUM(D23:D26)-SUMIF(E23:E26,"-",D23:D26)</f>
        <v>4</v>
      </c>
      <c r="M23" s="107"/>
      <c r="N23" s="107"/>
      <c r="O23" s="107"/>
      <c r="P23" s="107"/>
      <c r="Q23" s="107"/>
      <c r="R23" s="107"/>
      <c r="S23" s="107"/>
      <c r="T23" s="107"/>
      <c r="U23" s="107"/>
      <c r="V23" s="107"/>
      <c r="W23" s="107"/>
      <c r="X23" s="107"/>
      <c r="Y23" s="107"/>
      <c r="Z23" s="107"/>
      <c r="AA23" s="107"/>
      <c r="AB23" s="107"/>
    </row>
    <row r="24" spans="1:28" ht="82.9">
      <c r="A24" s="251">
        <v>44595</v>
      </c>
      <c r="B24" s="172" t="s">
        <v>98</v>
      </c>
      <c r="C24" s="173" t="s">
        <v>285</v>
      </c>
      <c r="D24" s="351">
        <v>3</v>
      </c>
      <c r="E24" s="352">
        <v>3</v>
      </c>
      <c r="F24" s="196"/>
      <c r="G24" s="196" t="s">
        <v>513</v>
      </c>
      <c r="H24" s="196"/>
      <c r="I24" s="196"/>
      <c r="J24" s="196"/>
      <c r="K24" s="249" t="s">
        <v>3</v>
      </c>
      <c r="L24" s="359">
        <f>SUMIF(E23:E26,"~?",D23:D26)</f>
        <v>0</v>
      </c>
      <c r="M24" s="107"/>
      <c r="N24" s="107"/>
      <c r="O24" s="107"/>
      <c r="P24" s="107"/>
      <c r="Q24" s="107"/>
      <c r="R24" s="107"/>
      <c r="S24" s="107"/>
      <c r="T24" s="107"/>
      <c r="U24" s="107"/>
      <c r="V24" s="107"/>
      <c r="W24" s="107"/>
      <c r="X24" s="107"/>
      <c r="Y24" s="107"/>
      <c r="Z24" s="107"/>
      <c r="AA24" s="107"/>
      <c r="AB24" s="107"/>
    </row>
    <row r="25" spans="1:28" ht="13.9">
      <c r="A25" s="172"/>
      <c r="B25" s="172"/>
      <c r="C25" s="173"/>
      <c r="D25" s="351"/>
      <c r="E25" s="352"/>
      <c r="G25" s="207"/>
      <c r="H25" s="196"/>
      <c r="I25" s="196"/>
      <c r="J25" s="196"/>
      <c r="K25" s="249" t="s">
        <v>4</v>
      </c>
      <c r="L25" s="359">
        <f>SUM(E23:E26)</f>
        <v>4</v>
      </c>
      <c r="M25" s="107"/>
      <c r="N25" s="107"/>
      <c r="O25" s="107"/>
      <c r="P25" s="107"/>
      <c r="Q25" s="107"/>
      <c r="R25" s="107"/>
      <c r="S25" s="107"/>
      <c r="T25" s="107"/>
      <c r="U25" s="107"/>
      <c r="V25" s="107"/>
      <c r="W25" s="107"/>
      <c r="X25" s="107"/>
      <c r="Y25" s="107"/>
      <c r="Z25" s="107"/>
      <c r="AA25" s="107"/>
      <c r="AB25" s="107"/>
    </row>
    <row r="26" spans="1:28" ht="27.6">
      <c r="A26" s="171"/>
      <c r="B26" s="173"/>
      <c r="C26" s="173"/>
      <c r="D26" s="351"/>
      <c r="E26" s="352"/>
      <c r="F26" s="175"/>
      <c r="G26" s="207"/>
      <c r="H26" s="196"/>
      <c r="I26" s="196"/>
      <c r="J26" s="196"/>
      <c r="K26" s="249" t="s">
        <v>5</v>
      </c>
      <c r="L26" s="359">
        <f>L23-L24</f>
        <v>4</v>
      </c>
      <c r="M26" s="107"/>
      <c r="N26" s="107"/>
      <c r="O26" s="107"/>
      <c r="P26" s="107"/>
      <c r="Q26" s="107"/>
      <c r="R26" s="107"/>
      <c r="S26" s="107"/>
      <c r="T26" s="107"/>
      <c r="U26" s="107"/>
      <c r="V26" s="107"/>
      <c r="W26" s="107"/>
      <c r="X26" s="107"/>
      <c r="Y26" s="107"/>
      <c r="Z26" s="107"/>
      <c r="AA26" s="107"/>
      <c r="AB26" s="107"/>
    </row>
    <row r="27" spans="1:28" ht="27.6">
      <c r="D27" s="354"/>
      <c r="E27" s="354"/>
      <c r="H27" s="196"/>
      <c r="I27" s="196"/>
      <c r="J27" s="196"/>
      <c r="K27" s="252" t="s">
        <v>423</v>
      </c>
      <c r="L27" s="253">
        <f>IFERROR(L25/L23,"N/A")</f>
        <v>1</v>
      </c>
      <c r="M27" s="107"/>
      <c r="N27" s="107"/>
      <c r="O27" s="107"/>
      <c r="P27" s="107"/>
      <c r="Q27" s="107"/>
      <c r="R27" s="107"/>
      <c r="S27" s="107"/>
      <c r="T27" s="107"/>
      <c r="U27" s="107"/>
      <c r="V27" s="107"/>
      <c r="W27" s="107"/>
      <c r="X27" s="107"/>
      <c r="Y27" s="107"/>
      <c r="Z27" s="107"/>
      <c r="AA27" s="107"/>
      <c r="AB27" s="107"/>
    </row>
    <row r="28" spans="1:28" ht="28.15" customHeight="1">
      <c r="A28" s="162" t="s">
        <v>434</v>
      </c>
      <c r="B28" s="168" t="s">
        <v>27</v>
      </c>
      <c r="C28" s="169"/>
      <c r="D28" s="353"/>
      <c r="E28" s="353"/>
      <c r="F28" s="170"/>
      <c r="G28" s="205"/>
      <c r="H28" s="196"/>
      <c r="I28" s="196"/>
      <c r="J28" s="196"/>
      <c r="K28" s="1"/>
      <c r="L28" s="1"/>
      <c r="M28" s="107"/>
      <c r="N28" s="107"/>
      <c r="O28" s="107"/>
      <c r="P28" s="107"/>
      <c r="Q28" s="107"/>
      <c r="R28" s="107"/>
      <c r="S28" s="107"/>
      <c r="T28" s="107"/>
      <c r="U28" s="107"/>
      <c r="V28" s="107"/>
      <c r="W28" s="107"/>
      <c r="X28" s="107"/>
      <c r="Y28" s="107"/>
      <c r="Z28" s="107"/>
      <c r="AA28" s="107"/>
      <c r="AB28" s="107"/>
    </row>
    <row r="29" spans="1:28" ht="138">
      <c r="A29" s="251">
        <v>44565</v>
      </c>
      <c r="B29" s="172" t="s">
        <v>101</v>
      </c>
      <c r="C29" s="173" t="s">
        <v>290</v>
      </c>
      <c r="D29" s="351">
        <v>2</v>
      </c>
      <c r="E29" s="352" t="s">
        <v>286</v>
      </c>
      <c r="F29" s="175"/>
      <c r="G29" s="207"/>
      <c r="H29" s="196"/>
      <c r="I29" s="196"/>
      <c r="J29" s="196"/>
      <c r="K29" s="255" t="s">
        <v>2</v>
      </c>
      <c r="L29" s="360">
        <f>SUM(D29:D32)-SUMIF(E29:E32,"-",D29:D32)</f>
        <v>6</v>
      </c>
      <c r="M29" s="107"/>
      <c r="N29" s="107"/>
      <c r="O29" s="107"/>
      <c r="P29" s="107"/>
      <c r="Q29" s="107"/>
      <c r="R29" s="107"/>
      <c r="S29" s="107"/>
      <c r="T29" s="107"/>
      <c r="U29" s="107"/>
      <c r="V29" s="107"/>
      <c r="W29" s="107"/>
      <c r="X29" s="107"/>
      <c r="Y29" s="107"/>
      <c r="Z29" s="107"/>
      <c r="AA29" s="107"/>
      <c r="AB29" s="107"/>
    </row>
    <row r="30" spans="1:28" ht="55.15">
      <c r="A30" s="251">
        <v>44596</v>
      </c>
      <c r="B30" s="172" t="s">
        <v>102</v>
      </c>
      <c r="C30" s="173" t="s">
        <v>292</v>
      </c>
      <c r="D30" s="351">
        <v>2</v>
      </c>
      <c r="E30" s="352" t="s">
        <v>286</v>
      </c>
      <c r="F30" s="175"/>
      <c r="G30" s="207"/>
      <c r="H30" s="196"/>
      <c r="I30" s="196"/>
      <c r="J30" s="196"/>
      <c r="K30" s="249" t="s">
        <v>3</v>
      </c>
      <c r="L30" s="359">
        <f>SUMIF(E29:E32,"~?",D29:D32)</f>
        <v>6</v>
      </c>
      <c r="M30" s="107"/>
      <c r="N30" s="107"/>
      <c r="O30" s="107"/>
      <c r="P30" s="107"/>
      <c r="Q30" s="107"/>
      <c r="R30" s="107"/>
      <c r="S30" s="107"/>
      <c r="T30" s="107"/>
      <c r="U30" s="107"/>
      <c r="V30" s="107"/>
      <c r="W30" s="107"/>
      <c r="X30" s="107"/>
      <c r="Y30" s="107"/>
      <c r="Z30" s="107"/>
      <c r="AA30" s="107"/>
      <c r="AB30" s="107"/>
    </row>
    <row r="31" spans="1:28" ht="69">
      <c r="A31" s="257">
        <v>44624</v>
      </c>
      <c r="B31" s="172" t="s">
        <v>103</v>
      </c>
      <c r="C31" s="173" t="s">
        <v>294</v>
      </c>
      <c r="D31" s="351">
        <v>2</v>
      </c>
      <c r="E31" s="352" t="s">
        <v>286</v>
      </c>
      <c r="F31" s="175"/>
      <c r="G31" s="207"/>
      <c r="H31" s="196"/>
      <c r="I31" s="196"/>
      <c r="J31" s="196"/>
      <c r="K31" s="249" t="s">
        <v>4</v>
      </c>
      <c r="L31" s="359">
        <f>SUM(E29:E32)</f>
        <v>0</v>
      </c>
      <c r="M31" s="107"/>
      <c r="N31" s="107"/>
      <c r="O31" s="107"/>
      <c r="P31" s="107"/>
      <c r="Q31" s="107"/>
      <c r="R31" s="107"/>
      <c r="S31" s="107"/>
      <c r="T31" s="107"/>
      <c r="U31" s="107"/>
      <c r="V31" s="107"/>
      <c r="W31" s="107"/>
      <c r="X31" s="107"/>
      <c r="Y31" s="107"/>
      <c r="Z31" s="107"/>
      <c r="AA31" s="107"/>
      <c r="AB31" s="107"/>
    </row>
    <row r="32" spans="1:28" ht="27.6">
      <c r="A32" s="171"/>
      <c r="B32" s="173"/>
      <c r="C32" s="173"/>
      <c r="D32" s="351"/>
      <c r="E32" s="352"/>
      <c r="F32" s="175"/>
      <c r="G32" s="207"/>
      <c r="H32" s="196"/>
      <c r="I32" s="196"/>
      <c r="J32" s="196"/>
      <c r="K32" s="249" t="s">
        <v>5</v>
      </c>
      <c r="L32" s="359">
        <f>L29-L30</f>
        <v>0</v>
      </c>
      <c r="M32" s="107"/>
      <c r="N32" s="107"/>
      <c r="O32" s="107"/>
      <c r="P32" s="107"/>
      <c r="Q32" s="107"/>
      <c r="R32" s="107"/>
      <c r="S32" s="107"/>
      <c r="T32" s="107"/>
      <c r="U32" s="107"/>
      <c r="V32" s="107"/>
      <c r="W32" s="107"/>
      <c r="X32" s="107"/>
      <c r="Y32" s="107"/>
      <c r="Z32" s="107"/>
      <c r="AA32" s="107"/>
      <c r="AB32" s="107"/>
    </row>
    <row r="33" spans="1:28" ht="27.6">
      <c r="A33" s="171"/>
      <c r="B33" s="173"/>
      <c r="C33" s="173"/>
      <c r="D33" s="351"/>
      <c r="E33" s="352"/>
      <c r="F33" s="175"/>
      <c r="G33" s="207"/>
      <c r="H33" s="196"/>
      <c r="I33" s="196"/>
      <c r="J33" s="196"/>
      <c r="K33" s="252" t="s">
        <v>423</v>
      </c>
      <c r="L33" s="253">
        <f>IFERROR(L31/L29,"N/A")</f>
        <v>0</v>
      </c>
      <c r="M33" s="107"/>
      <c r="N33" s="107"/>
      <c r="O33" s="107"/>
      <c r="P33" s="107"/>
      <c r="Q33" s="107"/>
      <c r="R33" s="107"/>
      <c r="S33" s="107"/>
      <c r="T33" s="107"/>
      <c r="U33" s="107"/>
      <c r="V33" s="107"/>
      <c r="W33" s="107"/>
      <c r="X33" s="107"/>
      <c r="Y33" s="107"/>
      <c r="Z33" s="107"/>
      <c r="AA33" s="107"/>
      <c r="AB33" s="107"/>
    </row>
    <row r="34" spans="1:28" ht="13.9">
      <c r="A34" s="162" t="s">
        <v>436</v>
      </c>
      <c r="B34" s="168" t="s">
        <v>296</v>
      </c>
      <c r="C34" s="169"/>
      <c r="D34" s="353"/>
      <c r="E34" s="353"/>
      <c r="F34" s="170"/>
      <c r="G34" s="205"/>
      <c r="H34" s="196"/>
      <c r="I34" s="196"/>
      <c r="J34" s="196"/>
      <c r="M34" s="107"/>
      <c r="N34" s="107"/>
      <c r="O34" s="107"/>
      <c r="P34" s="107"/>
      <c r="Q34" s="107"/>
      <c r="R34" s="107"/>
      <c r="S34" s="107"/>
      <c r="T34" s="107"/>
      <c r="U34" s="107"/>
      <c r="V34" s="107"/>
      <c r="W34" s="107"/>
      <c r="X34" s="107"/>
      <c r="Y34" s="107"/>
      <c r="Z34" s="107"/>
      <c r="AA34" s="107"/>
      <c r="AB34" s="107"/>
    </row>
    <row r="35" spans="1:28" ht="27.6">
      <c r="A35" s="251">
        <v>44566</v>
      </c>
      <c r="B35" s="172" t="s">
        <v>105</v>
      </c>
      <c r="C35" s="173" t="s">
        <v>297</v>
      </c>
      <c r="D35" s="351">
        <v>3</v>
      </c>
      <c r="E35" s="352">
        <v>1.5</v>
      </c>
      <c r="F35" s="175"/>
      <c r="G35" s="207" t="s">
        <v>514</v>
      </c>
      <c r="H35" s="196"/>
      <c r="I35" s="196"/>
      <c r="J35" s="196"/>
      <c r="K35" s="249" t="s">
        <v>2</v>
      </c>
      <c r="L35" s="359">
        <f>SUM(D35:D38)-SUMIF(E35:E38,"-",D35:D38)</f>
        <v>4</v>
      </c>
      <c r="M35" s="107"/>
      <c r="N35" s="107"/>
      <c r="O35" s="107"/>
      <c r="P35" s="107"/>
      <c r="Q35" s="107"/>
      <c r="R35" s="107"/>
      <c r="S35" s="107"/>
      <c r="T35" s="107"/>
      <c r="U35" s="107"/>
      <c r="V35" s="107"/>
      <c r="W35" s="107"/>
      <c r="X35" s="107"/>
      <c r="Y35" s="107"/>
      <c r="Z35" s="107"/>
      <c r="AA35" s="107"/>
      <c r="AB35" s="107"/>
    </row>
    <row r="36" spans="1:28" ht="69">
      <c r="A36" s="251">
        <v>44597</v>
      </c>
      <c r="B36" s="172" t="s">
        <v>107</v>
      </c>
      <c r="C36" s="173" t="s">
        <v>299</v>
      </c>
      <c r="D36" s="351">
        <v>1</v>
      </c>
      <c r="E36" s="352">
        <v>1</v>
      </c>
      <c r="F36" s="175"/>
      <c r="G36" s="207"/>
      <c r="H36" s="196"/>
      <c r="I36" s="196"/>
      <c r="J36" s="196"/>
      <c r="K36" s="249" t="s">
        <v>3</v>
      </c>
      <c r="L36" s="359">
        <f>SUMIF(E35:E38,"~?",D35:D38)</f>
        <v>0</v>
      </c>
      <c r="M36" s="107"/>
      <c r="N36" s="107"/>
      <c r="O36" s="107"/>
      <c r="P36" s="107"/>
      <c r="Q36" s="107"/>
      <c r="R36" s="107"/>
      <c r="S36" s="107"/>
      <c r="T36" s="107"/>
      <c r="U36" s="107"/>
      <c r="V36" s="107"/>
      <c r="W36" s="107"/>
      <c r="X36" s="107"/>
      <c r="Y36" s="107"/>
      <c r="Z36" s="107"/>
      <c r="AA36" s="107"/>
      <c r="AB36" s="107"/>
    </row>
    <row r="37" spans="1:28" ht="13.9">
      <c r="D37" s="354"/>
      <c r="E37" s="354"/>
      <c r="H37" s="196"/>
      <c r="I37" s="196"/>
      <c r="J37" s="196"/>
      <c r="K37" s="249" t="s">
        <v>4</v>
      </c>
      <c r="L37" s="359">
        <f>SUM(E35:E38)</f>
        <v>2.5</v>
      </c>
      <c r="M37" s="107"/>
      <c r="N37" s="107"/>
      <c r="O37" s="107"/>
      <c r="P37" s="107"/>
      <c r="Q37" s="107"/>
      <c r="R37" s="107"/>
      <c r="S37" s="107"/>
      <c r="T37" s="107"/>
      <c r="U37" s="107"/>
      <c r="V37" s="107"/>
      <c r="W37" s="107"/>
      <c r="X37" s="107"/>
      <c r="Y37" s="107"/>
      <c r="Z37" s="107"/>
      <c r="AA37" s="107"/>
      <c r="AB37" s="107"/>
    </row>
    <row r="38" spans="1:28" ht="27.6">
      <c r="A38" s="171"/>
      <c r="B38" s="173"/>
      <c r="C38" s="173"/>
      <c r="D38" s="351"/>
      <c r="E38" s="352"/>
      <c r="F38" s="175"/>
      <c r="G38" s="207"/>
      <c r="H38" s="196"/>
      <c r="I38" s="196"/>
      <c r="J38" s="196"/>
      <c r="K38" s="249" t="s">
        <v>5</v>
      </c>
      <c r="L38" s="359">
        <f>L35-L36</f>
        <v>4</v>
      </c>
      <c r="M38" s="107"/>
      <c r="N38" s="107"/>
      <c r="O38" s="107"/>
      <c r="P38" s="107"/>
      <c r="Q38" s="107"/>
      <c r="R38" s="107"/>
      <c r="S38" s="107"/>
      <c r="T38" s="107"/>
      <c r="U38" s="107"/>
      <c r="V38" s="107"/>
      <c r="W38" s="107"/>
      <c r="X38" s="107"/>
      <c r="Y38" s="107"/>
      <c r="Z38" s="107"/>
      <c r="AA38" s="107"/>
      <c r="AB38" s="107"/>
    </row>
    <row r="39" spans="1:28" ht="27.6">
      <c r="A39" s="171"/>
      <c r="B39" s="173"/>
      <c r="C39" s="173"/>
      <c r="D39" s="351"/>
      <c r="E39" s="352"/>
      <c r="F39" s="175"/>
      <c r="G39" s="207"/>
      <c r="H39" s="196"/>
      <c r="I39" s="196"/>
      <c r="J39" s="196"/>
      <c r="K39" s="252" t="s">
        <v>423</v>
      </c>
      <c r="L39" s="253">
        <f>IFERROR(L37/L35,"N/A")</f>
        <v>0.625</v>
      </c>
      <c r="M39" s="107"/>
      <c r="N39" s="107"/>
      <c r="O39" s="107"/>
      <c r="P39" s="107"/>
      <c r="Q39" s="107"/>
      <c r="R39" s="107"/>
      <c r="S39" s="107"/>
      <c r="T39" s="107"/>
      <c r="U39" s="107"/>
      <c r="V39" s="107"/>
      <c r="W39" s="107"/>
      <c r="X39" s="107"/>
      <c r="Y39" s="107"/>
      <c r="Z39" s="107"/>
      <c r="AA39" s="107"/>
      <c r="AB39" s="107"/>
    </row>
    <row r="40" spans="1:28" ht="28.9" customHeight="1">
      <c r="A40" s="162" t="s">
        <v>438</v>
      </c>
      <c r="B40" s="168" t="s">
        <v>31</v>
      </c>
      <c r="C40" s="169"/>
      <c r="D40" s="353"/>
      <c r="E40" s="353"/>
      <c r="F40" s="170"/>
      <c r="G40" s="205"/>
      <c r="H40" s="196"/>
      <c r="I40" s="196"/>
      <c r="J40" s="196"/>
      <c r="M40" s="107"/>
      <c r="N40" s="107"/>
      <c r="O40" s="107"/>
      <c r="P40" s="107"/>
      <c r="Q40" s="107"/>
      <c r="R40" s="107"/>
      <c r="S40" s="107"/>
      <c r="T40" s="107"/>
      <c r="U40" s="107"/>
      <c r="V40" s="107"/>
      <c r="W40" s="107"/>
      <c r="X40" s="107"/>
      <c r="Y40" s="107"/>
      <c r="Z40" s="107"/>
      <c r="AA40" s="107"/>
      <c r="AB40" s="107"/>
    </row>
    <row r="41" spans="1:28" ht="27.6">
      <c r="A41" s="171"/>
      <c r="B41" s="240" t="s">
        <v>300</v>
      </c>
      <c r="C41" s="240"/>
      <c r="D41" s="355"/>
      <c r="E41" s="355"/>
      <c r="F41" s="241"/>
      <c r="G41" s="210"/>
      <c r="H41" s="196"/>
      <c r="I41" s="196"/>
      <c r="J41" s="196"/>
      <c r="K41" s="249" t="s">
        <v>2</v>
      </c>
      <c r="L41" s="359">
        <f>SUM(D41:D50)-SUMIF(E41:E50,"-",D41:D50)</f>
        <v>11</v>
      </c>
      <c r="M41" s="107"/>
      <c r="N41" s="107"/>
      <c r="O41" s="107"/>
      <c r="P41" s="107"/>
      <c r="Q41" s="107"/>
      <c r="R41" s="107"/>
      <c r="S41" s="107"/>
      <c r="T41" s="107"/>
      <c r="U41" s="107"/>
      <c r="V41" s="107"/>
      <c r="W41" s="107"/>
      <c r="X41" s="107"/>
      <c r="Y41" s="107"/>
      <c r="Z41" s="107"/>
      <c r="AA41" s="107"/>
      <c r="AB41" s="107"/>
    </row>
    <row r="42" spans="1:28" ht="27.6">
      <c r="A42" s="229" t="s">
        <v>109</v>
      </c>
      <c r="B42" s="172" t="s">
        <v>110</v>
      </c>
      <c r="C42" s="173" t="s">
        <v>301</v>
      </c>
      <c r="D42" s="351">
        <v>2</v>
      </c>
      <c r="E42" s="352">
        <v>1</v>
      </c>
      <c r="F42" s="239"/>
      <c r="G42" s="207" t="s">
        <v>515</v>
      </c>
      <c r="H42" s="196"/>
      <c r="I42" s="196"/>
      <c r="J42" s="196"/>
      <c r="K42" s="249" t="s">
        <v>3</v>
      </c>
      <c r="L42" s="359">
        <f>SUMIF(E41:E50,"~?",D41:D50)</f>
        <v>0</v>
      </c>
      <c r="M42" s="107"/>
      <c r="N42" s="107"/>
      <c r="O42" s="107"/>
      <c r="P42" s="107"/>
      <c r="Q42" s="107"/>
      <c r="R42" s="107"/>
      <c r="S42" s="107"/>
      <c r="T42" s="107"/>
      <c r="U42" s="107"/>
      <c r="V42" s="107"/>
      <c r="W42" s="107"/>
      <c r="X42" s="107"/>
      <c r="Y42" s="107"/>
      <c r="Z42" s="107"/>
      <c r="AA42" s="107"/>
      <c r="AB42" s="107"/>
    </row>
    <row r="43" spans="1:28" ht="41.45">
      <c r="A43" s="230" t="s">
        <v>111</v>
      </c>
      <c r="B43" s="172" t="s">
        <v>112</v>
      </c>
      <c r="C43" s="173" t="s">
        <v>303</v>
      </c>
      <c r="D43" s="351">
        <v>1</v>
      </c>
      <c r="E43" s="356">
        <v>1</v>
      </c>
      <c r="F43" s="196"/>
      <c r="G43" s="196"/>
      <c r="H43" s="196"/>
      <c r="I43" s="196"/>
      <c r="J43" s="196"/>
      <c r="K43" s="249" t="s">
        <v>4</v>
      </c>
      <c r="L43" s="359">
        <f>SUM(E41:E50)</f>
        <v>5</v>
      </c>
      <c r="M43" s="107"/>
      <c r="N43" s="107"/>
      <c r="O43" s="107"/>
      <c r="P43" s="107"/>
      <c r="Q43" s="107"/>
      <c r="R43" s="107"/>
      <c r="S43" s="107"/>
      <c r="T43" s="107"/>
      <c r="U43" s="107"/>
      <c r="V43" s="107"/>
      <c r="W43" s="107"/>
      <c r="X43" s="107"/>
      <c r="Y43" s="107"/>
      <c r="Z43" s="107"/>
      <c r="AA43" s="107"/>
      <c r="AB43" s="107"/>
    </row>
    <row r="44" spans="1:28" ht="41.45">
      <c r="A44" s="231" t="s">
        <v>113</v>
      </c>
      <c r="B44" s="172" t="s">
        <v>114</v>
      </c>
      <c r="C44" s="173" t="s">
        <v>304</v>
      </c>
      <c r="D44" s="351">
        <v>2</v>
      </c>
      <c r="E44" s="356">
        <v>0</v>
      </c>
      <c r="F44" s="196"/>
      <c r="G44" s="196"/>
      <c r="H44" s="196"/>
      <c r="I44" s="196"/>
      <c r="J44" s="196"/>
      <c r="K44" s="249" t="s">
        <v>5</v>
      </c>
      <c r="L44" s="359">
        <f>L41-L42</f>
        <v>11</v>
      </c>
      <c r="M44" s="107"/>
      <c r="N44" s="107"/>
      <c r="O44" s="107"/>
      <c r="P44" s="107"/>
      <c r="Q44" s="107"/>
      <c r="R44" s="107"/>
      <c r="S44" s="107"/>
      <c r="T44" s="107"/>
      <c r="U44" s="107"/>
      <c r="V44" s="107"/>
      <c r="W44" s="107"/>
      <c r="X44" s="107"/>
      <c r="Y44" s="107"/>
      <c r="Z44" s="107"/>
      <c r="AA44" s="107"/>
      <c r="AB44" s="107"/>
    </row>
    <row r="45" spans="1:28" ht="27.6">
      <c r="A45" s="230"/>
      <c r="B45" s="240" t="s">
        <v>115</v>
      </c>
      <c r="C45" s="240"/>
      <c r="D45" s="355"/>
      <c r="E45" s="355"/>
      <c r="F45" s="241"/>
      <c r="G45" s="210"/>
      <c r="H45" s="196"/>
      <c r="I45" s="196"/>
      <c r="J45" s="196"/>
      <c r="K45" s="252" t="s">
        <v>423</v>
      </c>
      <c r="L45" s="253">
        <f>IFERROR(L43/L41,"N/A")</f>
        <v>0.45454545454545453</v>
      </c>
      <c r="M45" s="107"/>
      <c r="N45" s="107"/>
      <c r="O45" s="107"/>
      <c r="P45" s="107"/>
      <c r="Q45" s="107"/>
      <c r="R45" s="107"/>
      <c r="S45" s="107"/>
      <c r="T45" s="107"/>
      <c r="U45" s="107"/>
      <c r="V45" s="107"/>
      <c r="W45" s="107"/>
      <c r="X45" s="107"/>
      <c r="Y45" s="107"/>
      <c r="Z45" s="107"/>
      <c r="AA45" s="107"/>
      <c r="AB45" s="107"/>
    </row>
    <row r="46" spans="1:28" ht="69">
      <c r="A46" s="220" t="s">
        <v>116</v>
      </c>
      <c r="B46" s="172" t="s">
        <v>119</v>
      </c>
      <c r="C46" s="173" t="s">
        <v>307</v>
      </c>
      <c r="D46" s="351">
        <v>2</v>
      </c>
      <c r="E46" s="352">
        <v>0</v>
      </c>
      <c r="F46" s="175"/>
      <c r="G46" s="207"/>
      <c r="H46" s="196"/>
      <c r="I46" s="196"/>
      <c r="J46" s="196"/>
      <c r="K46" s="1"/>
      <c r="L46" s="1"/>
      <c r="M46" s="107"/>
      <c r="N46" s="107"/>
      <c r="O46" s="107"/>
      <c r="P46" s="107"/>
      <c r="Q46" s="107"/>
      <c r="R46" s="107"/>
      <c r="S46" s="107"/>
      <c r="T46" s="107"/>
      <c r="U46" s="107"/>
      <c r="V46" s="107"/>
      <c r="W46" s="107"/>
      <c r="X46" s="107"/>
      <c r="Y46" s="107"/>
      <c r="Z46" s="107"/>
      <c r="AA46" s="107"/>
      <c r="AB46" s="107"/>
    </row>
    <row r="47" spans="1:28" ht="13.9">
      <c r="A47" s="230"/>
      <c r="B47" s="240" t="s">
        <v>120</v>
      </c>
      <c r="C47" s="240"/>
      <c r="D47" s="355"/>
      <c r="E47" s="355"/>
      <c r="F47" s="241"/>
      <c r="G47" s="210"/>
      <c r="H47" s="196"/>
      <c r="I47" s="196"/>
      <c r="J47" s="196"/>
      <c r="K47" s="1"/>
      <c r="L47" s="1"/>
      <c r="M47" s="107"/>
      <c r="N47" s="107"/>
      <c r="O47" s="107"/>
      <c r="P47" s="107"/>
      <c r="Q47" s="107"/>
      <c r="R47" s="107"/>
      <c r="S47" s="107"/>
      <c r="T47" s="107"/>
      <c r="U47" s="107"/>
      <c r="V47" s="107"/>
      <c r="W47" s="107"/>
      <c r="X47" s="107"/>
      <c r="Y47" s="107"/>
      <c r="Z47" s="107"/>
      <c r="AA47" s="107"/>
      <c r="AB47" s="107"/>
    </row>
    <row r="48" spans="1:28" ht="41.45">
      <c r="A48" s="221" t="s">
        <v>121</v>
      </c>
      <c r="B48" s="172" t="s">
        <v>122</v>
      </c>
      <c r="C48" s="173" t="s">
        <v>309</v>
      </c>
      <c r="D48" s="351">
        <v>2</v>
      </c>
      <c r="E48" s="352">
        <v>1</v>
      </c>
      <c r="F48" s="175"/>
      <c r="G48" s="207"/>
      <c r="H48" s="196"/>
      <c r="I48" s="196"/>
      <c r="J48" s="196"/>
      <c r="K48" s="1"/>
      <c r="L48" s="1"/>
      <c r="M48" s="107"/>
      <c r="N48" s="107"/>
      <c r="O48" s="107"/>
      <c r="P48" s="107"/>
      <c r="Q48" s="107"/>
      <c r="R48" s="107"/>
      <c r="S48" s="107"/>
      <c r="T48" s="107"/>
      <c r="U48" s="107"/>
      <c r="V48" s="107"/>
      <c r="W48" s="107"/>
      <c r="X48" s="107"/>
      <c r="Y48" s="107"/>
      <c r="Z48" s="107"/>
      <c r="AA48" s="107"/>
      <c r="AB48" s="107"/>
    </row>
    <row r="49" spans="1:28" ht="55.15">
      <c r="A49" s="221" t="s">
        <v>123</v>
      </c>
      <c r="B49" s="172" t="s">
        <v>128</v>
      </c>
      <c r="C49" s="173" t="s">
        <v>312</v>
      </c>
      <c r="D49" s="351">
        <v>2</v>
      </c>
      <c r="E49" s="352">
        <v>2</v>
      </c>
      <c r="F49" s="196"/>
      <c r="G49" s="196"/>
      <c r="H49" s="196"/>
      <c r="I49" s="196"/>
      <c r="J49" s="196"/>
      <c r="K49" s="1"/>
      <c r="L49" s="1"/>
      <c r="M49" s="107"/>
      <c r="N49" s="107"/>
      <c r="O49" s="107"/>
      <c r="P49" s="107"/>
      <c r="Q49" s="107"/>
      <c r="R49" s="107"/>
      <c r="S49" s="107"/>
      <c r="T49" s="107"/>
      <c r="U49" s="107"/>
      <c r="V49" s="107"/>
      <c r="W49" s="107"/>
      <c r="X49" s="107"/>
      <c r="Y49" s="107"/>
      <c r="Z49" s="107"/>
      <c r="AA49" s="107"/>
      <c r="AB49" s="107"/>
    </row>
    <row r="50" spans="1:28" ht="13.9">
      <c r="A50" s="171"/>
      <c r="B50" s="173"/>
      <c r="C50" s="173"/>
      <c r="D50" s="351"/>
      <c r="E50" s="352"/>
      <c r="F50" s="175"/>
      <c r="G50" s="207"/>
      <c r="H50" s="196"/>
      <c r="I50" s="196"/>
      <c r="J50" s="196"/>
      <c r="K50" s="1"/>
      <c r="L50" s="1"/>
      <c r="M50" s="107"/>
      <c r="N50" s="107"/>
      <c r="O50" s="107"/>
      <c r="P50" s="107"/>
      <c r="Q50" s="107"/>
      <c r="R50" s="107"/>
      <c r="S50" s="107"/>
      <c r="T50" s="107"/>
      <c r="U50" s="107"/>
      <c r="V50" s="107"/>
      <c r="W50" s="107"/>
      <c r="X50" s="107"/>
      <c r="Y50" s="107"/>
      <c r="Z50" s="107"/>
      <c r="AA50" s="107"/>
      <c r="AB50" s="107"/>
    </row>
    <row r="51" spans="1:28" ht="13.9">
      <c r="A51" s="162" t="s">
        <v>443</v>
      </c>
      <c r="B51" s="168" t="s">
        <v>313</v>
      </c>
      <c r="C51" s="169"/>
      <c r="D51" s="353"/>
      <c r="E51" s="353"/>
      <c r="F51" s="170"/>
      <c r="G51" s="205"/>
      <c r="H51" s="196"/>
      <c r="I51" s="196"/>
      <c r="J51" s="196"/>
      <c r="K51" s="200"/>
      <c r="L51" s="200"/>
      <c r="M51" s="107"/>
      <c r="N51" s="107"/>
      <c r="O51" s="107"/>
      <c r="P51" s="107"/>
      <c r="Q51" s="107"/>
      <c r="R51" s="107"/>
      <c r="S51" s="107"/>
      <c r="T51" s="107"/>
      <c r="U51" s="107"/>
      <c r="V51" s="107"/>
      <c r="W51" s="107"/>
      <c r="X51" s="107"/>
      <c r="Y51" s="107"/>
      <c r="Z51" s="107"/>
      <c r="AA51" s="107"/>
      <c r="AB51" s="107"/>
    </row>
    <row r="52" spans="1:28" ht="27.6">
      <c r="A52" s="171"/>
      <c r="B52" s="242" t="s">
        <v>130</v>
      </c>
      <c r="C52" s="240"/>
      <c r="D52" s="355"/>
      <c r="E52" s="355"/>
      <c r="F52" s="241"/>
      <c r="G52" s="210"/>
      <c r="H52" s="196"/>
      <c r="I52" s="196"/>
      <c r="J52" s="196"/>
      <c r="K52" s="249" t="s">
        <v>2</v>
      </c>
      <c r="L52" s="359">
        <f>SUM(D52:D83)-SUMIF(E52:E83,"-",D52:D83)</f>
        <v>24</v>
      </c>
      <c r="M52" s="107"/>
      <c r="N52" s="107"/>
      <c r="O52" s="107"/>
      <c r="P52" s="107"/>
      <c r="Q52" s="107"/>
      <c r="R52" s="107"/>
      <c r="S52" s="107"/>
      <c r="T52" s="107"/>
      <c r="U52" s="107"/>
      <c r="V52" s="107"/>
      <c r="W52" s="107"/>
      <c r="X52" s="107"/>
      <c r="Y52" s="107"/>
      <c r="Z52" s="107"/>
      <c r="AA52" s="107"/>
      <c r="AB52" s="107"/>
    </row>
    <row r="53" spans="1:28" ht="55.15">
      <c r="A53" s="231" t="s">
        <v>131</v>
      </c>
      <c r="B53" s="172" t="s">
        <v>132</v>
      </c>
      <c r="C53" s="173" t="s">
        <v>314</v>
      </c>
      <c r="D53" s="351">
        <v>1</v>
      </c>
      <c r="E53" s="352">
        <v>0</v>
      </c>
      <c r="F53" s="196"/>
      <c r="G53" s="196"/>
      <c r="H53" s="196"/>
      <c r="I53" s="196"/>
      <c r="J53" s="196"/>
      <c r="K53" s="249" t="s">
        <v>3</v>
      </c>
      <c r="L53" s="359">
        <f>SUMIF(E52:E83,"~?",D52:D83)</f>
        <v>1</v>
      </c>
      <c r="M53" s="107"/>
      <c r="N53" s="107"/>
      <c r="O53" s="107"/>
      <c r="P53" s="107"/>
      <c r="Q53" s="107"/>
      <c r="R53" s="107"/>
      <c r="S53" s="107"/>
      <c r="T53" s="107"/>
      <c r="U53" s="107"/>
      <c r="V53" s="107"/>
      <c r="W53" s="107"/>
      <c r="X53" s="107"/>
      <c r="Y53" s="107"/>
      <c r="Z53" s="107"/>
      <c r="AA53" s="107"/>
      <c r="AB53" s="107"/>
    </row>
    <row r="54" spans="1:28" ht="69">
      <c r="A54" s="231" t="s">
        <v>133</v>
      </c>
      <c r="B54" s="172" t="s">
        <v>134</v>
      </c>
      <c r="C54" s="173" t="s">
        <v>317</v>
      </c>
      <c r="D54" s="351">
        <v>1</v>
      </c>
      <c r="E54" s="352">
        <v>1</v>
      </c>
      <c r="F54" s="196"/>
      <c r="G54" s="196"/>
      <c r="H54" s="196"/>
      <c r="I54" s="196"/>
      <c r="J54" s="196"/>
      <c r="K54" s="249" t="s">
        <v>4</v>
      </c>
      <c r="L54" s="359">
        <f>SUM(E52:E83)</f>
        <v>15.5</v>
      </c>
      <c r="M54" s="107"/>
      <c r="N54" s="107"/>
      <c r="O54" s="107"/>
      <c r="P54" s="107"/>
      <c r="Q54" s="107"/>
      <c r="R54" s="107"/>
      <c r="S54" s="107"/>
      <c r="T54" s="107"/>
      <c r="U54" s="107"/>
      <c r="V54" s="107"/>
      <c r="W54" s="107"/>
      <c r="X54" s="107"/>
      <c r="Y54" s="107"/>
      <c r="Z54" s="107"/>
      <c r="AA54" s="107"/>
      <c r="AB54" s="107"/>
    </row>
    <row r="55" spans="1:28" ht="27.6">
      <c r="A55" s="171"/>
      <c r="B55" s="240" t="s">
        <v>318</v>
      </c>
      <c r="C55" s="240"/>
      <c r="D55" s="355"/>
      <c r="E55" s="355"/>
      <c r="F55" s="241"/>
      <c r="G55" s="210"/>
      <c r="H55" s="196"/>
      <c r="I55" s="196"/>
      <c r="J55" s="196"/>
      <c r="K55" s="249" t="s">
        <v>5</v>
      </c>
      <c r="L55" s="359">
        <f>L52-L53</f>
        <v>23</v>
      </c>
      <c r="M55" s="107"/>
      <c r="N55" s="107"/>
      <c r="O55" s="107"/>
      <c r="P55" s="107"/>
      <c r="Q55" s="107"/>
      <c r="R55" s="107"/>
      <c r="S55" s="107"/>
      <c r="T55" s="107"/>
      <c r="U55" s="107"/>
      <c r="V55" s="107"/>
      <c r="W55" s="107"/>
      <c r="X55" s="107"/>
      <c r="Y55" s="107"/>
      <c r="Z55" s="107"/>
      <c r="AA55" s="107"/>
      <c r="AB55" s="107"/>
    </row>
    <row r="56" spans="1:28" ht="41.45">
      <c r="A56" s="171" t="s">
        <v>136</v>
      </c>
      <c r="B56" s="172" t="s">
        <v>137</v>
      </c>
      <c r="C56" s="173" t="s">
        <v>319</v>
      </c>
      <c r="D56" s="351">
        <v>1</v>
      </c>
      <c r="E56" s="352">
        <v>0</v>
      </c>
      <c r="F56" s="175"/>
      <c r="G56" s="207" t="s">
        <v>516</v>
      </c>
      <c r="H56" s="196"/>
      <c r="I56" s="196"/>
      <c r="J56" s="196"/>
      <c r="K56" s="252" t="s">
        <v>423</v>
      </c>
      <c r="L56" s="253">
        <f>IFERROR(L54/L52,"N/A")</f>
        <v>0.64583333333333337</v>
      </c>
      <c r="M56" s="107"/>
      <c r="N56" s="107"/>
      <c r="O56" s="107"/>
      <c r="P56" s="107"/>
      <c r="Q56" s="107"/>
      <c r="R56" s="107"/>
      <c r="S56" s="107"/>
      <c r="T56" s="107"/>
      <c r="U56" s="107"/>
      <c r="V56" s="107"/>
      <c r="W56" s="107"/>
      <c r="X56" s="107"/>
      <c r="Y56" s="107"/>
      <c r="Z56" s="107"/>
      <c r="AA56" s="107"/>
      <c r="AB56" s="107"/>
    </row>
    <row r="57" spans="1:28" ht="27.6">
      <c r="A57" s="171" t="s">
        <v>138</v>
      </c>
      <c r="B57" s="172" t="s">
        <v>139</v>
      </c>
      <c r="C57" s="173" t="s">
        <v>321</v>
      </c>
      <c r="D57" s="351">
        <v>1</v>
      </c>
      <c r="E57" s="352">
        <v>1</v>
      </c>
      <c r="F57" s="196"/>
      <c r="G57" s="196"/>
      <c r="H57" s="196"/>
      <c r="I57" s="196"/>
      <c r="J57" s="196"/>
      <c r="K57" s="1"/>
      <c r="L57" s="1"/>
      <c r="M57" s="107"/>
      <c r="N57" s="107"/>
      <c r="O57" s="107"/>
      <c r="P57" s="107"/>
      <c r="Q57" s="107"/>
      <c r="R57" s="107"/>
      <c r="S57" s="107"/>
      <c r="T57" s="107"/>
      <c r="U57" s="107"/>
      <c r="V57" s="107"/>
      <c r="W57" s="107"/>
      <c r="X57" s="107"/>
      <c r="Y57" s="107"/>
      <c r="Z57" s="107"/>
      <c r="AA57" s="107"/>
      <c r="AB57" s="107"/>
    </row>
    <row r="58" spans="1:28" ht="55.15">
      <c r="A58" s="171" t="s">
        <v>140</v>
      </c>
      <c r="B58" s="172" t="s">
        <v>141</v>
      </c>
      <c r="C58" s="173"/>
      <c r="D58" s="351">
        <v>1</v>
      </c>
      <c r="E58" s="352">
        <v>0</v>
      </c>
      <c r="F58" s="175"/>
      <c r="G58" s="207"/>
      <c r="H58" s="196"/>
      <c r="I58" s="196"/>
      <c r="J58" s="196"/>
      <c r="K58" s="1"/>
      <c r="L58" s="1"/>
      <c r="M58" s="107"/>
      <c r="N58" s="107"/>
      <c r="O58" s="107"/>
      <c r="P58" s="107"/>
      <c r="Q58" s="107"/>
      <c r="R58" s="107"/>
      <c r="S58" s="107"/>
      <c r="T58" s="107"/>
      <c r="U58" s="107"/>
      <c r="V58" s="107"/>
      <c r="W58" s="107"/>
      <c r="X58" s="107"/>
      <c r="Y58" s="107"/>
      <c r="Z58" s="107"/>
      <c r="AA58" s="107"/>
      <c r="AB58" s="107"/>
    </row>
    <row r="59" spans="1:28" ht="13.9">
      <c r="A59" s="171"/>
      <c r="B59" s="240" t="s">
        <v>323</v>
      </c>
      <c r="C59" s="240"/>
      <c r="D59" s="355"/>
      <c r="E59" s="355"/>
      <c r="F59" s="241"/>
      <c r="G59" s="210"/>
      <c r="H59" s="196"/>
      <c r="I59" s="196"/>
      <c r="J59" s="196"/>
      <c r="K59" s="1"/>
      <c r="L59" s="1"/>
      <c r="M59" s="107"/>
      <c r="N59" s="107"/>
      <c r="O59" s="107"/>
      <c r="P59" s="107"/>
      <c r="Q59" s="107"/>
      <c r="R59" s="107"/>
      <c r="S59" s="107"/>
      <c r="T59" s="107"/>
      <c r="U59" s="107"/>
      <c r="V59" s="107"/>
      <c r="W59" s="107"/>
      <c r="X59" s="107"/>
      <c r="Y59" s="107"/>
      <c r="Z59" s="107"/>
      <c r="AA59" s="107"/>
      <c r="AB59" s="107"/>
    </row>
    <row r="60" spans="1:28" ht="55.15">
      <c r="A60" s="171" t="s">
        <v>143</v>
      </c>
      <c r="B60" s="172" t="s">
        <v>144</v>
      </c>
      <c r="C60" s="173" t="s">
        <v>324</v>
      </c>
      <c r="D60" s="351">
        <v>1</v>
      </c>
      <c r="E60" s="352">
        <v>0</v>
      </c>
      <c r="F60" s="175"/>
      <c r="G60" s="207"/>
      <c r="H60" s="196"/>
      <c r="I60" s="196"/>
      <c r="J60" s="196"/>
      <c r="K60" s="1"/>
      <c r="L60" s="1"/>
      <c r="M60" s="107"/>
      <c r="N60" s="107"/>
      <c r="O60" s="107"/>
      <c r="P60" s="107"/>
      <c r="Q60" s="107"/>
      <c r="R60" s="107"/>
      <c r="S60" s="107"/>
      <c r="T60" s="107"/>
      <c r="U60" s="107"/>
      <c r="V60" s="107"/>
      <c r="W60" s="107"/>
      <c r="X60" s="107"/>
      <c r="Y60" s="107"/>
      <c r="Z60" s="107"/>
      <c r="AA60" s="107"/>
      <c r="AB60" s="107"/>
    </row>
    <row r="61" spans="1:28" ht="13.9">
      <c r="A61" s="171"/>
      <c r="B61" s="240" t="s">
        <v>325</v>
      </c>
      <c r="C61" s="240"/>
      <c r="D61" s="355"/>
      <c r="E61" s="355"/>
      <c r="F61" s="241"/>
      <c r="G61" s="210"/>
      <c r="H61" s="196"/>
      <c r="I61" s="196"/>
      <c r="J61" s="196"/>
      <c r="K61" s="1"/>
      <c r="L61" s="1"/>
      <c r="M61" s="107"/>
      <c r="N61" s="107"/>
      <c r="O61" s="107"/>
      <c r="P61" s="107"/>
      <c r="Q61" s="107"/>
      <c r="R61" s="107"/>
      <c r="S61" s="107"/>
      <c r="T61" s="107"/>
      <c r="U61" s="107"/>
      <c r="V61" s="107"/>
      <c r="W61" s="107"/>
      <c r="X61" s="107"/>
      <c r="Y61" s="107"/>
      <c r="Z61" s="107"/>
      <c r="AA61" s="107"/>
      <c r="AB61" s="107"/>
    </row>
    <row r="62" spans="1:28" ht="55.15">
      <c r="A62" s="171" t="s">
        <v>146</v>
      </c>
      <c r="B62" s="172" t="s">
        <v>147</v>
      </c>
      <c r="C62" s="173" t="s">
        <v>326</v>
      </c>
      <c r="D62" s="351">
        <v>1</v>
      </c>
      <c r="E62" s="352">
        <v>1</v>
      </c>
      <c r="F62" s="175"/>
      <c r="G62" s="207"/>
      <c r="H62" s="196"/>
      <c r="I62" s="196"/>
      <c r="J62" s="196"/>
      <c r="K62" s="1"/>
      <c r="L62" s="1"/>
      <c r="M62" s="107"/>
      <c r="N62" s="107"/>
      <c r="O62" s="107"/>
      <c r="P62" s="107"/>
      <c r="Q62" s="107"/>
      <c r="R62" s="107"/>
      <c r="S62" s="107"/>
      <c r="T62" s="107"/>
      <c r="U62" s="107"/>
      <c r="V62" s="107"/>
      <c r="W62" s="107"/>
      <c r="X62" s="107"/>
      <c r="Y62" s="107"/>
      <c r="Z62" s="107"/>
      <c r="AA62" s="107"/>
      <c r="AB62" s="107"/>
    </row>
    <row r="63" spans="1:28" ht="27.6">
      <c r="A63" s="171" t="s">
        <v>148</v>
      </c>
      <c r="B63" s="172" t="s">
        <v>149</v>
      </c>
      <c r="C63" s="173" t="s">
        <v>328</v>
      </c>
      <c r="D63" s="351">
        <v>1</v>
      </c>
      <c r="E63" s="352">
        <v>1</v>
      </c>
      <c r="F63" s="175"/>
      <c r="G63" s="207"/>
      <c r="H63" s="196"/>
      <c r="I63" s="196"/>
      <c r="J63" s="196"/>
      <c r="K63" s="1"/>
      <c r="L63" s="1"/>
      <c r="M63" s="107"/>
      <c r="N63" s="107"/>
      <c r="O63" s="107"/>
      <c r="P63" s="107"/>
      <c r="Q63" s="107"/>
      <c r="R63" s="107"/>
      <c r="S63" s="107"/>
      <c r="T63" s="107"/>
      <c r="U63" s="107"/>
      <c r="V63" s="107"/>
      <c r="W63" s="107"/>
      <c r="X63" s="107"/>
      <c r="Y63" s="107"/>
      <c r="Z63" s="107"/>
      <c r="AA63" s="107"/>
      <c r="AB63" s="107"/>
    </row>
    <row r="64" spans="1:28" ht="110.45">
      <c r="A64" s="171" t="s">
        <v>150</v>
      </c>
      <c r="B64" s="172" t="s">
        <v>151</v>
      </c>
      <c r="C64" s="173" t="s">
        <v>329</v>
      </c>
      <c r="D64" s="351">
        <v>1</v>
      </c>
      <c r="E64" s="352">
        <v>1</v>
      </c>
      <c r="F64" s="175"/>
      <c r="G64" s="207"/>
      <c r="H64" s="196"/>
      <c r="I64" s="196"/>
      <c r="J64" s="196"/>
      <c r="K64" s="1"/>
      <c r="L64" s="1"/>
      <c r="M64" s="107"/>
      <c r="N64" s="107"/>
      <c r="O64" s="107"/>
      <c r="P64" s="107"/>
      <c r="Q64" s="107"/>
      <c r="R64" s="107"/>
      <c r="S64" s="107"/>
      <c r="T64" s="107"/>
      <c r="U64" s="107"/>
      <c r="V64" s="107"/>
      <c r="W64" s="107"/>
      <c r="X64" s="107"/>
      <c r="Y64" s="107"/>
      <c r="Z64" s="107"/>
      <c r="AA64" s="107"/>
      <c r="AB64" s="107"/>
    </row>
    <row r="65" spans="1:28" ht="13.9">
      <c r="A65" s="171"/>
      <c r="B65" s="240" t="s">
        <v>331</v>
      </c>
      <c r="C65" s="240"/>
      <c r="D65" s="355"/>
      <c r="E65" s="355"/>
      <c r="F65" s="241"/>
      <c r="G65" s="210"/>
      <c r="H65" s="196"/>
      <c r="I65" s="196"/>
      <c r="J65" s="196"/>
      <c r="K65" s="1"/>
      <c r="L65" s="1"/>
      <c r="M65" s="107"/>
      <c r="N65" s="107"/>
      <c r="O65" s="107"/>
      <c r="P65" s="107"/>
      <c r="Q65" s="107"/>
      <c r="R65" s="107"/>
      <c r="S65" s="107"/>
      <c r="T65" s="107"/>
      <c r="U65" s="107"/>
      <c r="V65" s="107"/>
      <c r="W65" s="107"/>
      <c r="X65" s="107"/>
      <c r="Y65" s="107"/>
      <c r="Z65" s="107"/>
      <c r="AA65" s="107"/>
      <c r="AB65" s="107"/>
    </row>
    <row r="66" spans="1:28" ht="82.9">
      <c r="A66" s="171" t="s">
        <v>153</v>
      </c>
      <c r="B66" s="172" t="s">
        <v>154</v>
      </c>
      <c r="C66" s="173" t="s">
        <v>332</v>
      </c>
      <c r="D66" s="351">
        <v>1</v>
      </c>
      <c r="E66" s="352">
        <v>1</v>
      </c>
      <c r="F66" s="175"/>
      <c r="G66" s="207"/>
      <c r="H66" s="196"/>
      <c r="I66" s="196"/>
      <c r="J66" s="196"/>
      <c r="K66" s="1"/>
      <c r="L66" s="1"/>
      <c r="M66" s="107"/>
      <c r="N66" s="107"/>
      <c r="O66" s="107"/>
      <c r="P66" s="107"/>
      <c r="Q66" s="107"/>
      <c r="R66" s="107"/>
      <c r="S66" s="107"/>
      <c r="T66" s="107"/>
      <c r="U66" s="107"/>
      <c r="V66" s="107"/>
      <c r="W66" s="107"/>
      <c r="X66" s="107"/>
      <c r="Y66" s="107"/>
      <c r="Z66" s="107"/>
      <c r="AA66" s="107"/>
      <c r="AB66" s="107"/>
    </row>
    <row r="67" spans="1:28" ht="55.15">
      <c r="A67" s="171" t="s">
        <v>155</v>
      </c>
      <c r="B67" s="172" t="s">
        <v>156</v>
      </c>
      <c r="C67" s="173"/>
      <c r="D67" s="351">
        <v>1</v>
      </c>
      <c r="E67" s="352">
        <v>0.5</v>
      </c>
      <c r="F67" s="175"/>
      <c r="G67" s="207"/>
      <c r="H67" s="196"/>
      <c r="I67" s="196"/>
      <c r="J67" s="196"/>
      <c r="K67" s="1"/>
      <c r="L67" s="1"/>
      <c r="M67" s="107"/>
      <c r="N67" s="107"/>
      <c r="O67" s="107"/>
      <c r="P67" s="107"/>
      <c r="Q67" s="107"/>
      <c r="R67" s="107"/>
      <c r="S67" s="107"/>
      <c r="T67" s="107"/>
      <c r="U67" s="107"/>
      <c r="V67" s="107"/>
      <c r="W67" s="107"/>
      <c r="X67" s="107"/>
      <c r="Y67" s="107"/>
      <c r="Z67" s="107"/>
      <c r="AA67" s="107"/>
      <c r="AB67" s="107"/>
    </row>
    <row r="68" spans="1:28" ht="13.9">
      <c r="A68" s="171"/>
      <c r="B68" s="240" t="s">
        <v>335</v>
      </c>
      <c r="C68" s="240"/>
      <c r="D68" s="355"/>
      <c r="E68" s="355"/>
      <c r="F68" s="241"/>
      <c r="G68" s="210"/>
      <c r="H68" s="196"/>
      <c r="I68" s="196"/>
      <c r="J68" s="196"/>
      <c r="K68" s="1"/>
      <c r="L68" s="1"/>
      <c r="M68" s="107"/>
      <c r="N68" s="107"/>
      <c r="O68" s="107"/>
      <c r="P68" s="107"/>
      <c r="Q68" s="107"/>
      <c r="R68" s="107"/>
      <c r="S68" s="107"/>
      <c r="T68" s="107"/>
      <c r="U68" s="107"/>
      <c r="V68" s="107"/>
      <c r="W68" s="107"/>
      <c r="X68" s="107"/>
      <c r="Y68" s="107"/>
      <c r="Z68" s="107"/>
      <c r="AA68" s="107"/>
      <c r="AB68" s="107"/>
    </row>
    <row r="69" spans="1:28" ht="82.9">
      <c r="A69" s="171" t="s">
        <v>158</v>
      </c>
      <c r="B69" s="172" t="s">
        <v>159</v>
      </c>
      <c r="C69" s="173" t="s">
        <v>336</v>
      </c>
      <c r="D69" s="351">
        <v>3</v>
      </c>
      <c r="E69" s="352">
        <v>3</v>
      </c>
      <c r="F69" s="175"/>
      <c r="G69" s="207"/>
      <c r="H69" s="196"/>
      <c r="I69" s="196"/>
      <c r="J69" s="196"/>
      <c r="K69" s="1"/>
      <c r="L69" s="1"/>
      <c r="M69" s="107"/>
      <c r="N69" s="107"/>
      <c r="O69" s="107"/>
      <c r="P69" s="107"/>
      <c r="Q69" s="107"/>
      <c r="R69" s="107"/>
      <c r="S69" s="107"/>
      <c r="T69" s="107"/>
      <c r="U69" s="107"/>
      <c r="V69" s="107"/>
      <c r="W69" s="107"/>
      <c r="X69" s="107"/>
      <c r="Y69" s="107"/>
      <c r="Z69" s="107"/>
      <c r="AA69" s="107"/>
      <c r="AB69" s="107"/>
    </row>
    <row r="70" spans="1:28" ht="55.15">
      <c r="A70" s="171" t="s">
        <v>160</v>
      </c>
      <c r="B70" s="172" t="s">
        <v>161</v>
      </c>
      <c r="C70" s="173" t="s">
        <v>338</v>
      </c>
      <c r="D70" s="351">
        <v>1</v>
      </c>
      <c r="E70" s="352">
        <v>1</v>
      </c>
      <c r="F70" s="175"/>
      <c r="G70" s="207"/>
      <c r="H70" s="196"/>
      <c r="I70" s="196"/>
      <c r="J70" s="196"/>
      <c r="K70" s="1"/>
      <c r="L70" s="1"/>
      <c r="M70" s="107"/>
      <c r="N70" s="107"/>
      <c r="O70" s="107"/>
      <c r="P70" s="107"/>
      <c r="Q70" s="107"/>
      <c r="R70" s="107"/>
      <c r="S70" s="107"/>
      <c r="T70" s="107"/>
      <c r="U70" s="107"/>
      <c r="V70" s="107"/>
      <c r="W70" s="107"/>
      <c r="X70" s="107"/>
      <c r="Y70" s="107"/>
      <c r="Z70" s="107"/>
      <c r="AA70" s="107"/>
      <c r="AB70" s="107"/>
    </row>
    <row r="71" spans="1:28" ht="41.45">
      <c r="A71" s="171" t="s">
        <v>162</v>
      </c>
      <c r="B71" s="172" t="s">
        <v>340</v>
      </c>
      <c r="C71" s="173" t="s">
        <v>341</v>
      </c>
      <c r="D71" s="351">
        <v>1</v>
      </c>
      <c r="E71" s="352">
        <v>1</v>
      </c>
      <c r="F71" s="196"/>
      <c r="G71" s="196"/>
      <c r="H71" s="196"/>
      <c r="I71" s="196"/>
      <c r="J71" s="196"/>
      <c r="K71" s="1"/>
      <c r="L71" s="1"/>
      <c r="M71" s="107"/>
      <c r="N71" s="107"/>
      <c r="O71" s="107"/>
      <c r="P71" s="107"/>
      <c r="Q71" s="107"/>
      <c r="R71" s="107"/>
      <c r="S71" s="107"/>
      <c r="T71" s="107"/>
      <c r="U71" s="107"/>
      <c r="V71" s="107"/>
      <c r="W71" s="107"/>
      <c r="X71" s="107"/>
      <c r="Y71" s="107"/>
      <c r="Z71" s="107"/>
      <c r="AA71" s="107"/>
      <c r="AB71" s="107"/>
    </row>
    <row r="72" spans="1:28" ht="55.15">
      <c r="A72" s="171" t="s">
        <v>164</v>
      </c>
      <c r="B72" s="172" t="s">
        <v>342</v>
      </c>
      <c r="C72" s="173"/>
      <c r="D72" s="351">
        <v>1</v>
      </c>
      <c r="E72" s="352">
        <v>1</v>
      </c>
      <c r="F72" s="196"/>
      <c r="G72" s="196"/>
      <c r="H72" s="196"/>
      <c r="I72" s="196"/>
      <c r="J72" s="196"/>
      <c r="K72" s="1"/>
      <c r="L72" s="1"/>
      <c r="M72" s="107"/>
      <c r="N72" s="107"/>
      <c r="O72" s="107"/>
      <c r="P72" s="107"/>
      <c r="Q72" s="107"/>
      <c r="R72" s="107"/>
      <c r="S72" s="107"/>
      <c r="T72" s="107"/>
      <c r="U72" s="107"/>
      <c r="V72" s="107"/>
      <c r="W72" s="107"/>
      <c r="X72" s="107"/>
      <c r="Y72" s="107"/>
      <c r="Z72" s="107"/>
      <c r="AA72" s="107"/>
      <c r="AB72" s="107"/>
    </row>
    <row r="73" spans="1:28" ht="13.9">
      <c r="A73" s="171"/>
      <c r="B73" s="240" t="s">
        <v>343</v>
      </c>
      <c r="C73" s="240"/>
      <c r="D73" s="355"/>
      <c r="E73" s="355"/>
      <c r="F73" s="241"/>
      <c r="G73" s="210"/>
      <c r="H73" s="196"/>
      <c r="I73" s="196"/>
      <c r="J73" s="196"/>
      <c r="K73" s="1"/>
      <c r="L73" s="1"/>
      <c r="M73" s="107"/>
      <c r="N73" s="107"/>
      <c r="O73" s="107"/>
      <c r="P73" s="107"/>
      <c r="Q73" s="107"/>
      <c r="R73" s="107"/>
      <c r="S73" s="107"/>
      <c r="T73" s="107"/>
      <c r="U73" s="107"/>
      <c r="V73" s="107"/>
      <c r="W73" s="107"/>
      <c r="X73" s="107"/>
      <c r="Y73" s="107"/>
      <c r="Z73" s="107"/>
      <c r="AA73" s="107"/>
      <c r="AB73" s="107"/>
    </row>
    <row r="74" spans="1:28" ht="55.15">
      <c r="A74" s="171" t="s">
        <v>167</v>
      </c>
      <c r="B74" s="172" t="s">
        <v>168</v>
      </c>
      <c r="C74" s="173" t="s">
        <v>344</v>
      </c>
      <c r="D74" s="351">
        <v>1</v>
      </c>
      <c r="E74" s="352">
        <v>0.5</v>
      </c>
      <c r="F74" s="239"/>
      <c r="G74" s="207" t="s">
        <v>517</v>
      </c>
      <c r="H74" s="196"/>
      <c r="I74" s="196"/>
      <c r="J74" s="196"/>
      <c r="K74" s="1"/>
      <c r="L74" s="1"/>
      <c r="M74" s="107"/>
      <c r="N74" s="107"/>
      <c r="O74" s="107"/>
      <c r="P74" s="107"/>
      <c r="Q74" s="107"/>
      <c r="R74" s="107"/>
      <c r="S74" s="107"/>
      <c r="T74" s="107"/>
      <c r="U74" s="107"/>
      <c r="V74" s="107"/>
      <c r="W74" s="107"/>
      <c r="X74" s="107"/>
      <c r="Y74" s="107"/>
      <c r="Z74" s="107"/>
      <c r="AA74" s="107"/>
      <c r="AB74" s="107"/>
    </row>
    <row r="75" spans="1:28" ht="41.45">
      <c r="A75" s="171" t="s">
        <v>169</v>
      </c>
      <c r="B75" s="172" t="s">
        <v>170</v>
      </c>
      <c r="C75" s="173"/>
      <c r="D75" s="351">
        <v>1</v>
      </c>
      <c r="E75" s="352">
        <v>0.5</v>
      </c>
      <c r="F75" s="175"/>
      <c r="G75" s="207"/>
      <c r="H75" s="196"/>
      <c r="I75" s="196"/>
      <c r="J75" s="196"/>
      <c r="K75" s="1"/>
      <c r="L75" s="1"/>
      <c r="M75" s="107"/>
      <c r="N75" s="107"/>
      <c r="O75" s="107"/>
      <c r="P75" s="107"/>
      <c r="Q75" s="107"/>
      <c r="R75" s="107"/>
      <c r="S75" s="107"/>
      <c r="T75" s="107"/>
      <c r="U75" s="107"/>
      <c r="V75" s="107"/>
      <c r="W75" s="107"/>
      <c r="X75" s="107"/>
      <c r="Y75" s="107"/>
      <c r="Z75" s="107"/>
      <c r="AA75" s="107"/>
      <c r="AB75" s="107"/>
    </row>
    <row r="76" spans="1:28" ht="13.9">
      <c r="A76" s="171"/>
      <c r="B76" s="240" t="s">
        <v>348</v>
      </c>
      <c r="C76" s="240"/>
      <c r="D76" s="355"/>
      <c r="E76" s="355"/>
      <c r="F76" s="241"/>
      <c r="G76" s="210"/>
      <c r="H76" s="196"/>
      <c r="I76" s="196"/>
      <c r="J76" s="196"/>
      <c r="K76" s="1"/>
      <c r="L76" s="1"/>
      <c r="M76" s="107"/>
      <c r="N76" s="107"/>
      <c r="O76" s="107"/>
      <c r="P76" s="107"/>
      <c r="Q76" s="107"/>
      <c r="R76" s="107"/>
      <c r="S76" s="107"/>
      <c r="T76" s="107"/>
      <c r="U76" s="107"/>
      <c r="V76" s="107"/>
      <c r="W76" s="107"/>
      <c r="X76" s="107"/>
      <c r="Y76" s="107"/>
      <c r="Z76" s="107"/>
      <c r="AA76" s="107"/>
      <c r="AB76" s="107"/>
    </row>
    <row r="77" spans="1:28" ht="55.15">
      <c r="A77" s="171" t="s">
        <v>172</v>
      </c>
      <c r="B77" s="172" t="s">
        <v>173</v>
      </c>
      <c r="C77" s="173" t="s">
        <v>349</v>
      </c>
      <c r="D77" s="351">
        <v>1</v>
      </c>
      <c r="E77" s="352">
        <v>0</v>
      </c>
      <c r="F77" s="196"/>
      <c r="G77" s="196"/>
      <c r="H77" s="196"/>
      <c r="I77" s="378"/>
      <c r="J77" s="196"/>
      <c r="K77" s="1"/>
      <c r="L77" s="1"/>
      <c r="M77" s="107"/>
      <c r="N77" s="107"/>
      <c r="O77" s="107"/>
      <c r="P77" s="107"/>
      <c r="Q77" s="107"/>
      <c r="R77" s="107"/>
      <c r="S77" s="107"/>
      <c r="T77" s="107"/>
      <c r="U77" s="107"/>
      <c r="V77" s="107"/>
      <c r="W77" s="107"/>
      <c r="X77" s="107"/>
      <c r="Y77" s="107"/>
      <c r="Z77" s="107"/>
      <c r="AA77" s="107"/>
      <c r="AB77" s="107"/>
    </row>
    <row r="78" spans="1:28" ht="41.45">
      <c r="A78" s="171" t="s">
        <v>174</v>
      </c>
      <c r="B78" s="172" t="s">
        <v>175</v>
      </c>
      <c r="C78" s="173"/>
      <c r="D78" s="351">
        <v>1</v>
      </c>
      <c r="E78" s="352">
        <v>0</v>
      </c>
      <c r="F78" s="196"/>
      <c r="G78" s="196"/>
      <c r="H78" s="196"/>
      <c r="I78" s="381"/>
      <c r="J78" s="196"/>
      <c r="K78" s="1"/>
      <c r="L78" s="1"/>
      <c r="M78" s="107"/>
      <c r="N78" s="107"/>
      <c r="O78" s="107"/>
      <c r="P78" s="107"/>
      <c r="Q78" s="107"/>
      <c r="R78" s="107"/>
      <c r="S78" s="107"/>
      <c r="T78" s="107"/>
      <c r="U78" s="107"/>
      <c r="V78" s="107"/>
      <c r="W78" s="107"/>
      <c r="X78" s="107"/>
      <c r="Y78" s="107"/>
      <c r="Z78" s="107"/>
      <c r="AA78" s="107"/>
      <c r="AB78" s="107"/>
    </row>
    <row r="79" spans="1:28" ht="13.9">
      <c r="A79" s="171"/>
      <c r="B79" s="240" t="s">
        <v>351</v>
      </c>
      <c r="C79" s="240"/>
      <c r="D79" s="355"/>
      <c r="E79" s="355"/>
      <c r="F79" s="241"/>
      <c r="G79" s="210"/>
      <c r="H79" s="196"/>
      <c r="I79" s="196"/>
      <c r="J79" s="196"/>
      <c r="K79" s="1"/>
      <c r="L79" s="1"/>
      <c r="M79" s="107"/>
      <c r="N79" s="107"/>
      <c r="O79" s="107"/>
      <c r="P79" s="107"/>
      <c r="Q79" s="107"/>
      <c r="R79" s="107"/>
      <c r="S79" s="107"/>
      <c r="T79" s="107"/>
      <c r="U79" s="107"/>
      <c r="V79" s="107"/>
      <c r="W79" s="107"/>
      <c r="X79" s="107"/>
      <c r="Y79" s="107"/>
      <c r="Z79" s="107"/>
      <c r="AA79" s="107"/>
      <c r="AB79" s="107"/>
    </row>
    <row r="80" spans="1:28" ht="55.15">
      <c r="A80" s="171" t="s">
        <v>179</v>
      </c>
      <c r="B80" s="172" t="s">
        <v>180</v>
      </c>
      <c r="C80" s="173"/>
      <c r="D80" s="351">
        <v>1</v>
      </c>
      <c r="E80" s="352">
        <v>1</v>
      </c>
      <c r="F80" s="175"/>
      <c r="G80" s="207"/>
      <c r="H80" s="196"/>
      <c r="I80" s="196"/>
      <c r="J80" s="196"/>
      <c r="K80" s="1"/>
      <c r="L80" s="1"/>
      <c r="M80" s="107"/>
      <c r="N80" s="107"/>
      <c r="O80" s="107"/>
      <c r="P80" s="107"/>
      <c r="Q80" s="107"/>
      <c r="R80" s="107"/>
      <c r="S80" s="107"/>
      <c r="T80" s="107"/>
      <c r="U80" s="107"/>
      <c r="V80" s="107"/>
      <c r="W80" s="107"/>
      <c r="X80" s="107"/>
      <c r="Y80" s="107"/>
      <c r="Z80" s="107"/>
      <c r="AA80" s="107"/>
      <c r="AB80" s="107"/>
    </row>
    <row r="81" spans="1:28" ht="55.15">
      <c r="A81" s="171" t="s">
        <v>181</v>
      </c>
      <c r="B81" s="172" t="s">
        <v>182</v>
      </c>
      <c r="C81" s="173"/>
      <c r="D81" s="351">
        <v>1</v>
      </c>
      <c r="E81" s="352" t="s">
        <v>286</v>
      </c>
      <c r="F81" s="175"/>
      <c r="G81" s="207"/>
      <c r="H81" s="196"/>
      <c r="I81" s="196"/>
      <c r="J81" s="196"/>
      <c r="K81" s="1"/>
      <c r="L81" s="1"/>
      <c r="M81" s="107"/>
      <c r="N81" s="107"/>
      <c r="O81" s="107"/>
      <c r="P81" s="107"/>
      <c r="Q81" s="107"/>
      <c r="R81" s="107"/>
      <c r="S81" s="107"/>
      <c r="T81" s="107"/>
      <c r="U81" s="107"/>
      <c r="V81" s="107"/>
      <c r="W81" s="107"/>
      <c r="X81" s="107"/>
      <c r="Y81" s="107"/>
      <c r="Z81" s="107"/>
      <c r="AA81" s="107"/>
      <c r="AB81" s="107"/>
    </row>
    <row r="82" spans="1:28" ht="41.45">
      <c r="A82" s="171" t="s">
        <v>183</v>
      </c>
      <c r="B82" s="172" t="s">
        <v>184</v>
      </c>
      <c r="C82" s="173"/>
      <c r="D82" s="351">
        <v>1</v>
      </c>
      <c r="E82" s="352">
        <v>1</v>
      </c>
      <c r="F82" s="175"/>
      <c r="G82" s="207"/>
      <c r="H82" s="196"/>
      <c r="I82" s="196"/>
      <c r="J82" s="196"/>
      <c r="K82" s="1"/>
      <c r="L82" s="1"/>
      <c r="M82" s="107"/>
      <c r="N82" s="107"/>
      <c r="O82" s="107"/>
      <c r="P82" s="107"/>
      <c r="Q82" s="107"/>
      <c r="R82" s="107"/>
      <c r="S82" s="107"/>
      <c r="T82" s="107"/>
      <c r="U82" s="107"/>
      <c r="V82" s="107"/>
      <c r="W82" s="107"/>
      <c r="X82" s="107"/>
      <c r="Y82" s="107"/>
      <c r="Z82" s="107"/>
      <c r="AA82" s="107"/>
      <c r="AB82" s="107"/>
    </row>
    <row r="83" spans="1:28" ht="13.9">
      <c r="A83" s="171"/>
      <c r="B83" s="173"/>
      <c r="C83" s="173"/>
      <c r="D83" s="351"/>
      <c r="E83" s="352"/>
      <c r="F83" s="175"/>
      <c r="G83" s="207"/>
      <c r="H83" s="196"/>
      <c r="I83" s="196"/>
      <c r="J83" s="196"/>
      <c r="K83" s="1"/>
      <c r="L83" s="1"/>
      <c r="M83" s="107"/>
      <c r="N83" s="107"/>
      <c r="O83" s="107"/>
      <c r="P83" s="107"/>
      <c r="Q83" s="107"/>
      <c r="R83" s="107"/>
      <c r="S83" s="107"/>
      <c r="T83" s="107"/>
      <c r="U83" s="107"/>
      <c r="V83" s="107"/>
      <c r="W83" s="107"/>
      <c r="X83" s="107"/>
      <c r="Y83" s="107"/>
      <c r="Z83" s="107"/>
      <c r="AA83" s="107"/>
      <c r="AB83" s="107"/>
    </row>
    <row r="84" spans="1:28" ht="13.9">
      <c r="A84" s="162" t="s">
        <v>450</v>
      </c>
      <c r="B84" s="168" t="s">
        <v>353</v>
      </c>
      <c r="C84" s="169"/>
      <c r="D84" s="353"/>
      <c r="E84" s="353"/>
      <c r="F84" s="170"/>
      <c r="G84" s="205"/>
      <c r="H84" s="196"/>
      <c r="I84" s="196"/>
      <c r="J84" s="196"/>
      <c r="K84" s="200"/>
      <c r="L84" s="200"/>
      <c r="M84" s="107"/>
      <c r="N84" s="107"/>
      <c r="O84" s="107"/>
      <c r="P84" s="107"/>
      <c r="Q84" s="107"/>
      <c r="R84" s="107"/>
      <c r="S84" s="107"/>
      <c r="T84" s="107"/>
      <c r="U84" s="107"/>
      <c r="V84" s="107"/>
      <c r="W84" s="107"/>
      <c r="X84" s="107"/>
      <c r="Y84" s="107"/>
      <c r="Z84" s="107"/>
      <c r="AA84" s="107"/>
      <c r="AB84" s="107"/>
    </row>
    <row r="85" spans="1:28" ht="41.45">
      <c r="A85" s="222" t="s">
        <v>451</v>
      </c>
      <c r="B85" s="172" t="s">
        <v>186</v>
      </c>
      <c r="C85" s="173" t="s">
        <v>354</v>
      </c>
      <c r="D85" s="351">
        <v>2</v>
      </c>
      <c r="E85" s="352" t="s">
        <v>286</v>
      </c>
      <c r="F85" s="175"/>
      <c r="G85" s="196"/>
      <c r="H85" s="196"/>
      <c r="I85" s="196"/>
      <c r="J85" s="196"/>
      <c r="K85" s="249" t="s">
        <v>2</v>
      </c>
      <c r="L85" s="361">
        <f>SUM(D85:D88)-SUMIF(E85:E88,"-",D85:D88)</f>
        <v>2</v>
      </c>
      <c r="M85" s="107"/>
      <c r="N85" s="107"/>
      <c r="O85" s="107"/>
      <c r="P85" s="107"/>
      <c r="Q85" s="107"/>
      <c r="R85" s="107"/>
      <c r="S85" s="107"/>
      <c r="T85" s="107"/>
      <c r="U85" s="107"/>
      <c r="V85" s="107"/>
      <c r="W85" s="107"/>
      <c r="X85" s="107"/>
      <c r="Y85" s="107"/>
      <c r="Z85" s="107"/>
      <c r="AA85" s="107"/>
      <c r="AB85" s="107"/>
    </row>
    <row r="86" spans="1:28" ht="54" customHeight="1">
      <c r="B86" s="172"/>
      <c r="C86" s="173"/>
      <c r="D86" s="351"/>
      <c r="E86" s="352"/>
      <c r="F86" s="196"/>
      <c r="G86" s="196"/>
      <c r="H86" s="196"/>
      <c r="I86" s="196"/>
      <c r="J86" s="196"/>
      <c r="K86" s="249" t="s">
        <v>3</v>
      </c>
      <c r="L86" s="361">
        <f>SUMIF(E85:E88,"~?",D85:D88)</f>
        <v>2</v>
      </c>
      <c r="M86" s="107"/>
      <c r="N86" s="107"/>
      <c r="O86" s="107"/>
      <c r="P86" s="107"/>
      <c r="Q86" s="107"/>
      <c r="R86" s="107"/>
      <c r="S86" s="107"/>
      <c r="T86" s="107"/>
      <c r="U86" s="107"/>
      <c r="V86" s="107"/>
      <c r="W86" s="107"/>
      <c r="X86" s="107"/>
      <c r="Y86" s="107"/>
      <c r="Z86" s="107"/>
      <c r="AA86" s="107"/>
      <c r="AB86" s="107"/>
    </row>
    <row r="87" spans="1:28" ht="45.6" customHeight="1">
      <c r="B87" s="172"/>
      <c r="C87" s="173"/>
      <c r="D87" s="351"/>
      <c r="E87" s="352"/>
      <c r="F87" s="175"/>
      <c r="G87" s="206"/>
      <c r="H87" s="196"/>
      <c r="I87" s="196"/>
      <c r="J87" s="196"/>
      <c r="K87" s="249" t="s">
        <v>4</v>
      </c>
      <c r="L87" s="361">
        <f>SUM(E85:E88)</f>
        <v>0</v>
      </c>
      <c r="M87" s="107"/>
      <c r="N87" s="107"/>
      <c r="O87" s="107"/>
      <c r="P87" s="107"/>
      <c r="Q87" s="107"/>
      <c r="R87" s="107"/>
      <c r="S87" s="107"/>
      <c r="T87" s="107"/>
      <c r="U87" s="107"/>
      <c r="V87" s="107"/>
      <c r="W87" s="107"/>
      <c r="X87" s="107"/>
      <c r="Y87" s="107"/>
      <c r="Z87" s="107"/>
      <c r="AA87" s="107"/>
      <c r="AB87" s="107"/>
    </row>
    <row r="88" spans="1:28" ht="27.6">
      <c r="A88" s="171"/>
      <c r="B88" s="173"/>
      <c r="C88" s="173"/>
      <c r="D88" s="351"/>
      <c r="E88" s="352"/>
      <c r="F88" s="175"/>
      <c r="G88" s="207"/>
      <c r="H88" s="196"/>
      <c r="I88" s="196"/>
      <c r="J88" s="196"/>
      <c r="K88" s="249" t="s">
        <v>5</v>
      </c>
      <c r="L88" s="361">
        <f>L85-L86</f>
        <v>0</v>
      </c>
      <c r="M88" s="107"/>
      <c r="N88" s="107"/>
      <c r="O88" s="107"/>
      <c r="P88" s="107"/>
      <c r="Q88" s="107"/>
      <c r="R88" s="107"/>
      <c r="S88" s="107"/>
      <c r="T88" s="107"/>
      <c r="U88" s="107"/>
      <c r="V88" s="107"/>
      <c r="W88" s="107"/>
      <c r="X88" s="107"/>
      <c r="Y88" s="107"/>
      <c r="Z88" s="107"/>
      <c r="AA88" s="107"/>
      <c r="AB88" s="107"/>
    </row>
    <row r="89" spans="1:28" ht="39.6" customHeight="1">
      <c r="A89" s="171"/>
      <c r="B89" s="173"/>
      <c r="C89" s="173"/>
      <c r="D89" s="351"/>
      <c r="E89" s="352"/>
      <c r="F89" s="175"/>
      <c r="G89" s="207"/>
      <c r="H89" s="196"/>
      <c r="I89" s="196"/>
      <c r="J89" s="196"/>
      <c r="K89" s="252" t="s">
        <v>423</v>
      </c>
      <c r="L89" s="253">
        <f>IFERROR(L87/L85,"N/A")</f>
        <v>0</v>
      </c>
      <c r="M89" s="107"/>
      <c r="N89" s="107"/>
      <c r="O89" s="107"/>
      <c r="P89" s="107"/>
      <c r="Q89" s="107"/>
      <c r="R89" s="107"/>
      <c r="S89" s="107"/>
      <c r="T89" s="107"/>
      <c r="U89" s="107"/>
      <c r="V89" s="107"/>
      <c r="W89" s="107"/>
      <c r="X89" s="107"/>
      <c r="Y89" s="107"/>
      <c r="Z89" s="107"/>
      <c r="AA89" s="107"/>
      <c r="AB89" s="107"/>
    </row>
    <row r="90" spans="1:28" ht="31.15" customHeight="1">
      <c r="A90" s="162" t="s">
        <v>452</v>
      </c>
      <c r="B90" s="168" t="s">
        <v>37</v>
      </c>
      <c r="C90" s="169"/>
      <c r="D90" s="353"/>
      <c r="E90" s="353"/>
      <c r="F90" s="170"/>
      <c r="G90" s="205"/>
      <c r="H90" s="196"/>
      <c r="I90" s="196"/>
      <c r="J90" s="196"/>
      <c r="M90" s="107"/>
      <c r="N90" s="107"/>
      <c r="O90" s="107"/>
      <c r="P90" s="107"/>
      <c r="Q90" s="107"/>
      <c r="R90" s="107"/>
      <c r="S90" s="107"/>
      <c r="T90" s="107"/>
      <c r="U90" s="107"/>
      <c r="V90" s="107"/>
      <c r="W90" s="107"/>
      <c r="X90" s="107"/>
      <c r="Y90" s="107"/>
      <c r="Z90" s="107"/>
      <c r="AA90" s="107"/>
      <c r="AB90" s="107"/>
    </row>
    <row r="91" spans="1:28" ht="27.6">
      <c r="A91" s="171" t="s">
        <v>453</v>
      </c>
      <c r="B91" s="172" t="s">
        <v>190</v>
      </c>
      <c r="C91" s="173" t="s">
        <v>359</v>
      </c>
      <c r="D91" s="351">
        <v>3</v>
      </c>
      <c r="E91" s="352" t="s">
        <v>286</v>
      </c>
      <c r="F91" s="175"/>
      <c r="G91" s="206"/>
      <c r="H91" s="196"/>
      <c r="I91" s="196"/>
      <c r="J91" s="196"/>
      <c r="K91" s="249" t="s">
        <v>2</v>
      </c>
      <c r="L91" s="359">
        <f>SUM(D91:D94)-SUMIF(E91:E94,"-",D91:D94)</f>
        <v>5</v>
      </c>
      <c r="M91" s="107"/>
      <c r="N91" s="107"/>
      <c r="O91" s="107"/>
      <c r="P91" s="107"/>
      <c r="Q91" s="107"/>
      <c r="R91" s="107"/>
      <c r="S91" s="107"/>
      <c r="T91" s="107"/>
      <c r="U91" s="107"/>
      <c r="V91" s="107"/>
      <c r="W91" s="107"/>
      <c r="X91" s="107"/>
      <c r="Y91" s="107"/>
      <c r="Z91" s="107"/>
      <c r="AA91" s="107"/>
      <c r="AB91" s="107"/>
    </row>
    <row r="92" spans="1:28" ht="41.45">
      <c r="A92" s="222" t="s">
        <v>455</v>
      </c>
      <c r="B92" s="176" t="s">
        <v>191</v>
      </c>
      <c r="C92" s="173" t="s">
        <v>361</v>
      </c>
      <c r="D92" s="351">
        <v>2</v>
      </c>
      <c r="E92" s="352" t="s">
        <v>286</v>
      </c>
      <c r="F92" s="196"/>
      <c r="G92" s="196"/>
      <c r="H92" s="196"/>
      <c r="I92" s="196"/>
      <c r="J92" s="196"/>
      <c r="K92" s="249" t="s">
        <v>3</v>
      </c>
      <c r="L92" s="359">
        <f>SUMIF(E91:E94,"~?",D91:D94)</f>
        <v>5</v>
      </c>
      <c r="M92" s="107"/>
      <c r="N92" s="107"/>
      <c r="O92" s="107"/>
      <c r="P92" s="107"/>
      <c r="Q92" s="107"/>
      <c r="R92" s="107"/>
      <c r="S92" s="107"/>
      <c r="T92" s="107"/>
      <c r="U92" s="107"/>
      <c r="V92" s="107"/>
      <c r="W92" s="107"/>
      <c r="X92" s="107"/>
      <c r="Y92" s="107"/>
      <c r="Z92" s="107"/>
      <c r="AA92" s="107"/>
      <c r="AB92" s="107"/>
    </row>
    <row r="93" spans="1:28" ht="22.9" customHeight="1">
      <c r="A93" s="171"/>
      <c r="B93" s="176"/>
      <c r="C93" s="173"/>
      <c r="D93" s="351"/>
      <c r="E93" s="352"/>
      <c r="F93" s="196"/>
      <c r="G93" s="196"/>
      <c r="H93" s="196"/>
      <c r="I93" s="196"/>
      <c r="J93" s="196"/>
      <c r="K93" s="249" t="s">
        <v>4</v>
      </c>
      <c r="L93" s="359">
        <f>SUM(E91:E94)</f>
        <v>0</v>
      </c>
      <c r="M93" s="107"/>
      <c r="N93" s="107"/>
      <c r="O93" s="107"/>
      <c r="P93" s="107"/>
      <c r="Q93" s="107"/>
      <c r="R93" s="107"/>
      <c r="S93" s="107"/>
      <c r="T93" s="107"/>
      <c r="U93" s="107"/>
      <c r="V93" s="107"/>
      <c r="W93" s="107"/>
      <c r="X93" s="107"/>
      <c r="Y93" s="107"/>
      <c r="Z93" s="107"/>
      <c r="AA93" s="107"/>
      <c r="AB93" s="107"/>
    </row>
    <row r="94" spans="1:28" ht="27.6">
      <c r="A94" s="171"/>
      <c r="B94" s="172"/>
      <c r="C94" s="173"/>
      <c r="D94" s="351"/>
      <c r="E94" s="352"/>
      <c r="F94" s="175"/>
      <c r="G94" s="207"/>
      <c r="H94" s="196"/>
      <c r="I94" s="196"/>
      <c r="J94" s="196"/>
      <c r="K94" s="249" t="s">
        <v>5</v>
      </c>
      <c r="L94" s="359">
        <f>L91-L92</f>
        <v>0</v>
      </c>
      <c r="M94" s="107"/>
      <c r="N94" s="107"/>
      <c r="O94" s="107"/>
      <c r="P94" s="107"/>
      <c r="Q94" s="107"/>
      <c r="R94" s="107"/>
      <c r="S94" s="107"/>
      <c r="T94" s="107"/>
      <c r="U94" s="107"/>
      <c r="V94" s="107"/>
      <c r="W94" s="107"/>
      <c r="X94" s="107"/>
      <c r="Y94" s="107"/>
      <c r="Z94" s="107"/>
      <c r="AA94" s="107"/>
      <c r="AB94" s="107"/>
    </row>
    <row r="95" spans="1:28" ht="42.6" customHeight="1">
      <c r="A95" s="171"/>
      <c r="B95" s="172"/>
      <c r="C95" s="173"/>
      <c r="D95" s="351"/>
      <c r="E95" s="352"/>
      <c r="F95" s="175"/>
      <c r="G95" s="207"/>
      <c r="H95" s="196"/>
      <c r="I95" s="196"/>
      <c r="J95" s="196"/>
      <c r="K95" s="252" t="s">
        <v>423</v>
      </c>
      <c r="L95" s="253">
        <f>IFERROR(L93/L91,"N/A")</f>
        <v>0</v>
      </c>
      <c r="M95" s="107"/>
      <c r="N95" s="107"/>
      <c r="O95" s="107"/>
      <c r="P95" s="107"/>
      <c r="Q95" s="107"/>
      <c r="R95" s="107"/>
      <c r="S95" s="107"/>
      <c r="T95" s="107"/>
      <c r="U95" s="107"/>
      <c r="V95" s="107"/>
      <c r="W95" s="107"/>
      <c r="X95" s="107"/>
      <c r="Y95" s="107"/>
      <c r="Z95" s="107"/>
      <c r="AA95" s="107"/>
      <c r="AB95" s="107"/>
    </row>
    <row r="96" spans="1:28" ht="33.6" customHeight="1">
      <c r="A96" s="162" t="s">
        <v>457</v>
      </c>
      <c r="B96" s="168" t="s">
        <v>363</v>
      </c>
      <c r="C96" s="169"/>
      <c r="D96" s="353"/>
      <c r="E96" s="353"/>
      <c r="F96" s="170"/>
      <c r="G96" s="205"/>
      <c r="H96" s="196"/>
      <c r="I96" s="196"/>
      <c r="J96" s="196"/>
      <c r="M96" s="107"/>
      <c r="N96" s="107"/>
      <c r="O96" s="107"/>
      <c r="P96" s="107"/>
      <c r="Q96" s="107"/>
      <c r="R96" s="107"/>
      <c r="S96" s="107"/>
      <c r="T96" s="107"/>
      <c r="U96" s="107"/>
      <c r="V96" s="107"/>
      <c r="W96" s="107"/>
      <c r="X96" s="107"/>
      <c r="Y96" s="107"/>
      <c r="Z96" s="107"/>
      <c r="AA96" s="107"/>
      <c r="AB96" s="107"/>
    </row>
    <row r="97" spans="1:28" ht="41.45">
      <c r="A97" s="222" t="s">
        <v>458</v>
      </c>
      <c r="B97" s="172" t="s">
        <v>193</v>
      </c>
      <c r="C97" s="173" t="s">
        <v>364</v>
      </c>
      <c r="D97" s="351">
        <v>1</v>
      </c>
      <c r="E97" s="352" t="s">
        <v>286</v>
      </c>
      <c r="F97" s="175"/>
      <c r="G97" s="207"/>
      <c r="H97" s="196"/>
      <c r="I97" s="196"/>
      <c r="J97" s="196"/>
      <c r="K97" s="249" t="s">
        <v>2</v>
      </c>
      <c r="L97" s="359">
        <f>SUM(D97:D102)-SUMIF(E97:E102,"-",D97:D102)</f>
        <v>5</v>
      </c>
      <c r="M97" s="107"/>
      <c r="N97" s="107"/>
      <c r="O97" s="107"/>
      <c r="P97" s="107"/>
      <c r="Q97" s="107"/>
      <c r="R97" s="107"/>
      <c r="S97" s="107"/>
      <c r="T97" s="107"/>
      <c r="U97" s="107"/>
      <c r="V97" s="107"/>
      <c r="W97" s="107"/>
      <c r="X97" s="107"/>
      <c r="Y97" s="107"/>
      <c r="Z97" s="107"/>
      <c r="AA97" s="107"/>
      <c r="AB97" s="107"/>
    </row>
    <row r="98" spans="1:28" ht="41.45">
      <c r="A98" s="222" t="s">
        <v>460</v>
      </c>
      <c r="B98" s="172" t="s">
        <v>194</v>
      </c>
      <c r="C98" s="173" t="s">
        <v>366</v>
      </c>
      <c r="D98" s="351">
        <v>1</v>
      </c>
      <c r="E98" s="352" t="s">
        <v>286</v>
      </c>
      <c r="F98" s="175"/>
      <c r="G98" s="207"/>
      <c r="H98" s="196"/>
      <c r="I98" s="196"/>
      <c r="J98" s="196"/>
      <c r="K98" s="249" t="s">
        <v>3</v>
      </c>
      <c r="L98" s="359">
        <f>SUMIF(E97:E102,"~?",D97:D102)</f>
        <v>4</v>
      </c>
      <c r="M98" s="107"/>
      <c r="N98" s="107"/>
      <c r="O98" s="107"/>
      <c r="P98" s="107"/>
      <c r="Q98" s="107"/>
      <c r="R98" s="107"/>
      <c r="S98" s="107"/>
      <c r="T98" s="107"/>
      <c r="U98" s="107"/>
      <c r="V98" s="107"/>
      <c r="W98" s="107"/>
      <c r="X98" s="107"/>
      <c r="Y98" s="107"/>
      <c r="Z98" s="107"/>
      <c r="AA98" s="107"/>
      <c r="AB98" s="107"/>
    </row>
    <row r="99" spans="1:28" ht="82.9">
      <c r="A99" s="222" t="s">
        <v>461</v>
      </c>
      <c r="B99" s="172" t="s">
        <v>195</v>
      </c>
      <c r="C99" s="173" t="s">
        <v>368</v>
      </c>
      <c r="D99" s="351">
        <v>2</v>
      </c>
      <c r="E99" s="352" t="s">
        <v>286</v>
      </c>
      <c r="F99" s="175"/>
      <c r="G99" s="207"/>
      <c r="H99" s="196"/>
      <c r="I99" s="196"/>
      <c r="J99" s="196"/>
      <c r="K99" s="249" t="s">
        <v>4</v>
      </c>
      <c r="L99" s="359">
        <f>SUM(E97:E102)</f>
        <v>0</v>
      </c>
      <c r="M99" s="107"/>
      <c r="N99" s="107"/>
      <c r="O99" s="107"/>
      <c r="P99" s="107"/>
      <c r="Q99" s="107"/>
      <c r="R99" s="107"/>
      <c r="S99" s="107"/>
      <c r="T99" s="107"/>
      <c r="U99" s="107"/>
      <c r="V99" s="107"/>
      <c r="W99" s="107"/>
      <c r="X99" s="107"/>
      <c r="Y99" s="107"/>
      <c r="Z99" s="107"/>
      <c r="AA99" s="107"/>
      <c r="AB99" s="107"/>
    </row>
    <row r="100" spans="1:28" ht="27.6">
      <c r="A100" s="222" t="s">
        <v>463</v>
      </c>
      <c r="B100" s="172" t="s">
        <v>197</v>
      </c>
      <c r="C100" s="173" t="s">
        <v>371</v>
      </c>
      <c r="D100" s="351">
        <v>1</v>
      </c>
      <c r="E100" s="352">
        <v>0</v>
      </c>
      <c r="F100" s="175"/>
      <c r="G100" s="207"/>
      <c r="H100" s="196"/>
      <c r="I100" s="196"/>
      <c r="J100" s="196"/>
      <c r="K100" s="249" t="s">
        <v>5</v>
      </c>
      <c r="L100" s="359">
        <f>L97-L98</f>
        <v>1</v>
      </c>
      <c r="M100" s="107"/>
      <c r="N100" s="107"/>
      <c r="O100" s="107"/>
      <c r="P100" s="107"/>
      <c r="Q100" s="107"/>
      <c r="R100" s="107"/>
      <c r="S100" s="107"/>
      <c r="T100" s="107"/>
      <c r="U100" s="107"/>
      <c r="V100" s="107"/>
      <c r="W100" s="107"/>
      <c r="X100" s="107"/>
      <c r="Y100" s="107"/>
      <c r="Z100" s="107"/>
      <c r="AA100" s="107"/>
      <c r="AB100" s="107"/>
    </row>
    <row r="101" spans="1:28" ht="27.6">
      <c r="A101" s="177"/>
      <c r="B101" s="258"/>
      <c r="C101" s="259"/>
      <c r="D101" s="357"/>
      <c r="E101" s="357"/>
      <c r="F101" s="260"/>
      <c r="G101" s="211"/>
      <c r="H101" s="196"/>
      <c r="I101" s="196"/>
      <c r="J101" s="196"/>
      <c r="K101" s="252" t="s">
        <v>423</v>
      </c>
      <c r="L101" s="253">
        <f>IFERROR(L99/L97,"N/A")</f>
        <v>0</v>
      </c>
      <c r="M101" s="107"/>
      <c r="N101" s="107"/>
      <c r="O101" s="107"/>
      <c r="P101" s="107"/>
      <c r="Q101" s="107"/>
      <c r="R101" s="107"/>
      <c r="S101" s="107"/>
      <c r="T101" s="107"/>
      <c r="U101" s="107"/>
      <c r="V101" s="107"/>
      <c r="W101" s="107"/>
      <c r="X101" s="107"/>
      <c r="Y101" s="107"/>
      <c r="Z101" s="107"/>
      <c r="AA101" s="107"/>
      <c r="AB101" s="107"/>
    </row>
    <row r="102" spans="1:28" ht="13.9">
      <c r="A102" s="178"/>
      <c r="D102" s="354"/>
      <c r="E102" s="354"/>
      <c r="H102" s="196"/>
      <c r="I102" s="196"/>
      <c r="J102" s="196"/>
      <c r="M102" s="107"/>
      <c r="N102" s="107"/>
      <c r="O102" s="107"/>
      <c r="P102" s="107"/>
      <c r="Q102" s="107"/>
      <c r="R102" s="107"/>
      <c r="S102" s="107"/>
      <c r="T102" s="107"/>
      <c r="U102" s="107"/>
      <c r="V102" s="107"/>
      <c r="W102" s="107"/>
      <c r="X102" s="107"/>
      <c r="Y102" s="107"/>
      <c r="Z102" s="107"/>
      <c r="AA102" s="107"/>
      <c r="AB102" s="107"/>
    </row>
    <row r="103" spans="1:28" ht="13.9">
      <c r="A103" s="171"/>
      <c r="B103" s="173"/>
      <c r="C103" s="173"/>
      <c r="D103" s="351"/>
      <c r="E103" s="352"/>
      <c r="F103" s="175"/>
      <c r="G103" s="207"/>
      <c r="H103" s="196"/>
      <c r="I103" s="196"/>
      <c r="J103" s="196"/>
      <c r="K103" s="1"/>
      <c r="L103" s="1"/>
      <c r="M103" s="107"/>
      <c r="N103" s="107"/>
      <c r="O103" s="107"/>
      <c r="P103" s="107"/>
      <c r="Q103" s="107"/>
      <c r="R103" s="107"/>
      <c r="S103" s="107"/>
      <c r="T103" s="107"/>
      <c r="U103" s="107"/>
      <c r="V103" s="107"/>
      <c r="W103" s="107"/>
      <c r="X103" s="107"/>
      <c r="Y103" s="107"/>
      <c r="Z103" s="107"/>
      <c r="AA103" s="107"/>
      <c r="AB103" s="107"/>
    </row>
    <row r="104" spans="1:28" ht="13.9">
      <c r="A104" s="162" t="s">
        <v>464</v>
      </c>
      <c r="B104" s="168" t="s">
        <v>373</v>
      </c>
      <c r="C104" s="169"/>
      <c r="D104" s="353"/>
      <c r="E104" s="353"/>
      <c r="F104" s="170"/>
      <c r="G104" s="205"/>
      <c r="H104" s="196"/>
      <c r="I104" s="196"/>
      <c r="J104" s="196"/>
      <c r="K104" s="200"/>
      <c r="L104" s="200"/>
      <c r="M104" s="107"/>
      <c r="N104" s="107"/>
      <c r="O104" s="107"/>
      <c r="P104" s="107"/>
      <c r="Q104" s="107"/>
      <c r="R104" s="107"/>
      <c r="S104" s="107"/>
      <c r="T104" s="107"/>
      <c r="U104" s="107"/>
      <c r="V104" s="107"/>
      <c r="W104" s="107"/>
      <c r="X104" s="107"/>
      <c r="Y104" s="107"/>
      <c r="Z104" s="107"/>
      <c r="AA104" s="107"/>
      <c r="AB104" s="107"/>
    </row>
    <row r="105" spans="1:28" ht="55.15">
      <c r="A105" s="223" t="s">
        <v>465</v>
      </c>
      <c r="B105" s="172" t="s">
        <v>199</v>
      </c>
      <c r="C105" s="173" t="s">
        <v>374</v>
      </c>
      <c r="D105" s="351">
        <v>2</v>
      </c>
      <c r="E105" s="352" t="s">
        <v>286</v>
      </c>
      <c r="F105" s="175"/>
      <c r="G105" s="207"/>
      <c r="H105" s="196"/>
      <c r="I105" s="196"/>
      <c r="J105" s="196"/>
      <c r="K105" s="249" t="s">
        <v>2</v>
      </c>
      <c r="L105" s="359">
        <f>SUM(D105:D109)-SUMIF(E105:E109,"-",D105:D109)</f>
        <v>7</v>
      </c>
      <c r="M105" s="107"/>
      <c r="N105" s="107"/>
      <c r="O105" s="107"/>
      <c r="P105" s="107"/>
      <c r="Q105" s="107"/>
      <c r="R105" s="107"/>
      <c r="S105" s="107"/>
      <c r="T105" s="107"/>
      <c r="U105" s="107"/>
      <c r="V105" s="107"/>
      <c r="W105" s="107"/>
      <c r="X105" s="107"/>
      <c r="Y105" s="107"/>
      <c r="Z105" s="107"/>
      <c r="AA105" s="107"/>
      <c r="AB105" s="107"/>
    </row>
    <row r="106" spans="1:28" ht="96.6">
      <c r="A106" s="223" t="s">
        <v>466</v>
      </c>
      <c r="B106" s="173" t="s">
        <v>200</v>
      </c>
      <c r="C106" s="173" t="s">
        <v>467</v>
      </c>
      <c r="D106" s="351">
        <v>3</v>
      </c>
      <c r="E106" s="352" t="s">
        <v>286</v>
      </c>
      <c r="F106" s="175"/>
      <c r="G106" s="207"/>
      <c r="H106" s="196"/>
      <c r="I106" s="196"/>
      <c r="J106" s="196"/>
      <c r="K106" s="249" t="s">
        <v>3</v>
      </c>
      <c r="L106" s="359">
        <f>SUMIF(E105:E109,"~?",D105:D109)</f>
        <v>5</v>
      </c>
      <c r="M106" s="107"/>
      <c r="N106" s="107"/>
      <c r="O106" s="107"/>
      <c r="P106" s="107"/>
      <c r="Q106" s="107"/>
      <c r="R106" s="107"/>
      <c r="S106" s="107"/>
      <c r="T106" s="107"/>
      <c r="U106" s="107"/>
      <c r="V106" s="107"/>
      <c r="W106" s="107"/>
      <c r="X106" s="107"/>
      <c r="Y106" s="107"/>
      <c r="Z106" s="107"/>
      <c r="AA106" s="107"/>
      <c r="AB106" s="107"/>
    </row>
    <row r="107" spans="1:28" ht="55.15">
      <c r="A107" s="222" t="s">
        <v>468</v>
      </c>
      <c r="B107" s="173" t="s">
        <v>202</v>
      </c>
      <c r="C107" s="173" t="s">
        <v>377</v>
      </c>
      <c r="D107" s="351">
        <v>2</v>
      </c>
      <c r="E107" s="352">
        <v>1</v>
      </c>
      <c r="F107" s="175"/>
      <c r="G107" s="207"/>
      <c r="H107" s="196"/>
      <c r="I107" s="196"/>
      <c r="J107" s="196"/>
      <c r="K107" s="249" t="s">
        <v>4</v>
      </c>
      <c r="L107" s="359">
        <f>SUM(E105:E109)</f>
        <v>1</v>
      </c>
      <c r="M107" s="107"/>
      <c r="N107" s="107"/>
      <c r="O107" s="107"/>
      <c r="P107" s="107"/>
      <c r="Q107" s="107"/>
      <c r="R107" s="107"/>
      <c r="S107" s="107"/>
      <c r="T107" s="107"/>
      <c r="U107" s="107"/>
      <c r="V107" s="107"/>
      <c r="W107" s="107"/>
      <c r="X107" s="107"/>
      <c r="Y107" s="107"/>
      <c r="Z107" s="107"/>
      <c r="AA107" s="107"/>
      <c r="AB107" s="107"/>
    </row>
    <row r="108" spans="1:28" ht="27.6">
      <c r="D108" s="354"/>
      <c r="E108" s="354"/>
      <c r="H108" s="196"/>
      <c r="I108" s="196"/>
      <c r="J108" s="196"/>
      <c r="K108" s="249" t="s">
        <v>5</v>
      </c>
      <c r="L108" s="359">
        <f>L105-L106</f>
        <v>2</v>
      </c>
      <c r="M108" s="107"/>
      <c r="N108" s="107"/>
      <c r="O108" s="107"/>
      <c r="P108" s="107"/>
      <c r="Q108" s="107"/>
      <c r="R108" s="107"/>
      <c r="S108" s="107"/>
      <c r="T108" s="107"/>
      <c r="U108" s="107"/>
      <c r="V108" s="107"/>
      <c r="W108" s="107"/>
      <c r="X108" s="107"/>
      <c r="Y108" s="107"/>
      <c r="Z108" s="107"/>
      <c r="AA108" s="107"/>
      <c r="AB108" s="107"/>
    </row>
    <row r="109" spans="1:28" ht="27.6">
      <c r="A109" s="171"/>
      <c r="B109" s="173"/>
      <c r="C109" s="173"/>
      <c r="D109" s="351"/>
      <c r="E109" s="352"/>
      <c r="F109" s="175"/>
      <c r="G109" s="207"/>
      <c r="H109" s="196"/>
      <c r="I109" s="196"/>
      <c r="J109" s="196"/>
      <c r="K109" s="252" t="s">
        <v>423</v>
      </c>
      <c r="L109" s="253">
        <f>IFERROR(L107/L105,"N/A")</f>
        <v>0.14285714285714285</v>
      </c>
      <c r="M109" s="107"/>
      <c r="N109" s="107"/>
      <c r="O109" s="107"/>
      <c r="P109" s="107"/>
      <c r="Q109" s="107"/>
      <c r="R109" s="107"/>
      <c r="S109" s="107"/>
      <c r="T109" s="107"/>
      <c r="U109" s="107"/>
      <c r="V109" s="107"/>
      <c r="W109" s="107"/>
      <c r="X109" s="107"/>
      <c r="Y109" s="107"/>
      <c r="Z109" s="107"/>
      <c r="AA109" s="107"/>
      <c r="AB109" s="107"/>
    </row>
    <row r="110" spans="1:28" ht="13.9">
      <c r="A110" s="162" t="s">
        <v>469</v>
      </c>
      <c r="B110" s="168" t="s">
        <v>203</v>
      </c>
      <c r="C110" s="169"/>
      <c r="D110" s="353"/>
      <c r="E110" s="353"/>
      <c r="F110" s="170"/>
      <c r="G110" s="205"/>
      <c r="H110" s="196"/>
      <c r="I110" s="196"/>
      <c r="J110" s="196"/>
      <c r="K110" s="200"/>
      <c r="L110" s="200"/>
      <c r="M110" s="107"/>
      <c r="N110" s="107"/>
      <c r="O110" s="107"/>
      <c r="P110" s="107"/>
      <c r="Q110" s="107"/>
      <c r="R110" s="107"/>
      <c r="S110" s="107"/>
      <c r="T110" s="107"/>
      <c r="U110" s="107"/>
      <c r="V110" s="107"/>
      <c r="W110" s="107"/>
      <c r="X110" s="107"/>
      <c r="Y110" s="107"/>
      <c r="Z110" s="107"/>
      <c r="AA110" s="107"/>
      <c r="AB110" s="107"/>
    </row>
    <row r="111" spans="1:28" ht="27.6">
      <c r="A111" s="222" t="s">
        <v>470</v>
      </c>
      <c r="B111" s="172" t="s">
        <v>204</v>
      </c>
      <c r="C111" s="173"/>
      <c r="D111" s="351">
        <v>3</v>
      </c>
      <c r="E111" s="352">
        <v>3</v>
      </c>
      <c r="F111" s="207"/>
      <c r="G111" s="207"/>
      <c r="H111" s="196"/>
      <c r="I111" s="196"/>
      <c r="J111" s="196"/>
      <c r="K111" s="249" t="s">
        <v>2</v>
      </c>
      <c r="L111" s="359">
        <f>SUM(D111:D115)-SUMIF(E111:E115,"-",D111:D115)</f>
        <v>7</v>
      </c>
      <c r="M111" s="107"/>
      <c r="N111" s="107"/>
      <c r="O111" s="107"/>
      <c r="P111" s="107"/>
      <c r="Q111" s="107"/>
      <c r="R111" s="107"/>
      <c r="S111" s="107"/>
      <c r="T111" s="107"/>
      <c r="U111" s="107"/>
      <c r="V111" s="107"/>
      <c r="W111" s="107"/>
      <c r="X111" s="107"/>
      <c r="Y111" s="107"/>
      <c r="Z111" s="107"/>
      <c r="AA111" s="107"/>
      <c r="AB111" s="107"/>
    </row>
    <row r="112" spans="1:28" ht="55.15">
      <c r="A112" s="222" t="s">
        <v>471</v>
      </c>
      <c r="B112" s="201" t="s">
        <v>205</v>
      </c>
      <c r="C112" s="173"/>
      <c r="D112" s="351">
        <v>1</v>
      </c>
      <c r="E112" s="352">
        <v>1</v>
      </c>
      <c r="F112" s="175"/>
      <c r="G112" s="207"/>
      <c r="H112" s="196"/>
      <c r="I112" s="196"/>
      <c r="J112" s="196"/>
      <c r="K112" s="249" t="s">
        <v>3</v>
      </c>
      <c r="L112" s="359">
        <f>SUMIF(E111:E115,"~?",D111:D115)</f>
        <v>0</v>
      </c>
      <c r="M112" s="107"/>
      <c r="N112" s="107"/>
      <c r="O112" s="107"/>
      <c r="P112" s="107"/>
      <c r="Q112" s="107"/>
      <c r="R112" s="107"/>
      <c r="S112" s="107"/>
      <c r="T112" s="107"/>
      <c r="U112" s="107"/>
      <c r="V112" s="107"/>
      <c r="W112" s="107"/>
      <c r="X112" s="107"/>
      <c r="Y112" s="107"/>
      <c r="Z112" s="107"/>
      <c r="AA112" s="107"/>
      <c r="AB112" s="107"/>
    </row>
    <row r="113" spans="1:28" ht="55.15">
      <c r="A113" s="222" t="s">
        <v>472</v>
      </c>
      <c r="B113" s="172" t="s">
        <v>207</v>
      </c>
      <c r="C113" s="173"/>
      <c r="D113" s="351">
        <v>2</v>
      </c>
      <c r="E113" s="352">
        <v>2</v>
      </c>
      <c r="F113" s="175"/>
      <c r="G113" s="207"/>
      <c r="H113" s="196"/>
      <c r="I113" s="196"/>
      <c r="J113" s="196"/>
      <c r="K113" s="249" t="s">
        <v>4</v>
      </c>
      <c r="L113" s="359">
        <f>SUM(E111:E115)</f>
        <v>7</v>
      </c>
      <c r="M113" s="107"/>
      <c r="N113" s="107"/>
      <c r="O113" s="107"/>
      <c r="P113" s="107"/>
      <c r="Q113" s="107"/>
      <c r="R113" s="107"/>
      <c r="S113" s="107"/>
      <c r="T113" s="107"/>
      <c r="U113" s="107"/>
      <c r="V113" s="107"/>
      <c r="W113" s="107"/>
      <c r="X113" s="107"/>
      <c r="Y113" s="107"/>
      <c r="Z113" s="107"/>
      <c r="AA113" s="107"/>
      <c r="AB113" s="107"/>
    </row>
    <row r="114" spans="1:28" ht="27.6">
      <c r="A114" s="222" t="s">
        <v>473</v>
      </c>
      <c r="B114" s="172" t="s">
        <v>208</v>
      </c>
      <c r="C114" s="173" t="s">
        <v>379</v>
      </c>
      <c r="D114" s="351">
        <v>1</v>
      </c>
      <c r="E114" s="352">
        <v>1</v>
      </c>
      <c r="F114" s="175"/>
      <c r="G114" s="207"/>
      <c r="H114" s="196"/>
      <c r="I114" s="196"/>
      <c r="J114" s="196"/>
      <c r="K114" s="249" t="s">
        <v>5</v>
      </c>
      <c r="L114" s="359">
        <f>L111-L112</f>
        <v>7</v>
      </c>
      <c r="M114" s="107"/>
      <c r="N114" s="107"/>
      <c r="O114" s="107"/>
      <c r="P114" s="107"/>
      <c r="Q114" s="107"/>
      <c r="R114" s="107"/>
      <c r="S114" s="107"/>
      <c r="T114" s="107"/>
      <c r="U114" s="107"/>
      <c r="V114" s="107"/>
      <c r="W114" s="107"/>
      <c r="X114" s="107"/>
      <c r="Y114" s="107"/>
      <c r="Z114" s="107"/>
      <c r="AA114" s="107"/>
      <c r="AB114" s="107"/>
    </row>
    <row r="115" spans="1:28" ht="27.6">
      <c r="D115" s="354"/>
      <c r="E115" s="354"/>
      <c r="H115" s="196"/>
      <c r="I115" s="196"/>
      <c r="J115" s="196"/>
      <c r="K115" s="252" t="s">
        <v>423</v>
      </c>
      <c r="L115" s="253">
        <f>IFERROR(L113/L111,"N/A")</f>
        <v>1</v>
      </c>
      <c r="M115" s="107"/>
      <c r="N115" s="107"/>
      <c r="O115" s="107"/>
      <c r="P115" s="107"/>
      <c r="Q115" s="107"/>
      <c r="R115" s="107"/>
      <c r="S115" s="107"/>
      <c r="T115" s="107"/>
      <c r="U115" s="107"/>
      <c r="V115" s="107"/>
      <c r="W115" s="107"/>
      <c r="X115" s="107"/>
      <c r="Y115" s="107"/>
      <c r="Z115" s="107"/>
      <c r="AA115" s="107"/>
      <c r="AB115" s="107"/>
    </row>
    <row r="116" spans="1:28" ht="13.9">
      <c r="A116" s="162" t="s">
        <v>474</v>
      </c>
      <c r="B116" s="168" t="s">
        <v>44</v>
      </c>
      <c r="C116" s="169"/>
      <c r="D116" s="353"/>
      <c r="E116" s="353"/>
      <c r="F116" s="170"/>
      <c r="G116" s="205"/>
      <c r="H116" s="196"/>
      <c r="I116" s="196"/>
      <c r="J116" s="196"/>
      <c r="K116" s="200"/>
      <c r="L116" s="200"/>
      <c r="M116" s="107"/>
      <c r="N116" s="107"/>
      <c r="O116" s="107"/>
      <c r="P116" s="107"/>
      <c r="Q116" s="107"/>
      <c r="R116" s="107"/>
      <c r="S116" s="107"/>
      <c r="T116" s="107"/>
      <c r="U116" s="107"/>
      <c r="V116" s="107"/>
      <c r="W116" s="107"/>
      <c r="X116" s="107"/>
      <c r="Y116" s="107"/>
      <c r="Z116" s="107"/>
      <c r="AA116" s="107"/>
      <c r="AB116" s="107"/>
    </row>
    <row r="117" spans="1:28" ht="55.15">
      <c r="A117" s="222" t="s">
        <v>475</v>
      </c>
      <c r="B117" s="172" t="s">
        <v>210</v>
      </c>
      <c r="C117" s="173" t="s">
        <v>380</v>
      </c>
      <c r="D117" s="351">
        <v>1</v>
      </c>
      <c r="E117" s="352">
        <v>1</v>
      </c>
      <c r="F117" s="175"/>
      <c r="G117" s="207"/>
      <c r="H117" s="196"/>
      <c r="I117" s="196"/>
      <c r="J117" s="196"/>
      <c r="K117" s="249" t="s">
        <v>2</v>
      </c>
      <c r="L117" s="359">
        <f>SUM(D117:D122)-SUMIF(E117:E122,"-",D117:D122)</f>
        <v>5</v>
      </c>
      <c r="M117" s="107"/>
      <c r="N117" s="107"/>
      <c r="O117" s="107"/>
      <c r="P117" s="107"/>
      <c r="Q117" s="107"/>
      <c r="R117" s="107"/>
      <c r="S117" s="107"/>
      <c r="T117" s="107"/>
      <c r="U117" s="107"/>
      <c r="V117" s="107"/>
      <c r="W117" s="107"/>
      <c r="X117" s="107"/>
      <c r="Y117" s="107"/>
      <c r="Z117" s="107"/>
      <c r="AA117" s="107"/>
      <c r="AB117" s="107"/>
    </row>
    <row r="118" spans="1:28" ht="27.6">
      <c r="A118" s="222" t="s">
        <v>476</v>
      </c>
      <c r="B118" s="172" t="s">
        <v>211</v>
      </c>
      <c r="C118" s="173"/>
      <c r="D118" s="351">
        <v>1</v>
      </c>
      <c r="E118" s="352">
        <v>1</v>
      </c>
      <c r="F118" s="175"/>
      <c r="G118" s="207"/>
      <c r="H118" s="196"/>
      <c r="I118" s="196"/>
      <c r="J118" s="196"/>
      <c r="K118" s="249" t="s">
        <v>3</v>
      </c>
      <c r="L118" s="359">
        <f>SUMIF(E117:E122,"~?",D117:D122)</f>
        <v>0</v>
      </c>
      <c r="M118" s="107"/>
      <c r="N118" s="107"/>
      <c r="O118" s="107"/>
      <c r="P118" s="107"/>
      <c r="Q118" s="107"/>
      <c r="R118" s="107"/>
      <c r="S118" s="107"/>
      <c r="T118" s="107"/>
      <c r="U118" s="107"/>
      <c r="V118" s="107"/>
      <c r="W118" s="107"/>
      <c r="X118" s="107"/>
      <c r="Y118" s="107"/>
      <c r="Z118" s="107"/>
      <c r="AA118" s="107"/>
      <c r="AB118" s="107"/>
    </row>
    <row r="119" spans="1:28" ht="55.15">
      <c r="A119" s="222" t="s">
        <v>477</v>
      </c>
      <c r="B119" s="172" t="s">
        <v>212</v>
      </c>
      <c r="C119" s="173" t="s">
        <v>383</v>
      </c>
      <c r="D119" s="351">
        <v>1</v>
      </c>
      <c r="E119" s="352">
        <v>1</v>
      </c>
      <c r="F119" s="175"/>
      <c r="G119" s="207"/>
      <c r="H119" s="196"/>
      <c r="I119" s="196"/>
      <c r="J119" s="196"/>
      <c r="K119" s="249" t="s">
        <v>4</v>
      </c>
      <c r="L119" s="359">
        <f>SUM(E117:E122)</f>
        <v>5</v>
      </c>
      <c r="M119" s="107"/>
      <c r="N119" s="107"/>
      <c r="O119" s="107"/>
      <c r="P119" s="107"/>
      <c r="Q119" s="107"/>
      <c r="R119" s="107"/>
      <c r="S119" s="107"/>
      <c r="T119" s="107"/>
      <c r="U119" s="107"/>
      <c r="V119" s="107"/>
      <c r="W119" s="107"/>
      <c r="X119" s="107"/>
      <c r="Y119" s="107"/>
      <c r="Z119" s="107"/>
      <c r="AA119" s="107"/>
      <c r="AB119" s="107"/>
    </row>
    <row r="120" spans="1:28" ht="41.45">
      <c r="A120" s="222" t="s">
        <v>478</v>
      </c>
      <c r="B120" s="172" t="s">
        <v>385</v>
      </c>
      <c r="C120" s="173" t="s">
        <v>386</v>
      </c>
      <c r="D120" s="351">
        <v>1</v>
      </c>
      <c r="E120" s="352">
        <v>1</v>
      </c>
      <c r="G120" s="207"/>
      <c r="H120" s="196"/>
      <c r="I120" s="196"/>
      <c r="J120" s="196"/>
      <c r="K120" s="249" t="s">
        <v>5</v>
      </c>
      <c r="L120" s="359">
        <f>L117-L118</f>
        <v>5</v>
      </c>
      <c r="M120" s="107"/>
      <c r="N120" s="107"/>
      <c r="O120" s="107"/>
      <c r="P120" s="107"/>
      <c r="Q120" s="107"/>
      <c r="R120" s="107"/>
      <c r="S120" s="107"/>
      <c r="T120" s="107"/>
      <c r="U120" s="107"/>
      <c r="V120" s="107"/>
      <c r="W120" s="107"/>
      <c r="X120" s="107"/>
      <c r="Y120" s="107"/>
      <c r="Z120" s="107"/>
      <c r="AA120" s="107"/>
      <c r="AB120" s="107"/>
    </row>
    <row r="121" spans="1:28" ht="41.45">
      <c r="A121" s="222" t="s">
        <v>479</v>
      </c>
      <c r="B121" s="172" t="s">
        <v>214</v>
      </c>
      <c r="C121" s="173" t="s">
        <v>388</v>
      </c>
      <c r="D121" s="351">
        <v>1</v>
      </c>
      <c r="E121" s="352">
        <v>1</v>
      </c>
      <c r="F121" s="175"/>
      <c r="G121" s="175"/>
      <c r="H121" s="196"/>
      <c r="I121" s="196"/>
      <c r="J121" s="196"/>
      <c r="K121" s="252" t="s">
        <v>423</v>
      </c>
      <c r="L121" s="253">
        <f>IFERROR(L119/L117,"N/A")</f>
        <v>1</v>
      </c>
      <c r="M121" s="107"/>
      <c r="N121" s="107"/>
      <c r="O121" s="107"/>
      <c r="P121" s="107"/>
      <c r="Q121" s="107"/>
      <c r="R121" s="107"/>
      <c r="S121" s="107"/>
      <c r="T121" s="107"/>
      <c r="U121" s="107"/>
      <c r="V121" s="107"/>
      <c r="W121" s="107"/>
      <c r="X121" s="107"/>
      <c r="Y121" s="107"/>
      <c r="Z121" s="107"/>
      <c r="AA121" s="107"/>
      <c r="AB121" s="107"/>
    </row>
    <row r="122" spans="1:28" ht="13.9">
      <c r="A122" s="171"/>
      <c r="B122" s="173"/>
      <c r="C122" s="173"/>
      <c r="D122" s="351"/>
      <c r="E122" s="352"/>
      <c r="F122" s="175"/>
      <c r="G122" s="207"/>
      <c r="H122" s="196"/>
      <c r="I122" s="196"/>
      <c r="J122" s="196"/>
      <c r="K122" s="1"/>
      <c r="L122" s="1"/>
      <c r="M122" s="107"/>
      <c r="N122" s="107"/>
      <c r="O122" s="107"/>
      <c r="P122" s="107"/>
      <c r="Q122" s="107"/>
      <c r="R122" s="107"/>
      <c r="S122" s="107"/>
      <c r="T122" s="107"/>
      <c r="U122" s="107"/>
      <c r="V122" s="107"/>
      <c r="W122" s="107"/>
      <c r="X122" s="107"/>
      <c r="Y122" s="107"/>
      <c r="Z122" s="107"/>
      <c r="AA122" s="107"/>
      <c r="AB122" s="107"/>
    </row>
    <row r="123" spans="1:28" ht="13.9">
      <c r="A123" s="162" t="s">
        <v>480</v>
      </c>
      <c r="B123" s="168" t="s">
        <v>45</v>
      </c>
      <c r="C123" s="169"/>
      <c r="D123" s="353"/>
      <c r="E123" s="353"/>
      <c r="F123" s="170"/>
      <c r="G123" s="205"/>
      <c r="H123" s="196"/>
      <c r="I123" s="196"/>
      <c r="J123" s="196"/>
      <c r="K123" s="200"/>
      <c r="L123" s="200"/>
      <c r="M123" s="107"/>
      <c r="N123" s="107"/>
      <c r="O123" s="107"/>
      <c r="P123" s="107"/>
      <c r="Q123" s="107"/>
      <c r="R123" s="107"/>
      <c r="S123" s="107"/>
      <c r="T123" s="107"/>
      <c r="U123" s="107"/>
      <c r="V123" s="107"/>
      <c r="W123" s="107"/>
      <c r="X123" s="107"/>
      <c r="Y123" s="107"/>
      <c r="Z123" s="107"/>
      <c r="AA123" s="107"/>
      <c r="AB123" s="107"/>
    </row>
    <row r="124" spans="1:28" ht="69">
      <c r="A124" s="223" t="s">
        <v>481</v>
      </c>
      <c r="B124" s="172" t="s">
        <v>215</v>
      </c>
      <c r="C124" s="173" t="s">
        <v>389</v>
      </c>
      <c r="D124" s="351">
        <v>1</v>
      </c>
      <c r="E124" s="352" t="s">
        <v>286</v>
      </c>
      <c r="F124" s="175"/>
      <c r="G124" s="207"/>
      <c r="H124" s="196"/>
      <c r="I124" s="196"/>
      <c r="J124" s="196"/>
      <c r="K124" s="249" t="s">
        <v>2</v>
      </c>
      <c r="L124" s="359">
        <f>SUM(D124:D130)-SUMIF(E124:E130,"-",D124:D130)</f>
        <v>7</v>
      </c>
      <c r="M124" s="107"/>
      <c r="N124" s="107"/>
      <c r="O124" s="107"/>
      <c r="P124" s="107"/>
      <c r="Q124" s="107"/>
      <c r="R124" s="107"/>
      <c r="S124" s="107"/>
      <c r="T124" s="107"/>
      <c r="U124" s="107"/>
      <c r="V124" s="107"/>
      <c r="W124" s="107"/>
      <c r="X124" s="107"/>
      <c r="Y124" s="107"/>
      <c r="Z124" s="107"/>
      <c r="AA124" s="107"/>
      <c r="AB124" s="107"/>
    </row>
    <row r="125" spans="1:28" ht="27.6">
      <c r="A125" s="223" t="s">
        <v>482</v>
      </c>
      <c r="B125" s="172" t="s">
        <v>216</v>
      </c>
      <c r="C125" s="173"/>
      <c r="D125" s="351">
        <v>1</v>
      </c>
      <c r="E125" s="352" t="s">
        <v>286</v>
      </c>
      <c r="F125" s="175"/>
      <c r="G125" s="207"/>
      <c r="H125" s="196"/>
      <c r="I125" s="196"/>
      <c r="J125" s="196"/>
      <c r="K125" s="249" t="s">
        <v>3</v>
      </c>
      <c r="L125" s="359">
        <f>SUMIF(E124:E130,"~?",D124:D130)</f>
        <v>7</v>
      </c>
      <c r="M125" s="107"/>
      <c r="N125" s="107"/>
      <c r="O125" s="107"/>
      <c r="P125" s="107"/>
      <c r="Q125" s="107"/>
      <c r="R125" s="107"/>
      <c r="S125" s="107"/>
      <c r="T125" s="107"/>
      <c r="U125" s="107"/>
      <c r="V125" s="107"/>
      <c r="W125" s="107"/>
      <c r="X125" s="107"/>
      <c r="Y125" s="107"/>
      <c r="Z125" s="107"/>
      <c r="AA125" s="107"/>
      <c r="AB125" s="107"/>
    </row>
    <row r="126" spans="1:28" ht="27.6">
      <c r="A126" s="223" t="s">
        <v>483</v>
      </c>
      <c r="B126" s="172" t="s">
        <v>217</v>
      </c>
      <c r="C126" s="173" t="s">
        <v>390</v>
      </c>
      <c r="D126" s="351">
        <v>1</v>
      </c>
      <c r="E126" s="352" t="s">
        <v>286</v>
      </c>
      <c r="F126" s="175"/>
      <c r="G126" s="207"/>
      <c r="H126" s="196"/>
      <c r="I126" s="196"/>
      <c r="J126" s="196"/>
      <c r="K126" s="249" t="s">
        <v>4</v>
      </c>
      <c r="L126" s="359">
        <f>SUM(E124:E130)</f>
        <v>0</v>
      </c>
      <c r="M126" s="107"/>
      <c r="N126" s="107"/>
      <c r="O126" s="107"/>
      <c r="P126" s="107"/>
      <c r="Q126" s="107"/>
      <c r="R126" s="107"/>
      <c r="S126" s="107"/>
      <c r="T126" s="107"/>
      <c r="U126" s="107"/>
      <c r="V126" s="107"/>
      <c r="W126" s="107"/>
      <c r="X126" s="107"/>
      <c r="Y126" s="107"/>
      <c r="Z126" s="107"/>
      <c r="AA126" s="107"/>
      <c r="AB126" s="107"/>
    </row>
    <row r="127" spans="1:28" ht="27.6">
      <c r="A127" s="223" t="s">
        <v>484</v>
      </c>
      <c r="B127" s="172" t="s">
        <v>218</v>
      </c>
      <c r="C127" s="173"/>
      <c r="D127" s="351">
        <v>1</v>
      </c>
      <c r="E127" s="352" t="s">
        <v>286</v>
      </c>
      <c r="F127" s="175"/>
      <c r="G127" s="207"/>
      <c r="H127" s="196"/>
      <c r="I127" s="196"/>
      <c r="J127" s="196"/>
      <c r="K127" s="249" t="s">
        <v>5</v>
      </c>
      <c r="L127" s="359">
        <f>L124-L125</f>
        <v>0</v>
      </c>
      <c r="M127" s="107"/>
      <c r="N127" s="107"/>
      <c r="O127" s="107"/>
      <c r="P127" s="107"/>
      <c r="Q127" s="107"/>
      <c r="R127" s="107"/>
      <c r="S127" s="107"/>
      <c r="T127" s="107"/>
      <c r="U127" s="107"/>
      <c r="V127" s="107"/>
      <c r="W127" s="107"/>
      <c r="X127" s="107"/>
      <c r="Y127" s="107"/>
      <c r="Z127" s="107"/>
      <c r="AA127" s="107"/>
      <c r="AB127" s="107"/>
    </row>
    <row r="128" spans="1:28" ht="41.45">
      <c r="A128" s="223" t="s">
        <v>485</v>
      </c>
      <c r="B128" s="172" t="s">
        <v>219</v>
      </c>
      <c r="C128" s="173" t="s">
        <v>391</v>
      </c>
      <c r="D128" s="351">
        <v>1</v>
      </c>
      <c r="E128" s="352" t="s">
        <v>286</v>
      </c>
      <c r="F128" s="175"/>
      <c r="G128" s="207"/>
      <c r="H128" s="196"/>
      <c r="I128" s="196"/>
      <c r="J128" s="196"/>
      <c r="K128" s="252" t="s">
        <v>423</v>
      </c>
      <c r="L128" s="253">
        <f>IFERROR(L126/L124,"N/A")</f>
        <v>0</v>
      </c>
      <c r="M128" s="107"/>
      <c r="N128" s="107"/>
      <c r="O128" s="107"/>
      <c r="P128" s="107"/>
      <c r="Q128" s="107"/>
      <c r="R128" s="107"/>
      <c r="S128" s="107"/>
      <c r="T128" s="107"/>
      <c r="U128" s="107"/>
      <c r="V128" s="107"/>
      <c r="W128" s="107"/>
      <c r="X128" s="107"/>
      <c r="Y128" s="107"/>
      <c r="Z128" s="107"/>
      <c r="AA128" s="107"/>
      <c r="AB128" s="107"/>
    </row>
    <row r="129" spans="1:28" ht="27.6">
      <c r="A129" s="223" t="s">
        <v>486</v>
      </c>
      <c r="B129" s="172" t="s">
        <v>220</v>
      </c>
      <c r="C129" s="173" t="s">
        <v>392</v>
      </c>
      <c r="D129" s="351">
        <v>1</v>
      </c>
      <c r="E129" s="352" t="s">
        <v>286</v>
      </c>
      <c r="F129" s="175"/>
      <c r="G129" s="207"/>
      <c r="H129" s="196"/>
      <c r="I129" s="196"/>
      <c r="J129" s="196"/>
      <c r="K129" s="1"/>
      <c r="L129" s="1"/>
      <c r="M129" s="107"/>
      <c r="N129" s="107"/>
      <c r="O129" s="107"/>
      <c r="P129" s="107"/>
      <c r="Q129" s="107"/>
      <c r="R129" s="107"/>
      <c r="S129" s="107"/>
      <c r="T129" s="107"/>
      <c r="U129" s="107"/>
      <c r="V129" s="107"/>
      <c r="W129" s="107"/>
      <c r="X129" s="107"/>
      <c r="Y129" s="107"/>
      <c r="Z129" s="107"/>
      <c r="AA129" s="107"/>
      <c r="AB129" s="107"/>
    </row>
    <row r="130" spans="1:28" ht="96.6">
      <c r="A130" s="223" t="s">
        <v>487</v>
      </c>
      <c r="B130" s="172" t="s">
        <v>221</v>
      </c>
      <c r="C130" s="173" t="s">
        <v>393</v>
      </c>
      <c r="D130" s="351">
        <v>1</v>
      </c>
      <c r="E130" s="352" t="s">
        <v>286</v>
      </c>
      <c r="F130" s="175"/>
      <c r="G130" s="207"/>
      <c r="H130" s="196"/>
      <c r="I130" s="196"/>
      <c r="J130" s="196"/>
      <c r="K130" s="1"/>
      <c r="L130" s="1"/>
      <c r="M130" s="107"/>
      <c r="N130" s="107"/>
      <c r="O130" s="107"/>
      <c r="P130" s="107"/>
      <c r="Q130" s="107"/>
      <c r="R130" s="107"/>
      <c r="S130" s="107"/>
      <c r="T130" s="107"/>
      <c r="U130" s="107"/>
      <c r="V130" s="107"/>
      <c r="W130" s="107"/>
      <c r="X130" s="107"/>
      <c r="Y130" s="107"/>
      <c r="Z130" s="107"/>
      <c r="AA130" s="107"/>
      <c r="AB130" s="107"/>
    </row>
    <row r="131" spans="1:28" ht="13.9">
      <c r="A131" s="261"/>
      <c r="B131" s="173"/>
      <c r="C131" s="173"/>
      <c r="D131" s="351"/>
      <c r="E131" s="352"/>
      <c r="F131" s="175"/>
      <c r="G131" s="207"/>
      <c r="H131" s="196"/>
      <c r="I131" s="196"/>
      <c r="J131" s="196"/>
      <c r="K131" s="1"/>
      <c r="L131" s="1"/>
      <c r="M131" s="107"/>
      <c r="N131" s="107"/>
      <c r="O131" s="107"/>
      <c r="P131" s="107"/>
      <c r="Q131" s="107"/>
      <c r="R131" s="107"/>
      <c r="S131" s="107"/>
      <c r="T131" s="107"/>
      <c r="U131" s="107"/>
      <c r="V131" s="107"/>
      <c r="W131" s="107"/>
      <c r="X131" s="107"/>
      <c r="Y131" s="107"/>
      <c r="Z131" s="107"/>
      <c r="AA131" s="107"/>
      <c r="AB131" s="107"/>
    </row>
    <row r="132" spans="1:28" ht="13.9">
      <c r="A132" s="162" t="s">
        <v>488</v>
      </c>
      <c r="B132" s="168" t="s">
        <v>47</v>
      </c>
      <c r="C132" s="169"/>
      <c r="D132" s="353"/>
      <c r="E132" s="353"/>
      <c r="F132" s="170"/>
      <c r="G132" s="205"/>
      <c r="H132" s="196"/>
      <c r="I132" s="196"/>
      <c r="J132" s="196"/>
      <c r="K132" s="200"/>
      <c r="L132" s="200"/>
      <c r="M132" s="107"/>
      <c r="N132" s="107"/>
      <c r="O132" s="107"/>
      <c r="P132" s="107"/>
      <c r="Q132" s="107"/>
      <c r="R132" s="107"/>
      <c r="S132" s="107"/>
      <c r="T132" s="107"/>
      <c r="U132" s="107"/>
      <c r="V132" s="107"/>
      <c r="W132" s="107"/>
      <c r="X132" s="107"/>
      <c r="Y132" s="107"/>
      <c r="Z132" s="107"/>
      <c r="AA132" s="107"/>
      <c r="AB132" s="107"/>
    </row>
    <row r="133" spans="1:28" ht="27.6">
      <c r="A133" s="223" t="s">
        <v>489</v>
      </c>
      <c r="B133" s="172" t="s">
        <v>223</v>
      </c>
      <c r="C133" s="173" t="s">
        <v>394</v>
      </c>
      <c r="D133" s="351">
        <v>1</v>
      </c>
      <c r="E133" s="352" t="s">
        <v>286</v>
      </c>
      <c r="F133" s="175"/>
      <c r="G133" s="207"/>
      <c r="H133" s="196"/>
      <c r="I133" s="196"/>
      <c r="J133" s="196"/>
      <c r="K133" s="249" t="s">
        <v>2</v>
      </c>
      <c r="L133" s="359">
        <f>SUM(D133:D146)-SUMIF(E133:E146,"-",D133:D146)</f>
        <v>12</v>
      </c>
      <c r="M133" s="107"/>
      <c r="N133" s="107"/>
      <c r="O133" s="107"/>
      <c r="P133" s="107"/>
      <c r="Q133" s="107"/>
      <c r="R133" s="107"/>
      <c r="S133" s="107"/>
      <c r="T133" s="107"/>
      <c r="U133" s="107"/>
      <c r="V133" s="107"/>
      <c r="W133" s="107"/>
      <c r="X133" s="107"/>
      <c r="Y133" s="107"/>
      <c r="Z133" s="107"/>
      <c r="AA133" s="107"/>
      <c r="AB133" s="107"/>
    </row>
    <row r="134" spans="1:28" ht="41.45">
      <c r="A134" s="223" t="s">
        <v>490</v>
      </c>
      <c r="B134" s="172" t="s">
        <v>224</v>
      </c>
      <c r="C134" s="173" t="s">
        <v>395</v>
      </c>
      <c r="D134" s="351">
        <v>1</v>
      </c>
      <c r="E134" s="352" t="s">
        <v>286</v>
      </c>
      <c r="F134" s="175"/>
      <c r="G134" s="207"/>
      <c r="H134" s="196"/>
      <c r="I134" s="196"/>
      <c r="J134" s="196"/>
      <c r="K134" s="249" t="s">
        <v>3</v>
      </c>
      <c r="L134" s="359">
        <f>SUMIF(E133:E146,"~?",D133:D146)</f>
        <v>12</v>
      </c>
      <c r="M134" s="107"/>
      <c r="N134" s="107"/>
      <c r="O134" s="107"/>
      <c r="P134" s="107"/>
      <c r="Q134" s="107"/>
      <c r="R134" s="107"/>
      <c r="S134" s="107"/>
      <c r="T134" s="107"/>
      <c r="U134" s="107"/>
      <c r="V134" s="107"/>
      <c r="W134" s="107"/>
      <c r="X134" s="107"/>
      <c r="Y134" s="107"/>
      <c r="Z134" s="107"/>
      <c r="AA134" s="107"/>
      <c r="AB134" s="107"/>
    </row>
    <row r="135" spans="1:28" ht="41.45">
      <c r="A135" s="223" t="s">
        <v>491</v>
      </c>
      <c r="B135" s="172" t="s">
        <v>225</v>
      </c>
      <c r="C135" s="173" t="s">
        <v>396</v>
      </c>
      <c r="D135" s="351">
        <v>1</v>
      </c>
      <c r="E135" s="352" t="s">
        <v>286</v>
      </c>
      <c r="F135" s="175"/>
      <c r="G135" s="207"/>
      <c r="H135" s="196"/>
      <c r="I135" s="196"/>
      <c r="J135" s="196"/>
      <c r="K135" s="249" t="s">
        <v>4</v>
      </c>
      <c r="L135" s="359">
        <f>SUM(E133:E145)</f>
        <v>0</v>
      </c>
      <c r="M135" s="107"/>
      <c r="N135" s="107"/>
      <c r="O135" s="107"/>
      <c r="P135" s="107"/>
      <c r="Q135" s="107"/>
      <c r="R135" s="107"/>
      <c r="S135" s="107"/>
      <c r="T135" s="107"/>
      <c r="U135" s="107"/>
      <c r="V135" s="107"/>
      <c r="W135" s="107"/>
      <c r="X135" s="107"/>
      <c r="Y135" s="107"/>
      <c r="Z135" s="107"/>
      <c r="AA135" s="107"/>
      <c r="AB135" s="107"/>
    </row>
    <row r="136" spans="1:28" ht="82.9">
      <c r="A136" s="223" t="s">
        <v>492</v>
      </c>
      <c r="B136" s="172" t="s">
        <v>226</v>
      </c>
      <c r="C136" s="173" t="s">
        <v>397</v>
      </c>
      <c r="D136" s="351">
        <v>1</v>
      </c>
      <c r="E136" s="352" t="s">
        <v>286</v>
      </c>
      <c r="F136" s="175"/>
      <c r="G136" s="207"/>
      <c r="H136" s="196"/>
      <c r="I136" s="196"/>
      <c r="J136" s="196"/>
      <c r="K136" s="249" t="s">
        <v>5</v>
      </c>
      <c r="L136" s="359">
        <f>L133-L134</f>
        <v>0</v>
      </c>
      <c r="M136" s="107"/>
      <c r="N136" s="107"/>
      <c r="O136" s="107"/>
      <c r="P136" s="107"/>
      <c r="Q136" s="107"/>
      <c r="R136" s="107"/>
      <c r="S136" s="107"/>
      <c r="T136" s="107"/>
      <c r="U136" s="107"/>
      <c r="V136" s="107"/>
      <c r="W136" s="107"/>
      <c r="X136" s="107"/>
      <c r="Y136" s="107"/>
      <c r="Z136" s="107"/>
      <c r="AA136" s="107"/>
      <c r="AB136" s="107"/>
    </row>
    <row r="137" spans="1:28" ht="27.6">
      <c r="A137" s="262"/>
      <c r="B137" s="173"/>
      <c r="C137" s="173"/>
      <c r="D137" s="351"/>
      <c r="E137" s="352"/>
      <c r="F137" s="175"/>
      <c r="G137" s="207"/>
      <c r="H137" s="196"/>
      <c r="I137" s="196"/>
      <c r="J137" s="196"/>
      <c r="K137" s="252" t="s">
        <v>423</v>
      </c>
      <c r="L137" s="253">
        <f>IFERROR(L135/L133,"N/A")</f>
        <v>0</v>
      </c>
      <c r="M137" s="107"/>
      <c r="N137" s="107"/>
      <c r="O137" s="107"/>
      <c r="P137" s="107"/>
      <c r="Q137" s="107"/>
      <c r="R137" s="107"/>
      <c r="S137" s="107"/>
      <c r="T137" s="107"/>
      <c r="U137" s="107"/>
      <c r="V137" s="107"/>
      <c r="W137" s="107"/>
      <c r="X137" s="107"/>
      <c r="Y137" s="107"/>
      <c r="Z137" s="107"/>
      <c r="AA137" s="107"/>
      <c r="AB137" s="107"/>
    </row>
    <row r="138" spans="1:28" ht="13.9">
      <c r="A138" s="262"/>
      <c r="B138" s="242" t="s">
        <v>398</v>
      </c>
      <c r="C138" s="240"/>
      <c r="D138" s="355"/>
      <c r="E138" s="355"/>
      <c r="F138" s="241"/>
      <c r="G138" s="210"/>
      <c r="H138" s="196"/>
      <c r="I138" s="196"/>
      <c r="J138" s="196"/>
      <c r="K138" s="1"/>
      <c r="L138" s="1"/>
      <c r="M138" s="107"/>
      <c r="N138" s="107"/>
      <c r="O138" s="107"/>
      <c r="P138" s="107"/>
      <c r="Q138" s="107"/>
      <c r="R138" s="107"/>
      <c r="S138" s="107"/>
      <c r="T138" s="107"/>
      <c r="U138" s="107"/>
      <c r="V138" s="107"/>
      <c r="W138" s="107"/>
      <c r="X138" s="107"/>
      <c r="Y138" s="107"/>
      <c r="Z138" s="107"/>
      <c r="AA138" s="107"/>
      <c r="AB138" s="107"/>
    </row>
    <row r="139" spans="1:28" ht="27.6">
      <c r="A139" s="223" t="s">
        <v>493</v>
      </c>
      <c r="B139" s="172" t="s">
        <v>228</v>
      </c>
      <c r="C139" s="173"/>
      <c r="D139" s="351">
        <v>1</v>
      </c>
      <c r="E139" s="352" t="s">
        <v>286</v>
      </c>
      <c r="F139" s="175"/>
      <c r="G139" s="207"/>
      <c r="H139" s="196"/>
      <c r="I139" s="196"/>
      <c r="J139" s="196"/>
      <c r="K139" s="1"/>
      <c r="L139" s="1"/>
      <c r="M139" s="107"/>
      <c r="N139" s="107"/>
      <c r="O139" s="107"/>
      <c r="P139" s="107"/>
      <c r="Q139" s="107"/>
      <c r="R139" s="107"/>
      <c r="S139" s="107"/>
      <c r="T139" s="107"/>
      <c r="U139" s="107"/>
      <c r="V139" s="107"/>
      <c r="W139" s="107"/>
      <c r="X139" s="107"/>
      <c r="Y139" s="107"/>
      <c r="Z139" s="107"/>
      <c r="AA139" s="107"/>
      <c r="AB139" s="107"/>
    </row>
    <row r="140" spans="1:28" ht="27.6">
      <c r="A140" s="223" t="s">
        <v>494</v>
      </c>
      <c r="B140" s="172" t="s">
        <v>229</v>
      </c>
      <c r="C140" s="173"/>
      <c r="D140" s="351">
        <v>1</v>
      </c>
      <c r="E140" s="352" t="s">
        <v>286</v>
      </c>
      <c r="F140" s="175"/>
      <c r="G140" s="207"/>
      <c r="H140" s="196"/>
      <c r="I140" s="196"/>
      <c r="J140" s="196"/>
      <c r="K140" s="1"/>
      <c r="L140" s="1"/>
      <c r="M140" s="107"/>
      <c r="N140" s="107"/>
      <c r="O140" s="107"/>
      <c r="P140" s="107"/>
      <c r="Q140" s="107"/>
      <c r="R140" s="107"/>
      <c r="S140" s="107"/>
      <c r="T140" s="107"/>
      <c r="U140" s="107"/>
      <c r="V140" s="107"/>
      <c r="W140" s="107"/>
      <c r="X140" s="107"/>
      <c r="Y140" s="107"/>
      <c r="Z140" s="107"/>
      <c r="AA140" s="107"/>
      <c r="AB140" s="107"/>
    </row>
    <row r="141" spans="1:28" ht="27.6">
      <c r="A141" s="223" t="s">
        <v>495</v>
      </c>
      <c r="B141" s="172" t="s">
        <v>230</v>
      </c>
      <c r="C141" s="173" t="s">
        <v>399</v>
      </c>
      <c r="D141" s="351">
        <v>1</v>
      </c>
      <c r="E141" s="352" t="s">
        <v>286</v>
      </c>
      <c r="F141" s="175"/>
      <c r="G141" s="207"/>
      <c r="H141" s="196"/>
      <c r="I141" s="196"/>
      <c r="J141" s="196"/>
      <c r="K141" s="1"/>
      <c r="L141" s="1"/>
      <c r="M141" s="107"/>
      <c r="N141" s="107"/>
      <c r="O141" s="107"/>
      <c r="P141" s="107"/>
      <c r="Q141" s="107"/>
      <c r="R141" s="107"/>
      <c r="S141" s="107"/>
      <c r="T141" s="107"/>
      <c r="U141" s="107"/>
      <c r="V141" s="107"/>
      <c r="W141" s="107"/>
      <c r="X141" s="107"/>
      <c r="Y141" s="107"/>
      <c r="Z141" s="107"/>
      <c r="AA141" s="107"/>
      <c r="AB141" s="107"/>
    </row>
    <row r="142" spans="1:28" ht="55.15">
      <c r="A142" s="223" t="s">
        <v>496</v>
      </c>
      <c r="B142" s="172" t="s">
        <v>231</v>
      </c>
      <c r="C142" s="173"/>
      <c r="D142" s="351">
        <v>1</v>
      </c>
      <c r="E142" s="352" t="s">
        <v>286</v>
      </c>
      <c r="F142" s="175"/>
      <c r="G142" s="207"/>
      <c r="H142" s="196"/>
      <c r="I142" s="196"/>
      <c r="J142" s="196"/>
      <c r="K142" s="1"/>
      <c r="L142" s="1"/>
      <c r="M142" s="107"/>
      <c r="N142" s="107"/>
      <c r="O142" s="107"/>
      <c r="P142" s="107"/>
      <c r="Q142" s="107"/>
      <c r="R142" s="107"/>
      <c r="S142" s="107"/>
      <c r="T142" s="107"/>
      <c r="U142" s="107"/>
      <c r="V142" s="107"/>
      <c r="W142" s="107"/>
      <c r="X142" s="107"/>
      <c r="Y142" s="107"/>
      <c r="Z142" s="107"/>
      <c r="AA142" s="107"/>
      <c r="AB142" s="107"/>
    </row>
    <row r="143" spans="1:28" ht="13.9">
      <c r="A143" s="223" t="s">
        <v>497</v>
      </c>
      <c r="B143" s="172" t="s">
        <v>232</v>
      </c>
      <c r="C143" s="173"/>
      <c r="D143" s="351">
        <v>1</v>
      </c>
      <c r="E143" s="352" t="s">
        <v>286</v>
      </c>
      <c r="F143" s="175"/>
      <c r="G143" s="207"/>
      <c r="H143" s="196"/>
      <c r="I143" s="196"/>
      <c r="J143" s="196"/>
      <c r="K143" s="1"/>
      <c r="L143" s="1"/>
      <c r="M143" s="107"/>
      <c r="N143" s="107"/>
      <c r="O143" s="107"/>
      <c r="P143" s="107"/>
      <c r="Q143" s="107"/>
      <c r="R143" s="107"/>
      <c r="S143" s="107"/>
      <c r="T143" s="107"/>
      <c r="U143" s="107"/>
      <c r="V143" s="107"/>
      <c r="W143" s="107"/>
      <c r="X143" s="107"/>
      <c r="Y143" s="107"/>
      <c r="Z143" s="107"/>
      <c r="AA143" s="107"/>
      <c r="AB143" s="107"/>
    </row>
    <row r="144" spans="1:28" ht="13.9">
      <c r="A144" s="223" t="s">
        <v>498</v>
      </c>
      <c r="B144" s="172" t="s">
        <v>499</v>
      </c>
      <c r="C144" s="173"/>
      <c r="D144" s="351">
        <v>1</v>
      </c>
      <c r="E144" s="352" t="s">
        <v>286</v>
      </c>
      <c r="F144" s="175"/>
      <c r="G144" s="207"/>
      <c r="H144" s="196"/>
      <c r="I144" s="196"/>
      <c r="J144" s="196"/>
      <c r="K144" s="1"/>
      <c r="L144" s="1"/>
      <c r="M144" s="107"/>
      <c r="N144" s="107"/>
      <c r="O144" s="107"/>
      <c r="P144" s="107"/>
      <c r="Q144" s="107"/>
      <c r="R144" s="107"/>
      <c r="S144" s="107"/>
      <c r="T144" s="107"/>
      <c r="U144" s="107"/>
      <c r="V144" s="107"/>
      <c r="W144" s="107"/>
      <c r="X144" s="107"/>
      <c r="Y144" s="107"/>
      <c r="Z144" s="107"/>
      <c r="AA144" s="107"/>
      <c r="AB144" s="107"/>
    </row>
    <row r="145" spans="1:28" ht="110.45">
      <c r="A145" s="223" t="s">
        <v>500</v>
      </c>
      <c r="B145" s="172" t="s">
        <v>234</v>
      </c>
      <c r="C145" s="173" t="s">
        <v>400</v>
      </c>
      <c r="D145" s="351">
        <v>2</v>
      </c>
      <c r="E145" s="352" t="s">
        <v>286</v>
      </c>
      <c r="F145" s="175"/>
      <c r="G145" s="207"/>
      <c r="H145" s="196"/>
      <c r="I145" s="196"/>
      <c r="J145" s="196"/>
      <c r="K145" s="1"/>
      <c r="L145" s="1"/>
      <c r="M145" s="107"/>
      <c r="N145" s="107"/>
      <c r="O145" s="107"/>
      <c r="P145" s="107"/>
      <c r="Q145" s="107"/>
      <c r="R145" s="107"/>
      <c r="S145" s="107"/>
      <c r="T145" s="107"/>
      <c r="U145" s="107"/>
      <c r="V145" s="107"/>
      <c r="W145" s="107"/>
      <c r="X145" s="107"/>
      <c r="Y145" s="107"/>
      <c r="Z145" s="107"/>
      <c r="AA145" s="107"/>
      <c r="AB145" s="107"/>
    </row>
    <row r="146" spans="1:28" ht="13.9">
      <c r="A146" s="262"/>
      <c r="B146" s="173"/>
      <c r="C146" s="173"/>
      <c r="D146" s="174"/>
      <c r="E146" s="188"/>
      <c r="F146" s="175"/>
      <c r="G146" s="207"/>
      <c r="H146" s="196"/>
      <c r="I146" s="196"/>
      <c r="J146" s="196"/>
      <c r="K146" s="1"/>
      <c r="L146" s="1"/>
      <c r="M146" s="107"/>
      <c r="N146" s="107"/>
      <c r="O146" s="107"/>
      <c r="P146" s="107"/>
      <c r="Q146" s="107"/>
      <c r="R146" s="107"/>
      <c r="S146" s="107"/>
      <c r="T146" s="107"/>
      <c r="U146" s="107"/>
      <c r="V146" s="107"/>
      <c r="W146" s="107"/>
      <c r="X146" s="107"/>
      <c r="Y146" s="107"/>
      <c r="Z146" s="107"/>
      <c r="AA146" s="107"/>
      <c r="AB146" s="107"/>
    </row>
    <row r="147" spans="1:28" ht="13.9">
      <c r="A147" s="171"/>
      <c r="B147" s="173"/>
      <c r="C147" s="173"/>
      <c r="D147" s="174"/>
      <c r="E147" s="188"/>
      <c r="F147" s="175"/>
      <c r="G147" s="207"/>
      <c r="H147" s="196"/>
      <c r="I147" s="196"/>
      <c r="J147" s="196"/>
      <c r="K147" s="1"/>
      <c r="L147" s="1"/>
      <c r="M147" s="107"/>
      <c r="N147" s="107"/>
      <c r="O147" s="107"/>
      <c r="P147" s="107"/>
      <c r="Q147" s="107"/>
      <c r="R147" s="107"/>
      <c r="S147" s="107"/>
      <c r="T147" s="107"/>
      <c r="U147" s="107"/>
      <c r="V147" s="107"/>
      <c r="W147" s="107"/>
      <c r="X147" s="107"/>
      <c r="Y147" s="107"/>
      <c r="Z147" s="107"/>
      <c r="AA147" s="107"/>
      <c r="AB147" s="107"/>
    </row>
    <row r="148" spans="1:28" ht="13.9">
      <c r="A148" s="179"/>
      <c r="B148" s="180"/>
      <c r="C148" s="180"/>
      <c r="D148" s="181"/>
      <c r="E148" s="192"/>
      <c r="F148" s="182"/>
      <c r="G148" s="212"/>
      <c r="H148" s="196"/>
      <c r="I148" s="196"/>
      <c r="J148" s="196"/>
      <c r="K148" s="1"/>
      <c r="L148" s="1"/>
      <c r="M148" s="107"/>
      <c r="N148" s="107"/>
      <c r="O148" s="107"/>
      <c r="P148" s="107"/>
      <c r="Q148" s="107"/>
      <c r="R148" s="107"/>
      <c r="S148" s="107"/>
      <c r="T148" s="107"/>
      <c r="U148" s="107"/>
      <c r="V148" s="107"/>
      <c r="W148" s="107"/>
      <c r="X148" s="107"/>
      <c r="Y148" s="107"/>
      <c r="Z148" s="107"/>
      <c r="AA148" s="107"/>
      <c r="AB148" s="107"/>
    </row>
    <row r="149" spans="1:28" ht="13.9">
      <c r="A149" s="171"/>
      <c r="B149" s="173"/>
      <c r="C149" s="173"/>
      <c r="D149" s="174"/>
      <c r="E149" s="188"/>
      <c r="F149" s="175"/>
      <c r="G149" s="207"/>
      <c r="H149" s="196"/>
      <c r="I149" s="196"/>
      <c r="J149" s="196"/>
      <c r="K149" s="1"/>
      <c r="L149" s="1"/>
      <c r="M149" s="107"/>
      <c r="N149" s="107"/>
      <c r="O149" s="107"/>
      <c r="P149" s="107"/>
      <c r="Q149" s="107"/>
      <c r="R149" s="107"/>
      <c r="S149" s="107"/>
      <c r="T149" s="107"/>
      <c r="U149" s="107"/>
      <c r="V149" s="107"/>
      <c r="W149" s="107"/>
      <c r="X149" s="107"/>
      <c r="Y149" s="107"/>
      <c r="Z149" s="107"/>
      <c r="AA149" s="107"/>
      <c r="AB149" s="107"/>
    </row>
    <row r="150" spans="1:28" ht="27.6">
      <c r="A150" s="171"/>
      <c r="B150" s="183" t="s">
        <v>403</v>
      </c>
      <c r="C150" s="263"/>
      <c r="D150" s="184" t="s">
        <v>250</v>
      </c>
      <c r="F150" s="175"/>
      <c r="G150" s="207"/>
      <c r="H150" s="196"/>
      <c r="I150" s="196"/>
      <c r="J150" s="196"/>
      <c r="K150" s="1"/>
      <c r="L150" s="1"/>
      <c r="M150" s="107"/>
      <c r="N150" s="107"/>
      <c r="O150" s="107"/>
      <c r="P150" s="107"/>
      <c r="Q150" s="107"/>
      <c r="R150" s="107"/>
      <c r="S150" s="107"/>
      <c r="T150" s="107"/>
      <c r="U150" s="107"/>
      <c r="V150" s="107"/>
      <c r="W150" s="107"/>
      <c r="X150" s="107"/>
      <c r="Y150" s="107"/>
      <c r="Z150" s="107"/>
      <c r="AA150" s="107"/>
      <c r="AB150" s="107"/>
    </row>
    <row r="151" spans="1:28" ht="30" customHeight="1">
      <c r="A151" s="185"/>
      <c r="B151" s="264" t="s">
        <v>2</v>
      </c>
      <c r="C151" s="265" t="s">
        <v>501</v>
      </c>
      <c r="D151" s="19">
        <f>SUM(D7:D146)-SUMIF(E5:E146,"-",D5:D146)</f>
        <v>117</v>
      </c>
      <c r="E151" s="1"/>
      <c r="F151" s="175"/>
      <c r="G151" s="207"/>
      <c r="H151" s="196"/>
      <c r="I151" s="196"/>
      <c r="J151" s="196"/>
      <c r="K151" s="1"/>
      <c r="L151" s="1"/>
      <c r="M151" s="107"/>
      <c r="N151" s="107"/>
      <c r="O151" s="107"/>
      <c r="P151" s="107"/>
      <c r="Q151" s="107"/>
      <c r="R151" s="107"/>
      <c r="S151" s="107"/>
      <c r="T151" s="107"/>
      <c r="U151" s="107"/>
      <c r="V151" s="107"/>
      <c r="W151" s="107"/>
      <c r="X151" s="107"/>
      <c r="Y151" s="107"/>
      <c r="Z151" s="107"/>
      <c r="AA151" s="107"/>
      <c r="AB151" s="107"/>
    </row>
    <row r="152" spans="1:28" ht="30" customHeight="1">
      <c r="A152" s="185"/>
      <c r="B152" s="264" t="s">
        <v>3</v>
      </c>
      <c r="C152" s="265" t="s">
        <v>241</v>
      </c>
      <c r="D152" s="19">
        <f>SUMIF(E5:E146,"~?",D5:D146)</f>
        <v>42</v>
      </c>
      <c r="E152" s="1"/>
      <c r="F152" s="175"/>
      <c r="G152" s="207"/>
      <c r="H152" s="196"/>
      <c r="I152" s="196"/>
      <c r="J152" s="196"/>
      <c r="K152" s="1"/>
      <c r="L152" s="1"/>
      <c r="M152" s="107"/>
      <c r="N152" s="107"/>
      <c r="O152" s="107"/>
      <c r="P152" s="107"/>
      <c r="Q152" s="107"/>
      <c r="R152" s="107"/>
      <c r="S152" s="107"/>
      <c r="T152" s="107"/>
      <c r="U152" s="107"/>
      <c r="V152" s="107"/>
      <c r="W152" s="107"/>
      <c r="X152" s="107"/>
      <c r="Y152" s="107"/>
      <c r="Z152" s="107"/>
      <c r="AA152" s="107"/>
      <c r="AB152" s="107"/>
    </row>
    <row r="153" spans="1:28" ht="30" customHeight="1">
      <c r="A153" s="185"/>
      <c r="B153" s="264" t="s">
        <v>4</v>
      </c>
      <c r="C153" s="265" t="s">
        <v>242</v>
      </c>
      <c r="D153" s="19">
        <f>SUM(E5:E146)</f>
        <v>49.5</v>
      </c>
      <c r="E153" s="1"/>
      <c r="F153" s="175"/>
      <c r="G153" s="207"/>
      <c r="H153" s="196"/>
      <c r="I153" s="196"/>
      <c r="J153" s="196"/>
      <c r="K153" s="1"/>
      <c r="L153" s="1"/>
      <c r="M153" s="107"/>
      <c r="N153" s="107"/>
      <c r="O153" s="107"/>
      <c r="P153" s="107"/>
      <c r="Q153" s="107"/>
      <c r="R153" s="107"/>
      <c r="S153" s="107"/>
      <c r="T153" s="107"/>
      <c r="U153" s="107"/>
      <c r="V153" s="107"/>
      <c r="W153" s="107"/>
      <c r="X153" s="107"/>
      <c r="Y153" s="107"/>
      <c r="Z153" s="107"/>
      <c r="AA153" s="107"/>
      <c r="AB153" s="107"/>
    </row>
    <row r="154" spans="1:28" ht="30" customHeight="1">
      <c r="A154" s="185"/>
      <c r="B154" s="264" t="s">
        <v>5</v>
      </c>
      <c r="C154" s="265" t="s">
        <v>243</v>
      </c>
      <c r="D154" s="19">
        <f>D151-D152</f>
        <v>75</v>
      </c>
      <c r="E154" s="1"/>
      <c r="F154" s="175"/>
      <c r="G154" s="207"/>
      <c r="H154" s="196"/>
      <c r="I154" s="196"/>
      <c r="J154" s="196"/>
      <c r="K154" s="1"/>
      <c r="L154" s="1"/>
      <c r="M154" s="107"/>
      <c r="N154" s="107"/>
      <c r="O154" s="107"/>
      <c r="P154" s="107"/>
      <c r="Q154" s="107"/>
      <c r="R154" s="107"/>
      <c r="S154" s="107"/>
      <c r="T154" s="107"/>
      <c r="U154" s="107"/>
      <c r="V154" s="107"/>
      <c r="W154" s="107"/>
      <c r="X154" s="107"/>
      <c r="Y154" s="107"/>
      <c r="Z154" s="107"/>
      <c r="AA154" s="107"/>
      <c r="AB154" s="107"/>
    </row>
    <row r="155" spans="1:28" ht="30" customHeight="1">
      <c r="A155" s="185"/>
      <c r="B155" s="266" t="s">
        <v>244</v>
      </c>
      <c r="C155" s="265" t="s">
        <v>502</v>
      </c>
      <c r="D155" s="267">
        <f>SUMPRODUCT(C160:C174,Váhy!C2:C16)</f>
        <v>0.38612012987012984</v>
      </c>
      <c r="E155" s="218"/>
      <c r="F155" s="175"/>
      <c r="G155" s="207"/>
      <c r="H155" s="196"/>
      <c r="I155" s="196"/>
      <c r="J155" s="196"/>
      <c r="K155" s="1"/>
      <c r="L155" s="1"/>
      <c r="M155" s="107"/>
      <c r="N155" s="107"/>
      <c r="O155" s="107"/>
      <c r="P155" s="107"/>
      <c r="Q155" s="107"/>
      <c r="R155" s="107"/>
      <c r="S155" s="107"/>
      <c r="T155" s="107"/>
      <c r="U155" s="107"/>
      <c r="V155" s="107"/>
      <c r="W155" s="107"/>
      <c r="X155" s="107"/>
      <c r="Y155" s="107"/>
      <c r="Z155" s="107"/>
      <c r="AA155" s="107"/>
      <c r="AB155" s="107"/>
    </row>
    <row r="156" spans="1:28" ht="13.9">
      <c r="A156" s="185"/>
      <c r="B156" s="175"/>
      <c r="C156" s="175"/>
      <c r="D156" s="175"/>
      <c r="E156" s="175"/>
      <c r="F156" s="175"/>
      <c r="G156" s="207"/>
      <c r="H156" s="196"/>
      <c r="I156" s="196"/>
      <c r="J156" s="196"/>
      <c r="K156" s="1"/>
      <c r="L156" s="1"/>
      <c r="M156" s="107"/>
      <c r="N156" s="107"/>
      <c r="O156" s="107"/>
      <c r="P156" s="107"/>
      <c r="Q156" s="107"/>
      <c r="R156" s="107"/>
      <c r="S156" s="107"/>
      <c r="T156" s="107"/>
      <c r="U156" s="107"/>
      <c r="V156" s="107"/>
      <c r="W156" s="107"/>
      <c r="X156" s="107"/>
      <c r="Y156" s="107"/>
      <c r="Z156" s="107"/>
      <c r="AA156" s="107"/>
      <c r="AB156" s="107"/>
    </row>
    <row r="157" spans="1:28" ht="13.9">
      <c r="A157" s="171"/>
      <c r="B157" s="175"/>
      <c r="C157" s="175"/>
      <c r="D157" s="175"/>
      <c r="E157" s="175"/>
      <c r="F157" s="175"/>
      <c r="G157" s="207"/>
      <c r="H157" s="196"/>
      <c r="I157" s="196"/>
      <c r="J157" s="196"/>
      <c r="K157" s="1"/>
      <c r="L157" s="1"/>
      <c r="M157" s="107"/>
      <c r="N157" s="107"/>
      <c r="O157" s="107"/>
      <c r="P157" s="107"/>
      <c r="Q157" s="107"/>
      <c r="R157" s="107"/>
      <c r="S157" s="107"/>
      <c r="T157" s="107"/>
      <c r="U157" s="107"/>
      <c r="V157" s="107"/>
      <c r="W157" s="107"/>
      <c r="X157" s="107"/>
      <c r="Y157" s="107"/>
      <c r="Z157" s="107"/>
      <c r="AA157" s="107"/>
      <c r="AB157" s="107"/>
    </row>
    <row r="158" spans="1:28" ht="13.9">
      <c r="A158" s="171"/>
      <c r="B158" s="175"/>
      <c r="C158" s="175"/>
      <c r="D158" s="175"/>
      <c r="E158" s="175"/>
      <c r="F158" s="175"/>
      <c r="G158" s="207"/>
      <c r="H158" s="196"/>
      <c r="I158" s="196"/>
      <c r="J158" s="196"/>
      <c r="K158" s="1"/>
      <c r="L158" s="1"/>
      <c r="M158" s="107"/>
      <c r="N158" s="107"/>
      <c r="O158" s="107"/>
      <c r="P158" s="107"/>
      <c r="Q158" s="107"/>
      <c r="R158" s="107"/>
      <c r="S158" s="107"/>
      <c r="T158" s="107"/>
      <c r="U158" s="107"/>
      <c r="V158" s="107"/>
      <c r="W158" s="107"/>
      <c r="X158" s="107"/>
      <c r="Y158" s="107"/>
      <c r="Z158" s="107"/>
      <c r="AA158" s="107"/>
      <c r="AB158" s="107"/>
    </row>
    <row r="159" spans="1:28" ht="55.15">
      <c r="A159" s="171"/>
      <c r="B159" s="183" t="s">
        <v>503</v>
      </c>
      <c r="C159" s="183" t="s">
        <v>504</v>
      </c>
      <c r="D159" s="197" t="s">
        <v>505</v>
      </c>
      <c r="E159" s="175"/>
      <c r="F159" s="175"/>
      <c r="G159" s="207"/>
      <c r="H159" s="196"/>
      <c r="I159" s="196"/>
      <c r="J159" s="196"/>
      <c r="K159" s="1"/>
      <c r="L159" s="1"/>
      <c r="M159" s="107"/>
      <c r="N159" s="107"/>
      <c r="O159" s="107"/>
      <c r="P159" s="107"/>
      <c r="Q159" s="107"/>
      <c r="R159" s="107"/>
      <c r="S159" s="107"/>
      <c r="T159" s="107"/>
      <c r="U159" s="107"/>
      <c r="V159" s="107"/>
      <c r="W159" s="107"/>
      <c r="X159" s="107"/>
      <c r="Y159" s="107"/>
      <c r="Z159" s="107"/>
      <c r="AA159" s="107"/>
      <c r="AB159" s="107"/>
    </row>
    <row r="160" spans="1:28" ht="13.9">
      <c r="A160" s="171"/>
      <c r="B160" s="175" t="str">
        <f>[2]Dimenzie!$B$2</f>
        <v>Vyhľadateľnosť</v>
      </c>
      <c r="C160" s="198">
        <f>L11</f>
        <v>0.58333333333333337</v>
      </c>
      <c r="D160" s="198">
        <f t="shared" ref="D160:D174" si="0">1-C160</f>
        <v>0.41666666666666663</v>
      </c>
      <c r="E160" s="175"/>
      <c r="F160" s="175"/>
      <c r="G160" s="207"/>
      <c r="H160" s="196"/>
      <c r="I160" s="196"/>
      <c r="J160" s="196"/>
      <c r="K160" s="1"/>
      <c r="L160" s="1"/>
      <c r="M160" s="107"/>
      <c r="N160" s="107"/>
      <c r="O160" s="107"/>
      <c r="P160" s="107"/>
      <c r="Q160" s="107"/>
      <c r="R160" s="107"/>
      <c r="S160" s="107"/>
      <c r="T160" s="107"/>
      <c r="U160" s="107"/>
      <c r="V160" s="107"/>
      <c r="W160" s="107"/>
      <c r="X160" s="107"/>
      <c r="Y160" s="107"/>
      <c r="Z160" s="107"/>
      <c r="AA160" s="107"/>
      <c r="AB160" s="107"/>
    </row>
    <row r="161" spans="1:28" ht="13.9">
      <c r="A161" s="171"/>
      <c r="B161" s="175" t="str">
        <f>[2]Dimenzie!$B$3</f>
        <v>Návody a informovanosť</v>
      </c>
      <c r="C161" s="198">
        <f>L17</f>
        <v>0.5</v>
      </c>
      <c r="D161" s="198">
        <f t="shared" si="0"/>
        <v>0.5</v>
      </c>
      <c r="E161" s="175"/>
      <c r="F161" s="175"/>
      <c r="G161" s="207"/>
      <c r="H161" s="196"/>
      <c r="I161" s="196"/>
      <c r="J161" s="196"/>
      <c r="K161" s="1"/>
      <c r="L161" s="1"/>
      <c r="M161" s="107"/>
      <c r="N161" s="107"/>
      <c r="O161" s="107"/>
      <c r="P161" s="107"/>
      <c r="Q161" s="107"/>
      <c r="R161" s="107"/>
      <c r="S161" s="107"/>
      <c r="T161" s="107"/>
      <c r="U161" s="107"/>
      <c r="V161" s="107"/>
      <c r="W161" s="107"/>
      <c r="X161" s="107"/>
      <c r="Y161" s="107"/>
      <c r="Z161" s="107"/>
      <c r="AA161" s="107"/>
      <c r="AB161" s="107"/>
    </row>
    <row r="162" spans="1:28" ht="13.9">
      <c r="A162" s="171"/>
      <c r="B162" s="175" t="str">
        <f>[2]Dimenzie!$B$4</f>
        <v>Navigácia vo formulároch</v>
      </c>
      <c r="C162" s="198">
        <f>L27</f>
        <v>1</v>
      </c>
      <c r="D162" s="198">
        <f t="shared" si="0"/>
        <v>0</v>
      </c>
      <c r="E162" s="175"/>
      <c r="F162" s="175"/>
      <c r="G162" s="207"/>
      <c r="H162" s="196"/>
      <c r="I162" s="196"/>
      <c r="J162" s="196"/>
      <c r="K162" s="1"/>
      <c r="L162" s="1"/>
      <c r="M162" s="107"/>
      <c r="N162" s="107"/>
      <c r="O162" s="107"/>
      <c r="P162" s="107"/>
      <c r="Q162" s="107"/>
      <c r="R162" s="107"/>
      <c r="S162" s="107"/>
      <c r="T162" s="107"/>
      <c r="U162" s="107"/>
      <c r="V162" s="107"/>
      <c r="W162" s="107"/>
      <c r="X162" s="107"/>
      <c r="Y162" s="107"/>
      <c r="Z162" s="107"/>
      <c r="AA162" s="107"/>
      <c r="AB162" s="107"/>
    </row>
    <row r="163" spans="1:28" ht="13.9">
      <c r="A163" s="171"/>
      <c r="B163" s="175" t="str">
        <f>[2]Dimenzie!$B$5</f>
        <v>Proaktívnosť</v>
      </c>
      <c r="C163" s="198">
        <f>L33</f>
        <v>0</v>
      </c>
      <c r="D163" s="198">
        <f t="shared" si="0"/>
        <v>1</v>
      </c>
      <c r="E163" s="175"/>
      <c r="F163" s="175"/>
      <c r="G163" s="207"/>
      <c r="H163" s="196"/>
      <c r="I163" s="196"/>
      <c r="J163" s="196"/>
      <c r="K163" s="1"/>
      <c r="L163" s="1"/>
      <c r="M163" s="107"/>
      <c r="N163" s="107"/>
      <c r="O163" s="107"/>
      <c r="P163" s="107"/>
      <c r="Q163" s="107"/>
      <c r="R163" s="107"/>
      <c r="S163" s="107"/>
      <c r="T163" s="107"/>
      <c r="U163" s="107"/>
      <c r="V163" s="107"/>
      <c r="W163" s="107"/>
      <c r="X163" s="107"/>
      <c r="Y163" s="107"/>
      <c r="Z163" s="107"/>
      <c r="AA163" s="107"/>
      <c r="AB163" s="107"/>
    </row>
    <row r="164" spans="1:28" ht="13.9">
      <c r="A164" s="171"/>
      <c r="B164" s="175" t="str">
        <f>[2]Dimenzie!$B$6</f>
        <v>1x a dosť!</v>
      </c>
      <c r="C164" s="198">
        <f>L39</f>
        <v>0.625</v>
      </c>
      <c r="D164" s="198">
        <f t="shared" si="0"/>
        <v>0.375</v>
      </c>
      <c r="E164" s="175"/>
      <c r="F164" s="175"/>
      <c r="G164" s="207"/>
      <c r="H164" s="196"/>
      <c r="I164" s="196"/>
      <c r="J164" s="196"/>
      <c r="K164" s="1"/>
      <c r="L164" s="1"/>
      <c r="M164" s="107"/>
      <c r="N164" s="107"/>
      <c r="O164" s="107"/>
      <c r="P164" s="107"/>
      <c r="Q164" s="107"/>
      <c r="R164" s="107"/>
      <c r="S164" s="107"/>
      <c r="T164" s="107"/>
      <c r="U164" s="107"/>
      <c r="V164" s="107"/>
      <c r="W164" s="107"/>
      <c r="X164" s="107"/>
      <c r="Y164" s="107"/>
      <c r="Z164" s="107"/>
      <c r="AA164" s="107"/>
      <c r="AB164" s="107"/>
    </row>
    <row r="165" spans="1:28" ht="13.9">
      <c r="A165" s="171"/>
      <c r="B165" s="175" t="str">
        <f>[2]Dimenzie!$B$7</f>
        <v>Spätná väzba</v>
      </c>
      <c r="C165" s="198">
        <f>L45</f>
        <v>0.45454545454545453</v>
      </c>
      <c r="D165" s="198">
        <f t="shared" si="0"/>
        <v>0.54545454545454541</v>
      </c>
      <c r="E165" s="175"/>
      <c r="F165" s="175"/>
      <c r="G165" s="207"/>
      <c r="H165" s="196"/>
      <c r="I165" s="196"/>
      <c r="J165" s="196"/>
      <c r="K165" s="1"/>
      <c r="L165" s="1"/>
      <c r="M165" s="107"/>
      <c r="N165" s="107"/>
      <c r="O165" s="107"/>
      <c r="P165" s="107"/>
      <c r="Q165" s="107"/>
      <c r="R165" s="107"/>
      <c r="S165" s="107"/>
      <c r="T165" s="107"/>
      <c r="U165" s="107"/>
      <c r="V165" s="107"/>
      <c r="W165" s="107"/>
      <c r="X165" s="107"/>
      <c r="Y165" s="107"/>
      <c r="Z165" s="107"/>
      <c r="AA165" s="107"/>
      <c r="AB165" s="107"/>
    </row>
    <row r="166" spans="1:28" ht="13.9">
      <c r="A166" s="171"/>
      <c r="B166" s="175" t="str">
        <f>[2]Dimenzie!$B$8</f>
        <v>Použiteľnosť</v>
      </c>
      <c r="C166" s="198">
        <f>L56</f>
        <v>0.64583333333333337</v>
      </c>
      <c r="D166" s="198">
        <f t="shared" si="0"/>
        <v>0.35416666666666663</v>
      </c>
      <c r="E166" s="175"/>
      <c r="F166" s="175"/>
      <c r="G166" s="207"/>
      <c r="H166" s="196"/>
      <c r="I166" s="196"/>
      <c r="J166" s="196"/>
      <c r="K166" s="1"/>
      <c r="L166" s="1"/>
      <c r="M166" s="107"/>
      <c r="N166" s="107"/>
      <c r="O166" s="107"/>
      <c r="P166" s="107"/>
      <c r="Q166" s="107"/>
      <c r="R166" s="107"/>
      <c r="S166" s="107"/>
      <c r="T166" s="107"/>
      <c r="U166" s="107"/>
      <c r="V166" s="107"/>
      <c r="W166" s="107"/>
      <c r="X166" s="107"/>
      <c r="Y166" s="107"/>
      <c r="Z166" s="107"/>
      <c r="AA166" s="107"/>
      <c r="AB166" s="107"/>
    </row>
    <row r="167" spans="1:28" ht="13.9">
      <c r="A167" s="171"/>
      <c r="B167" s="175" t="str">
        <f>[2]Dimenzie!$B$9</f>
        <v>Zrozumiteľnosť</v>
      </c>
      <c r="C167" s="198">
        <f>L89</f>
        <v>0</v>
      </c>
      <c r="D167" s="198">
        <f t="shared" si="0"/>
        <v>1</v>
      </c>
      <c r="E167" s="175"/>
      <c r="F167" s="175"/>
      <c r="G167" s="207"/>
      <c r="H167" s="196"/>
      <c r="I167" s="196"/>
      <c r="J167" s="196"/>
      <c r="K167" s="1"/>
      <c r="L167" s="1"/>
      <c r="M167" s="107"/>
      <c r="N167" s="107"/>
      <c r="O167" s="107"/>
      <c r="P167" s="107"/>
      <c r="Q167" s="107"/>
      <c r="R167" s="107"/>
      <c r="S167" s="107"/>
      <c r="T167" s="107"/>
      <c r="U167" s="107"/>
      <c r="V167" s="107"/>
      <c r="W167" s="107"/>
      <c r="X167" s="107"/>
      <c r="Y167" s="107"/>
      <c r="Z167" s="107"/>
      <c r="AA167" s="107"/>
      <c r="AB167" s="107"/>
    </row>
    <row r="168" spans="1:28" ht="13.9">
      <c r="A168" s="171"/>
      <c r="B168" s="175" t="str">
        <f>[2]Dimenzie!$B$10</f>
        <v>Dostupnosť online</v>
      </c>
      <c r="C168" s="198">
        <f>L95</f>
        <v>0</v>
      </c>
      <c r="D168" s="198">
        <f t="shared" si="0"/>
        <v>1</v>
      </c>
      <c r="E168" s="175"/>
      <c r="F168" s="175"/>
      <c r="G168" s="207"/>
      <c r="H168" s="196"/>
      <c r="I168" s="196"/>
      <c r="J168" s="196"/>
      <c r="K168" s="1"/>
      <c r="L168" s="1"/>
      <c r="M168" s="107"/>
      <c r="N168" s="107"/>
      <c r="O168" s="107"/>
      <c r="P168" s="107"/>
      <c r="Q168" s="107"/>
      <c r="R168" s="107"/>
      <c r="S168" s="107"/>
      <c r="T168" s="107"/>
      <c r="U168" s="107"/>
      <c r="V168" s="107"/>
      <c r="W168" s="107"/>
      <c r="X168" s="107"/>
      <c r="Y168" s="107"/>
      <c r="Z168" s="107"/>
      <c r="AA168" s="107"/>
      <c r="AB168" s="107"/>
    </row>
    <row r="169" spans="1:28" ht="13.9">
      <c r="A169" s="171"/>
      <c r="B169" s="175" t="str">
        <f>[2]Dimenzie!$B$11</f>
        <v>Mobilita</v>
      </c>
      <c r="C169" s="198">
        <f>L101</f>
        <v>0</v>
      </c>
      <c r="D169" s="198">
        <f t="shared" si="0"/>
        <v>1</v>
      </c>
      <c r="E169" s="175"/>
      <c r="F169" s="175"/>
      <c r="G169" s="207"/>
      <c r="H169" s="196"/>
      <c r="I169" s="196"/>
      <c r="J169" s="196"/>
      <c r="K169" s="1"/>
      <c r="L169" s="1"/>
      <c r="M169" s="107"/>
      <c r="N169" s="107"/>
      <c r="O169" s="107"/>
      <c r="P169" s="107"/>
      <c r="Q169" s="107"/>
      <c r="R169" s="107"/>
      <c r="S169" s="107"/>
      <c r="T169" s="107"/>
      <c r="U169" s="107"/>
      <c r="V169" s="107"/>
      <c r="W169" s="107"/>
      <c r="X169" s="107"/>
      <c r="Y169" s="107"/>
      <c r="Z169" s="107"/>
      <c r="AA169" s="107"/>
      <c r="AB169" s="107"/>
    </row>
    <row r="170" spans="1:28" ht="13.9">
      <c r="A170" s="171"/>
      <c r="B170" s="175" t="str">
        <f>[2]Dimenzie!$B$12</f>
        <v>Inkluzívnosť</v>
      </c>
      <c r="C170" s="198">
        <f>L109</f>
        <v>0.14285714285714285</v>
      </c>
      <c r="D170" s="198">
        <f t="shared" si="0"/>
        <v>0.85714285714285721</v>
      </c>
      <c r="E170" s="175"/>
      <c r="F170" s="175"/>
      <c r="G170" s="207"/>
      <c r="H170" s="196"/>
      <c r="I170" s="196"/>
      <c r="J170" s="196"/>
      <c r="K170" s="1"/>
      <c r="L170" s="1"/>
      <c r="M170" s="107"/>
      <c r="N170" s="107"/>
      <c r="O170" s="107"/>
      <c r="P170" s="107"/>
      <c r="Q170" s="107"/>
      <c r="R170" s="107"/>
      <c r="S170" s="107"/>
      <c r="T170" s="107"/>
      <c r="U170" s="107"/>
      <c r="V170" s="107"/>
      <c r="W170" s="107"/>
      <c r="X170" s="107"/>
      <c r="Y170" s="107"/>
      <c r="Z170" s="107"/>
      <c r="AA170" s="107"/>
      <c r="AB170" s="107"/>
    </row>
    <row r="171" spans="1:28" ht="13.9">
      <c r="A171" s="171"/>
      <c r="B171" s="175" t="str">
        <f>[2]Dimenzie!$B$13</f>
        <v>Platba</v>
      </c>
      <c r="C171" s="198">
        <f>L115</f>
        <v>1</v>
      </c>
      <c r="D171" s="198">
        <f t="shared" si="0"/>
        <v>0</v>
      </c>
      <c r="E171" s="175"/>
      <c r="F171" s="175"/>
      <c r="G171" s="207"/>
      <c r="H171" s="196"/>
      <c r="I171" s="196"/>
      <c r="J171" s="196"/>
      <c r="K171" s="1"/>
      <c r="L171" s="1"/>
      <c r="M171" s="107"/>
      <c r="N171" s="107"/>
      <c r="O171" s="107"/>
      <c r="P171" s="107"/>
      <c r="Q171" s="107"/>
      <c r="R171" s="107"/>
      <c r="S171" s="107"/>
      <c r="T171" s="107"/>
      <c r="U171" s="107"/>
      <c r="V171" s="107"/>
      <c r="W171" s="107"/>
      <c r="X171" s="107"/>
      <c r="Y171" s="107"/>
      <c r="Z171" s="107"/>
      <c r="AA171" s="107"/>
      <c r="AB171" s="107"/>
    </row>
    <row r="172" spans="1:28" ht="13.9">
      <c r="A172" s="171"/>
      <c r="B172" s="175" t="str">
        <f>[2]Dimenzie!$B$14</f>
        <v>Bezpečnosť</v>
      </c>
      <c r="C172" s="198">
        <f>L121</f>
        <v>1</v>
      </c>
      <c r="D172" s="198">
        <f t="shared" si="0"/>
        <v>0</v>
      </c>
      <c r="E172" s="175"/>
      <c r="F172" s="175"/>
      <c r="G172" s="207"/>
      <c r="H172" s="196"/>
      <c r="I172" s="199"/>
      <c r="J172" s="196"/>
      <c r="K172" s="1"/>
      <c r="L172" s="1"/>
      <c r="M172" s="107"/>
      <c r="N172" s="107"/>
      <c r="O172" s="107"/>
      <c r="P172" s="107"/>
      <c r="Q172" s="107"/>
      <c r="R172" s="107"/>
      <c r="S172" s="107"/>
      <c r="T172" s="107"/>
      <c r="U172" s="107"/>
      <c r="V172" s="107"/>
      <c r="W172" s="107"/>
      <c r="X172" s="107"/>
      <c r="Y172" s="107"/>
      <c r="Z172" s="107"/>
      <c r="AA172" s="107"/>
      <c r="AB172" s="107"/>
    </row>
    <row r="173" spans="1:28" ht="13.9">
      <c r="A173" s="171"/>
      <c r="B173" s="175" t="str">
        <f>[2]Dimenzie!$B$15</f>
        <v>Transparentnosť</v>
      </c>
      <c r="C173" s="198">
        <f>L128</f>
        <v>0</v>
      </c>
      <c r="D173" s="198">
        <f t="shared" si="0"/>
        <v>1</v>
      </c>
      <c r="E173" s="175"/>
      <c r="F173" s="175"/>
      <c r="G173" s="207"/>
      <c r="H173" s="196"/>
      <c r="I173" s="196"/>
      <c r="J173" s="196"/>
      <c r="K173" s="1"/>
      <c r="L173" s="1"/>
      <c r="M173" s="107"/>
      <c r="N173" s="107"/>
      <c r="O173" s="107"/>
      <c r="P173" s="107"/>
      <c r="Q173" s="107"/>
      <c r="R173" s="107"/>
      <c r="S173" s="107"/>
      <c r="T173" s="107"/>
      <c r="U173" s="107"/>
      <c r="V173" s="107"/>
      <c r="W173" s="107"/>
      <c r="X173" s="107"/>
      <c r="Y173" s="107"/>
      <c r="Z173" s="107"/>
      <c r="AA173" s="107"/>
      <c r="AB173" s="107"/>
    </row>
    <row r="174" spans="1:28" ht="13.9">
      <c r="A174" s="171"/>
      <c r="B174" s="175" t="str">
        <f>[2]Dimenzie!$B$16</f>
        <v>Rozvoj</v>
      </c>
      <c r="C174" s="198">
        <f>L137</f>
        <v>0</v>
      </c>
      <c r="D174" s="198">
        <f t="shared" si="0"/>
        <v>1</v>
      </c>
      <c r="E174" s="175"/>
      <c r="F174" s="175"/>
      <c r="G174" s="207"/>
      <c r="H174" s="196"/>
      <c r="I174" s="196"/>
      <c r="J174" s="196"/>
      <c r="K174" s="1"/>
      <c r="L174" s="1"/>
      <c r="M174" s="107"/>
      <c r="N174" s="107"/>
      <c r="O174" s="107"/>
      <c r="P174" s="107"/>
      <c r="Q174" s="107"/>
      <c r="R174" s="107"/>
      <c r="S174" s="107"/>
      <c r="T174" s="107"/>
      <c r="U174" s="107"/>
      <c r="V174" s="107"/>
      <c r="W174" s="107"/>
      <c r="X174" s="107"/>
      <c r="Y174" s="107"/>
      <c r="Z174" s="107"/>
      <c r="AA174" s="107"/>
      <c r="AB174" s="107"/>
    </row>
    <row r="175" spans="1:28" ht="13.9">
      <c r="A175" s="171"/>
      <c r="B175" s="175"/>
      <c r="C175" s="175"/>
      <c r="D175" s="175"/>
      <c r="E175" s="175"/>
      <c r="F175" s="175"/>
      <c r="G175" s="207"/>
      <c r="H175" s="196"/>
      <c r="I175" s="196"/>
      <c r="J175" s="196"/>
      <c r="K175" s="1"/>
      <c r="L175" s="1"/>
      <c r="M175" s="107"/>
      <c r="N175" s="107"/>
      <c r="O175" s="107"/>
      <c r="P175" s="107"/>
      <c r="Q175" s="107"/>
      <c r="R175" s="107"/>
      <c r="S175" s="107"/>
      <c r="T175" s="107"/>
      <c r="U175" s="107"/>
      <c r="V175" s="107"/>
      <c r="W175" s="107"/>
      <c r="X175" s="107"/>
      <c r="Y175" s="107"/>
      <c r="Z175" s="107"/>
      <c r="AA175" s="107"/>
      <c r="AB175" s="107"/>
    </row>
    <row r="176" spans="1:28" ht="13.9">
      <c r="A176" s="171"/>
      <c r="B176" s="175"/>
      <c r="C176" s="175"/>
      <c r="D176" s="175"/>
      <c r="E176" s="175"/>
      <c r="F176" s="175"/>
      <c r="G176" s="207"/>
      <c r="H176" s="196"/>
      <c r="I176" s="196"/>
      <c r="J176" s="196"/>
      <c r="K176" s="1"/>
      <c r="L176" s="1"/>
      <c r="M176" s="107"/>
      <c r="N176" s="107"/>
      <c r="O176" s="107"/>
      <c r="P176" s="107"/>
      <c r="Q176" s="107"/>
      <c r="R176" s="107"/>
      <c r="S176" s="107"/>
      <c r="T176" s="107"/>
      <c r="U176" s="107"/>
      <c r="V176" s="107"/>
      <c r="W176" s="107"/>
      <c r="X176" s="107"/>
      <c r="Y176" s="107"/>
      <c r="Z176" s="107"/>
      <c r="AA176" s="107"/>
      <c r="AB176" s="107"/>
    </row>
    <row r="177" spans="1:28" ht="13.9">
      <c r="A177" s="171"/>
      <c r="B177" s="175"/>
      <c r="C177" s="175"/>
      <c r="D177" s="175"/>
      <c r="E177" s="175"/>
      <c r="F177" s="175"/>
      <c r="G177" s="207"/>
      <c r="H177" s="196"/>
      <c r="I177" s="196"/>
      <c r="J177" s="196"/>
      <c r="K177" s="1"/>
      <c r="L177" s="1"/>
      <c r="M177" s="107"/>
      <c r="N177" s="107"/>
      <c r="O177" s="107"/>
      <c r="P177" s="107"/>
      <c r="Q177" s="107"/>
      <c r="R177" s="107"/>
      <c r="S177" s="107"/>
      <c r="T177" s="107"/>
      <c r="U177" s="107"/>
      <c r="V177" s="107"/>
      <c r="W177" s="107"/>
      <c r="X177" s="107"/>
      <c r="Y177" s="107"/>
      <c r="Z177" s="107"/>
      <c r="AA177" s="107"/>
      <c r="AB177" s="107"/>
    </row>
    <row r="178" spans="1:28" ht="13.9">
      <c r="A178" s="171"/>
      <c r="B178" s="175"/>
      <c r="C178" s="175"/>
      <c r="D178" s="175"/>
      <c r="E178" s="175"/>
      <c r="F178" s="175"/>
      <c r="G178" s="207"/>
      <c r="H178" s="196"/>
      <c r="I178" s="196"/>
      <c r="J178" s="196"/>
      <c r="K178" s="1"/>
      <c r="L178" s="1"/>
      <c r="M178" s="107"/>
      <c r="N178" s="107"/>
      <c r="O178" s="107"/>
      <c r="P178" s="107"/>
      <c r="Q178" s="107"/>
      <c r="R178" s="107"/>
      <c r="S178" s="107"/>
      <c r="T178" s="107"/>
      <c r="U178" s="107"/>
      <c r="V178" s="107"/>
      <c r="W178" s="107"/>
      <c r="X178" s="107"/>
      <c r="Y178" s="107"/>
      <c r="Z178" s="107"/>
      <c r="AA178" s="107"/>
      <c r="AB178" s="107"/>
    </row>
    <row r="179" spans="1:28" ht="13.9">
      <c r="A179" s="171"/>
      <c r="B179" s="175"/>
      <c r="C179" s="175"/>
      <c r="D179" s="175"/>
      <c r="E179" s="175"/>
      <c r="F179" s="175"/>
      <c r="G179" s="207"/>
      <c r="H179" s="196"/>
      <c r="I179" s="196"/>
      <c r="J179" s="196"/>
      <c r="K179" s="1"/>
      <c r="L179" s="1"/>
      <c r="M179" s="107"/>
      <c r="N179" s="107"/>
      <c r="O179" s="107"/>
      <c r="P179" s="107"/>
      <c r="Q179" s="107"/>
      <c r="R179" s="107"/>
      <c r="S179" s="107"/>
      <c r="T179" s="107"/>
      <c r="U179" s="107"/>
      <c r="V179" s="107"/>
      <c r="W179" s="107"/>
      <c r="X179" s="107"/>
      <c r="Y179" s="107"/>
      <c r="Z179" s="107"/>
      <c r="AA179" s="107"/>
      <c r="AB179" s="107"/>
    </row>
    <row r="180" spans="1:28" ht="13.9">
      <c r="A180" s="171"/>
      <c r="B180" s="175"/>
      <c r="C180" s="175"/>
      <c r="D180" s="175"/>
      <c r="E180" s="175"/>
      <c r="F180" s="175"/>
      <c r="G180" s="207"/>
      <c r="H180" s="196"/>
      <c r="I180" s="196"/>
      <c r="J180" s="196"/>
      <c r="K180" s="1"/>
      <c r="L180" s="1"/>
      <c r="M180" s="107"/>
      <c r="N180" s="107"/>
      <c r="O180" s="107"/>
      <c r="P180" s="107"/>
      <c r="Q180" s="107"/>
      <c r="R180" s="107"/>
      <c r="S180" s="107"/>
      <c r="T180" s="107"/>
      <c r="U180" s="107"/>
      <c r="V180" s="107"/>
      <c r="W180" s="107"/>
      <c r="X180" s="107"/>
      <c r="Y180" s="107"/>
      <c r="Z180" s="107"/>
      <c r="AA180" s="107"/>
      <c r="AB180" s="107"/>
    </row>
    <row r="181" spans="1:28" ht="13.9">
      <c r="A181" s="171"/>
      <c r="B181" s="175"/>
      <c r="C181" s="175"/>
      <c r="D181" s="175"/>
      <c r="E181" s="175"/>
      <c r="F181" s="175"/>
      <c r="G181" s="207"/>
      <c r="H181" s="196"/>
      <c r="I181" s="196"/>
      <c r="J181" s="196"/>
      <c r="K181" s="1"/>
      <c r="L181" s="1"/>
      <c r="M181" s="107"/>
      <c r="N181" s="107"/>
      <c r="O181" s="107"/>
      <c r="P181" s="107"/>
      <c r="Q181" s="107"/>
      <c r="R181" s="107"/>
      <c r="S181" s="107"/>
      <c r="T181" s="107"/>
      <c r="U181" s="107"/>
      <c r="V181" s="107"/>
      <c r="W181" s="107"/>
      <c r="X181" s="107"/>
      <c r="Y181" s="107"/>
      <c r="Z181" s="107"/>
      <c r="AA181" s="107"/>
      <c r="AB181" s="107"/>
    </row>
    <row r="182" spans="1:28" ht="13.9">
      <c r="A182" s="171"/>
      <c r="B182" s="175"/>
      <c r="C182" s="175"/>
      <c r="D182" s="175"/>
      <c r="E182" s="175"/>
      <c r="F182" s="175"/>
      <c r="G182" s="207"/>
      <c r="H182" s="196"/>
      <c r="I182" s="196"/>
      <c r="J182" s="196"/>
      <c r="K182" s="1"/>
      <c r="L182" s="1"/>
      <c r="M182" s="107"/>
      <c r="N182" s="107"/>
      <c r="O182" s="107"/>
      <c r="P182" s="107"/>
      <c r="Q182" s="107"/>
      <c r="R182" s="107"/>
      <c r="S182" s="107"/>
      <c r="T182" s="107"/>
      <c r="U182" s="107"/>
      <c r="V182" s="107"/>
      <c r="W182" s="107"/>
      <c r="X182" s="107"/>
      <c r="Y182" s="107"/>
      <c r="Z182" s="107"/>
      <c r="AA182" s="107"/>
      <c r="AB182" s="107"/>
    </row>
    <row r="183" spans="1:28" ht="13.9">
      <c r="A183" s="171"/>
      <c r="B183" s="175"/>
      <c r="C183" s="175"/>
      <c r="D183" s="175"/>
      <c r="E183" s="175"/>
      <c r="F183" s="175"/>
      <c r="G183" s="207"/>
      <c r="H183" s="196"/>
      <c r="I183" s="196"/>
      <c r="J183" s="196"/>
      <c r="K183" s="1"/>
      <c r="L183" s="1"/>
      <c r="M183" s="107"/>
      <c r="N183" s="107"/>
      <c r="O183" s="107"/>
      <c r="P183" s="107"/>
      <c r="Q183" s="107"/>
      <c r="R183" s="107"/>
      <c r="S183" s="107"/>
      <c r="T183" s="107"/>
      <c r="U183" s="107"/>
      <c r="V183" s="107"/>
      <c r="W183" s="107"/>
      <c r="X183" s="107"/>
      <c r="Y183" s="107"/>
      <c r="Z183" s="107"/>
      <c r="AA183" s="107"/>
      <c r="AB183" s="107"/>
    </row>
    <row r="184" spans="1:28" ht="13.9">
      <c r="A184" s="171"/>
      <c r="B184" s="175"/>
      <c r="C184" s="175"/>
      <c r="D184" s="175"/>
      <c r="E184" s="175"/>
      <c r="F184" s="175"/>
      <c r="G184" s="207"/>
      <c r="H184" s="196"/>
      <c r="I184" s="196"/>
      <c r="J184" s="196"/>
      <c r="K184" s="1"/>
      <c r="L184" s="1"/>
      <c r="M184" s="107"/>
      <c r="N184" s="107"/>
      <c r="O184" s="107"/>
      <c r="P184" s="107"/>
      <c r="Q184" s="107"/>
      <c r="R184" s="107"/>
      <c r="S184" s="107"/>
      <c r="T184" s="107"/>
      <c r="U184" s="107"/>
      <c r="V184" s="107"/>
      <c r="W184" s="107"/>
      <c r="X184" s="107"/>
      <c r="Y184" s="107"/>
      <c r="Z184" s="107"/>
      <c r="AA184" s="107"/>
      <c r="AB184" s="107"/>
    </row>
    <row r="185" spans="1:28" ht="13.9">
      <c r="A185" s="171"/>
      <c r="B185" s="175"/>
      <c r="C185" s="175"/>
      <c r="D185" s="175"/>
      <c r="E185" s="175"/>
      <c r="F185" s="175"/>
      <c r="G185" s="207"/>
      <c r="H185" s="196"/>
      <c r="I185" s="196"/>
      <c r="J185" s="196"/>
      <c r="K185" s="1"/>
      <c r="L185" s="1"/>
      <c r="M185" s="107"/>
      <c r="N185" s="107"/>
      <c r="O185" s="107"/>
      <c r="P185" s="107"/>
      <c r="Q185" s="107"/>
      <c r="R185" s="107"/>
      <c r="S185" s="107"/>
      <c r="T185" s="107"/>
      <c r="U185" s="107"/>
      <c r="V185" s="107"/>
      <c r="W185" s="107"/>
      <c r="X185" s="107"/>
      <c r="Y185" s="107"/>
      <c r="Z185" s="107"/>
      <c r="AA185" s="107"/>
      <c r="AB185" s="107"/>
    </row>
    <row r="186" spans="1:28" ht="13.9">
      <c r="A186" s="171"/>
      <c r="B186" s="175"/>
      <c r="C186" s="175"/>
      <c r="D186" s="175"/>
      <c r="E186" s="175"/>
      <c r="F186" s="175"/>
      <c r="G186" s="207"/>
      <c r="H186" s="196"/>
      <c r="I186" s="196"/>
      <c r="J186" s="196"/>
      <c r="K186" s="1"/>
      <c r="L186" s="1"/>
      <c r="M186" s="107"/>
      <c r="N186" s="107"/>
      <c r="O186" s="107"/>
      <c r="P186" s="107"/>
      <c r="Q186" s="107"/>
      <c r="R186" s="107"/>
      <c r="S186" s="107"/>
      <c r="T186" s="107"/>
      <c r="U186" s="107"/>
      <c r="V186" s="107"/>
      <c r="W186" s="107"/>
      <c r="X186" s="107"/>
      <c r="Y186" s="107"/>
      <c r="Z186" s="107"/>
      <c r="AA186" s="107"/>
      <c r="AB186" s="107"/>
    </row>
    <row r="187" spans="1:28" ht="13.9">
      <c r="A187" s="171"/>
      <c r="B187" s="175"/>
      <c r="C187" s="175"/>
      <c r="D187" s="175"/>
      <c r="E187" s="175"/>
      <c r="F187" s="175"/>
      <c r="G187" s="207"/>
      <c r="H187" s="196"/>
      <c r="I187" s="196"/>
      <c r="J187" s="196"/>
      <c r="K187" s="1"/>
      <c r="L187" s="1"/>
      <c r="M187" s="107"/>
      <c r="N187" s="107"/>
      <c r="O187" s="107"/>
      <c r="P187" s="107"/>
      <c r="Q187" s="107"/>
      <c r="R187" s="107"/>
      <c r="S187" s="107"/>
      <c r="T187" s="107"/>
      <c r="U187" s="107"/>
      <c r="V187" s="107"/>
      <c r="W187" s="107"/>
      <c r="X187" s="107"/>
      <c r="Y187" s="107"/>
      <c r="Z187" s="107"/>
      <c r="AA187" s="107"/>
      <c r="AB187" s="107"/>
    </row>
    <row r="188" spans="1:28" ht="13.9">
      <c r="A188" s="171"/>
      <c r="B188" s="175"/>
      <c r="C188" s="175"/>
      <c r="D188" s="175"/>
      <c r="E188" s="175"/>
      <c r="F188" s="175"/>
      <c r="G188" s="207"/>
      <c r="H188" s="196"/>
      <c r="I188" s="196"/>
      <c r="J188" s="196"/>
      <c r="K188" s="1"/>
      <c r="L188" s="1"/>
      <c r="M188" s="107"/>
      <c r="N188" s="107"/>
      <c r="O188" s="107"/>
      <c r="P188" s="107"/>
      <c r="Q188" s="107"/>
      <c r="R188" s="107"/>
      <c r="S188" s="107"/>
      <c r="T188" s="107"/>
      <c r="U188" s="107"/>
      <c r="V188" s="107"/>
      <c r="W188" s="107"/>
      <c r="X188" s="107"/>
      <c r="Y188" s="107"/>
      <c r="Z188" s="107"/>
      <c r="AA188" s="107"/>
      <c r="AB188" s="107"/>
    </row>
    <row r="189" spans="1:28" ht="13.9">
      <c r="A189" s="171"/>
      <c r="B189" s="175"/>
      <c r="C189" s="175"/>
      <c r="D189" s="175"/>
      <c r="E189" s="175"/>
      <c r="F189" s="175"/>
      <c r="G189" s="207"/>
      <c r="H189" s="196"/>
      <c r="I189" s="196"/>
      <c r="J189" s="196"/>
      <c r="K189" s="1"/>
      <c r="L189" s="1"/>
      <c r="M189" s="107"/>
      <c r="N189" s="107"/>
      <c r="O189" s="107"/>
      <c r="P189" s="107"/>
      <c r="Q189" s="107"/>
      <c r="R189" s="107"/>
      <c r="S189" s="107"/>
      <c r="T189" s="107"/>
      <c r="U189" s="107"/>
      <c r="V189" s="107"/>
      <c r="W189" s="107"/>
      <c r="X189" s="107"/>
      <c r="Y189" s="107"/>
      <c r="Z189" s="107"/>
      <c r="AA189" s="107"/>
      <c r="AB189" s="107"/>
    </row>
    <row r="190" spans="1:28" ht="13.9">
      <c r="A190" s="171"/>
      <c r="B190" s="175"/>
      <c r="C190" s="175"/>
      <c r="D190" s="175"/>
      <c r="E190" s="175"/>
      <c r="F190" s="175"/>
      <c r="G190" s="207"/>
      <c r="H190" s="196"/>
      <c r="I190" s="196"/>
      <c r="J190" s="196"/>
      <c r="K190" s="1"/>
      <c r="L190" s="1"/>
      <c r="M190" s="107"/>
      <c r="N190" s="107"/>
      <c r="O190" s="107"/>
      <c r="P190" s="107"/>
      <c r="Q190" s="107"/>
      <c r="R190" s="107"/>
      <c r="S190" s="107"/>
      <c r="T190" s="107"/>
      <c r="U190" s="107"/>
      <c r="V190" s="107"/>
      <c r="W190" s="107"/>
      <c r="X190" s="107"/>
      <c r="Y190" s="107"/>
      <c r="Z190" s="107"/>
      <c r="AA190" s="107"/>
      <c r="AB190" s="107"/>
    </row>
    <row r="191" spans="1:28" ht="13.9">
      <c r="A191" s="171"/>
      <c r="B191" s="175"/>
      <c r="C191" s="175"/>
      <c r="D191" s="175"/>
      <c r="E191" s="175"/>
      <c r="F191" s="175"/>
      <c r="G191" s="207"/>
      <c r="H191" s="196"/>
      <c r="I191" s="196"/>
      <c r="J191" s="196"/>
      <c r="K191" s="1"/>
      <c r="L191" s="1"/>
      <c r="M191" s="107"/>
      <c r="N191" s="107"/>
      <c r="O191" s="107"/>
      <c r="P191" s="107"/>
      <c r="Q191" s="107"/>
      <c r="R191" s="107"/>
      <c r="S191" s="107"/>
      <c r="T191" s="107"/>
      <c r="U191" s="107"/>
      <c r="V191" s="107"/>
      <c r="W191" s="107"/>
      <c r="X191" s="107"/>
      <c r="Y191" s="107"/>
      <c r="Z191" s="107"/>
      <c r="AA191" s="107"/>
      <c r="AB191" s="107"/>
    </row>
    <row r="192" spans="1:28" ht="13.9">
      <c r="A192" s="171"/>
      <c r="B192" s="175"/>
      <c r="C192" s="175"/>
      <c r="D192" s="175"/>
      <c r="E192" s="175"/>
      <c r="F192" s="175"/>
      <c r="G192" s="207"/>
      <c r="H192" s="196"/>
      <c r="I192" s="196"/>
      <c r="J192" s="196"/>
      <c r="K192" s="1"/>
      <c r="L192" s="1"/>
      <c r="M192" s="107"/>
      <c r="N192" s="107"/>
      <c r="O192" s="107"/>
      <c r="P192" s="107"/>
      <c r="Q192" s="107"/>
      <c r="R192" s="107"/>
      <c r="S192" s="107"/>
      <c r="T192" s="107"/>
      <c r="U192" s="107"/>
      <c r="V192" s="107"/>
      <c r="W192" s="107"/>
      <c r="X192" s="107"/>
      <c r="Y192" s="107"/>
      <c r="Z192" s="107"/>
      <c r="AA192" s="107"/>
      <c r="AB192" s="107"/>
    </row>
    <row r="193" spans="1:28" ht="13.9">
      <c r="A193" s="171"/>
      <c r="B193" s="175"/>
      <c r="C193" s="175"/>
      <c r="D193" s="175"/>
      <c r="E193" s="175"/>
      <c r="F193" s="175"/>
      <c r="G193" s="207"/>
      <c r="H193" s="196"/>
      <c r="I193" s="196"/>
      <c r="J193" s="196"/>
      <c r="K193" s="1"/>
      <c r="L193" s="1"/>
      <c r="M193" s="107"/>
      <c r="N193" s="107"/>
      <c r="O193" s="107"/>
      <c r="P193" s="107"/>
      <c r="Q193" s="107"/>
      <c r="R193" s="107"/>
      <c r="S193" s="107"/>
      <c r="T193" s="107"/>
      <c r="U193" s="107"/>
      <c r="V193" s="107"/>
      <c r="W193" s="107"/>
      <c r="X193" s="107"/>
      <c r="Y193" s="107"/>
      <c r="Z193" s="107"/>
      <c r="AA193" s="107"/>
      <c r="AB193" s="107"/>
    </row>
    <row r="194" spans="1:28" ht="13.9">
      <c r="A194" s="171"/>
      <c r="B194" s="175"/>
      <c r="C194" s="175"/>
      <c r="D194" s="175"/>
      <c r="E194" s="175"/>
      <c r="F194" s="175"/>
      <c r="G194" s="207"/>
      <c r="H194" s="196"/>
      <c r="I194" s="196"/>
      <c r="J194" s="196"/>
      <c r="K194" s="1"/>
      <c r="L194" s="1"/>
      <c r="M194" s="107"/>
      <c r="N194" s="107"/>
      <c r="O194" s="107"/>
      <c r="P194" s="107"/>
      <c r="Q194" s="107"/>
      <c r="R194" s="107"/>
      <c r="S194" s="107"/>
      <c r="T194" s="107"/>
      <c r="U194" s="107"/>
      <c r="V194" s="107"/>
      <c r="W194" s="107"/>
      <c r="X194" s="107"/>
      <c r="Y194" s="107"/>
      <c r="Z194" s="107"/>
      <c r="AA194" s="107"/>
      <c r="AB194" s="107"/>
    </row>
    <row r="195" spans="1:28" ht="13.9">
      <c r="A195" s="171"/>
      <c r="B195" s="175"/>
      <c r="C195" s="175"/>
      <c r="D195" s="175"/>
      <c r="E195" s="175"/>
      <c r="F195" s="175"/>
      <c r="G195" s="207"/>
      <c r="H195" s="196"/>
      <c r="I195" s="196"/>
      <c r="J195" s="196"/>
      <c r="K195" s="1"/>
      <c r="L195" s="1"/>
      <c r="M195" s="107"/>
      <c r="N195" s="107"/>
      <c r="O195" s="107"/>
      <c r="P195" s="107"/>
      <c r="Q195" s="107"/>
      <c r="R195" s="107"/>
      <c r="S195" s="107"/>
      <c r="T195" s="107"/>
      <c r="U195" s="107"/>
      <c r="V195" s="107"/>
      <c r="W195" s="107"/>
      <c r="X195" s="107"/>
      <c r="Y195" s="107"/>
      <c r="Z195" s="107"/>
      <c r="AA195" s="107"/>
      <c r="AB195" s="107"/>
    </row>
    <row r="196" spans="1:28" ht="13.9">
      <c r="A196" s="171"/>
      <c r="B196" s="175"/>
      <c r="C196" s="175"/>
      <c r="D196" s="175"/>
      <c r="E196" s="175"/>
      <c r="F196" s="175"/>
      <c r="G196" s="207"/>
      <c r="H196" s="196"/>
      <c r="I196" s="196"/>
      <c r="J196" s="196"/>
      <c r="K196" s="1"/>
      <c r="L196" s="1"/>
      <c r="M196" s="107"/>
      <c r="N196" s="107"/>
      <c r="O196" s="107"/>
      <c r="P196" s="107"/>
      <c r="Q196" s="107"/>
      <c r="R196" s="107"/>
      <c r="S196" s="107"/>
      <c r="T196" s="107"/>
      <c r="U196" s="107"/>
      <c r="V196" s="107"/>
      <c r="W196" s="107"/>
      <c r="X196" s="107"/>
      <c r="Y196" s="107"/>
      <c r="Z196" s="107"/>
      <c r="AA196" s="107"/>
      <c r="AB196" s="107"/>
    </row>
    <row r="197" spans="1:28" ht="13.9">
      <c r="A197" s="171"/>
      <c r="B197" s="175"/>
      <c r="C197" s="175"/>
      <c r="D197" s="175"/>
      <c r="E197" s="175"/>
      <c r="F197" s="175"/>
      <c r="G197" s="207"/>
      <c r="H197" s="196"/>
      <c r="I197" s="196"/>
      <c r="J197" s="196"/>
      <c r="K197" s="1"/>
      <c r="L197" s="1"/>
      <c r="M197" s="107"/>
      <c r="N197" s="107"/>
      <c r="O197" s="107"/>
      <c r="P197" s="107"/>
      <c r="Q197" s="107"/>
      <c r="R197" s="107"/>
      <c r="S197" s="107"/>
      <c r="T197" s="107"/>
      <c r="U197" s="107"/>
      <c r="V197" s="107"/>
      <c r="W197" s="107"/>
      <c r="X197" s="107"/>
      <c r="Y197" s="107"/>
      <c r="Z197" s="107"/>
      <c r="AA197" s="107"/>
      <c r="AB197" s="107"/>
    </row>
    <row r="198" spans="1:28" ht="13.9">
      <c r="A198" s="171"/>
      <c r="B198" s="175"/>
      <c r="C198" s="175"/>
      <c r="D198" s="175"/>
      <c r="E198" s="175"/>
      <c r="F198" s="175"/>
      <c r="G198" s="207"/>
      <c r="H198" s="196"/>
      <c r="I198" s="196"/>
      <c r="J198" s="196"/>
      <c r="K198" s="1"/>
      <c r="L198" s="1"/>
      <c r="M198" s="107"/>
      <c r="N198" s="107"/>
      <c r="O198" s="107"/>
      <c r="P198" s="107"/>
      <c r="Q198" s="107"/>
      <c r="R198" s="107"/>
      <c r="S198" s="107"/>
      <c r="T198" s="107"/>
      <c r="U198" s="107"/>
      <c r="V198" s="107"/>
      <c r="W198" s="107"/>
      <c r="X198" s="107"/>
      <c r="Y198" s="107"/>
      <c r="Z198" s="107"/>
      <c r="AA198" s="107"/>
      <c r="AB198" s="107"/>
    </row>
    <row r="199" spans="1:28" ht="13.9">
      <c r="A199" s="171"/>
      <c r="B199" s="175"/>
      <c r="C199" s="175"/>
      <c r="D199" s="175"/>
      <c r="E199" s="175"/>
      <c r="F199" s="175"/>
      <c r="G199" s="207"/>
      <c r="H199" s="196"/>
      <c r="I199" s="196"/>
      <c r="J199" s="196"/>
      <c r="K199" s="1"/>
      <c r="L199" s="1"/>
      <c r="M199" s="107"/>
      <c r="N199" s="107"/>
      <c r="O199" s="107"/>
      <c r="P199" s="107"/>
      <c r="Q199" s="107"/>
      <c r="R199" s="107"/>
      <c r="S199" s="107"/>
      <c r="T199" s="107"/>
      <c r="U199" s="107"/>
      <c r="V199" s="107"/>
      <c r="W199" s="107"/>
      <c r="X199" s="107"/>
      <c r="Y199" s="107"/>
      <c r="Z199" s="107"/>
      <c r="AA199" s="107"/>
      <c r="AB199" s="107"/>
    </row>
    <row r="200" spans="1:28" ht="13.9">
      <c r="A200" s="171"/>
      <c r="B200" s="175"/>
      <c r="C200" s="175"/>
      <c r="D200" s="175"/>
      <c r="E200" s="175"/>
      <c r="F200" s="175"/>
      <c r="G200" s="207"/>
      <c r="H200" s="196"/>
      <c r="I200" s="196"/>
      <c r="J200" s="196"/>
      <c r="K200" s="1"/>
      <c r="L200" s="1"/>
      <c r="M200" s="107"/>
      <c r="N200" s="107"/>
      <c r="O200" s="107"/>
      <c r="P200" s="107"/>
      <c r="Q200" s="107"/>
      <c r="R200" s="107"/>
      <c r="S200" s="107"/>
      <c r="T200" s="107"/>
      <c r="U200" s="107"/>
      <c r="V200" s="107"/>
      <c r="W200" s="107"/>
      <c r="X200" s="107"/>
      <c r="Y200" s="107"/>
      <c r="Z200" s="107"/>
      <c r="AA200" s="107"/>
      <c r="AB200" s="107"/>
    </row>
    <row r="201" spans="1:28" ht="13.9">
      <c r="A201" s="171"/>
      <c r="B201" s="175"/>
      <c r="C201" s="175"/>
      <c r="D201" s="175"/>
      <c r="E201" s="175"/>
      <c r="F201" s="175"/>
      <c r="G201" s="207"/>
      <c r="H201" s="196"/>
      <c r="I201" s="196"/>
      <c r="J201" s="196"/>
      <c r="K201" s="1"/>
      <c r="L201" s="1"/>
      <c r="M201" s="107"/>
      <c r="N201" s="107"/>
      <c r="O201" s="107"/>
      <c r="P201" s="107"/>
      <c r="Q201" s="107"/>
      <c r="R201" s="107"/>
      <c r="S201" s="107"/>
      <c r="T201" s="107"/>
      <c r="U201" s="107"/>
      <c r="V201" s="107"/>
      <c r="W201" s="107"/>
      <c r="X201" s="107"/>
      <c r="Y201" s="107"/>
      <c r="Z201" s="107"/>
      <c r="AA201" s="107"/>
      <c r="AB201" s="107"/>
    </row>
    <row r="202" spans="1:28" ht="13.9">
      <c r="A202" s="171"/>
      <c r="B202" s="175"/>
      <c r="C202" s="175"/>
      <c r="D202" s="175"/>
      <c r="E202" s="175"/>
      <c r="F202" s="175"/>
      <c r="G202" s="207"/>
      <c r="H202" s="196"/>
      <c r="I202" s="196"/>
      <c r="J202" s="196"/>
      <c r="K202" s="1"/>
      <c r="L202" s="1"/>
      <c r="M202" s="107"/>
      <c r="N202" s="107"/>
      <c r="O202" s="107"/>
      <c r="P202" s="107"/>
      <c r="Q202" s="107"/>
      <c r="R202" s="107"/>
      <c r="S202" s="107"/>
      <c r="T202" s="107"/>
      <c r="U202" s="107"/>
      <c r="V202" s="107"/>
      <c r="W202" s="107"/>
      <c r="X202" s="107"/>
      <c r="Y202" s="107"/>
      <c r="Z202" s="107"/>
      <c r="AA202" s="107"/>
      <c r="AB202" s="107"/>
    </row>
    <row r="203" spans="1:28" ht="13.9">
      <c r="A203" s="171"/>
      <c r="B203" s="175"/>
      <c r="C203" s="175"/>
      <c r="D203" s="175"/>
      <c r="E203" s="175"/>
      <c r="F203" s="175"/>
      <c r="G203" s="207"/>
      <c r="H203" s="196"/>
      <c r="I203" s="196"/>
      <c r="J203" s="196"/>
      <c r="K203" s="1"/>
      <c r="L203" s="1"/>
      <c r="M203" s="107"/>
      <c r="N203" s="107"/>
      <c r="O203" s="107"/>
      <c r="P203" s="107"/>
      <c r="Q203" s="107"/>
      <c r="R203" s="107"/>
      <c r="S203" s="107"/>
      <c r="T203" s="107"/>
      <c r="U203" s="107"/>
      <c r="V203" s="107"/>
      <c r="W203" s="107"/>
      <c r="X203" s="107"/>
      <c r="Y203" s="107"/>
      <c r="Z203" s="107"/>
      <c r="AA203" s="107"/>
      <c r="AB203" s="107"/>
    </row>
    <row r="204" spans="1:28" ht="13.9">
      <c r="A204" s="171"/>
      <c r="B204" s="175"/>
      <c r="C204" s="175"/>
      <c r="D204" s="175"/>
      <c r="E204" s="175"/>
      <c r="F204" s="175"/>
      <c r="G204" s="207"/>
      <c r="H204" s="196"/>
      <c r="I204" s="196"/>
      <c r="J204" s="196"/>
      <c r="K204" s="1"/>
      <c r="L204" s="1"/>
      <c r="M204" s="107"/>
      <c r="N204" s="107"/>
      <c r="O204" s="107"/>
      <c r="P204" s="107"/>
      <c r="Q204" s="107"/>
      <c r="R204" s="107"/>
      <c r="S204" s="107"/>
      <c r="T204" s="107"/>
      <c r="U204" s="107"/>
      <c r="V204" s="107"/>
      <c r="W204" s="107"/>
      <c r="X204" s="107"/>
      <c r="Y204" s="107"/>
      <c r="Z204" s="107"/>
      <c r="AA204" s="107"/>
      <c r="AB204" s="107"/>
    </row>
    <row r="205" spans="1:28" ht="13.9">
      <c r="A205" s="171"/>
      <c r="B205" s="175"/>
      <c r="C205" s="175"/>
      <c r="D205" s="175"/>
      <c r="E205" s="175"/>
      <c r="F205" s="175"/>
      <c r="G205" s="207"/>
      <c r="H205" s="196"/>
      <c r="I205" s="196"/>
      <c r="J205" s="196"/>
      <c r="K205" s="1"/>
      <c r="L205" s="1"/>
      <c r="M205" s="107"/>
      <c r="N205" s="107"/>
      <c r="O205" s="107"/>
      <c r="P205" s="107"/>
      <c r="Q205" s="107"/>
      <c r="R205" s="107"/>
      <c r="S205" s="107"/>
      <c r="T205" s="107"/>
      <c r="U205" s="107"/>
      <c r="V205" s="107"/>
      <c r="W205" s="107"/>
      <c r="X205" s="107"/>
      <c r="Y205" s="107"/>
      <c r="Z205" s="107"/>
      <c r="AA205" s="107"/>
      <c r="AB205" s="107"/>
    </row>
    <row r="206" spans="1:28" ht="13.9">
      <c r="A206" s="171"/>
      <c r="B206" s="175"/>
      <c r="C206" s="175"/>
      <c r="D206" s="175"/>
      <c r="E206" s="175"/>
      <c r="F206" s="175"/>
      <c r="G206" s="207"/>
      <c r="H206" s="196"/>
      <c r="I206" s="196"/>
      <c r="J206" s="196"/>
      <c r="K206" s="1"/>
      <c r="L206" s="1"/>
      <c r="M206" s="107"/>
      <c r="N206" s="107"/>
      <c r="O206" s="107"/>
      <c r="P206" s="107"/>
      <c r="Q206" s="107"/>
      <c r="R206" s="107"/>
      <c r="S206" s="107"/>
      <c r="T206" s="107"/>
      <c r="U206" s="107"/>
      <c r="V206" s="107"/>
      <c r="W206" s="107"/>
      <c r="X206" s="107"/>
      <c r="Y206" s="107"/>
      <c r="Z206" s="107"/>
      <c r="AA206" s="107"/>
      <c r="AB206" s="107"/>
    </row>
    <row r="207" spans="1:28" ht="13.9">
      <c r="A207" s="171"/>
      <c r="B207" s="175"/>
      <c r="C207" s="175"/>
      <c r="D207" s="175"/>
      <c r="E207" s="175"/>
      <c r="F207" s="175"/>
      <c r="G207" s="207"/>
      <c r="H207" s="196"/>
      <c r="I207" s="196"/>
      <c r="J207" s="196"/>
      <c r="K207" s="1"/>
      <c r="L207" s="1"/>
      <c r="M207" s="107"/>
      <c r="N207" s="107"/>
      <c r="O207" s="107"/>
      <c r="P207" s="107"/>
      <c r="Q207" s="107"/>
      <c r="R207" s="107"/>
      <c r="S207" s="107"/>
      <c r="T207" s="107"/>
      <c r="U207" s="107"/>
      <c r="V207" s="107"/>
      <c r="W207" s="107"/>
      <c r="X207" s="107"/>
      <c r="Y207" s="107"/>
      <c r="Z207" s="107"/>
      <c r="AA207" s="107"/>
      <c r="AB207" s="107"/>
    </row>
    <row r="208" spans="1:28" ht="13.9">
      <c r="A208" s="171"/>
      <c r="B208" s="175"/>
      <c r="C208" s="175"/>
      <c r="D208" s="175"/>
      <c r="E208" s="175"/>
      <c r="F208" s="175"/>
      <c r="G208" s="207"/>
      <c r="H208" s="196"/>
      <c r="I208" s="196"/>
      <c r="J208" s="196"/>
      <c r="K208" s="1"/>
      <c r="L208" s="1"/>
      <c r="M208" s="107"/>
      <c r="N208" s="107"/>
      <c r="O208" s="107"/>
      <c r="P208" s="107"/>
      <c r="Q208" s="107"/>
      <c r="R208" s="107"/>
      <c r="S208" s="107"/>
      <c r="T208" s="107"/>
      <c r="U208" s="107"/>
      <c r="V208" s="107"/>
      <c r="W208" s="107"/>
      <c r="X208" s="107"/>
      <c r="Y208" s="107"/>
      <c r="Z208" s="107"/>
      <c r="AA208" s="107"/>
      <c r="AB208" s="107"/>
    </row>
  </sheetData>
  <autoFilter ref="A1:AB208" xr:uid="{00000000-0009-0000-0000-000009000000}"/>
  <mergeCells count="1">
    <mergeCell ref="I77:I78"/>
  </mergeCells>
  <pageMargins left="0.7" right="0.7" top="0.75" bottom="0.75" header="0.3" footer="0.3"/>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38761D"/>
    <outlinePr summaryBelow="0" summaryRight="0"/>
  </sheetPr>
  <dimension ref="A1:AB208"/>
  <sheetViews>
    <sheetView zoomScale="70" zoomScaleNormal="70" workbookViewId="0">
      <pane ySplit="1" topLeftCell="A147" activePane="bottomLeft" state="frozen"/>
      <selection pane="bottomLeft" activeCell="D155" sqref="D155"/>
    </sheetView>
  </sheetViews>
  <sheetFormatPr defaultColWidth="14.42578125" defaultRowHeight="15.75" customHeight="1"/>
  <cols>
    <col min="1" max="1" width="13" customWidth="1"/>
    <col min="2" max="2" width="40.85546875" customWidth="1"/>
    <col min="3" max="3" width="45.28515625" customWidth="1"/>
    <col min="4" max="5" width="10.5703125" customWidth="1"/>
    <col min="6" max="6" width="33.28515625" customWidth="1"/>
    <col min="7" max="7" width="27.7109375" style="209" customWidth="1"/>
    <col min="8" max="8" width="26.28515625" customWidth="1"/>
    <col min="11" max="12" width="18.5703125" customWidth="1"/>
    <col min="13" max="28" width="14.42578125" hidden="1"/>
  </cols>
  <sheetData>
    <row r="1" spans="1:28" ht="59.45" customHeight="1">
      <c r="A1" s="162" t="s">
        <v>51</v>
      </c>
      <c r="B1" s="7" t="s">
        <v>247</v>
      </c>
      <c r="C1" s="7" t="s">
        <v>248</v>
      </c>
      <c r="D1" s="7" t="s">
        <v>249</v>
      </c>
      <c r="E1" s="7" t="s">
        <v>250</v>
      </c>
      <c r="F1" s="7" t="s">
        <v>251</v>
      </c>
      <c r="G1" s="202" t="s">
        <v>252</v>
      </c>
      <c r="H1" s="219" t="s">
        <v>413</v>
      </c>
      <c r="I1" s="7" t="s">
        <v>414</v>
      </c>
      <c r="J1" s="219" t="s">
        <v>415</v>
      </c>
      <c r="K1" s="1"/>
      <c r="L1" s="1"/>
      <c r="M1" s="163"/>
      <c r="N1" s="163"/>
      <c r="O1" s="163"/>
      <c r="P1" s="163"/>
      <c r="Q1" s="163"/>
      <c r="R1" s="163"/>
      <c r="S1" s="163"/>
      <c r="T1" s="163"/>
      <c r="U1" s="163"/>
      <c r="V1" s="163"/>
      <c r="W1" s="163"/>
      <c r="X1" s="163"/>
      <c r="Y1" s="163"/>
      <c r="Z1" s="163"/>
      <c r="AA1" s="163"/>
      <c r="AB1" s="163"/>
    </row>
    <row r="2" spans="1:28" ht="13.9">
      <c r="A2" s="245" t="s">
        <v>253</v>
      </c>
      <c r="B2" s="164"/>
      <c r="C2" s="165" t="s">
        <v>518</v>
      </c>
      <c r="D2" s="165"/>
      <c r="E2" s="165"/>
      <c r="F2" s="165"/>
      <c r="G2" s="203"/>
      <c r="H2" s="166"/>
      <c r="I2" s="166"/>
      <c r="J2" s="166"/>
      <c r="K2" s="246"/>
      <c r="L2" s="246"/>
      <c r="M2" s="166"/>
      <c r="N2" s="166"/>
      <c r="O2" s="166"/>
      <c r="P2" s="166"/>
      <c r="Q2" s="166"/>
      <c r="R2" s="166"/>
      <c r="S2" s="166"/>
      <c r="T2" s="166"/>
      <c r="U2" s="166"/>
      <c r="V2" s="166"/>
      <c r="W2" s="166"/>
      <c r="X2" s="166"/>
      <c r="Y2" s="166"/>
      <c r="Z2" s="166"/>
      <c r="AA2" s="166"/>
      <c r="AB2" s="166"/>
    </row>
    <row r="3" spans="1:28" ht="13.9">
      <c r="A3" s="245" t="s">
        <v>254</v>
      </c>
      <c r="B3" s="164"/>
      <c r="C3" s="165" t="s">
        <v>417</v>
      </c>
      <c r="D3" s="165"/>
      <c r="E3" s="165"/>
      <c r="F3" s="165"/>
      <c r="G3" s="203"/>
      <c r="H3" s="196"/>
      <c r="I3" s="196"/>
      <c r="J3" s="196"/>
      <c r="K3" s="1"/>
      <c r="L3" s="1"/>
      <c r="M3" s="107"/>
      <c r="N3" s="107"/>
      <c r="O3" s="107"/>
      <c r="P3" s="107"/>
      <c r="Q3" s="107"/>
      <c r="R3" s="107"/>
      <c r="S3" s="107"/>
      <c r="T3" s="107"/>
      <c r="U3" s="107"/>
      <c r="V3" s="107"/>
      <c r="W3" s="107"/>
      <c r="X3" s="107"/>
      <c r="Y3" s="107"/>
      <c r="Z3" s="107"/>
      <c r="AA3" s="107"/>
      <c r="AB3" s="107"/>
    </row>
    <row r="4" spans="1:28" ht="26.45">
      <c r="A4" s="245" t="s">
        <v>255</v>
      </c>
      <c r="B4" s="164"/>
      <c r="C4" s="165" t="s">
        <v>519</v>
      </c>
      <c r="D4" s="165"/>
      <c r="E4" s="165"/>
      <c r="F4" s="165"/>
      <c r="G4" s="203"/>
      <c r="H4" s="196"/>
      <c r="I4" s="196"/>
      <c r="J4" s="196"/>
      <c r="K4" s="1"/>
      <c r="L4" s="1"/>
      <c r="M4" s="107"/>
      <c r="N4" s="107"/>
      <c r="O4" s="107"/>
      <c r="P4" s="107"/>
      <c r="Q4" s="107"/>
      <c r="R4" s="107"/>
      <c r="S4" s="107"/>
      <c r="T4" s="107"/>
      <c r="U4" s="107"/>
      <c r="V4" s="107"/>
      <c r="W4" s="107"/>
      <c r="X4" s="107"/>
      <c r="Y4" s="107"/>
      <c r="Z4" s="107"/>
      <c r="AA4" s="107"/>
      <c r="AB4" s="107"/>
    </row>
    <row r="5" spans="1:28" ht="13.9">
      <c r="A5" s="247" t="s">
        <v>257</v>
      </c>
      <c r="B5" s="167" t="s">
        <v>258</v>
      </c>
      <c r="C5" s="167" t="s">
        <v>259</v>
      </c>
      <c r="D5" s="166"/>
      <c r="E5" s="166"/>
      <c r="F5" s="166"/>
      <c r="G5" s="204"/>
      <c r="H5" s="196"/>
      <c r="I5" s="196"/>
      <c r="J5" s="196"/>
      <c r="K5" s="1"/>
      <c r="L5" s="1"/>
      <c r="M5" s="107"/>
      <c r="N5" s="107"/>
      <c r="O5" s="107"/>
      <c r="P5" s="107"/>
      <c r="Q5" s="107"/>
      <c r="R5" s="107"/>
      <c r="S5" s="107"/>
      <c r="T5" s="107"/>
      <c r="U5" s="107"/>
      <c r="V5" s="107"/>
      <c r="W5" s="107"/>
      <c r="X5" s="107"/>
      <c r="Y5" s="107"/>
      <c r="Z5" s="107"/>
      <c r="AA5" s="107"/>
      <c r="AB5" s="107"/>
    </row>
    <row r="6" spans="1:28" ht="13.9">
      <c r="A6" s="162" t="s">
        <v>419</v>
      </c>
      <c r="B6" s="168" t="s">
        <v>21</v>
      </c>
      <c r="C6" s="169"/>
      <c r="D6" s="169"/>
      <c r="E6" s="169"/>
      <c r="F6" s="170"/>
      <c r="G6" s="205"/>
      <c r="H6" s="196"/>
      <c r="I6" s="196"/>
      <c r="J6" s="196"/>
      <c r="K6" s="200"/>
      <c r="L6" s="200"/>
      <c r="M6" s="107"/>
      <c r="N6" s="107"/>
      <c r="O6" s="107"/>
      <c r="P6" s="107"/>
      <c r="Q6" s="107"/>
      <c r="R6" s="107"/>
      <c r="S6" s="107"/>
      <c r="T6" s="107"/>
      <c r="U6" s="107"/>
      <c r="V6" s="107"/>
      <c r="W6" s="107"/>
      <c r="X6" s="107"/>
      <c r="Y6" s="107"/>
      <c r="Z6" s="107"/>
      <c r="AA6" s="107"/>
      <c r="AB6" s="107"/>
    </row>
    <row r="7" spans="1:28" ht="110.45">
      <c r="A7" s="248">
        <v>44562</v>
      </c>
      <c r="B7" s="172" t="s">
        <v>85</v>
      </c>
      <c r="C7" s="173" t="s">
        <v>260</v>
      </c>
      <c r="D7" s="174">
        <v>2</v>
      </c>
      <c r="E7" s="188">
        <v>0</v>
      </c>
      <c r="F7" s="189"/>
      <c r="G7" s="206" t="s">
        <v>520</v>
      </c>
      <c r="H7" s="196"/>
      <c r="I7" s="196"/>
      <c r="J7" s="196"/>
      <c r="K7" s="249" t="s">
        <v>2</v>
      </c>
      <c r="L7" s="250">
        <f>SUM(D7:D10)-SUMIF(E7:E10,"-",D7:D10)</f>
        <v>6</v>
      </c>
      <c r="M7" s="107"/>
      <c r="N7" s="107"/>
      <c r="O7" s="107"/>
      <c r="P7" s="107"/>
      <c r="Q7" s="107"/>
      <c r="R7" s="107"/>
      <c r="S7" s="107"/>
      <c r="T7" s="107"/>
      <c r="U7" s="107"/>
      <c r="V7" s="107"/>
      <c r="W7" s="107"/>
      <c r="X7" s="107"/>
      <c r="Y7" s="107"/>
      <c r="Z7" s="107"/>
      <c r="AA7" s="107"/>
      <c r="AB7" s="107"/>
    </row>
    <row r="8" spans="1:28" ht="55.15">
      <c r="A8" s="251">
        <v>44593</v>
      </c>
      <c r="B8" s="172" t="s">
        <v>86</v>
      </c>
      <c r="C8" s="173" t="s">
        <v>263</v>
      </c>
      <c r="D8" s="174">
        <v>2</v>
      </c>
      <c r="E8" s="188">
        <v>0</v>
      </c>
      <c r="F8" s="206"/>
      <c r="G8" s="206" t="s">
        <v>521</v>
      </c>
      <c r="H8" s="196"/>
      <c r="I8" s="196"/>
      <c r="J8" s="196"/>
      <c r="K8" s="249" t="s">
        <v>3</v>
      </c>
      <c r="L8" s="250">
        <f>SUMIF(E7:E10,"~?",D7:D10)</f>
        <v>0</v>
      </c>
      <c r="M8" s="107"/>
      <c r="N8" s="107"/>
      <c r="O8" s="107"/>
      <c r="P8" s="107"/>
      <c r="Q8" s="107"/>
      <c r="R8" s="107"/>
      <c r="S8" s="107"/>
      <c r="T8" s="107"/>
      <c r="U8" s="107"/>
      <c r="V8" s="107"/>
      <c r="W8" s="107"/>
      <c r="X8" s="107"/>
      <c r="Y8" s="107"/>
      <c r="Z8" s="107"/>
      <c r="AA8" s="107"/>
      <c r="AB8" s="107"/>
    </row>
    <row r="9" spans="1:28" ht="55.15">
      <c r="A9" s="251">
        <v>44621</v>
      </c>
      <c r="B9" s="172" t="s">
        <v>87</v>
      </c>
      <c r="C9" s="173" t="s">
        <v>265</v>
      </c>
      <c r="D9" s="174">
        <v>1</v>
      </c>
      <c r="E9" s="188">
        <v>0</v>
      </c>
      <c r="F9" s="206"/>
      <c r="G9" s="206" t="s">
        <v>522</v>
      </c>
      <c r="H9" s="196"/>
      <c r="I9" s="196"/>
      <c r="J9" s="196"/>
      <c r="K9" s="249" t="s">
        <v>4</v>
      </c>
      <c r="L9" s="250">
        <f>SUM(E7:E10)</f>
        <v>1</v>
      </c>
      <c r="M9" s="107"/>
      <c r="N9" s="107"/>
      <c r="O9" s="107"/>
      <c r="P9" s="107"/>
      <c r="Q9" s="107"/>
      <c r="R9" s="107"/>
      <c r="S9" s="107"/>
      <c r="T9" s="107"/>
      <c r="U9" s="107"/>
      <c r="V9" s="107"/>
      <c r="W9" s="107"/>
      <c r="X9" s="107"/>
      <c r="Y9" s="107"/>
      <c r="Z9" s="107"/>
      <c r="AA9" s="107"/>
      <c r="AB9" s="107"/>
    </row>
    <row r="10" spans="1:28" ht="41.45">
      <c r="A10" s="251">
        <v>44652</v>
      </c>
      <c r="B10" s="172" t="s">
        <v>88</v>
      </c>
      <c r="C10" s="173" t="s">
        <v>267</v>
      </c>
      <c r="D10" s="174">
        <v>1</v>
      </c>
      <c r="E10" s="188">
        <v>1</v>
      </c>
      <c r="F10" s="206"/>
      <c r="G10" s="206"/>
      <c r="H10" s="196"/>
      <c r="I10" s="196"/>
      <c r="J10" s="196"/>
      <c r="K10" s="249" t="s">
        <v>5</v>
      </c>
      <c r="L10" s="250">
        <f>L7-L8</f>
        <v>6</v>
      </c>
      <c r="M10" s="107"/>
      <c r="N10" s="107"/>
      <c r="O10" s="107"/>
      <c r="P10" s="107"/>
      <c r="Q10" s="107"/>
      <c r="R10" s="107"/>
      <c r="S10" s="107"/>
      <c r="T10" s="107"/>
      <c r="U10" s="107"/>
      <c r="V10" s="107"/>
      <c r="W10" s="107"/>
      <c r="X10" s="107"/>
      <c r="Y10" s="107"/>
      <c r="Z10" s="107"/>
      <c r="AA10" s="107"/>
      <c r="AB10" s="107"/>
    </row>
    <row r="11" spans="1:28" ht="27.6">
      <c r="A11" s="171"/>
      <c r="B11" s="173"/>
      <c r="C11" s="173"/>
      <c r="D11" s="174"/>
      <c r="E11" s="188"/>
      <c r="F11" s="175"/>
      <c r="G11" s="207"/>
      <c r="H11" s="196"/>
      <c r="I11" s="196"/>
      <c r="J11" s="196"/>
      <c r="K11" s="252" t="s">
        <v>423</v>
      </c>
      <c r="L11" s="253">
        <f>IFERROR(L9/L7,"N/A")</f>
        <v>0.16666666666666666</v>
      </c>
      <c r="M11" s="107"/>
      <c r="N11" s="107"/>
      <c r="O11" s="107"/>
      <c r="P11" s="107"/>
      <c r="Q11" s="107"/>
      <c r="R11" s="107"/>
      <c r="S11" s="107"/>
      <c r="T11" s="107"/>
      <c r="U11" s="107"/>
      <c r="V11" s="107"/>
      <c r="W11" s="107"/>
      <c r="X11" s="107"/>
      <c r="Y11" s="107"/>
      <c r="Z11" s="107"/>
      <c r="AA11" s="107"/>
      <c r="AB11" s="107"/>
    </row>
    <row r="12" spans="1:28" ht="13.9">
      <c r="A12" s="162" t="s">
        <v>424</v>
      </c>
      <c r="B12" s="168" t="s">
        <v>23</v>
      </c>
      <c r="C12" s="169"/>
      <c r="D12" s="169"/>
      <c r="E12" s="169"/>
      <c r="F12" s="170"/>
      <c r="G12" s="205"/>
      <c r="H12" s="196"/>
      <c r="I12" s="196"/>
      <c r="J12" s="196"/>
      <c r="K12" s="200"/>
      <c r="L12" s="200"/>
      <c r="M12" s="107"/>
      <c r="N12" s="107"/>
      <c r="O12" s="107"/>
      <c r="P12" s="107"/>
      <c r="Q12" s="107"/>
      <c r="R12" s="107"/>
      <c r="S12" s="107"/>
      <c r="T12" s="107"/>
      <c r="U12" s="107"/>
      <c r="V12" s="107"/>
      <c r="W12" s="107"/>
      <c r="X12" s="107"/>
      <c r="Y12" s="107"/>
      <c r="Z12" s="107"/>
      <c r="AA12" s="107"/>
      <c r="AB12" s="107"/>
    </row>
    <row r="13" spans="1:28" ht="138">
      <c r="A13" s="251">
        <v>44563</v>
      </c>
      <c r="B13" s="172" t="s">
        <v>89</v>
      </c>
      <c r="C13" s="173" t="s">
        <v>268</v>
      </c>
      <c r="D13" s="174">
        <v>2</v>
      </c>
      <c r="E13" s="188">
        <v>1</v>
      </c>
      <c r="F13" s="273" t="s">
        <v>523</v>
      </c>
      <c r="G13" s="207" t="s">
        <v>524</v>
      </c>
      <c r="H13" s="196"/>
      <c r="I13" s="196"/>
      <c r="J13" s="196"/>
      <c r="K13" s="249" t="s">
        <v>2</v>
      </c>
      <c r="L13" s="250">
        <f>SUM(D13:D19)-SUMIF(E13:E19,"-",D13:D19)</f>
        <v>12</v>
      </c>
      <c r="M13" s="107"/>
      <c r="N13" s="107"/>
      <c r="O13" s="107"/>
      <c r="P13" s="107"/>
      <c r="Q13" s="107"/>
      <c r="R13" s="107"/>
      <c r="S13" s="107"/>
      <c r="T13" s="107"/>
      <c r="U13" s="107"/>
      <c r="V13" s="107"/>
      <c r="W13" s="107"/>
      <c r="X13" s="107"/>
      <c r="Y13" s="107"/>
      <c r="Z13" s="107"/>
      <c r="AA13" s="107"/>
      <c r="AB13" s="107"/>
    </row>
    <row r="14" spans="1:28" ht="55.15">
      <c r="A14" s="251">
        <v>44594</v>
      </c>
      <c r="B14" s="172" t="s">
        <v>90</v>
      </c>
      <c r="C14" s="173" t="s">
        <v>271</v>
      </c>
      <c r="D14" s="174">
        <v>3</v>
      </c>
      <c r="E14" s="188">
        <v>2</v>
      </c>
      <c r="F14" s="175" t="s">
        <v>525</v>
      </c>
      <c r="G14" s="208" t="s">
        <v>526</v>
      </c>
      <c r="H14" s="196"/>
      <c r="I14" s="196"/>
      <c r="J14" s="196"/>
      <c r="K14" s="249" t="s">
        <v>3</v>
      </c>
      <c r="L14" s="250">
        <f>SUMIF(E13:E19,"~?",D13:D19)</f>
        <v>0</v>
      </c>
      <c r="M14" s="107"/>
      <c r="N14" s="107"/>
      <c r="O14" s="107"/>
      <c r="P14" s="107"/>
      <c r="Q14" s="107"/>
      <c r="R14" s="107"/>
      <c r="S14" s="107"/>
      <c r="T14" s="107"/>
      <c r="U14" s="107"/>
      <c r="V14" s="107"/>
      <c r="W14" s="107"/>
      <c r="X14" s="107"/>
      <c r="Y14" s="107"/>
      <c r="Z14" s="107"/>
      <c r="AA14" s="107"/>
      <c r="AB14" s="107"/>
    </row>
    <row r="15" spans="1:28" ht="96.6">
      <c r="A15" s="251">
        <v>44622</v>
      </c>
      <c r="B15" s="172" t="s">
        <v>91</v>
      </c>
      <c r="C15" s="173" t="s">
        <v>273</v>
      </c>
      <c r="D15" s="174">
        <v>1</v>
      </c>
      <c r="E15" s="188">
        <v>1</v>
      </c>
      <c r="F15" s="175" t="s">
        <v>525</v>
      </c>
      <c r="G15" s="208"/>
      <c r="H15" s="196"/>
      <c r="I15" s="196"/>
      <c r="J15" s="196"/>
      <c r="K15" s="249" t="s">
        <v>4</v>
      </c>
      <c r="L15" s="250">
        <f>SUM(E13:E19)</f>
        <v>10</v>
      </c>
      <c r="M15" s="107"/>
      <c r="N15" s="107"/>
      <c r="O15" s="107"/>
      <c r="P15" s="107"/>
      <c r="Q15" s="107"/>
      <c r="R15" s="107"/>
      <c r="S15" s="107"/>
      <c r="T15" s="107"/>
      <c r="U15" s="107"/>
      <c r="V15" s="107"/>
      <c r="W15" s="107"/>
      <c r="X15" s="107"/>
      <c r="Y15" s="107"/>
      <c r="Z15" s="107"/>
      <c r="AA15" s="107"/>
      <c r="AB15" s="107"/>
    </row>
    <row r="16" spans="1:28" ht="41.45">
      <c r="A16" s="251">
        <v>44653</v>
      </c>
      <c r="B16" s="172" t="s">
        <v>92</v>
      </c>
      <c r="C16" s="173" t="s">
        <v>275</v>
      </c>
      <c r="D16" s="174">
        <v>2</v>
      </c>
      <c r="E16" s="188">
        <v>2</v>
      </c>
      <c r="F16" s="175"/>
      <c r="G16" s="207" t="s">
        <v>527</v>
      </c>
      <c r="H16" s="196"/>
      <c r="I16" s="196"/>
      <c r="J16" s="196"/>
      <c r="K16" s="249" t="s">
        <v>5</v>
      </c>
      <c r="L16" s="250">
        <f>L13-L14</f>
        <v>12</v>
      </c>
      <c r="M16" s="107"/>
      <c r="N16" s="107"/>
      <c r="O16" s="107"/>
      <c r="P16" s="107"/>
      <c r="Q16" s="107"/>
      <c r="R16" s="107"/>
      <c r="S16" s="107"/>
      <c r="T16" s="107"/>
      <c r="U16" s="107"/>
      <c r="V16" s="107"/>
      <c r="W16" s="107"/>
      <c r="X16" s="107"/>
      <c r="Y16" s="107"/>
      <c r="Z16" s="107"/>
      <c r="AA16" s="107"/>
      <c r="AB16" s="107"/>
    </row>
    <row r="17" spans="1:28" ht="27.6">
      <c r="A17" s="251">
        <v>44683</v>
      </c>
      <c r="B17" s="172" t="s">
        <v>93</v>
      </c>
      <c r="C17" s="173" t="s">
        <v>277</v>
      </c>
      <c r="D17" s="174">
        <v>1</v>
      </c>
      <c r="E17" s="188">
        <v>1</v>
      </c>
      <c r="F17" s="175"/>
      <c r="G17" s="207"/>
      <c r="H17" s="196"/>
      <c r="I17" s="196"/>
      <c r="J17" s="196"/>
      <c r="K17" s="252" t="s">
        <v>423</v>
      </c>
      <c r="L17" s="253">
        <f>IFERROR(L15/L13,"N/A")</f>
        <v>0.83333333333333337</v>
      </c>
      <c r="M17" s="107"/>
      <c r="N17" s="107"/>
      <c r="O17" s="107"/>
      <c r="P17" s="107"/>
      <c r="Q17" s="107"/>
      <c r="R17" s="107"/>
      <c r="S17" s="107"/>
      <c r="T17" s="107"/>
      <c r="U17" s="107"/>
      <c r="V17" s="107"/>
      <c r="W17" s="107"/>
      <c r="X17" s="107"/>
      <c r="Y17" s="107"/>
      <c r="Z17" s="107"/>
      <c r="AA17" s="107"/>
      <c r="AB17" s="107"/>
    </row>
    <row r="18" spans="1:28" ht="41.45">
      <c r="A18" s="251">
        <v>44714</v>
      </c>
      <c r="B18" s="172" t="s">
        <v>95</v>
      </c>
      <c r="C18" s="173" t="s">
        <v>281</v>
      </c>
      <c r="D18" s="174">
        <v>2</v>
      </c>
      <c r="E18" s="188">
        <v>2</v>
      </c>
      <c r="F18" s="175"/>
      <c r="G18" s="207"/>
      <c r="H18" s="196"/>
      <c r="I18" s="196"/>
      <c r="J18" s="196"/>
      <c r="K18" s="1"/>
      <c r="L18" s="254"/>
      <c r="M18" s="107"/>
      <c r="N18" s="107"/>
      <c r="O18" s="107"/>
      <c r="P18" s="107"/>
      <c r="Q18" s="107"/>
      <c r="R18" s="107"/>
      <c r="S18" s="107"/>
      <c r="T18" s="107"/>
      <c r="U18" s="107"/>
      <c r="V18" s="107"/>
      <c r="W18" s="107"/>
      <c r="X18" s="107"/>
      <c r="Y18" s="107"/>
      <c r="Z18" s="107"/>
      <c r="AA18" s="107"/>
      <c r="AB18" s="107"/>
    </row>
    <row r="19" spans="1:28" ht="41.45">
      <c r="A19" s="251">
        <v>44744</v>
      </c>
      <c r="B19" s="172" t="s">
        <v>96</v>
      </c>
      <c r="C19" s="173"/>
      <c r="D19" s="174">
        <v>1</v>
      </c>
      <c r="E19" s="188">
        <v>1</v>
      </c>
      <c r="F19" s="175"/>
      <c r="G19" s="207"/>
      <c r="H19" s="196"/>
      <c r="I19" s="196"/>
      <c r="J19" s="196"/>
      <c r="K19" s="1"/>
      <c r="L19" s="1"/>
      <c r="M19" s="107"/>
      <c r="N19" s="107"/>
      <c r="O19" s="107"/>
      <c r="P19" s="107"/>
      <c r="Q19" s="107"/>
      <c r="R19" s="107"/>
      <c r="S19" s="107"/>
      <c r="T19" s="107"/>
      <c r="U19" s="107"/>
      <c r="V19" s="107"/>
      <c r="W19" s="107"/>
      <c r="X19" s="107"/>
      <c r="Y19" s="107"/>
      <c r="Z19" s="107"/>
      <c r="AA19" s="107"/>
      <c r="AB19" s="107"/>
    </row>
    <row r="20" spans="1:28" ht="13.9">
      <c r="H20" s="196"/>
      <c r="I20" s="196"/>
      <c r="J20" s="196"/>
      <c r="K20" s="1"/>
      <c r="L20" s="1"/>
      <c r="M20" s="107"/>
      <c r="N20" s="107"/>
      <c r="O20" s="107"/>
      <c r="P20" s="107"/>
      <c r="Q20" s="107"/>
      <c r="R20" s="107"/>
      <c r="S20" s="107"/>
      <c r="T20" s="107"/>
      <c r="U20" s="107"/>
      <c r="V20" s="107"/>
      <c r="W20" s="107"/>
      <c r="X20" s="107"/>
      <c r="Y20" s="107"/>
      <c r="Z20" s="107"/>
      <c r="AA20" s="107"/>
      <c r="AB20" s="107"/>
    </row>
    <row r="21" spans="1:28" ht="13.9">
      <c r="A21" s="171"/>
      <c r="B21" s="173"/>
      <c r="C21" s="173"/>
      <c r="D21" s="174"/>
      <c r="E21" s="188"/>
      <c r="F21" s="175"/>
      <c r="G21" s="207"/>
      <c r="H21" s="196"/>
      <c r="I21" s="196"/>
      <c r="J21" s="196"/>
      <c r="K21" s="1"/>
      <c r="L21" s="2"/>
      <c r="M21" s="107"/>
      <c r="N21" s="107"/>
      <c r="O21" s="107"/>
      <c r="P21" s="107"/>
      <c r="Q21" s="107"/>
      <c r="R21" s="107"/>
      <c r="S21" s="107"/>
      <c r="T21" s="107"/>
      <c r="U21" s="107"/>
      <c r="V21" s="107"/>
      <c r="W21" s="107"/>
      <c r="X21" s="107"/>
      <c r="Y21" s="107"/>
      <c r="Z21" s="107"/>
      <c r="AA21" s="107"/>
      <c r="AB21" s="107"/>
    </row>
    <row r="22" spans="1:28" ht="13.9">
      <c r="A22" s="162" t="s">
        <v>431</v>
      </c>
      <c r="B22" s="169" t="s">
        <v>25</v>
      </c>
      <c r="C22" s="169"/>
      <c r="D22" s="169"/>
      <c r="E22" s="169"/>
      <c r="F22" s="170"/>
      <c r="G22" s="205"/>
      <c r="H22" s="196"/>
      <c r="I22" s="196"/>
      <c r="J22" s="196"/>
      <c r="K22" s="200"/>
      <c r="L22" s="200"/>
      <c r="M22" s="107"/>
      <c r="N22" s="107"/>
      <c r="O22" s="107"/>
      <c r="P22" s="107"/>
      <c r="Q22" s="107"/>
      <c r="R22" s="107"/>
      <c r="S22" s="107"/>
      <c r="T22" s="107"/>
      <c r="U22" s="107"/>
      <c r="V22" s="107"/>
      <c r="W22" s="107"/>
      <c r="X22" s="107"/>
      <c r="Y22" s="107"/>
      <c r="Z22" s="107"/>
      <c r="AA22" s="107"/>
      <c r="AB22" s="107"/>
    </row>
    <row r="23" spans="1:28" ht="55.15">
      <c r="A23" s="251">
        <v>44564</v>
      </c>
      <c r="B23" s="172" t="s">
        <v>97</v>
      </c>
      <c r="C23" s="173"/>
      <c r="D23" s="174">
        <v>1</v>
      </c>
      <c r="E23" s="188">
        <v>0</v>
      </c>
      <c r="F23" s="175"/>
      <c r="G23" s="207" t="s">
        <v>528</v>
      </c>
      <c r="H23" s="196"/>
      <c r="I23" s="196"/>
      <c r="J23" s="196"/>
      <c r="K23" s="249" t="s">
        <v>2</v>
      </c>
      <c r="L23" s="250">
        <f>SUM(D23:D26)-SUMIF(E23:E26,"-",D23:D26)</f>
        <v>4</v>
      </c>
      <c r="M23" s="107"/>
      <c r="N23" s="107"/>
      <c r="O23" s="107"/>
      <c r="P23" s="107"/>
      <c r="Q23" s="107"/>
      <c r="R23" s="107"/>
      <c r="S23" s="107"/>
      <c r="T23" s="107"/>
      <c r="U23" s="107"/>
      <c r="V23" s="107"/>
      <c r="W23" s="107"/>
      <c r="X23" s="107"/>
      <c r="Y23" s="107"/>
      <c r="Z23" s="107"/>
      <c r="AA23" s="107"/>
      <c r="AB23" s="107"/>
    </row>
    <row r="24" spans="1:28" ht="82.9">
      <c r="A24" s="251">
        <v>44595</v>
      </c>
      <c r="B24" s="172" t="s">
        <v>98</v>
      </c>
      <c r="C24" s="173" t="s">
        <v>285</v>
      </c>
      <c r="D24" s="174">
        <v>3</v>
      </c>
      <c r="E24" s="188">
        <v>3</v>
      </c>
      <c r="F24" s="196"/>
      <c r="G24" s="274" t="s">
        <v>529</v>
      </c>
      <c r="H24" s="196"/>
      <c r="I24" s="196"/>
      <c r="J24" s="196"/>
      <c r="K24" s="249" t="s">
        <v>3</v>
      </c>
      <c r="L24" s="250">
        <f>SUMIF(E23:E26,"~?",D23:D26)</f>
        <v>0</v>
      </c>
      <c r="M24" s="107"/>
      <c r="N24" s="107"/>
      <c r="O24" s="107"/>
      <c r="P24" s="107"/>
      <c r="Q24" s="107"/>
      <c r="R24" s="107"/>
      <c r="S24" s="107"/>
      <c r="T24" s="107"/>
      <c r="U24" s="107"/>
      <c r="V24" s="107"/>
      <c r="W24" s="107"/>
      <c r="X24" s="107"/>
      <c r="Y24" s="107"/>
      <c r="Z24" s="107"/>
      <c r="AA24" s="107"/>
      <c r="AB24" s="107"/>
    </row>
    <row r="25" spans="1:28" ht="13.9">
      <c r="A25" s="172"/>
      <c r="B25" s="172"/>
      <c r="C25" s="173"/>
      <c r="D25" s="174"/>
      <c r="E25" s="188"/>
      <c r="G25" s="207"/>
      <c r="H25" s="196"/>
      <c r="I25" s="196"/>
      <c r="J25" s="196"/>
      <c r="K25" s="249" t="s">
        <v>4</v>
      </c>
      <c r="L25" s="250">
        <f>SUM(E23:E26)</f>
        <v>3</v>
      </c>
      <c r="M25" s="107"/>
      <c r="N25" s="107"/>
      <c r="O25" s="107"/>
      <c r="P25" s="107"/>
      <c r="Q25" s="107"/>
      <c r="R25" s="107"/>
      <c r="S25" s="107"/>
      <c r="T25" s="107"/>
      <c r="U25" s="107"/>
      <c r="V25" s="107"/>
      <c r="W25" s="107"/>
      <c r="X25" s="107"/>
      <c r="Y25" s="107"/>
      <c r="Z25" s="107"/>
      <c r="AA25" s="107"/>
      <c r="AB25" s="107"/>
    </row>
    <row r="26" spans="1:28" ht="27.6">
      <c r="A26" s="171"/>
      <c r="B26" s="173"/>
      <c r="C26" s="173"/>
      <c r="D26" s="174"/>
      <c r="E26" s="188"/>
      <c r="F26" s="175"/>
      <c r="G26" s="207"/>
      <c r="H26" s="196"/>
      <c r="I26" s="196"/>
      <c r="J26" s="196"/>
      <c r="K26" s="249" t="s">
        <v>5</v>
      </c>
      <c r="L26" s="250">
        <f>L23-L24</f>
        <v>4</v>
      </c>
      <c r="M26" s="107"/>
      <c r="N26" s="107"/>
      <c r="O26" s="107"/>
      <c r="P26" s="107"/>
      <c r="Q26" s="107"/>
      <c r="R26" s="107"/>
      <c r="S26" s="107"/>
      <c r="T26" s="107"/>
      <c r="U26" s="107"/>
      <c r="V26" s="107"/>
      <c r="W26" s="107"/>
      <c r="X26" s="107"/>
      <c r="Y26" s="107"/>
      <c r="Z26" s="107"/>
      <c r="AA26" s="107"/>
      <c r="AB26" s="107"/>
    </row>
    <row r="27" spans="1:28" ht="27.6">
      <c r="H27" s="196"/>
      <c r="I27" s="196"/>
      <c r="J27" s="196"/>
      <c r="K27" s="252" t="s">
        <v>423</v>
      </c>
      <c r="L27" s="253">
        <f>IFERROR(L25/L23,"N/A")</f>
        <v>0.75</v>
      </c>
      <c r="M27" s="107"/>
      <c r="N27" s="107"/>
      <c r="O27" s="107"/>
      <c r="P27" s="107"/>
      <c r="Q27" s="107"/>
      <c r="R27" s="107"/>
      <c r="S27" s="107"/>
      <c r="T27" s="107"/>
      <c r="U27" s="107"/>
      <c r="V27" s="107"/>
      <c r="W27" s="107"/>
      <c r="X27" s="107"/>
      <c r="Y27" s="107"/>
      <c r="Z27" s="107"/>
      <c r="AA27" s="107"/>
      <c r="AB27" s="107"/>
    </row>
    <row r="28" spans="1:28" ht="28.15" customHeight="1">
      <c r="A28" s="162" t="s">
        <v>434</v>
      </c>
      <c r="B28" s="168" t="s">
        <v>27</v>
      </c>
      <c r="C28" s="169"/>
      <c r="D28" s="169"/>
      <c r="E28" s="169"/>
      <c r="F28" s="170"/>
      <c r="G28" s="205"/>
      <c r="H28" s="196"/>
      <c r="I28" s="196"/>
      <c r="J28" s="196"/>
      <c r="K28" s="1"/>
      <c r="L28" s="1"/>
      <c r="M28" s="107"/>
      <c r="N28" s="107"/>
      <c r="O28" s="107"/>
      <c r="P28" s="107"/>
      <c r="Q28" s="107"/>
      <c r="R28" s="107"/>
      <c r="S28" s="107"/>
      <c r="T28" s="107"/>
      <c r="U28" s="107"/>
      <c r="V28" s="107"/>
      <c r="W28" s="107"/>
      <c r="X28" s="107"/>
      <c r="Y28" s="107"/>
      <c r="Z28" s="107"/>
      <c r="AA28" s="107"/>
      <c r="AB28" s="107"/>
    </row>
    <row r="29" spans="1:28" ht="138">
      <c r="A29" s="251">
        <v>44565</v>
      </c>
      <c r="B29" s="172" t="s">
        <v>101</v>
      </c>
      <c r="C29" s="173" t="s">
        <v>290</v>
      </c>
      <c r="D29" s="174">
        <v>2</v>
      </c>
      <c r="E29" s="275">
        <v>1</v>
      </c>
      <c r="F29" s="175"/>
      <c r="G29" s="207"/>
      <c r="H29" s="196"/>
      <c r="I29" s="196"/>
      <c r="J29" s="196"/>
      <c r="K29" s="255" t="s">
        <v>2</v>
      </c>
      <c r="L29" s="256">
        <f>SUM(D29:D32)-SUMIF(E29:E32,"-",D29:D32)</f>
        <v>6</v>
      </c>
      <c r="M29" s="107"/>
      <c r="N29" s="107"/>
      <c r="O29" s="107"/>
      <c r="P29" s="107"/>
      <c r="Q29" s="107"/>
      <c r="R29" s="107"/>
      <c r="S29" s="107"/>
      <c r="T29" s="107"/>
      <c r="U29" s="107"/>
      <c r="V29" s="107"/>
      <c r="W29" s="107"/>
      <c r="X29" s="107"/>
      <c r="Y29" s="107"/>
      <c r="Z29" s="107"/>
      <c r="AA29" s="107"/>
      <c r="AB29" s="107"/>
    </row>
    <row r="30" spans="1:28" ht="55.15">
      <c r="A30" s="251">
        <v>44596</v>
      </c>
      <c r="B30" s="172" t="s">
        <v>102</v>
      </c>
      <c r="C30" s="173" t="s">
        <v>292</v>
      </c>
      <c r="D30" s="174">
        <v>2</v>
      </c>
      <c r="E30" s="275">
        <v>0</v>
      </c>
      <c r="F30" s="175"/>
      <c r="G30" s="207"/>
      <c r="H30" s="196"/>
      <c r="I30" s="196"/>
      <c r="J30" s="196"/>
      <c r="K30" s="249" t="s">
        <v>3</v>
      </c>
      <c r="L30" s="250">
        <f>SUMIF(E29:E32,"~?",D29:D32)</f>
        <v>0</v>
      </c>
      <c r="M30" s="107"/>
      <c r="N30" s="107"/>
      <c r="O30" s="107"/>
      <c r="P30" s="107"/>
      <c r="Q30" s="107"/>
      <c r="R30" s="107"/>
      <c r="S30" s="107"/>
      <c r="T30" s="107"/>
      <c r="U30" s="107"/>
      <c r="V30" s="107"/>
      <c r="W30" s="107"/>
      <c r="X30" s="107"/>
      <c r="Y30" s="107"/>
      <c r="Z30" s="107"/>
      <c r="AA30" s="107"/>
      <c r="AB30" s="107"/>
    </row>
    <row r="31" spans="1:28" ht="69">
      <c r="A31" s="257">
        <v>44624</v>
      </c>
      <c r="B31" s="172" t="s">
        <v>103</v>
      </c>
      <c r="C31" s="173" t="s">
        <v>294</v>
      </c>
      <c r="D31" s="174">
        <v>2</v>
      </c>
      <c r="E31" s="275">
        <v>0</v>
      </c>
      <c r="F31" s="175"/>
      <c r="G31" s="207"/>
      <c r="H31" s="196"/>
      <c r="I31" s="196"/>
      <c r="J31" s="196"/>
      <c r="K31" s="249" t="s">
        <v>4</v>
      </c>
      <c r="L31" s="250">
        <f>SUM(E29:E32)</f>
        <v>1</v>
      </c>
      <c r="M31" s="107"/>
      <c r="N31" s="107"/>
      <c r="O31" s="107"/>
      <c r="P31" s="107"/>
      <c r="Q31" s="107"/>
      <c r="R31" s="107"/>
      <c r="S31" s="107"/>
      <c r="T31" s="107"/>
      <c r="U31" s="107"/>
      <c r="V31" s="107"/>
      <c r="W31" s="107"/>
      <c r="X31" s="107"/>
      <c r="Y31" s="107"/>
      <c r="Z31" s="107"/>
      <c r="AA31" s="107"/>
      <c r="AB31" s="107"/>
    </row>
    <row r="32" spans="1:28" ht="27.6">
      <c r="A32" s="171"/>
      <c r="B32" s="173"/>
      <c r="C32" s="173"/>
      <c r="D32" s="174"/>
      <c r="E32" s="188"/>
      <c r="F32" s="175"/>
      <c r="G32" s="207"/>
      <c r="H32" s="196"/>
      <c r="I32" s="196"/>
      <c r="J32" s="196"/>
      <c r="K32" s="249" t="s">
        <v>5</v>
      </c>
      <c r="L32" s="250">
        <f>L29-L30</f>
        <v>6</v>
      </c>
      <c r="M32" s="107"/>
      <c r="N32" s="107"/>
      <c r="O32" s="107"/>
      <c r="P32" s="107"/>
      <c r="Q32" s="107"/>
      <c r="R32" s="107"/>
      <c r="S32" s="107"/>
      <c r="T32" s="107"/>
      <c r="U32" s="107"/>
      <c r="V32" s="107"/>
      <c r="W32" s="107"/>
      <c r="X32" s="107"/>
      <c r="Y32" s="107"/>
      <c r="Z32" s="107"/>
      <c r="AA32" s="107"/>
      <c r="AB32" s="107"/>
    </row>
    <row r="33" spans="1:28" ht="27.6">
      <c r="A33" s="171"/>
      <c r="B33" s="173"/>
      <c r="C33" s="173"/>
      <c r="D33" s="174"/>
      <c r="E33" s="188"/>
      <c r="F33" s="175"/>
      <c r="G33" s="207"/>
      <c r="H33" s="196"/>
      <c r="I33" s="196"/>
      <c r="J33" s="196"/>
      <c r="K33" s="252" t="s">
        <v>423</v>
      </c>
      <c r="L33" s="253">
        <f>IFERROR(L31/L29,"N/A")</f>
        <v>0.16666666666666666</v>
      </c>
      <c r="M33" s="107"/>
      <c r="N33" s="107"/>
      <c r="O33" s="107"/>
      <c r="P33" s="107"/>
      <c r="Q33" s="107"/>
      <c r="R33" s="107"/>
      <c r="S33" s="107"/>
      <c r="T33" s="107"/>
      <c r="U33" s="107"/>
      <c r="V33" s="107"/>
      <c r="W33" s="107"/>
      <c r="X33" s="107"/>
      <c r="Y33" s="107"/>
      <c r="Z33" s="107"/>
      <c r="AA33" s="107"/>
      <c r="AB33" s="107"/>
    </row>
    <row r="34" spans="1:28" ht="13.9">
      <c r="A34" s="162" t="s">
        <v>436</v>
      </c>
      <c r="B34" s="168" t="s">
        <v>296</v>
      </c>
      <c r="C34" s="169"/>
      <c r="D34" s="169"/>
      <c r="E34" s="169"/>
      <c r="F34" s="170"/>
      <c r="G34" s="205"/>
      <c r="H34" s="196"/>
      <c r="I34" s="196"/>
      <c r="J34" s="196"/>
      <c r="M34" s="107"/>
      <c r="N34" s="107"/>
      <c r="O34" s="107"/>
      <c r="P34" s="107"/>
      <c r="Q34" s="107"/>
      <c r="R34" s="107"/>
      <c r="S34" s="107"/>
      <c r="T34" s="107"/>
      <c r="U34" s="107"/>
      <c r="V34" s="107"/>
      <c r="W34" s="107"/>
      <c r="X34" s="107"/>
      <c r="Y34" s="107"/>
      <c r="Z34" s="107"/>
      <c r="AA34" s="107"/>
      <c r="AB34" s="107"/>
    </row>
    <row r="35" spans="1:28" ht="55.15">
      <c r="A35" s="251">
        <v>44566</v>
      </c>
      <c r="B35" s="172" t="s">
        <v>105</v>
      </c>
      <c r="C35" s="173" t="s">
        <v>297</v>
      </c>
      <c r="D35" s="174">
        <v>3</v>
      </c>
      <c r="E35" s="188">
        <v>1</v>
      </c>
      <c r="F35" s="175" t="s">
        <v>530</v>
      </c>
      <c r="G35" s="207" t="s">
        <v>531</v>
      </c>
      <c r="H35" s="196"/>
      <c r="I35" s="196"/>
      <c r="J35" s="196"/>
      <c r="K35" s="249" t="s">
        <v>2</v>
      </c>
      <c r="L35" s="250">
        <f>SUM(D35:D38)-SUMIF(E35:E38,"-",D35:D38)</f>
        <v>4</v>
      </c>
      <c r="M35" s="107"/>
      <c r="N35" s="107"/>
      <c r="O35" s="107"/>
      <c r="P35" s="107"/>
      <c r="Q35" s="107"/>
      <c r="R35" s="107"/>
      <c r="S35" s="107"/>
      <c r="T35" s="107"/>
      <c r="U35" s="107"/>
      <c r="V35" s="107"/>
      <c r="W35" s="107"/>
      <c r="X35" s="107"/>
      <c r="Y35" s="107"/>
      <c r="Z35" s="107"/>
      <c r="AA35" s="107"/>
      <c r="AB35" s="107"/>
    </row>
    <row r="36" spans="1:28" ht="69">
      <c r="A36" s="251">
        <v>44597</v>
      </c>
      <c r="B36" s="172" t="s">
        <v>107</v>
      </c>
      <c r="C36" s="173" t="s">
        <v>299</v>
      </c>
      <c r="D36" s="174">
        <v>1</v>
      </c>
      <c r="E36" s="188">
        <v>1</v>
      </c>
      <c r="F36" s="175"/>
      <c r="G36" s="207" t="s">
        <v>532</v>
      </c>
      <c r="H36" s="196"/>
      <c r="I36" s="196"/>
      <c r="J36" s="196"/>
      <c r="K36" s="249" t="s">
        <v>3</v>
      </c>
      <c r="L36" s="250">
        <f>SUMIF(E35:E38,"~?",D35:D38)</f>
        <v>0</v>
      </c>
      <c r="M36" s="107"/>
      <c r="N36" s="107"/>
      <c r="O36" s="107"/>
      <c r="P36" s="107"/>
      <c r="Q36" s="107"/>
      <c r="R36" s="107"/>
      <c r="S36" s="107"/>
      <c r="T36" s="107"/>
      <c r="U36" s="107"/>
      <c r="V36" s="107"/>
      <c r="W36" s="107"/>
      <c r="X36" s="107"/>
      <c r="Y36" s="107"/>
      <c r="Z36" s="107"/>
      <c r="AA36" s="107"/>
      <c r="AB36" s="107"/>
    </row>
    <row r="37" spans="1:28" ht="13.9">
      <c r="H37" s="196"/>
      <c r="I37" s="196"/>
      <c r="J37" s="196"/>
      <c r="K37" s="249" t="s">
        <v>4</v>
      </c>
      <c r="L37" s="250">
        <f>SUM(E35:E38)</f>
        <v>2</v>
      </c>
      <c r="M37" s="107"/>
      <c r="N37" s="107"/>
      <c r="O37" s="107"/>
      <c r="P37" s="107"/>
      <c r="Q37" s="107"/>
      <c r="R37" s="107"/>
      <c r="S37" s="107"/>
      <c r="T37" s="107"/>
      <c r="U37" s="107"/>
      <c r="V37" s="107"/>
      <c r="W37" s="107"/>
      <c r="X37" s="107"/>
      <c r="Y37" s="107"/>
      <c r="Z37" s="107"/>
      <c r="AA37" s="107"/>
      <c r="AB37" s="107"/>
    </row>
    <row r="38" spans="1:28" ht="27.6">
      <c r="A38" s="171"/>
      <c r="B38" s="173"/>
      <c r="C38" s="173"/>
      <c r="D38" s="174"/>
      <c r="E38" s="188"/>
      <c r="F38" s="175"/>
      <c r="G38" s="207"/>
      <c r="H38" s="196"/>
      <c r="I38" s="196"/>
      <c r="J38" s="196"/>
      <c r="K38" s="249" t="s">
        <v>5</v>
      </c>
      <c r="L38" s="250">
        <f>L35-L36</f>
        <v>4</v>
      </c>
      <c r="M38" s="107"/>
      <c r="N38" s="107"/>
      <c r="O38" s="107"/>
      <c r="P38" s="107"/>
      <c r="Q38" s="107"/>
      <c r="R38" s="107"/>
      <c r="S38" s="107"/>
      <c r="T38" s="107"/>
      <c r="U38" s="107"/>
      <c r="V38" s="107"/>
      <c r="W38" s="107"/>
      <c r="X38" s="107"/>
      <c r="Y38" s="107"/>
      <c r="Z38" s="107"/>
      <c r="AA38" s="107"/>
      <c r="AB38" s="107"/>
    </row>
    <row r="39" spans="1:28" ht="27.6">
      <c r="A39" s="171"/>
      <c r="B39" s="173"/>
      <c r="C39" s="173"/>
      <c r="D39" s="174"/>
      <c r="E39" s="188"/>
      <c r="F39" s="175"/>
      <c r="G39" s="207"/>
      <c r="H39" s="196"/>
      <c r="I39" s="196"/>
      <c r="J39" s="196"/>
      <c r="K39" s="252" t="s">
        <v>423</v>
      </c>
      <c r="L39" s="253">
        <f>IFERROR(L37/L35,"N/A")</f>
        <v>0.5</v>
      </c>
      <c r="M39" s="107"/>
      <c r="N39" s="107"/>
      <c r="O39" s="107"/>
      <c r="P39" s="107"/>
      <c r="Q39" s="107"/>
      <c r="R39" s="107"/>
      <c r="S39" s="107"/>
      <c r="T39" s="107"/>
      <c r="U39" s="107"/>
      <c r="V39" s="107"/>
      <c r="W39" s="107"/>
      <c r="X39" s="107"/>
      <c r="Y39" s="107"/>
      <c r="Z39" s="107"/>
      <c r="AA39" s="107"/>
      <c r="AB39" s="107"/>
    </row>
    <row r="40" spans="1:28" ht="28.9" customHeight="1">
      <c r="A40" s="162" t="s">
        <v>438</v>
      </c>
      <c r="B40" s="168" t="s">
        <v>31</v>
      </c>
      <c r="C40" s="169"/>
      <c r="D40" s="169"/>
      <c r="E40" s="169"/>
      <c r="F40" s="170"/>
      <c r="G40" s="205"/>
      <c r="H40" s="196"/>
      <c r="I40" s="196"/>
      <c r="J40" s="196"/>
      <c r="M40" s="107"/>
      <c r="N40" s="107"/>
      <c r="O40" s="107"/>
      <c r="P40" s="107"/>
      <c r="Q40" s="107"/>
      <c r="R40" s="107"/>
      <c r="S40" s="107"/>
      <c r="T40" s="107"/>
      <c r="U40" s="107"/>
      <c r="V40" s="107"/>
      <c r="W40" s="107"/>
      <c r="X40" s="107"/>
      <c r="Y40" s="107"/>
      <c r="Z40" s="107"/>
      <c r="AA40" s="107"/>
      <c r="AB40" s="107"/>
    </row>
    <row r="41" spans="1:28" ht="27.6">
      <c r="A41" s="171"/>
      <c r="B41" s="240" t="s">
        <v>300</v>
      </c>
      <c r="C41" s="240"/>
      <c r="D41" s="240"/>
      <c r="E41" s="240"/>
      <c r="F41" s="241"/>
      <c r="G41" s="210"/>
      <c r="H41" s="196"/>
      <c r="I41" s="196"/>
      <c r="J41" s="196"/>
      <c r="K41" s="249" t="s">
        <v>2</v>
      </c>
      <c r="L41" s="250">
        <f>SUM(D41:D50)-SUMIF(E41:E50,"-",D41:D50)</f>
        <v>11</v>
      </c>
      <c r="M41" s="107"/>
      <c r="N41" s="107"/>
      <c r="O41" s="107"/>
      <c r="P41" s="107"/>
      <c r="Q41" s="107"/>
      <c r="R41" s="107"/>
      <c r="S41" s="107"/>
      <c r="T41" s="107"/>
      <c r="U41" s="107"/>
      <c r="V41" s="107"/>
      <c r="W41" s="107"/>
      <c r="X41" s="107"/>
      <c r="Y41" s="107"/>
      <c r="Z41" s="107"/>
      <c r="AA41" s="107"/>
      <c r="AB41" s="107"/>
    </row>
    <row r="42" spans="1:28" ht="27.6">
      <c r="A42" s="229" t="s">
        <v>109</v>
      </c>
      <c r="B42" s="172" t="s">
        <v>110</v>
      </c>
      <c r="C42" s="173" t="s">
        <v>301</v>
      </c>
      <c r="D42" s="174">
        <v>2</v>
      </c>
      <c r="E42" s="188">
        <v>0</v>
      </c>
      <c r="F42" s="239"/>
      <c r="G42" s="207" t="s">
        <v>533</v>
      </c>
      <c r="H42" s="196"/>
      <c r="I42" s="196"/>
      <c r="J42" s="196"/>
      <c r="K42" s="249" t="s">
        <v>3</v>
      </c>
      <c r="L42" s="250">
        <f>SUMIF(E41:E50,"~?",D41:D50)</f>
        <v>0</v>
      </c>
      <c r="M42" s="107"/>
      <c r="N42" s="107"/>
      <c r="O42" s="107"/>
      <c r="P42" s="107"/>
      <c r="Q42" s="107"/>
      <c r="R42" s="107"/>
      <c r="S42" s="107"/>
      <c r="T42" s="107"/>
      <c r="U42" s="107"/>
      <c r="V42" s="107"/>
      <c r="W42" s="107"/>
      <c r="X42" s="107"/>
      <c r="Y42" s="107"/>
      <c r="Z42" s="107"/>
      <c r="AA42" s="107"/>
      <c r="AB42" s="107"/>
    </row>
    <row r="43" spans="1:28" ht="41.45">
      <c r="A43" s="230" t="s">
        <v>111</v>
      </c>
      <c r="B43" s="172" t="s">
        <v>112</v>
      </c>
      <c r="C43" s="173" t="s">
        <v>303</v>
      </c>
      <c r="D43" s="174">
        <v>1</v>
      </c>
      <c r="E43" s="196">
        <v>0</v>
      </c>
      <c r="F43" s="196"/>
      <c r="G43" s="196"/>
      <c r="H43" s="196"/>
      <c r="I43" s="196"/>
      <c r="J43" s="196"/>
      <c r="K43" s="249" t="s">
        <v>4</v>
      </c>
      <c r="L43" s="250">
        <f>SUM(E41:E50)</f>
        <v>0</v>
      </c>
      <c r="M43" s="107"/>
      <c r="N43" s="107"/>
      <c r="O43" s="107"/>
      <c r="P43" s="107"/>
      <c r="Q43" s="107"/>
      <c r="R43" s="107"/>
      <c r="S43" s="107"/>
      <c r="T43" s="107"/>
      <c r="U43" s="107"/>
      <c r="V43" s="107"/>
      <c r="W43" s="107"/>
      <c r="X43" s="107"/>
      <c r="Y43" s="107"/>
      <c r="Z43" s="107"/>
      <c r="AA43" s="107"/>
      <c r="AB43" s="107"/>
    </row>
    <row r="44" spans="1:28" ht="41.45">
      <c r="A44" s="231" t="s">
        <v>113</v>
      </c>
      <c r="B44" s="172" t="s">
        <v>114</v>
      </c>
      <c r="C44" s="173" t="s">
        <v>304</v>
      </c>
      <c r="D44" s="174">
        <v>2</v>
      </c>
      <c r="E44" s="196">
        <v>0</v>
      </c>
      <c r="F44" s="196"/>
      <c r="G44" s="207" t="s">
        <v>534</v>
      </c>
      <c r="H44" s="196"/>
      <c r="I44" s="196"/>
      <c r="J44" s="196"/>
      <c r="K44" s="249" t="s">
        <v>5</v>
      </c>
      <c r="L44" s="250">
        <f>L41-L42</f>
        <v>11</v>
      </c>
      <c r="M44" s="107"/>
      <c r="N44" s="107"/>
      <c r="O44" s="107"/>
      <c r="P44" s="107"/>
      <c r="Q44" s="107"/>
      <c r="R44" s="107"/>
      <c r="S44" s="107"/>
      <c r="T44" s="107"/>
      <c r="U44" s="107"/>
      <c r="V44" s="107"/>
      <c r="W44" s="107"/>
      <c r="X44" s="107"/>
      <c r="Y44" s="107"/>
      <c r="Z44" s="107"/>
      <c r="AA44" s="107"/>
      <c r="AB44" s="107"/>
    </row>
    <row r="45" spans="1:28" ht="27.6">
      <c r="A45" s="230"/>
      <c r="B45" s="240" t="s">
        <v>115</v>
      </c>
      <c r="C45" s="240"/>
      <c r="D45" s="240"/>
      <c r="E45" s="240"/>
      <c r="F45" s="241"/>
      <c r="G45" s="210"/>
      <c r="H45" s="196"/>
      <c r="I45" s="196"/>
      <c r="J45" s="196"/>
      <c r="K45" s="252" t="s">
        <v>423</v>
      </c>
      <c r="L45" s="253">
        <f>IFERROR(L43/L41,"N/A")</f>
        <v>0</v>
      </c>
      <c r="M45" s="107"/>
      <c r="N45" s="107"/>
      <c r="O45" s="107"/>
      <c r="P45" s="107"/>
      <c r="Q45" s="107"/>
      <c r="R45" s="107"/>
      <c r="S45" s="107"/>
      <c r="T45" s="107"/>
      <c r="U45" s="107"/>
      <c r="V45" s="107"/>
      <c r="W45" s="107"/>
      <c r="X45" s="107"/>
      <c r="Y45" s="107"/>
      <c r="Z45" s="107"/>
      <c r="AA45" s="107"/>
      <c r="AB45" s="107"/>
    </row>
    <row r="46" spans="1:28" ht="69">
      <c r="A46" s="220" t="s">
        <v>116</v>
      </c>
      <c r="B46" s="172" t="s">
        <v>119</v>
      </c>
      <c r="C46" s="173" t="s">
        <v>307</v>
      </c>
      <c r="D46" s="174">
        <v>2</v>
      </c>
      <c r="E46" s="188">
        <v>0</v>
      </c>
      <c r="F46" s="175"/>
      <c r="G46" s="207"/>
      <c r="H46" s="196"/>
      <c r="I46" s="196"/>
      <c r="J46" s="196"/>
      <c r="K46" s="1"/>
      <c r="L46" s="1"/>
      <c r="M46" s="107"/>
      <c r="N46" s="107"/>
      <c r="O46" s="107"/>
      <c r="P46" s="107"/>
      <c r="Q46" s="107"/>
      <c r="R46" s="107"/>
      <c r="S46" s="107"/>
      <c r="T46" s="107"/>
      <c r="U46" s="107"/>
      <c r="V46" s="107"/>
      <c r="W46" s="107"/>
      <c r="X46" s="107"/>
      <c r="Y46" s="107"/>
      <c r="Z46" s="107"/>
      <c r="AA46" s="107"/>
      <c r="AB46" s="107"/>
    </row>
    <row r="47" spans="1:28" ht="13.9">
      <c r="A47" s="230"/>
      <c r="B47" s="240" t="s">
        <v>120</v>
      </c>
      <c r="C47" s="240"/>
      <c r="D47" s="240"/>
      <c r="E47" s="240"/>
      <c r="F47" s="241"/>
      <c r="G47" s="210"/>
      <c r="H47" s="196"/>
      <c r="I47" s="196"/>
      <c r="J47" s="196"/>
      <c r="K47" s="1"/>
      <c r="L47" s="1"/>
      <c r="M47" s="107"/>
      <c r="N47" s="107"/>
      <c r="O47" s="107"/>
      <c r="P47" s="107"/>
      <c r="Q47" s="107"/>
      <c r="R47" s="107"/>
      <c r="S47" s="107"/>
      <c r="T47" s="107"/>
      <c r="U47" s="107"/>
      <c r="V47" s="107"/>
      <c r="W47" s="107"/>
      <c r="X47" s="107"/>
      <c r="Y47" s="107"/>
      <c r="Z47" s="107"/>
      <c r="AA47" s="107"/>
      <c r="AB47" s="107"/>
    </row>
    <row r="48" spans="1:28" ht="41.45">
      <c r="A48" s="221" t="s">
        <v>121</v>
      </c>
      <c r="B48" s="172" t="s">
        <v>122</v>
      </c>
      <c r="C48" s="173" t="s">
        <v>309</v>
      </c>
      <c r="D48" s="174">
        <v>2</v>
      </c>
      <c r="E48" s="188">
        <v>0</v>
      </c>
      <c r="F48" s="175"/>
      <c r="G48" s="207"/>
      <c r="H48" s="196"/>
      <c r="I48" s="196"/>
      <c r="J48" s="196"/>
      <c r="K48" s="1"/>
      <c r="L48" s="1"/>
      <c r="M48" s="107"/>
      <c r="N48" s="107"/>
      <c r="O48" s="107"/>
      <c r="P48" s="107"/>
      <c r="Q48" s="107"/>
      <c r="R48" s="107"/>
      <c r="S48" s="107"/>
      <c r="T48" s="107"/>
      <c r="U48" s="107"/>
      <c r="V48" s="107"/>
      <c r="W48" s="107"/>
      <c r="X48" s="107"/>
      <c r="Y48" s="107"/>
      <c r="Z48" s="107"/>
      <c r="AA48" s="107"/>
      <c r="AB48" s="107"/>
    </row>
    <row r="49" spans="1:28" ht="55.15">
      <c r="A49" s="221" t="s">
        <v>123</v>
      </c>
      <c r="B49" s="172" t="s">
        <v>128</v>
      </c>
      <c r="C49" s="173" t="s">
        <v>312</v>
      </c>
      <c r="D49" s="174">
        <v>2</v>
      </c>
      <c r="E49" s="188">
        <v>0</v>
      </c>
      <c r="F49" s="196"/>
      <c r="G49" s="196"/>
      <c r="H49" s="196"/>
      <c r="I49" s="196"/>
      <c r="J49" s="196"/>
      <c r="K49" s="1"/>
      <c r="L49" s="1"/>
      <c r="M49" s="107"/>
      <c r="N49" s="107"/>
      <c r="O49" s="107"/>
      <c r="P49" s="107"/>
      <c r="Q49" s="107"/>
      <c r="R49" s="107"/>
      <c r="S49" s="107"/>
      <c r="T49" s="107"/>
      <c r="U49" s="107"/>
      <c r="V49" s="107"/>
      <c r="W49" s="107"/>
      <c r="X49" s="107"/>
      <c r="Y49" s="107"/>
      <c r="Z49" s="107"/>
      <c r="AA49" s="107"/>
      <c r="AB49" s="107"/>
    </row>
    <row r="50" spans="1:28" ht="13.9">
      <c r="A50" s="171"/>
      <c r="B50" s="173"/>
      <c r="C50" s="173"/>
      <c r="D50" s="174"/>
      <c r="E50" s="188"/>
      <c r="F50" s="175"/>
      <c r="G50" s="207"/>
      <c r="H50" s="196"/>
      <c r="I50" s="196"/>
      <c r="J50" s="196"/>
      <c r="K50" s="1"/>
      <c r="L50" s="1"/>
      <c r="M50" s="107"/>
      <c r="N50" s="107"/>
      <c r="O50" s="107"/>
      <c r="P50" s="107"/>
      <c r="Q50" s="107"/>
      <c r="R50" s="107"/>
      <c r="S50" s="107"/>
      <c r="T50" s="107"/>
      <c r="U50" s="107"/>
      <c r="V50" s="107"/>
      <c r="W50" s="107"/>
      <c r="X50" s="107"/>
      <c r="Y50" s="107"/>
      <c r="Z50" s="107"/>
      <c r="AA50" s="107"/>
      <c r="AB50" s="107"/>
    </row>
    <row r="51" spans="1:28" ht="13.9">
      <c r="A51" s="162" t="s">
        <v>443</v>
      </c>
      <c r="B51" s="168" t="s">
        <v>313</v>
      </c>
      <c r="C51" s="169"/>
      <c r="D51" s="169"/>
      <c r="E51" s="169"/>
      <c r="F51" s="170"/>
      <c r="G51" s="205"/>
      <c r="H51" s="196"/>
      <c r="I51" s="196"/>
      <c r="J51" s="196"/>
      <c r="K51" s="200"/>
      <c r="L51" s="200"/>
      <c r="M51" s="107"/>
      <c r="N51" s="107"/>
      <c r="O51" s="107"/>
      <c r="P51" s="107"/>
      <c r="Q51" s="107"/>
      <c r="R51" s="107"/>
      <c r="S51" s="107"/>
      <c r="T51" s="107"/>
      <c r="U51" s="107"/>
      <c r="V51" s="107"/>
      <c r="W51" s="107"/>
      <c r="X51" s="107"/>
      <c r="Y51" s="107"/>
      <c r="Z51" s="107"/>
      <c r="AA51" s="107"/>
      <c r="AB51" s="107"/>
    </row>
    <row r="52" spans="1:28" ht="27.6">
      <c r="A52" s="171"/>
      <c r="B52" s="242" t="s">
        <v>130</v>
      </c>
      <c r="C52" s="240"/>
      <c r="D52" s="240"/>
      <c r="E52" s="240"/>
      <c r="F52" s="241"/>
      <c r="G52" s="210"/>
      <c r="H52" s="196"/>
      <c r="I52" s="196"/>
      <c r="J52" s="196"/>
      <c r="K52" s="249" t="s">
        <v>2</v>
      </c>
      <c r="L52" s="250">
        <f>SUM(D52:D83)-SUMIF(E52:E83,"-",D52:D83)</f>
        <v>24</v>
      </c>
      <c r="M52" s="107"/>
      <c r="N52" s="107"/>
      <c r="O52" s="107"/>
      <c r="P52" s="107"/>
      <c r="Q52" s="107"/>
      <c r="R52" s="107"/>
      <c r="S52" s="107"/>
      <c r="T52" s="107"/>
      <c r="U52" s="107"/>
      <c r="V52" s="107"/>
      <c r="W52" s="107"/>
      <c r="X52" s="107"/>
      <c r="Y52" s="107"/>
      <c r="Z52" s="107"/>
      <c r="AA52" s="107"/>
      <c r="AB52" s="107"/>
    </row>
    <row r="53" spans="1:28" ht="55.15">
      <c r="A53" s="231" t="s">
        <v>131</v>
      </c>
      <c r="B53" s="172" t="s">
        <v>132</v>
      </c>
      <c r="C53" s="173" t="s">
        <v>314</v>
      </c>
      <c r="D53" s="174">
        <v>1</v>
      </c>
      <c r="E53" s="188">
        <v>0</v>
      </c>
      <c r="F53" s="196"/>
      <c r="G53" s="196"/>
      <c r="H53" s="196"/>
      <c r="I53" s="196"/>
      <c r="J53" s="196"/>
      <c r="K53" s="249" t="s">
        <v>3</v>
      </c>
      <c r="L53" s="250">
        <f>SUMIF(E52:E83,"~?",D52:D83)</f>
        <v>0</v>
      </c>
      <c r="M53" s="107"/>
      <c r="N53" s="107"/>
      <c r="O53" s="107"/>
      <c r="P53" s="107"/>
      <c r="Q53" s="107"/>
      <c r="R53" s="107"/>
      <c r="S53" s="107"/>
      <c r="T53" s="107"/>
      <c r="U53" s="107"/>
      <c r="V53" s="107"/>
      <c r="W53" s="107"/>
      <c r="X53" s="107"/>
      <c r="Y53" s="107"/>
      <c r="Z53" s="107"/>
      <c r="AA53" s="107"/>
      <c r="AB53" s="107"/>
    </row>
    <row r="54" spans="1:28" ht="69">
      <c r="A54" s="231" t="s">
        <v>133</v>
      </c>
      <c r="B54" s="172" t="s">
        <v>134</v>
      </c>
      <c r="C54" s="173" t="s">
        <v>317</v>
      </c>
      <c r="D54" s="174">
        <v>1</v>
      </c>
      <c r="E54" s="188">
        <v>0</v>
      </c>
      <c r="F54" s="196" t="s">
        <v>530</v>
      </c>
      <c r="G54" s="196"/>
      <c r="H54" s="196"/>
      <c r="I54" s="196"/>
      <c r="J54" s="196"/>
      <c r="K54" s="249" t="s">
        <v>4</v>
      </c>
      <c r="L54" s="250">
        <f>SUM(E52:E83)</f>
        <v>5.5</v>
      </c>
      <c r="M54" s="107"/>
      <c r="N54" s="107"/>
      <c r="O54" s="107"/>
      <c r="P54" s="107"/>
      <c r="Q54" s="107"/>
      <c r="R54" s="107"/>
      <c r="S54" s="107"/>
      <c r="T54" s="107"/>
      <c r="U54" s="107"/>
      <c r="V54" s="107"/>
      <c r="W54" s="107"/>
      <c r="X54" s="107"/>
      <c r="Y54" s="107"/>
      <c r="Z54" s="107"/>
      <c r="AA54" s="107"/>
      <c r="AB54" s="107"/>
    </row>
    <row r="55" spans="1:28" ht="27.6">
      <c r="A55" s="171"/>
      <c r="B55" s="240" t="s">
        <v>318</v>
      </c>
      <c r="C55" s="240"/>
      <c r="D55" s="240"/>
      <c r="E55" s="240"/>
      <c r="F55" s="241"/>
      <c r="G55" s="210"/>
      <c r="H55" s="196"/>
      <c r="I55" s="196"/>
      <c r="J55" s="196"/>
      <c r="K55" s="249" t="s">
        <v>5</v>
      </c>
      <c r="L55" s="250">
        <f>L52-L53</f>
        <v>24</v>
      </c>
      <c r="M55" s="107"/>
      <c r="N55" s="107"/>
      <c r="O55" s="107"/>
      <c r="P55" s="107"/>
      <c r="Q55" s="107"/>
      <c r="R55" s="107"/>
      <c r="S55" s="107"/>
      <c r="T55" s="107"/>
      <c r="U55" s="107"/>
      <c r="V55" s="107"/>
      <c r="W55" s="107"/>
      <c r="X55" s="107"/>
      <c r="Y55" s="107"/>
      <c r="Z55" s="107"/>
      <c r="AA55" s="107"/>
      <c r="AB55" s="107"/>
    </row>
    <row r="56" spans="1:28" ht="41.45">
      <c r="A56" s="171" t="s">
        <v>136</v>
      </c>
      <c r="B56" s="172" t="s">
        <v>137</v>
      </c>
      <c r="C56" s="173" t="s">
        <v>319</v>
      </c>
      <c r="D56" s="174">
        <v>1</v>
      </c>
      <c r="E56" s="188">
        <v>0</v>
      </c>
      <c r="F56" s="175"/>
      <c r="G56" s="207" t="s">
        <v>535</v>
      </c>
      <c r="H56" s="196"/>
      <c r="I56" s="196"/>
      <c r="J56" s="196"/>
      <c r="K56" s="252" t="s">
        <v>423</v>
      </c>
      <c r="L56" s="253">
        <f>IFERROR(L54/L52,"N/A")</f>
        <v>0.22916666666666666</v>
      </c>
      <c r="M56" s="107"/>
      <c r="N56" s="107"/>
      <c r="O56" s="107"/>
      <c r="P56" s="107"/>
      <c r="Q56" s="107"/>
      <c r="R56" s="107"/>
      <c r="S56" s="107"/>
      <c r="T56" s="107"/>
      <c r="U56" s="107"/>
      <c r="V56" s="107"/>
      <c r="W56" s="107"/>
      <c r="X56" s="107"/>
      <c r="Y56" s="107"/>
      <c r="Z56" s="107"/>
      <c r="AA56" s="107"/>
      <c r="AB56" s="107"/>
    </row>
    <row r="57" spans="1:28" ht="27.6">
      <c r="A57" s="171" t="s">
        <v>138</v>
      </c>
      <c r="B57" s="172" t="s">
        <v>139</v>
      </c>
      <c r="C57" s="173" t="s">
        <v>321</v>
      </c>
      <c r="D57" s="174">
        <v>1</v>
      </c>
      <c r="E57" s="188">
        <v>1</v>
      </c>
      <c r="F57" s="196"/>
      <c r="G57" s="196"/>
      <c r="H57" s="196"/>
      <c r="I57" s="196"/>
      <c r="J57" s="196"/>
      <c r="K57" s="1"/>
      <c r="L57" s="1"/>
      <c r="M57" s="107"/>
      <c r="N57" s="107"/>
      <c r="O57" s="107"/>
      <c r="P57" s="107"/>
      <c r="Q57" s="107"/>
      <c r="R57" s="107"/>
      <c r="S57" s="107"/>
      <c r="T57" s="107"/>
      <c r="U57" s="107"/>
      <c r="V57" s="107"/>
      <c r="W57" s="107"/>
      <c r="X57" s="107"/>
      <c r="Y57" s="107"/>
      <c r="Z57" s="107"/>
      <c r="AA57" s="107"/>
      <c r="AB57" s="107"/>
    </row>
    <row r="58" spans="1:28" ht="55.15">
      <c r="A58" s="171" t="s">
        <v>140</v>
      </c>
      <c r="B58" s="172" t="s">
        <v>141</v>
      </c>
      <c r="C58" s="173"/>
      <c r="D58" s="174">
        <v>1</v>
      </c>
      <c r="E58" s="188">
        <v>0</v>
      </c>
      <c r="F58" s="175"/>
      <c r="G58" s="207" t="s">
        <v>536</v>
      </c>
      <c r="H58" s="196"/>
      <c r="I58" s="196"/>
      <c r="J58" s="196"/>
      <c r="K58" s="1"/>
      <c r="L58" s="1"/>
      <c r="M58" s="107"/>
      <c r="N58" s="107"/>
      <c r="O58" s="107"/>
      <c r="P58" s="107"/>
      <c r="Q58" s="107"/>
      <c r="R58" s="107"/>
      <c r="S58" s="107"/>
      <c r="T58" s="107"/>
      <c r="U58" s="107"/>
      <c r="V58" s="107"/>
      <c r="W58" s="107"/>
      <c r="X58" s="107"/>
      <c r="Y58" s="107"/>
      <c r="Z58" s="107"/>
      <c r="AA58" s="107"/>
      <c r="AB58" s="107"/>
    </row>
    <row r="59" spans="1:28" ht="13.9">
      <c r="A59" s="171"/>
      <c r="B59" s="240" t="s">
        <v>323</v>
      </c>
      <c r="C59" s="240"/>
      <c r="D59" s="240"/>
      <c r="E59" s="240"/>
      <c r="F59" s="241"/>
      <c r="G59" s="210"/>
      <c r="H59" s="196"/>
      <c r="I59" s="196"/>
      <c r="J59" s="196"/>
      <c r="K59" s="1"/>
      <c r="L59" s="1"/>
      <c r="M59" s="107"/>
      <c r="N59" s="107"/>
      <c r="O59" s="107"/>
      <c r="P59" s="107"/>
      <c r="Q59" s="107"/>
      <c r="R59" s="107"/>
      <c r="S59" s="107"/>
      <c r="T59" s="107"/>
      <c r="U59" s="107"/>
      <c r="V59" s="107"/>
      <c r="W59" s="107"/>
      <c r="X59" s="107"/>
      <c r="Y59" s="107"/>
      <c r="Z59" s="107"/>
      <c r="AA59" s="107"/>
      <c r="AB59" s="107"/>
    </row>
    <row r="60" spans="1:28" ht="55.15">
      <c r="A60" s="171" t="s">
        <v>143</v>
      </c>
      <c r="B60" s="172" t="s">
        <v>144</v>
      </c>
      <c r="C60" s="173" t="s">
        <v>324</v>
      </c>
      <c r="D60" s="174">
        <v>1</v>
      </c>
      <c r="E60" s="188">
        <v>0.5</v>
      </c>
      <c r="F60" s="175"/>
      <c r="G60" s="207" t="s">
        <v>537</v>
      </c>
      <c r="H60" s="196"/>
      <c r="I60" s="196"/>
      <c r="J60" s="196"/>
      <c r="K60" s="1"/>
      <c r="L60" s="1"/>
      <c r="M60" s="107"/>
      <c r="N60" s="107"/>
      <c r="O60" s="107"/>
      <c r="P60" s="107"/>
      <c r="Q60" s="107"/>
      <c r="R60" s="107"/>
      <c r="S60" s="107"/>
      <c r="T60" s="107"/>
      <c r="U60" s="107"/>
      <c r="V60" s="107"/>
      <c r="W60" s="107"/>
      <c r="X60" s="107"/>
      <c r="Y60" s="107"/>
      <c r="Z60" s="107"/>
      <c r="AA60" s="107"/>
      <c r="AB60" s="107"/>
    </row>
    <row r="61" spans="1:28" ht="13.9">
      <c r="A61" s="171"/>
      <c r="B61" s="240" t="s">
        <v>325</v>
      </c>
      <c r="C61" s="240"/>
      <c r="D61" s="240"/>
      <c r="E61" s="240"/>
      <c r="F61" s="241"/>
      <c r="G61" s="210"/>
      <c r="H61" s="196"/>
      <c r="I61" s="196"/>
      <c r="J61" s="196"/>
      <c r="K61" s="1"/>
      <c r="L61" s="1"/>
      <c r="M61" s="107"/>
      <c r="N61" s="107"/>
      <c r="O61" s="107"/>
      <c r="P61" s="107"/>
      <c r="Q61" s="107"/>
      <c r="R61" s="107"/>
      <c r="S61" s="107"/>
      <c r="T61" s="107"/>
      <c r="U61" s="107"/>
      <c r="V61" s="107"/>
      <c r="W61" s="107"/>
      <c r="X61" s="107"/>
      <c r="Y61" s="107"/>
      <c r="Z61" s="107"/>
      <c r="AA61" s="107"/>
      <c r="AB61" s="107"/>
    </row>
    <row r="62" spans="1:28" ht="55.15">
      <c r="A62" s="171" t="s">
        <v>146</v>
      </c>
      <c r="B62" s="172" t="s">
        <v>147</v>
      </c>
      <c r="C62" s="173" t="s">
        <v>326</v>
      </c>
      <c r="D62" s="174">
        <v>1</v>
      </c>
      <c r="E62" s="188">
        <v>0</v>
      </c>
      <c r="F62" s="175"/>
      <c r="G62" s="207" t="s">
        <v>538</v>
      </c>
      <c r="H62" s="196"/>
      <c r="I62" s="196"/>
      <c r="J62" s="196"/>
      <c r="K62" s="1"/>
      <c r="L62" s="1"/>
      <c r="M62" s="107"/>
      <c r="N62" s="107"/>
      <c r="O62" s="107"/>
      <c r="P62" s="107"/>
      <c r="Q62" s="107"/>
      <c r="R62" s="107"/>
      <c r="S62" s="107"/>
      <c r="T62" s="107"/>
      <c r="U62" s="107"/>
      <c r="V62" s="107"/>
      <c r="W62" s="107"/>
      <c r="X62" s="107"/>
      <c r="Y62" s="107"/>
      <c r="Z62" s="107"/>
      <c r="AA62" s="107"/>
      <c r="AB62" s="107"/>
    </row>
    <row r="63" spans="1:28" ht="27.6">
      <c r="A63" s="171" t="s">
        <v>148</v>
      </c>
      <c r="B63" s="172" t="s">
        <v>149</v>
      </c>
      <c r="C63" s="173" t="s">
        <v>328</v>
      </c>
      <c r="D63" s="174">
        <v>1</v>
      </c>
      <c r="E63" s="188">
        <v>1</v>
      </c>
      <c r="F63" s="175"/>
      <c r="G63" s="207"/>
      <c r="H63" s="196"/>
      <c r="I63" s="196"/>
      <c r="J63" s="196"/>
      <c r="K63" s="1"/>
      <c r="L63" s="1"/>
      <c r="M63" s="107"/>
      <c r="N63" s="107"/>
      <c r="O63" s="107"/>
      <c r="P63" s="107"/>
      <c r="Q63" s="107"/>
      <c r="R63" s="107"/>
      <c r="S63" s="107"/>
      <c r="T63" s="107"/>
      <c r="U63" s="107"/>
      <c r="V63" s="107"/>
      <c r="W63" s="107"/>
      <c r="X63" s="107"/>
      <c r="Y63" s="107"/>
      <c r="Z63" s="107"/>
      <c r="AA63" s="107"/>
      <c r="AB63" s="107"/>
    </row>
    <row r="64" spans="1:28" ht="110.45">
      <c r="A64" s="171" t="s">
        <v>150</v>
      </c>
      <c r="B64" s="172" t="s">
        <v>151</v>
      </c>
      <c r="C64" s="173" t="s">
        <v>329</v>
      </c>
      <c r="D64" s="174">
        <v>1</v>
      </c>
      <c r="E64" s="188">
        <v>0</v>
      </c>
      <c r="F64" s="175"/>
      <c r="G64" s="207"/>
      <c r="H64" s="196"/>
      <c r="I64" s="196"/>
      <c r="J64" s="196"/>
      <c r="K64" s="1"/>
      <c r="L64" s="1"/>
      <c r="M64" s="107"/>
      <c r="N64" s="107"/>
      <c r="O64" s="107"/>
      <c r="P64" s="107"/>
      <c r="Q64" s="107"/>
      <c r="R64" s="107"/>
      <c r="S64" s="107"/>
      <c r="T64" s="107"/>
      <c r="U64" s="107"/>
      <c r="V64" s="107"/>
      <c r="W64" s="107"/>
      <c r="X64" s="107"/>
      <c r="Y64" s="107"/>
      <c r="Z64" s="107"/>
      <c r="AA64" s="107"/>
      <c r="AB64" s="107"/>
    </row>
    <row r="65" spans="1:28" ht="13.9">
      <c r="A65" s="171"/>
      <c r="B65" s="240" t="s">
        <v>331</v>
      </c>
      <c r="C65" s="240"/>
      <c r="D65" s="240"/>
      <c r="E65" s="240"/>
      <c r="F65" s="241"/>
      <c r="G65" s="210"/>
      <c r="H65" s="196"/>
      <c r="I65" s="196"/>
      <c r="J65" s="196"/>
      <c r="K65" s="1"/>
      <c r="L65" s="1"/>
      <c r="M65" s="107"/>
      <c r="N65" s="107"/>
      <c r="O65" s="107"/>
      <c r="P65" s="107"/>
      <c r="Q65" s="107"/>
      <c r="R65" s="107"/>
      <c r="S65" s="107"/>
      <c r="T65" s="107"/>
      <c r="U65" s="107"/>
      <c r="V65" s="107"/>
      <c r="W65" s="107"/>
      <c r="X65" s="107"/>
      <c r="Y65" s="107"/>
      <c r="Z65" s="107"/>
      <c r="AA65" s="107"/>
      <c r="AB65" s="107"/>
    </row>
    <row r="66" spans="1:28" ht="82.9">
      <c r="A66" s="171" t="s">
        <v>153</v>
      </c>
      <c r="B66" s="172" t="s">
        <v>154</v>
      </c>
      <c r="C66" s="173" t="s">
        <v>332</v>
      </c>
      <c r="D66" s="174">
        <v>1</v>
      </c>
      <c r="E66" s="188">
        <v>0</v>
      </c>
      <c r="F66" s="175"/>
      <c r="G66" s="207"/>
      <c r="H66" s="196"/>
      <c r="I66" s="196"/>
      <c r="J66" s="196"/>
      <c r="K66" s="1"/>
      <c r="L66" s="1"/>
      <c r="M66" s="107"/>
      <c r="N66" s="107"/>
      <c r="O66" s="107"/>
      <c r="P66" s="107"/>
      <c r="Q66" s="107"/>
      <c r="R66" s="107"/>
      <c r="S66" s="107"/>
      <c r="T66" s="107"/>
      <c r="U66" s="107"/>
      <c r="V66" s="107"/>
      <c r="W66" s="107"/>
      <c r="X66" s="107"/>
      <c r="Y66" s="107"/>
      <c r="Z66" s="107"/>
      <c r="AA66" s="107"/>
      <c r="AB66" s="107"/>
    </row>
    <row r="67" spans="1:28" ht="55.15">
      <c r="A67" s="171" t="s">
        <v>155</v>
      </c>
      <c r="B67" s="172" t="s">
        <v>156</v>
      </c>
      <c r="C67" s="173"/>
      <c r="D67" s="174">
        <v>1</v>
      </c>
      <c r="E67" s="188">
        <v>0</v>
      </c>
      <c r="F67" s="175"/>
      <c r="G67" s="207"/>
      <c r="H67" s="196"/>
      <c r="I67" s="196"/>
      <c r="J67" s="196"/>
      <c r="K67" s="1"/>
      <c r="L67" s="1"/>
      <c r="M67" s="107"/>
      <c r="N67" s="107"/>
      <c r="O67" s="107"/>
      <c r="P67" s="107"/>
      <c r="Q67" s="107"/>
      <c r="R67" s="107"/>
      <c r="S67" s="107"/>
      <c r="T67" s="107"/>
      <c r="U67" s="107"/>
      <c r="V67" s="107"/>
      <c r="W67" s="107"/>
      <c r="X67" s="107"/>
      <c r="Y67" s="107"/>
      <c r="Z67" s="107"/>
      <c r="AA67" s="107"/>
      <c r="AB67" s="107"/>
    </row>
    <row r="68" spans="1:28" ht="13.9">
      <c r="A68" s="171"/>
      <c r="B68" s="240" t="s">
        <v>335</v>
      </c>
      <c r="C68" s="240"/>
      <c r="D68" s="240"/>
      <c r="E68" s="240"/>
      <c r="F68" s="241"/>
      <c r="G68" s="210"/>
      <c r="H68" s="196"/>
      <c r="I68" s="196"/>
      <c r="J68" s="196"/>
      <c r="K68" s="1"/>
      <c r="L68" s="1"/>
      <c r="M68" s="107"/>
      <c r="N68" s="107"/>
      <c r="O68" s="107"/>
      <c r="P68" s="107"/>
      <c r="Q68" s="107"/>
      <c r="R68" s="107"/>
      <c r="S68" s="107"/>
      <c r="T68" s="107"/>
      <c r="U68" s="107"/>
      <c r="V68" s="107"/>
      <c r="W68" s="107"/>
      <c r="X68" s="107"/>
      <c r="Y68" s="107"/>
      <c r="Z68" s="107"/>
      <c r="AA68" s="107"/>
      <c r="AB68" s="107"/>
    </row>
    <row r="69" spans="1:28" ht="82.9">
      <c r="A69" s="171" t="s">
        <v>158</v>
      </c>
      <c r="B69" s="172" t="s">
        <v>159</v>
      </c>
      <c r="C69" s="173" t="s">
        <v>336</v>
      </c>
      <c r="D69" s="174">
        <v>3</v>
      </c>
      <c r="E69" s="188">
        <v>0</v>
      </c>
      <c r="F69" s="175" t="s">
        <v>530</v>
      </c>
      <c r="G69" s="207"/>
      <c r="H69" s="196"/>
      <c r="I69" s="196"/>
      <c r="J69" s="196"/>
      <c r="K69" s="1"/>
      <c r="L69" s="1"/>
      <c r="M69" s="107"/>
      <c r="N69" s="107"/>
      <c r="O69" s="107"/>
      <c r="P69" s="107"/>
      <c r="Q69" s="107"/>
      <c r="R69" s="107"/>
      <c r="S69" s="107"/>
      <c r="T69" s="107"/>
      <c r="U69" s="107"/>
      <c r="V69" s="107"/>
      <c r="W69" s="107"/>
      <c r="X69" s="107"/>
      <c r="Y69" s="107"/>
      <c r="Z69" s="107"/>
      <c r="AA69" s="107"/>
      <c r="AB69" s="107"/>
    </row>
    <row r="70" spans="1:28" ht="55.15">
      <c r="A70" s="171" t="s">
        <v>160</v>
      </c>
      <c r="B70" s="172" t="s">
        <v>161</v>
      </c>
      <c r="C70" s="173" t="s">
        <v>338</v>
      </c>
      <c r="D70" s="174">
        <v>1</v>
      </c>
      <c r="E70" s="188">
        <v>0</v>
      </c>
      <c r="F70" s="175"/>
      <c r="G70" s="207"/>
      <c r="H70" s="196"/>
      <c r="I70" s="196"/>
      <c r="J70" s="196"/>
      <c r="K70" s="1"/>
      <c r="L70" s="1"/>
      <c r="M70" s="107"/>
      <c r="N70" s="107"/>
      <c r="O70" s="107"/>
      <c r="P70" s="107"/>
      <c r="Q70" s="107"/>
      <c r="R70" s="107"/>
      <c r="S70" s="107"/>
      <c r="T70" s="107"/>
      <c r="U70" s="107"/>
      <c r="V70" s="107"/>
      <c r="W70" s="107"/>
      <c r="X70" s="107"/>
      <c r="Y70" s="107"/>
      <c r="Z70" s="107"/>
      <c r="AA70" s="107"/>
      <c r="AB70" s="107"/>
    </row>
    <row r="71" spans="1:28" ht="41.45">
      <c r="A71" s="171" t="s">
        <v>162</v>
      </c>
      <c r="B71" s="172" t="s">
        <v>340</v>
      </c>
      <c r="C71" s="173" t="s">
        <v>341</v>
      </c>
      <c r="D71" s="174">
        <v>1</v>
      </c>
      <c r="E71" s="188">
        <v>1</v>
      </c>
      <c r="F71" s="196"/>
      <c r="G71" s="196"/>
      <c r="H71" s="196"/>
      <c r="I71" s="196"/>
      <c r="J71" s="196"/>
      <c r="K71" s="1"/>
      <c r="L71" s="1"/>
      <c r="M71" s="107"/>
      <c r="N71" s="107"/>
      <c r="O71" s="107"/>
      <c r="P71" s="107"/>
      <c r="Q71" s="107"/>
      <c r="R71" s="107"/>
      <c r="S71" s="107"/>
      <c r="T71" s="107"/>
      <c r="U71" s="107"/>
      <c r="V71" s="107"/>
      <c r="W71" s="107"/>
      <c r="X71" s="107"/>
      <c r="Y71" s="107"/>
      <c r="Z71" s="107"/>
      <c r="AA71" s="107"/>
      <c r="AB71" s="107"/>
    </row>
    <row r="72" spans="1:28" ht="55.15">
      <c r="A72" s="171" t="s">
        <v>164</v>
      </c>
      <c r="B72" s="172" t="s">
        <v>342</v>
      </c>
      <c r="C72" s="173"/>
      <c r="D72" s="174">
        <v>1</v>
      </c>
      <c r="E72" s="188">
        <v>0</v>
      </c>
      <c r="F72" s="196"/>
      <c r="G72" s="196"/>
      <c r="H72" s="196"/>
      <c r="I72" s="196"/>
      <c r="J72" s="196"/>
      <c r="K72" s="1"/>
      <c r="L72" s="1"/>
      <c r="M72" s="107"/>
      <c r="N72" s="107"/>
      <c r="O72" s="107"/>
      <c r="P72" s="107"/>
      <c r="Q72" s="107"/>
      <c r="R72" s="107"/>
      <c r="S72" s="107"/>
      <c r="T72" s="107"/>
      <c r="U72" s="107"/>
      <c r="V72" s="107"/>
      <c r="W72" s="107"/>
      <c r="X72" s="107"/>
      <c r="Y72" s="107"/>
      <c r="Z72" s="107"/>
      <c r="AA72" s="107"/>
      <c r="AB72" s="107"/>
    </row>
    <row r="73" spans="1:28" ht="13.9">
      <c r="A73" s="171"/>
      <c r="B73" s="240" t="s">
        <v>343</v>
      </c>
      <c r="C73" s="240"/>
      <c r="D73" s="240"/>
      <c r="E73" s="240"/>
      <c r="F73" s="241"/>
      <c r="G73" s="210"/>
      <c r="H73" s="196"/>
      <c r="I73" s="196"/>
      <c r="J73" s="196"/>
      <c r="K73" s="1"/>
      <c r="L73" s="1"/>
      <c r="M73" s="107"/>
      <c r="N73" s="107"/>
      <c r="O73" s="107"/>
      <c r="P73" s="107"/>
      <c r="Q73" s="107"/>
      <c r="R73" s="107"/>
      <c r="S73" s="107"/>
      <c r="T73" s="107"/>
      <c r="U73" s="107"/>
      <c r="V73" s="107"/>
      <c r="W73" s="107"/>
      <c r="X73" s="107"/>
      <c r="Y73" s="107"/>
      <c r="Z73" s="107"/>
      <c r="AA73" s="107"/>
      <c r="AB73" s="107"/>
    </row>
    <row r="74" spans="1:28" ht="91.15">
      <c r="A74" s="171" t="s">
        <v>167</v>
      </c>
      <c r="B74" s="172" t="s">
        <v>168</v>
      </c>
      <c r="C74" s="173" t="s">
        <v>344</v>
      </c>
      <c r="D74" s="174">
        <v>1</v>
      </c>
      <c r="E74" s="188">
        <v>0</v>
      </c>
      <c r="F74" s="239"/>
      <c r="G74" s="207" t="s">
        <v>539</v>
      </c>
      <c r="H74" s="196"/>
      <c r="I74" s="196"/>
      <c r="J74" s="196"/>
      <c r="K74" s="1"/>
      <c r="L74" s="1"/>
      <c r="M74" s="107"/>
      <c r="N74" s="107"/>
      <c r="O74" s="107"/>
      <c r="P74" s="107"/>
      <c r="Q74" s="107"/>
      <c r="R74" s="107"/>
      <c r="S74" s="107"/>
      <c r="T74" s="107"/>
      <c r="U74" s="107"/>
      <c r="V74" s="107"/>
      <c r="W74" s="107"/>
      <c r="X74" s="107"/>
      <c r="Y74" s="107"/>
      <c r="Z74" s="107"/>
      <c r="AA74" s="107"/>
      <c r="AB74" s="107"/>
    </row>
    <row r="75" spans="1:28" ht="41.45">
      <c r="A75" s="171" t="s">
        <v>169</v>
      </c>
      <c r="B75" s="172" t="s">
        <v>170</v>
      </c>
      <c r="C75" s="173"/>
      <c r="D75" s="174">
        <v>1</v>
      </c>
      <c r="E75" s="188">
        <v>1</v>
      </c>
      <c r="F75" s="175"/>
      <c r="G75" s="207"/>
      <c r="H75" s="196"/>
      <c r="I75" s="196"/>
      <c r="J75" s="196"/>
      <c r="K75" s="1"/>
      <c r="L75" s="1"/>
      <c r="M75" s="107"/>
      <c r="N75" s="107"/>
      <c r="O75" s="107"/>
      <c r="P75" s="107"/>
      <c r="Q75" s="107"/>
      <c r="R75" s="107"/>
      <c r="S75" s="107"/>
      <c r="T75" s="107"/>
      <c r="U75" s="107"/>
      <c r="V75" s="107"/>
      <c r="W75" s="107"/>
      <c r="X75" s="107"/>
      <c r="Y75" s="107"/>
      <c r="Z75" s="107"/>
      <c r="AA75" s="107"/>
      <c r="AB75" s="107"/>
    </row>
    <row r="76" spans="1:28" ht="13.9">
      <c r="A76" s="171"/>
      <c r="B76" s="240" t="s">
        <v>348</v>
      </c>
      <c r="C76" s="240"/>
      <c r="D76" s="240"/>
      <c r="E76" s="240"/>
      <c r="F76" s="241"/>
      <c r="G76" s="210"/>
      <c r="H76" s="196"/>
      <c r="I76" s="196"/>
      <c r="J76" s="196"/>
      <c r="K76" s="1"/>
      <c r="L76" s="1"/>
      <c r="M76" s="107"/>
      <c r="N76" s="107"/>
      <c r="O76" s="107"/>
      <c r="P76" s="107"/>
      <c r="Q76" s="107"/>
      <c r="R76" s="107"/>
      <c r="S76" s="107"/>
      <c r="T76" s="107"/>
      <c r="U76" s="107"/>
      <c r="V76" s="107"/>
      <c r="W76" s="107"/>
      <c r="X76" s="107"/>
      <c r="Y76" s="107"/>
      <c r="Z76" s="107"/>
      <c r="AA76" s="107"/>
      <c r="AB76" s="107"/>
    </row>
    <row r="77" spans="1:28" ht="55.15">
      <c r="A77" s="171" t="s">
        <v>172</v>
      </c>
      <c r="B77" s="172" t="s">
        <v>173</v>
      </c>
      <c r="C77" s="173" t="s">
        <v>349</v>
      </c>
      <c r="D77" s="174">
        <v>1</v>
      </c>
      <c r="E77" s="188">
        <v>1</v>
      </c>
      <c r="F77" s="196"/>
      <c r="G77" s="274" t="s">
        <v>540</v>
      </c>
      <c r="H77" s="196"/>
      <c r="I77" s="378"/>
      <c r="J77" s="196"/>
      <c r="K77" s="1"/>
      <c r="L77" s="1"/>
      <c r="M77" s="107"/>
      <c r="N77" s="107"/>
      <c r="O77" s="107"/>
      <c r="P77" s="107"/>
      <c r="Q77" s="107"/>
      <c r="R77" s="107"/>
      <c r="S77" s="107"/>
      <c r="T77" s="107"/>
      <c r="U77" s="107"/>
      <c r="V77" s="107"/>
      <c r="W77" s="107"/>
      <c r="X77" s="107"/>
      <c r="Y77" s="107"/>
      <c r="Z77" s="107"/>
      <c r="AA77" s="107"/>
      <c r="AB77" s="107"/>
    </row>
    <row r="78" spans="1:28" ht="41.45">
      <c r="A78" s="171" t="s">
        <v>174</v>
      </c>
      <c r="B78" s="172" t="s">
        <v>175</v>
      </c>
      <c r="C78" s="173"/>
      <c r="D78" s="174">
        <v>1</v>
      </c>
      <c r="E78" s="188">
        <v>0</v>
      </c>
      <c r="F78" s="196"/>
      <c r="G78" s="196"/>
      <c r="H78" s="196"/>
      <c r="I78" s="381"/>
      <c r="J78" s="196"/>
      <c r="K78" s="1"/>
      <c r="L78" s="1"/>
      <c r="M78" s="107"/>
      <c r="N78" s="107"/>
      <c r="O78" s="107"/>
      <c r="P78" s="107"/>
      <c r="Q78" s="107"/>
      <c r="R78" s="107"/>
      <c r="S78" s="107"/>
      <c r="T78" s="107"/>
      <c r="U78" s="107"/>
      <c r="V78" s="107"/>
      <c r="W78" s="107"/>
      <c r="X78" s="107"/>
      <c r="Y78" s="107"/>
      <c r="Z78" s="107"/>
      <c r="AA78" s="107"/>
      <c r="AB78" s="107"/>
    </row>
    <row r="79" spans="1:28" ht="13.9">
      <c r="A79" s="171"/>
      <c r="B79" s="240" t="s">
        <v>351</v>
      </c>
      <c r="C79" s="240"/>
      <c r="D79" s="240"/>
      <c r="E79" s="240"/>
      <c r="F79" s="241"/>
      <c r="G79" s="210"/>
      <c r="H79" s="196"/>
      <c r="I79" s="196"/>
      <c r="J79" s="196"/>
      <c r="K79" s="1"/>
      <c r="L79" s="1"/>
      <c r="M79" s="107"/>
      <c r="N79" s="107"/>
      <c r="O79" s="107"/>
      <c r="P79" s="107"/>
      <c r="Q79" s="107"/>
      <c r="R79" s="107"/>
      <c r="S79" s="107"/>
      <c r="T79" s="107"/>
      <c r="U79" s="107"/>
      <c r="V79" s="107"/>
      <c r="W79" s="107"/>
      <c r="X79" s="107"/>
      <c r="Y79" s="107"/>
      <c r="Z79" s="107"/>
      <c r="AA79" s="107"/>
      <c r="AB79" s="107"/>
    </row>
    <row r="80" spans="1:28" ht="55.15">
      <c r="A80" s="171" t="s">
        <v>179</v>
      </c>
      <c r="B80" s="172" t="s">
        <v>180</v>
      </c>
      <c r="C80" s="173"/>
      <c r="D80" s="174">
        <v>1</v>
      </c>
      <c r="E80" s="188">
        <v>0</v>
      </c>
      <c r="F80" s="175"/>
      <c r="G80" s="207"/>
      <c r="H80" s="196"/>
      <c r="I80" s="196"/>
      <c r="J80" s="196"/>
      <c r="K80" s="1"/>
      <c r="L80" s="1"/>
      <c r="M80" s="107"/>
      <c r="N80" s="107"/>
      <c r="O80" s="107"/>
      <c r="P80" s="107"/>
      <c r="Q80" s="107"/>
      <c r="R80" s="107"/>
      <c r="S80" s="107"/>
      <c r="T80" s="107"/>
      <c r="U80" s="107"/>
      <c r="V80" s="107"/>
      <c r="W80" s="107"/>
      <c r="X80" s="107"/>
      <c r="Y80" s="107"/>
      <c r="Z80" s="107"/>
      <c r="AA80" s="107"/>
      <c r="AB80" s="107"/>
    </row>
    <row r="81" spans="1:28" ht="55.15">
      <c r="A81" s="171" t="s">
        <v>181</v>
      </c>
      <c r="B81" s="172" t="s">
        <v>182</v>
      </c>
      <c r="C81" s="173"/>
      <c r="D81" s="174">
        <v>1</v>
      </c>
      <c r="E81" s="188">
        <v>0</v>
      </c>
      <c r="F81" s="175"/>
      <c r="G81" s="207" t="s">
        <v>541</v>
      </c>
      <c r="H81" s="196"/>
      <c r="I81" s="196"/>
      <c r="J81" s="196"/>
      <c r="K81" s="1"/>
      <c r="L81" s="1"/>
      <c r="M81" s="107"/>
      <c r="N81" s="107"/>
      <c r="O81" s="107"/>
      <c r="P81" s="107"/>
      <c r="Q81" s="107"/>
      <c r="R81" s="107"/>
      <c r="S81" s="107"/>
      <c r="T81" s="107"/>
      <c r="U81" s="107"/>
      <c r="V81" s="107"/>
      <c r="W81" s="107"/>
      <c r="X81" s="107"/>
      <c r="Y81" s="107"/>
      <c r="Z81" s="107"/>
      <c r="AA81" s="107"/>
      <c r="AB81" s="107"/>
    </row>
    <row r="82" spans="1:28" ht="41.45">
      <c r="A82" s="171" t="s">
        <v>183</v>
      </c>
      <c r="B82" s="172" t="s">
        <v>184</v>
      </c>
      <c r="C82" s="173"/>
      <c r="D82" s="174">
        <v>1</v>
      </c>
      <c r="E82" s="188">
        <v>0</v>
      </c>
      <c r="F82" s="175"/>
      <c r="G82" s="207"/>
      <c r="H82" s="196"/>
      <c r="I82" s="196"/>
      <c r="J82" s="196"/>
      <c r="K82" s="1"/>
      <c r="L82" s="1"/>
      <c r="M82" s="107"/>
      <c r="N82" s="107"/>
      <c r="O82" s="107"/>
      <c r="P82" s="107"/>
      <c r="Q82" s="107"/>
      <c r="R82" s="107"/>
      <c r="S82" s="107"/>
      <c r="T82" s="107"/>
      <c r="U82" s="107"/>
      <c r="V82" s="107"/>
      <c r="W82" s="107"/>
      <c r="X82" s="107"/>
      <c r="Y82" s="107"/>
      <c r="Z82" s="107"/>
      <c r="AA82" s="107"/>
      <c r="AB82" s="107"/>
    </row>
    <row r="83" spans="1:28" ht="13.9">
      <c r="A83" s="171"/>
      <c r="B83" s="173"/>
      <c r="C83" s="173"/>
      <c r="D83" s="174"/>
      <c r="E83" s="188"/>
      <c r="F83" s="175"/>
      <c r="G83" s="207"/>
      <c r="H83" s="196"/>
      <c r="I83" s="196"/>
      <c r="J83" s="196"/>
      <c r="K83" s="1"/>
      <c r="L83" s="1"/>
      <c r="M83" s="107"/>
      <c r="N83" s="107"/>
      <c r="O83" s="107"/>
      <c r="P83" s="107"/>
      <c r="Q83" s="107"/>
      <c r="R83" s="107"/>
      <c r="S83" s="107"/>
      <c r="T83" s="107"/>
      <c r="U83" s="107"/>
      <c r="V83" s="107"/>
      <c r="W83" s="107"/>
      <c r="X83" s="107"/>
      <c r="Y83" s="107"/>
      <c r="Z83" s="107"/>
      <c r="AA83" s="107"/>
      <c r="AB83" s="107"/>
    </row>
    <row r="84" spans="1:28" ht="13.9">
      <c r="A84" s="162" t="s">
        <v>450</v>
      </c>
      <c r="B84" s="168" t="s">
        <v>353</v>
      </c>
      <c r="C84" s="169"/>
      <c r="D84" s="169"/>
      <c r="E84" s="169"/>
      <c r="F84" s="170"/>
      <c r="G84" s="205"/>
      <c r="H84" s="196"/>
      <c r="I84" s="196"/>
      <c r="J84" s="196"/>
      <c r="K84" s="200"/>
      <c r="L84" s="200"/>
      <c r="M84" s="107"/>
      <c r="N84" s="107"/>
      <c r="O84" s="107"/>
      <c r="P84" s="107"/>
      <c r="Q84" s="107"/>
      <c r="R84" s="107"/>
      <c r="S84" s="107"/>
      <c r="T84" s="107"/>
      <c r="U84" s="107"/>
      <c r="V84" s="107"/>
      <c r="W84" s="107"/>
      <c r="X84" s="107"/>
      <c r="Y84" s="107"/>
      <c r="Z84" s="107"/>
      <c r="AA84" s="107"/>
      <c r="AB84" s="107"/>
    </row>
    <row r="85" spans="1:28" ht="41.45">
      <c r="A85" s="222" t="s">
        <v>451</v>
      </c>
      <c r="B85" s="172" t="s">
        <v>186</v>
      </c>
      <c r="C85" s="173" t="s">
        <v>354</v>
      </c>
      <c r="D85" s="174">
        <v>2</v>
      </c>
      <c r="E85" s="275">
        <v>0</v>
      </c>
      <c r="F85" s="175"/>
      <c r="G85" s="196"/>
      <c r="H85" s="196"/>
      <c r="I85" s="196"/>
      <c r="J85" s="196"/>
      <c r="K85" s="249" t="s">
        <v>2</v>
      </c>
      <c r="L85" s="250">
        <f>SUM(D85:D88)-SUMIF(E85:E88,"-",D85:D88)</f>
        <v>2</v>
      </c>
      <c r="M85" s="107"/>
      <c r="N85" s="107"/>
      <c r="O85" s="107"/>
      <c r="P85" s="107"/>
      <c r="Q85" s="107"/>
      <c r="R85" s="107"/>
      <c r="S85" s="107"/>
      <c r="T85" s="107"/>
      <c r="U85" s="107"/>
      <c r="V85" s="107"/>
      <c r="W85" s="107"/>
      <c r="X85" s="107"/>
      <c r="Y85" s="107"/>
      <c r="Z85" s="107"/>
      <c r="AA85" s="107"/>
      <c r="AB85" s="107"/>
    </row>
    <row r="86" spans="1:28" ht="54" customHeight="1">
      <c r="B86" s="172"/>
      <c r="C86" s="173"/>
      <c r="D86" s="174"/>
      <c r="E86" s="188"/>
      <c r="F86" s="196"/>
      <c r="G86" s="196"/>
      <c r="H86" s="196"/>
      <c r="I86" s="196"/>
      <c r="J86" s="196"/>
      <c r="K86" s="249" t="s">
        <v>3</v>
      </c>
      <c r="L86" s="250">
        <f>SUMIF(E85:E88,"~?",D85:D88)</f>
        <v>0</v>
      </c>
      <c r="M86" s="107"/>
      <c r="N86" s="107"/>
      <c r="O86" s="107"/>
      <c r="P86" s="107"/>
      <c r="Q86" s="107"/>
      <c r="R86" s="107"/>
      <c r="S86" s="107"/>
      <c r="T86" s="107"/>
      <c r="U86" s="107"/>
      <c r="V86" s="107"/>
      <c r="W86" s="107"/>
      <c r="X86" s="107"/>
      <c r="Y86" s="107"/>
      <c r="Z86" s="107"/>
      <c r="AA86" s="107"/>
      <c r="AB86" s="107"/>
    </row>
    <row r="87" spans="1:28" ht="45.6" customHeight="1">
      <c r="B87" s="172"/>
      <c r="C87" s="173"/>
      <c r="D87" s="174"/>
      <c r="E87" s="188"/>
      <c r="F87" s="175"/>
      <c r="G87" s="206"/>
      <c r="H87" s="196"/>
      <c r="I87" s="196"/>
      <c r="J87" s="196"/>
      <c r="K87" s="249" t="s">
        <v>4</v>
      </c>
      <c r="L87" s="250">
        <f>SUM(E85:E88)</f>
        <v>0</v>
      </c>
      <c r="M87" s="107"/>
      <c r="N87" s="107"/>
      <c r="O87" s="107"/>
      <c r="P87" s="107"/>
      <c r="Q87" s="107"/>
      <c r="R87" s="107"/>
      <c r="S87" s="107"/>
      <c r="T87" s="107"/>
      <c r="U87" s="107"/>
      <c r="V87" s="107"/>
      <c r="W87" s="107"/>
      <c r="X87" s="107"/>
      <c r="Y87" s="107"/>
      <c r="Z87" s="107"/>
      <c r="AA87" s="107"/>
      <c r="AB87" s="107"/>
    </row>
    <row r="88" spans="1:28" ht="27.6">
      <c r="A88" s="171"/>
      <c r="B88" s="173"/>
      <c r="C88" s="173"/>
      <c r="D88" s="174"/>
      <c r="E88" s="188"/>
      <c r="F88" s="175"/>
      <c r="G88" s="207"/>
      <c r="H88" s="196"/>
      <c r="I88" s="196"/>
      <c r="J88" s="196"/>
      <c r="K88" s="249" t="s">
        <v>5</v>
      </c>
      <c r="L88" s="250">
        <f>L85-L86</f>
        <v>2</v>
      </c>
      <c r="M88" s="107"/>
      <c r="N88" s="107"/>
      <c r="O88" s="107"/>
      <c r="P88" s="107"/>
      <c r="Q88" s="107"/>
      <c r="R88" s="107"/>
      <c r="S88" s="107"/>
      <c r="T88" s="107"/>
      <c r="U88" s="107"/>
      <c r="V88" s="107"/>
      <c r="W88" s="107"/>
      <c r="X88" s="107"/>
      <c r="Y88" s="107"/>
      <c r="Z88" s="107"/>
      <c r="AA88" s="107"/>
      <c r="AB88" s="107"/>
    </row>
    <row r="89" spans="1:28" ht="39.6" customHeight="1">
      <c r="A89" s="171"/>
      <c r="B89" s="173"/>
      <c r="C89" s="173"/>
      <c r="D89" s="174"/>
      <c r="E89" s="188"/>
      <c r="F89" s="175"/>
      <c r="G89" s="207"/>
      <c r="H89" s="196"/>
      <c r="I89" s="196"/>
      <c r="J89" s="196"/>
      <c r="K89" s="252" t="s">
        <v>423</v>
      </c>
      <c r="L89" s="253">
        <f>IFERROR(L87/L85,"N/A")</f>
        <v>0</v>
      </c>
      <c r="M89" s="107"/>
      <c r="N89" s="107"/>
      <c r="O89" s="107"/>
      <c r="P89" s="107"/>
      <c r="Q89" s="107"/>
      <c r="R89" s="107"/>
      <c r="S89" s="107"/>
      <c r="T89" s="107"/>
      <c r="U89" s="107"/>
      <c r="V89" s="107"/>
      <c r="W89" s="107"/>
      <c r="X89" s="107"/>
      <c r="Y89" s="107"/>
      <c r="Z89" s="107"/>
      <c r="AA89" s="107"/>
      <c r="AB89" s="107"/>
    </row>
    <row r="90" spans="1:28" ht="31.15" customHeight="1">
      <c r="A90" s="162" t="s">
        <v>452</v>
      </c>
      <c r="B90" s="168" t="s">
        <v>37</v>
      </c>
      <c r="C90" s="169"/>
      <c r="D90" s="169"/>
      <c r="E90" s="169"/>
      <c r="F90" s="170"/>
      <c r="G90" s="205"/>
      <c r="H90" s="196"/>
      <c r="I90" s="196"/>
      <c r="J90" s="196"/>
      <c r="M90" s="107"/>
      <c r="N90" s="107"/>
      <c r="O90" s="107"/>
      <c r="P90" s="107"/>
      <c r="Q90" s="107"/>
      <c r="R90" s="107"/>
      <c r="S90" s="107"/>
      <c r="T90" s="107"/>
      <c r="U90" s="107"/>
      <c r="V90" s="107"/>
      <c r="W90" s="107"/>
      <c r="X90" s="107"/>
      <c r="Y90" s="107"/>
      <c r="Z90" s="107"/>
      <c r="AA90" s="107"/>
      <c r="AB90" s="107"/>
    </row>
    <row r="91" spans="1:28" ht="27.6">
      <c r="A91" s="171" t="s">
        <v>453</v>
      </c>
      <c r="B91" s="172" t="s">
        <v>190</v>
      </c>
      <c r="C91" s="173" t="s">
        <v>359</v>
      </c>
      <c r="D91" s="174">
        <v>3</v>
      </c>
      <c r="E91" s="188">
        <v>3</v>
      </c>
      <c r="F91" s="175"/>
      <c r="G91" s="206"/>
      <c r="H91" s="196"/>
      <c r="I91" s="196"/>
      <c r="J91" s="196"/>
      <c r="K91" s="249" t="s">
        <v>2</v>
      </c>
      <c r="L91" s="250">
        <f>SUM(D91:D94)-SUMIF(E91:E94,"-",D91:D94)</f>
        <v>5</v>
      </c>
      <c r="M91" s="107"/>
      <c r="N91" s="107"/>
      <c r="O91" s="107"/>
      <c r="P91" s="107"/>
      <c r="Q91" s="107"/>
      <c r="R91" s="107"/>
      <c r="S91" s="107"/>
      <c r="T91" s="107"/>
      <c r="U91" s="107"/>
      <c r="V91" s="107"/>
      <c r="W91" s="107"/>
      <c r="X91" s="107"/>
      <c r="Y91" s="107"/>
      <c r="Z91" s="107"/>
      <c r="AA91" s="107"/>
      <c r="AB91" s="107"/>
    </row>
    <row r="92" spans="1:28" ht="41.45">
      <c r="A92" s="222" t="s">
        <v>455</v>
      </c>
      <c r="B92" s="176" t="s">
        <v>191</v>
      </c>
      <c r="C92" s="173" t="s">
        <v>361</v>
      </c>
      <c r="D92" s="174">
        <v>2</v>
      </c>
      <c r="E92" s="188">
        <v>2</v>
      </c>
      <c r="F92" s="196"/>
      <c r="G92" s="196"/>
      <c r="H92" s="196"/>
      <c r="I92" s="196"/>
      <c r="J92" s="196"/>
      <c r="K92" s="249" t="s">
        <v>3</v>
      </c>
      <c r="L92" s="250">
        <f>SUMIF(E91:E94,"~?",D91:D94)</f>
        <v>0</v>
      </c>
      <c r="M92" s="107"/>
      <c r="N92" s="107"/>
      <c r="O92" s="107"/>
      <c r="P92" s="107"/>
      <c r="Q92" s="107"/>
      <c r="R92" s="107"/>
      <c r="S92" s="107"/>
      <c r="T92" s="107"/>
      <c r="U92" s="107"/>
      <c r="V92" s="107"/>
      <c r="W92" s="107"/>
      <c r="X92" s="107"/>
      <c r="Y92" s="107"/>
      <c r="Z92" s="107"/>
      <c r="AA92" s="107"/>
      <c r="AB92" s="107"/>
    </row>
    <row r="93" spans="1:28" ht="22.9" customHeight="1">
      <c r="A93" s="171"/>
      <c r="B93" s="176"/>
      <c r="C93" s="173"/>
      <c r="D93" s="174"/>
      <c r="E93" s="188"/>
      <c r="F93" s="196"/>
      <c r="G93" s="196"/>
      <c r="H93" s="196"/>
      <c r="I93" s="196"/>
      <c r="J93" s="196"/>
      <c r="K93" s="249" t="s">
        <v>4</v>
      </c>
      <c r="L93" s="250">
        <f>SUM(E91:E94)</f>
        <v>5</v>
      </c>
      <c r="M93" s="107"/>
      <c r="N93" s="107"/>
      <c r="O93" s="107"/>
      <c r="P93" s="107"/>
      <c r="Q93" s="107"/>
      <c r="R93" s="107"/>
      <c r="S93" s="107"/>
      <c r="T93" s="107"/>
      <c r="U93" s="107"/>
      <c r="V93" s="107"/>
      <c r="W93" s="107"/>
      <c r="X93" s="107"/>
      <c r="Y93" s="107"/>
      <c r="Z93" s="107"/>
      <c r="AA93" s="107"/>
      <c r="AB93" s="107"/>
    </row>
    <row r="94" spans="1:28" ht="27.6">
      <c r="A94" s="171"/>
      <c r="B94" s="172"/>
      <c r="C94" s="173"/>
      <c r="D94" s="174"/>
      <c r="E94" s="188"/>
      <c r="F94" s="175"/>
      <c r="G94" s="207"/>
      <c r="H94" s="196"/>
      <c r="I94" s="196"/>
      <c r="J94" s="196"/>
      <c r="K94" s="249" t="s">
        <v>5</v>
      </c>
      <c r="L94" s="250">
        <f>L91-L92</f>
        <v>5</v>
      </c>
      <c r="M94" s="107"/>
      <c r="N94" s="107"/>
      <c r="O94" s="107"/>
      <c r="P94" s="107"/>
      <c r="Q94" s="107"/>
      <c r="R94" s="107"/>
      <c r="S94" s="107"/>
      <c r="T94" s="107"/>
      <c r="U94" s="107"/>
      <c r="V94" s="107"/>
      <c r="W94" s="107"/>
      <c r="X94" s="107"/>
      <c r="Y94" s="107"/>
      <c r="Z94" s="107"/>
      <c r="AA94" s="107"/>
      <c r="AB94" s="107"/>
    </row>
    <row r="95" spans="1:28" ht="42.6" customHeight="1">
      <c r="A95" s="171"/>
      <c r="B95" s="172"/>
      <c r="C95" s="173"/>
      <c r="D95" s="174"/>
      <c r="E95" s="188"/>
      <c r="F95" s="175"/>
      <c r="G95" s="207"/>
      <c r="H95" s="196"/>
      <c r="I95" s="196"/>
      <c r="J95" s="196"/>
      <c r="K95" s="252" t="s">
        <v>423</v>
      </c>
      <c r="L95" s="253">
        <f>IFERROR(L93/L91,"N/A")</f>
        <v>1</v>
      </c>
      <c r="M95" s="107"/>
      <c r="N95" s="107"/>
      <c r="O95" s="107"/>
      <c r="P95" s="107"/>
      <c r="Q95" s="107"/>
      <c r="R95" s="107"/>
      <c r="S95" s="107"/>
      <c r="T95" s="107"/>
      <c r="U95" s="107"/>
      <c r="V95" s="107"/>
      <c r="W95" s="107"/>
      <c r="X95" s="107"/>
      <c r="Y95" s="107"/>
      <c r="Z95" s="107"/>
      <c r="AA95" s="107"/>
      <c r="AB95" s="107"/>
    </row>
    <row r="96" spans="1:28" ht="33.6" customHeight="1">
      <c r="A96" s="162" t="s">
        <v>457</v>
      </c>
      <c r="B96" s="168" t="s">
        <v>363</v>
      </c>
      <c r="C96" s="169"/>
      <c r="D96" s="169"/>
      <c r="E96" s="169"/>
      <c r="F96" s="170"/>
      <c r="G96" s="205"/>
      <c r="H96" s="196"/>
      <c r="I96" s="196"/>
      <c r="J96" s="196"/>
      <c r="M96" s="107"/>
      <c r="N96" s="107"/>
      <c r="O96" s="107"/>
      <c r="P96" s="107"/>
      <c r="Q96" s="107"/>
      <c r="R96" s="107"/>
      <c r="S96" s="107"/>
      <c r="T96" s="107"/>
      <c r="U96" s="107"/>
      <c r="V96" s="107"/>
      <c r="W96" s="107"/>
      <c r="X96" s="107"/>
      <c r="Y96" s="107"/>
      <c r="Z96" s="107"/>
      <c r="AA96" s="107"/>
      <c r="AB96" s="107"/>
    </row>
    <row r="97" spans="1:28" ht="41.45">
      <c r="A97" s="222" t="s">
        <v>458</v>
      </c>
      <c r="B97" s="172" t="s">
        <v>193</v>
      </c>
      <c r="C97" s="173" t="s">
        <v>364</v>
      </c>
      <c r="D97" s="174">
        <v>1</v>
      </c>
      <c r="E97" s="275">
        <v>0</v>
      </c>
      <c r="F97" s="175"/>
      <c r="G97" s="207" t="s">
        <v>542</v>
      </c>
      <c r="H97" s="196"/>
      <c r="I97" s="196"/>
      <c r="J97" s="196"/>
      <c r="K97" s="249" t="s">
        <v>2</v>
      </c>
      <c r="L97" s="250">
        <f>SUM(D97:D102)-SUMIF(E97:E102,"-",D97:D102)</f>
        <v>5</v>
      </c>
      <c r="M97" s="107"/>
      <c r="N97" s="107"/>
      <c r="O97" s="107"/>
      <c r="P97" s="107"/>
      <c r="Q97" s="107"/>
      <c r="R97" s="107"/>
      <c r="S97" s="107"/>
      <c r="T97" s="107"/>
      <c r="U97" s="107"/>
      <c r="V97" s="107"/>
      <c r="W97" s="107"/>
      <c r="X97" s="107"/>
      <c r="Y97" s="107"/>
      <c r="Z97" s="107"/>
      <c r="AA97" s="107"/>
      <c r="AB97" s="107"/>
    </row>
    <row r="98" spans="1:28" ht="41.45">
      <c r="A98" s="222" t="s">
        <v>460</v>
      </c>
      <c r="B98" s="172" t="s">
        <v>194</v>
      </c>
      <c r="C98" s="173" t="s">
        <v>366</v>
      </c>
      <c r="D98" s="174">
        <v>1</v>
      </c>
      <c r="E98" s="275">
        <v>1</v>
      </c>
      <c r="F98" s="175"/>
      <c r="G98" s="207"/>
      <c r="H98" s="196"/>
      <c r="I98" s="196"/>
      <c r="J98" s="196"/>
      <c r="K98" s="249" t="s">
        <v>3</v>
      </c>
      <c r="L98" s="250">
        <f>SUMIF(E97:E102,"~?",D97:D102)</f>
        <v>0</v>
      </c>
      <c r="M98" s="107"/>
      <c r="N98" s="107"/>
      <c r="O98" s="107"/>
      <c r="P98" s="107"/>
      <c r="Q98" s="107"/>
      <c r="R98" s="107"/>
      <c r="S98" s="107"/>
      <c r="T98" s="107"/>
      <c r="U98" s="107"/>
      <c r="V98" s="107"/>
      <c r="W98" s="107"/>
      <c r="X98" s="107"/>
      <c r="Y98" s="107"/>
      <c r="Z98" s="107"/>
      <c r="AA98" s="107"/>
      <c r="AB98" s="107"/>
    </row>
    <row r="99" spans="1:28" ht="82.9">
      <c r="A99" s="222" t="s">
        <v>461</v>
      </c>
      <c r="B99" s="172" t="s">
        <v>195</v>
      </c>
      <c r="C99" s="173" t="s">
        <v>368</v>
      </c>
      <c r="D99" s="174">
        <v>2</v>
      </c>
      <c r="E99" s="275">
        <v>0</v>
      </c>
      <c r="F99" s="175"/>
      <c r="G99" s="207"/>
      <c r="H99" s="196"/>
      <c r="I99" s="196"/>
      <c r="J99" s="196"/>
      <c r="K99" s="249" t="s">
        <v>4</v>
      </c>
      <c r="L99" s="250">
        <f>SUM(E97:E102)</f>
        <v>1</v>
      </c>
      <c r="M99" s="107"/>
      <c r="N99" s="107"/>
      <c r="O99" s="107"/>
      <c r="P99" s="107"/>
      <c r="Q99" s="107"/>
      <c r="R99" s="107"/>
      <c r="S99" s="107"/>
      <c r="T99" s="107"/>
      <c r="U99" s="107"/>
      <c r="V99" s="107"/>
      <c r="W99" s="107"/>
      <c r="X99" s="107"/>
      <c r="Y99" s="107"/>
      <c r="Z99" s="107"/>
      <c r="AA99" s="107"/>
      <c r="AB99" s="107"/>
    </row>
    <row r="100" spans="1:28" ht="27.6">
      <c r="A100" s="222" t="s">
        <v>463</v>
      </c>
      <c r="B100" s="172" t="s">
        <v>197</v>
      </c>
      <c r="C100" s="173" t="s">
        <v>371</v>
      </c>
      <c r="D100" s="174">
        <v>1</v>
      </c>
      <c r="E100" s="275">
        <v>0</v>
      </c>
      <c r="F100" s="175"/>
      <c r="G100" s="207"/>
      <c r="H100" s="196"/>
      <c r="I100" s="196"/>
      <c r="J100" s="196"/>
      <c r="K100" s="249" t="s">
        <v>5</v>
      </c>
      <c r="L100" s="250">
        <f>L97-L98</f>
        <v>5</v>
      </c>
      <c r="M100" s="107"/>
      <c r="N100" s="107"/>
      <c r="O100" s="107"/>
      <c r="P100" s="107"/>
      <c r="Q100" s="107"/>
      <c r="R100" s="107"/>
      <c r="S100" s="107"/>
      <c r="T100" s="107"/>
      <c r="U100" s="107"/>
      <c r="V100" s="107"/>
      <c r="W100" s="107"/>
      <c r="X100" s="107"/>
      <c r="Y100" s="107"/>
      <c r="Z100" s="107"/>
      <c r="AA100" s="107"/>
      <c r="AB100" s="107"/>
    </row>
    <row r="101" spans="1:28" ht="27.6">
      <c r="A101" s="177"/>
      <c r="B101" s="258"/>
      <c r="C101" s="259"/>
      <c r="D101" s="259"/>
      <c r="E101" s="259"/>
      <c r="F101" s="260"/>
      <c r="G101" s="211"/>
      <c r="H101" s="196"/>
      <c r="I101" s="196"/>
      <c r="J101" s="196"/>
      <c r="K101" s="252" t="s">
        <v>423</v>
      </c>
      <c r="L101" s="253">
        <f>IFERROR(L99/L97,"N/A")</f>
        <v>0.2</v>
      </c>
      <c r="M101" s="107"/>
      <c r="N101" s="107"/>
      <c r="O101" s="107"/>
      <c r="P101" s="107"/>
      <c r="Q101" s="107"/>
      <c r="R101" s="107"/>
      <c r="S101" s="107"/>
      <c r="T101" s="107"/>
      <c r="U101" s="107"/>
      <c r="V101" s="107"/>
      <c r="W101" s="107"/>
      <c r="X101" s="107"/>
      <c r="Y101" s="107"/>
      <c r="Z101" s="107"/>
      <c r="AA101" s="107"/>
      <c r="AB101" s="107"/>
    </row>
    <row r="102" spans="1:28" ht="13.9">
      <c r="A102" s="178"/>
      <c r="H102" s="196"/>
      <c r="I102" s="196"/>
      <c r="J102" s="196"/>
      <c r="M102" s="107"/>
      <c r="N102" s="107"/>
      <c r="O102" s="107"/>
      <c r="P102" s="107"/>
      <c r="Q102" s="107"/>
      <c r="R102" s="107"/>
      <c r="S102" s="107"/>
      <c r="T102" s="107"/>
      <c r="U102" s="107"/>
      <c r="V102" s="107"/>
      <c r="W102" s="107"/>
      <c r="X102" s="107"/>
      <c r="Y102" s="107"/>
      <c r="Z102" s="107"/>
      <c r="AA102" s="107"/>
      <c r="AB102" s="107"/>
    </row>
    <row r="103" spans="1:28" ht="13.9">
      <c r="A103" s="171"/>
      <c r="B103" s="173"/>
      <c r="C103" s="173"/>
      <c r="D103" s="174"/>
      <c r="E103" s="188"/>
      <c r="F103" s="175"/>
      <c r="G103" s="207"/>
      <c r="H103" s="196"/>
      <c r="I103" s="196"/>
      <c r="J103" s="196"/>
      <c r="K103" s="1"/>
      <c r="L103" s="1"/>
      <c r="M103" s="107"/>
      <c r="N103" s="107"/>
      <c r="O103" s="107"/>
      <c r="P103" s="107"/>
      <c r="Q103" s="107"/>
      <c r="R103" s="107"/>
      <c r="S103" s="107"/>
      <c r="T103" s="107"/>
      <c r="U103" s="107"/>
      <c r="V103" s="107"/>
      <c r="W103" s="107"/>
      <c r="X103" s="107"/>
      <c r="Y103" s="107"/>
      <c r="Z103" s="107"/>
      <c r="AA103" s="107"/>
      <c r="AB103" s="107"/>
    </row>
    <row r="104" spans="1:28" ht="13.9">
      <c r="A104" s="162" t="s">
        <v>464</v>
      </c>
      <c r="B104" s="168" t="s">
        <v>373</v>
      </c>
      <c r="C104" s="169"/>
      <c r="D104" s="169"/>
      <c r="E104" s="169"/>
      <c r="F104" s="170"/>
      <c r="G104" s="205"/>
      <c r="H104" s="196"/>
      <c r="I104" s="196"/>
      <c r="J104" s="196"/>
      <c r="K104" s="200"/>
      <c r="L104" s="200"/>
      <c r="M104" s="107"/>
      <c r="N104" s="107"/>
      <c r="O104" s="107"/>
      <c r="P104" s="107"/>
      <c r="Q104" s="107"/>
      <c r="R104" s="107"/>
      <c r="S104" s="107"/>
      <c r="T104" s="107"/>
      <c r="U104" s="107"/>
      <c r="V104" s="107"/>
      <c r="W104" s="107"/>
      <c r="X104" s="107"/>
      <c r="Y104" s="107"/>
      <c r="Z104" s="107"/>
      <c r="AA104" s="107"/>
      <c r="AB104" s="107"/>
    </row>
    <row r="105" spans="1:28" ht="55.15">
      <c r="A105" s="223" t="s">
        <v>465</v>
      </c>
      <c r="B105" s="172" t="s">
        <v>199</v>
      </c>
      <c r="C105" s="173" t="s">
        <v>374</v>
      </c>
      <c r="D105" s="174">
        <v>2</v>
      </c>
      <c r="E105" s="188" t="s">
        <v>286</v>
      </c>
      <c r="F105" s="175"/>
      <c r="G105" s="207" t="s">
        <v>536</v>
      </c>
      <c r="H105" s="196"/>
      <c r="I105" s="196"/>
      <c r="J105" s="196"/>
      <c r="K105" s="249" t="s">
        <v>2</v>
      </c>
      <c r="L105" s="250">
        <f>SUM(D105:D109)-SUMIF(E105:E109,"-",D105:D109)</f>
        <v>7</v>
      </c>
      <c r="M105" s="107"/>
      <c r="N105" s="107"/>
      <c r="O105" s="107"/>
      <c r="P105" s="107"/>
      <c r="Q105" s="107"/>
      <c r="R105" s="107"/>
      <c r="S105" s="107"/>
      <c r="T105" s="107"/>
      <c r="U105" s="107"/>
      <c r="V105" s="107"/>
      <c r="W105" s="107"/>
      <c r="X105" s="107"/>
      <c r="Y105" s="107"/>
      <c r="Z105" s="107"/>
      <c r="AA105" s="107"/>
      <c r="AB105" s="107"/>
    </row>
    <row r="106" spans="1:28" ht="96.6">
      <c r="A106" s="223" t="s">
        <v>466</v>
      </c>
      <c r="B106" s="173" t="s">
        <v>200</v>
      </c>
      <c r="C106" s="173" t="s">
        <v>467</v>
      </c>
      <c r="D106" s="174">
        <v>3</v>
      </c>
      <c r="E106" s="188" t="s">
        <v>286</v>
      </c>
      <c r="F106" s="175"/>
      <c r="G106" s="207"/>
      <c r="H106" s="196"/>
      <c r="I106" s="196"/>
      <c r="J106" s="196"/>
      <c r="K106" s="249" t="s">
        <v>3</v>
      </c>
      <c r="L106" s="250">
        <f>SUMIF(E105:E109,"~?",D105:D109)</f>
        <v>5</v>
      </c>
      <c r="M106" s="107"/>
      <c r="N106" s="107"/>
      <c r="O106" s="107"/>
      <c r="P106" s="107"/>
      <c r="Q106" s="107"/>
      <c r="R106" s="107"/>
      <c r="S106" s="107"/>
      <c r="T106" s="107"/>
      <c r="U106" s="107"/>
      <c r="V106" s="107"/>
      <c r="W106" s="107"/>
      <c r="X106" s="107"/>
      <c r="Y106" s="107"/>
      <c r="Z106" s="107"/>
      <c r="AA106" s="107"/>
      <c r="AB106" s="107"/>
    </row>
    <row r="107" spans="1:28" ht="55.15">
      <c r="A107" s="222" t="s">
        <v>468</v>
      </c>
      <c r="B107" s="173" t="s">
        <v>202</v>
      </c>
      <c r="C107" s="173" t="s">
        <v>377</v>
      </c>
      <c r="D107" s="174">
        <v>2</v>
      </c>
      <c r="E107" s="188">
        <v>0</v>
      </c>
      <c r="F107" s="175" t="s">
        <v>543</v>
      </c>
      <c r="G107" s="207"/>
      <c r="H107" s="196"/>
      <c r="I107" s="196"/>
      <c r="J107" s="196"/>
      <c r="K107" s="249" t="s">
        <v>4</v>
      </c>
      <c r="L107" s="250">
        <f>SUM(E105:E109)</f>
        <v>0</v>
      </c>
      <c r="M107" s="107"/>
      <c r="N107" s="107"/>
      <c r="O107" s="107"/>
      <c r="P107" s="107"/>
      <c r="Q107" s="107"/>
      <c r="R107" s="107"/>
      <c r="S107" s="107"/>
      <c r="T107" s="107"/>
      <c r="U107" s="107"/>
      <c r="V107" s="107"/>
      <c r="W107" s="107"/>
      <c r="X107" s="107"/>
      <c r="Y107" s="107"/>
      <c r="Z107" s="107"/>
      <c r="AA107" s="107"/>
      <c r="AB107" s="107"/>
    </row>
    <row r="108" spans="1:28" ht="27.6">
      <c r="H108" s="196"/>
      <c r="I108" s="196"/>
      <c r="J108" s="196"/>
      <c r="K108" s="249" t="s">
        <v>5</v>
      </c>
      <c r="L108" s="250">
        <f>L105-L106</f>
        <v>2</v>
      </c>
      <c r="M108" s="107"/>
      <c r="N108" s="107"/>
      <c r="O108" s="107"/>
      <c r="P108" s="107"/>
      <c r="Q108" s="107"/>
      <c r="R108" s="107"/>
      <c r="S108" s="107"/>
      <c r="T108" s="107"/>
      <c r="U108" s="107"/>
      <c r="V108" s="107"/>
      <c r="W108" s="107"/>
      <c r="X108" s="107"/>
      <c r="Y108" s="107"/>
      <c r="Z108" s="107"/>
      <c r="AA108" s="107"/>
      <c r="AB108" s="107"/>
    </row>
    <row r="109" spans="1:28" ht="27.6">
      <c r="A109" s="171"/>
      <c r="B109" s="173"/>
      <c r="C109" s="173"/>
      <c r="D109" s="174"/>
      <c r="E109" s="188"/>
      <c r="F109" s="175"/>
      <c r="G109" s="207"/>
      <c r="H109" s="196"/>
      <c r="I109" s="196"/>
      <c r="J109" s="196"/>
      <c r="K109" s="252" t="s">
        <v>423</v>
      </c>
      <c r="L109" s="253">
        <f>IFERROR(L107/L105,"N/A")</f>
        <v>0</v>
      </c>
      <c r="M109" s="107"/>
      <c r="N109" s="107"/>
      <c r="O109" s="107"/>
      <c r="P109" s="107"/>
      <c r="Q109" s="107"/>
      <c r="R109" s="107"/>
      <c r="S109" s="107"/>
      <c r="T109" s="107"/>
      <c r="U109" s="107"/>
      <c r="V109" s="107"/>
      <c r="W109" s="107"/>
      <c r="X109" s="107"/>
      <c r="Y109" s="107"/>
      <c r="Z109" s="107"/>
      <c r="AA109" s="107"/>
      <c r="AB109" s="107"/>
    </row>
    <row r="110" spans="1:28" ht="13.9">
      <c r="A110" s="162" t="s">
        <v>469</v>
      </c>
      <c r="B110" s="168" t="s">
        <v>203</v>
      </c>
      <c r="C110" s="169"/>
      <c r="D110" s="169"/>
      <c r="E110" s="169"/>
      <c r="F110" s="170"/>
      <c r="G110" s="205"/>
      <c r="H110" s="196"/>
      <c r="I110" s="196"/>
      <c r="J110" s="196"/>
      <c r="K110" s="200"/>
      <c r="L110" s="200"/>
      <c r="M110" s="107"/>
      <c r="N110" s="107"/>
      <c r="O110" s="107"/>
      <c r="P110" s="107"/>
      <c r="Q110" s="107"/>
      <c r="R110" s="107"/>
      <c r="S110" s="107"/>
      <c r="T110" s="107"/>
      <c r="U110" s="107"/>
      <c r="V110" s="107"/>
      <c r="W110" s="107"/>
      <c r="X110" s="107"/>
      <c r="Y110" s="107"/>
      <c r="Z110" s="107"/>
      <c r="AA110" s="107"/>
      <c r="AB110" s="107"/>
    </row>
    <row r="111" spans="1:28" ht="27.6">
      <c r="A111" s="222" t="s">
        <v>470</v>
      </c>
      <c r="B111" s="172" t="s">
        <v>204</v>
      </c>
      <c r="C111" s="173"/>
      <c r="D111" s="174">
        <v>3</v>
      </c>
      <c r="E111" s="188">
        <v>3</v>
      </c>
      <c r="F111" s="207"/>
      <c r="G111" s="207"/>
      <c r="H111" s="196"/>
      <c r="I111" s="196"/>
      <c r="J111" s="196"/>
      <c r="K111" s="249" t="s">
        <v>2</v>
      </c>
      <c r="L111" s="250">
        <f>SUM(D111:D115)-SUMIF(E111:E115,"-",D111:D115)</f>
        <v>4</v>
      </c>
      <c r="M111" s="107"/>
      <c r="N111" s="107"/>
      <c r="O111" s="107"/>
      <c r="P111" s="107"/>
      <c r="Q111" s="107"/>
      <c r="R111" s="107"/>
      <c r="S111" s="107"/>
      <c r="T111" s="107"/>
      <c r="U111" s="107"/>
      <c r="V111" s="107"/>
      <c r="W111" s="107"/>
      <c r="X111" s="107"/>
      <c r="Y111" s="107"/>
      <c r="Z111" s="107"/>
      <c r="AA111" s="107"/>
      <c r="AB111" s="107"/>
    </row>
    <row r="112" spans="1:28" ht="55.15">
      <c r="A112" s="222" t="s">
        <v>471</v>
      </c>
      <c r="B112" s="201" t="s">
        <v>205</v>
      </c>
      <c r="C112" s="173"/>
      <c r="D112" s="174">
        <v>1</v>
      </c>
      <c r="E112" s="188">
        <v>1</v>
      </c>
      <c r="F112" s="175"/>
      <c r="G112" s="207"/>
      <c r="H112" s="196"/>
      <c r="I112" s="196"/>
      <c r="J112" s="196"/>
      <c r="K112" s="249" t="s">
        <v>3</v>
      </c>
      <c r="L112" s="250">
        <f>SUMIF(E111:E115,"~?",D111:D115)</f>
        <v>0</v>
      </c>
      <c r="M112" s="107"/>
      <c r="N112" s="107"/>
      <c r="O112" s="107"/>
      <c r="P112" s="107"/>
      <c r="Q112" s="107"/>
      <c r="R112" s="107"/>
      <c r="S112" s="107"/>
      <c r="T112" s="107"/>
      <c r="U112" s="107"/>
      <c r="V112" s="107"/>
      <c r="W112" s="107"/>
      <c r="X112" s="107"/>
      <c r="Y112" s="107"/>
      <c r="Z112" s="107"/>
      <c r="AA112" s="107"/>
      <c r="AB112" s="107"/>
    </row>
    <row r="113" spans="1:28" ht="55.15">
      <c r="A113" s="222" t="s">
        <v>472</v>
      </c>
      <c r="B113" s="172" t="s">
        <v>207</v>
      </c>
      <c r="C113" s="173"/>
      <c r="D113" s="174">
        <v>2</v>
      </c>
      <c r="E113" s="275" t="s">
        <v>311</v>
      </c>
      <c r="F113" s="175"/>
      <c r="G113" s="207"/>
      <c r="H113" s="196"/>
      <c r="I113" s="196"/>
      <c r="J113" s="196"/>
      <c r="K113" s="249" t="s">
        <v>4</v>
      </c>
      <c r="L113" s="250">
        <f>SUM(E111:E115)</f>
        <v>4</v>
      </c>
      <c r="M113" s="107"/>
      <c r="N113" s="107"/>
      <c r="O113" s="107"/>
      <c r="P113" s="107"/>
      <c r="Q113" s="107"/>
      <c r="R113" s="107"/>
      <c r="S113" s="107"/>
      <c r="T113" s="107"/>
      <c r="U113" s="107"/>
      <c r="V113" s="107"/>
      <c r="W113" s="107"/>
      <c r="X113" s="107"/>
      <c r="Y113" s="107"/>
      <c r="Z113" s="107"/>
      <c r="AA113" s="107"/>
      <c r="AB113" s="107"/>
    </row>
    <row r="114" spans="1:28" ht="27.6">
      <c r="A114" s="222" t="s">
        <v>473</v>
      </c>
      <c r="B114" s="172" t="s">
        <v>208</v>
      </c>
      <c r="C114" s="173" t="s">
        <v>379</v>
      </c>
      <c r="D114" s="174">
        <v>1</v>
      </c>
      <c r="E114" s="275" t="s">
        <v>311</v>
      </c>
      <c r="F114" s="175"/>
      <c r="G114" s="207"/>
      <c r="H114" s="196"/>
      <c r="I114" s="196"/>
      <c r="J114" s="196"/>
      <c r="K114" s="249" t="s">
        <v>5</v>
      </c>
      <c r="L114" s="250">
        <f>L111-L112</f>
        <v>4</v>
      </c>
      <c r="M114" s="107"/>
      <c r="N114" s="107"/>
      <c r="O114" s="107"/>
      <c r="P114" s="107"/>
      <c r="Q114" s="107"/>
      <c r="R114" s="107"/>
      <c r="S114" s="107"/>
      <c r="T114" s="107"/>
      <c r="U114" s="107"/>
      <c r="V114" s="107"/>
      <c r="W114" s="107"/>
      <c r="X114" s="107"/>
      <c r="Y114" s="107"/>
      <c r="Z114" s="107"/>
      <c r="AA114" s="107"/>
      <c r="AB114" s="107"/>
    </row>
    <row r="115" spans="1:28" ht="27.6">
      <c r="H115" s="196"/>
      <c r="I115" s="196"/>
      <c r="J115" s="196"/>
      <c r="K115" s="252" t="s">
        <v>423</v>
      </c>
      <c r="L115" s="253">
        <f>IFERROR(L113/L111,"N/A")</f>
        <v>1</v>
      </c>
      <c r="M115" s="107"/>
      <c r="N115" s="107"/>
      <c r="O115" s="107"/>
      <c r="P115" s="107"/>
      <c r="Q115" s="107"/>
      <c r="R115" s="107"/>
      <c r="S115" s="107"/>
      <c r="T115" s="107"/>
      <c r="U115" s="107"/>
      <c r="V115" s="107"/>
      <c r="W115" s="107"/>
      <c r="X115" s="107"/>
      <c r="Y115" s="107"/>
      <c r="Z115" s="107"/>
      <c r="AA115" s="107"/>
      <c r="AB115" s="107"/>
    </row>
    <row r="116" spans="1:28" ht="13.9">
      <c r="A116" s="162" t="s">
        <v>474</v>
      </c>
      <c r="B116" s="168" t="s">
        <v>44</v>
      </c>
      <c r="C116" s="169"/>
      <c r="D116" s="169"/>
      <c r="E116" s="169"/>
      <c r="F116" s="170"/>
      <c r="G116" s="205"/>
      <c r="H116" s="196"/>
      <c r="I116" s="196"/>
      <c r="J116" s="196"/>
      <c r="K116" s="200"/>
      <c r="L116" s="200"/>
      <c r="M116" s="107"/>
      <c r="N116" s="107"/>
      <c r="O116" s="107"/>
      <c r="P116" s="107"/>
      <c r="Q116" s="107"/>
      <c r="R116" s="107"/>
      <c r="S116" s="107"/>
      <c r="T116" s="107"/>
      <c r="U116" s="107"/>
      <c r="V116" s="107"/>
      <c r="W116" s="107"/>
      <c r="X116" s="107"/>
      <c r="Y116" s="107"/>
      <c r="Z116" s="107"/>
      <c r="AA116" s="107"/>
      <c r="AB116" s="107"/>
    </row>
    <row r="117" spans="1:28" ht="55.15">
      <c r="A117" s="222" t="s">
        <v>475</v>
      </c>
      <c r="B117" s="172" t="s">
        <v>210</v>
      </c>
      <c r="C117" s="173" t="s">
        <v>380</v>
      </c>
      <c r="D117" s="174">
        <v>1</v>
      </c>
      <c r="E117" s="188">
        <v>1</v>
      </c>
      <c r="F117" s="175"/>
      <c r="G117" s="207"/>
      <c r="H117" s="196"/>
      <c r="I117" s="196"/>
      <c r="J117" s="196"/>
      <c r="K117" s="249" t="s">
        <v>2</v>
      </c>
      <c r="L117" s="250">
        <f>SUM(D117:D122)-SUMIF(E117:E122,"-",D117:D122)</f>
        <v>5</v>
      </c>
      <c r="M117" s="107"/>
      <c r="N117" s="107"/>
      <c r="O117" s="107"/>
      <c r="P117" s="107"/>
      <c r="Q117" s="107"/>
      <c r="R117" s="107"/>
      <c r="S117" s="107"/>
      <c r="T117" s="107"/>
      <c r="U117" s="107"/>
      <c r="V117" s="107"/>
      <c r="W117" s="107"/>
      <c r="X117" s="107"/>
      <c r="Y117" s="107"/>
      <c r="Z117" s="107"/>
      <c r="AA117" s="107"/>
      <c r="AB117" s="107"/>
    </row>
    <row r="118" spans="1:28" ht="27.6">
      <c r="A118" s="222" t="s">
        <v>476</v>
      </c>
      <c r="B118" s="172" t="s">
        <v>211</v>
      </c>
      <c r="C118" s="173"/>
      <c r="D118" s="174">
        <v>1</v>
      </c>
      <c r="E118" s="188">
        <v>1</v>
      </c>
      <c r="F118" s="175"/>
      <c r="G118" s="207"/>
      <c r="H118" s="196"/>
      <c r="I118" s="196"/>
      <c r="J118" s="196"/>
      <c r="K118" s="249" t="s">
        <v>3</v>
      </c>
      <c r="L118" s="250">
        <f>SUMIF(E117:E122,"~?",D117:D122)</f>
        <v>0</v>
      </c>
      <c r="M118" s="107"/>
      <c r="N118" s="107"/>
      <c r="O118" s="107"/>
      <c r="P118" s="107"/>
      <c r="Q118" s="107"/>
      <c r="R118" s="107"/>
      <c r="S118" s="107"/>
      <c r="T118" s="107"/>
      <c r="U118" s="107"/>
      <c r="V118" s="107"/>
      <c r="W118" s="107"/>
      <c r="X118" s="107"/>
      <c r="Y118" s="107"/>
      <c r="Z118" s="107"/>
      <c r="AA118" s="107"/>
      <c r="AB118" s="107"/>
    </row>
    <row r="119" spans="1:28" ht="55.15">
      <c r="A119" s="222" t="s">
        <v>477</v>
      </c>
      <c r="B119" s="172" t="s">
        <v>212</v>
      </c>
      <c r="C119" s="173" t="s">
        <v>383</v>
      </c>
      <c r="D119" s="174">
        <v>1</v>
      </c>
      <c r="E119" s="188">
        <v>1</v>
      </c>
      <c r="F119" s="175"/>
      <c r="G119" s="207"/>
      <c r="H119" s="196"/>
      <c r="I119" s="196"/>
      <c r="J119" s="196"/>
      <c r="K119" s="249" t="s">
        <v>4</v>
      </c>
      <c r="L119" s="250">
        <f>SUM(E117:E122)</f>
        <v>5</v>
      </c>
      <c r="M119" s="107"/>
      <c r="N119" s="107"/>
      <c r="O119" s="107"/>
      <c r="P119" s="107"/>
      <c r="Q119" s="107"/>
      <c r="R119" s="107"/>
      <c r="S119" s="107"/>
      <c r="T119" s="107"/>
      <c r="U119" s="107"/>
      <c r="V119" s="107"/>
      <c r="W119" s="107"/>
      <c r="X119" s="107"/>
      <c r="Y119" s="107"/>
      <c r="Z119" s="107"/>
      <c r="AA119" s="107"/>
      <c r="AB119" s="107"/>
    </row>
    <row r="120" spans="1:28" ht="41.45">
      <c r="A120" s="222" t="s">
        <v>478</v>
      </c>
      <c r="B120" s="172" t="s">
        <v>385</v>
      </c>
      <c r="C120" s="173" t="s">
        <v>386</v>
      </c>
      <c r="D120" s="174">
        <v>1</v>
      </c>
      <c r="E120" s="188">
        <v>1</v>
      </c>
      <c r="G120" s="207"/>
      <c r="H120" s="196"/>
      <c r="I120" s="196"/>
      <c r="J120" s="196"/>
      <c r="K120" s="249" t="s">
        <v>5</v>
      </c>
      <c r="L120" s="250">
        <f>L117-L118</f>
        <v>5</v>
      </c>
      <c r="M120" s="107"/>
      <c r="N120" s="107"/>
      <c r="O120" s="107"/>
      <c r="P120" s="107"/>
      <c r="Q120" s="107"/>
      <c r="R120" s="107"/>
      <c r="S120" s="107"/>
      <c r="T120" s="107"/>
      <c r="U120" s="107"/>
      <c r="V120" s="107"/>
      <c r="W120" s="107"/>
      <c r="X120" s="107"/>
      <c r="Y120" s="107"/>
      <c r="Z120" s="107"/>
      <c r="AA120" s="107"/>
      <c r="AB120" s="107"/>
    </row>
    <row r="121" spans="1:28" ht="41.45">
      <c r="A121" s="222" t="s">
        <v>479</v>
      </c>
      <c r="B121" s="172" t="s">
        <v>214</v>
      </c>
      <c r="C121" s="173" t="s">
        <v>388</v>
      </c>
      <c r="D121" s="174">
        <v>1</v>
      </c>
      <c r="E121" s="188">
        <v>1</v>
      </c>
      <c r="F121" s="175"/>
      <c r="G121" s="175"/>
      <c r="H121" s="196"/>
      <c r="I121" s="196"/>
      <c r="J121" s="196"/>
      <c r="K121" s="252" t="s">
        <v>423</v>
      </c>
      <c r="L121" s="253">
        <f>IFERROR(L119/L117,"N/A")</f>
        <v>1</v>
      </c>
      <c r="M121" s="107"/>
      <c r="N121" s="107"/>
      <c r="O121" s="107"/>
      <c r="P121" s="107"/>
      <c r="Q121" s="107"/>
      <c r="R121" s="107"/>
      <c r="S121" s="107"/>
      <c r="T121" s="107"/>
      <c r="U121" s="107"/>
      <c r="V121" s="107"/>
      <c r="W121" s="107"/>
      <c r="X121" s="107"/>
      <c r="Y121" s="107"/>
      <c r="Z121" s="107"/>
      <c r="AA121" s="107"/>
      <c r="AB121" s="107"/>
    </row>
    <row r="122" spans="1:28" ht="13.9">
      <c r="A122" s="171"/>
      <c r="B122" s="173"/>
      <c r="C122" s="173"/>
      <c r="D122" s="174"/>
      <c r="E122" s="188"/>
      <c r="F122" s="175"/>
      <c r="G122" s="207"/>
      <c r="H122" s="196"/>
      <c r="I122" s="196"/>
      <c r="J122" s="196"/>
      <c r="K122" s="1"/>
      <c r="L122" s="1"/>
      <c r="M122" s="107"/>
      <c r="N122" s="107"/>
      <c r="O122" s="107"/>
      <c r="P122" s="107"/>
      <c r="Q122" s="107"/>
      <c r="R122" s="107"/>
      <c r="S122" s="107"/>
      <c r="T122" s="107"/>
      <c r="U122" s="107"/>
      <c r="V122" s="107"/>
      <c r="W122" s="107"/>
      <c r="X122" s="107"/>
      <c r="Y122" s="107"/>
      <c r="Z122" s="107"/>
      <c r="AA122" s="107"/>
      <c r="AB122" s="107"/>
    </row>
    <row r="123" spans="1:28" ht="13.9">
      <c r="A123" s="162" t="s">
        <v>480</v>
      </c>
      <c r="B123" s="168" t="s">
        <v>45</v>
      </c>
      <c r="C123" s="169"/>
      <c r="D123" s="169"/>
      <c r="E123" s="169"/>
      <c r="F123" s="170"/>
      <c r="G123" s="205"/>
      <c r="H123" s="196"/>
      <c r="I123" s="196"/>
      <c r="J123" s="196"/>
      <c r="K123" s="200"/>
      <c r="L123" s="200"/>
      <c r="M123" s="107"/>
      <c r="N123" s="107"/>
      <c r="O123" s="107"/>
      <c r="P123" s="107"/>
      <c r="Q123" s="107"/>
      <c r="R123" s="107"/>
      <c r="S123" s="107"/>
      <c r="T123" s="107"/>
      <c r="U123" s="107"/>
      <c r="V123" s="107"/>
      <c r="W123" s="107"/>
      <c r="X123" s="107"/>
      <c r="Y123" s="107"/>
      <c r="Z123" s="107"/>
      <c r="AA123" s="107"/>
      <c r="AB123" s="107"/>
    </row>
    <row r="124" spans="1:28" ht="69">
      <c r="A124" s="223" t="s">
        <v>481</v>
      </c>
      <c r="B124" s="172" t="s">
        <v>215</v>
      </c>
      <c r="C124" s="173" t="s">
        <v>389</v>
      </c>
      <c r="D124" s="174">
        <v>1</v>
      </c>
      <c r="E124" s="188">
        <v>0.5</v>
      </c>
      <c r="F124" s="175"/>
      <c r="G124" s="207"/>
      <c r="H124" s="196"/>
      <c r="I124" s="196"/>
      <c r="J124" s="196"/>
      <c r="K124" s="249" t="s">
        <v>2</v>
      </c>
      <c r="L124" s="250">
        <f>SUM(D124:D130)-SUMIF(E124:E130,"-",D124:D130)</f>
        <v>7</v>
      </c>
      <c r="M124" s="107"/>
      <c r="N124" s="107"/>
      <c r="O124" s="107"/>
      <c r="P124" s="107"/>
      <c r="Q124" s="107"/>
      <c r="R124" s="107"/>
      <c r="S124" s="107"/>
      <c r="T124" s="107"/>
      <c r="U124" s="107"/>
      <c r="V124" s="107"/>
      <c r="W124" s="107"/>
      <c r="X124" s="107"/>
      <c r="Y124" s="107"/>
      <c r="Z124" s="107"/>
      <c r="AA124" s="107"/>
      <c r="AB124" s="107"/>
    </row>
    <row r="125" spans="1:28" ht="27.6">
      <c r="A125" s="223" t="s">
        <v>482</v>
      </c>
      <c r="B125" s="172" t="s">
        <v>216</v>
      </c>
      <c r="C125" s="173"/>
      <c r="D125" s="174">
        <v>1</v>
      </c>
      <c r="E125" s="188">
        <v>1</v>
      </c>
      <c r="F125" s="175"/>
      <c r="G125" s="207"/>
      <c r="H125" s="196"/>
      <c r="I125" s="196"/>
      <c r="J125" s="196"/>
      <c r="K125" s="249" t="s">
        <v>3</v>
      </c>
      <c r="L125" s="250">
        <f>SUMIF(E124:E130,"~?",D124:D130)</f>
        <v>0</v>
      </c>
      <c r="M125" s="107"/>
      <c r="N125" s="107"/>
      <c r="O125" s="107"/>
      <c r="P125" s="107"/>
      <c r="Q125" s="107"/>
      <c r="R125" s="107"/>
      <c r="S125" s="107"/>
      <c r="T125" s="107"/>
      <c r="U125" s="107"/>
      <c r="V125" s="107"/>
      <c r="W125" s="107"/>
      <c r="X125" s="107"/>
      <c r="Y125" s="107"/>
      <c r="Z125" s="107"/>
      <c r="AA125" s="107"/>
      <c r="AB125" s="107"/>
    </row>
    <row r="126" spans="1:28" ht="27.6">
      <c r="A126" s="223" t="s">
        <v>483</v>
      </c>
      <c r="B126" s="172" t="s">
        <v>217</v>
      </c>
      <c r="C126" s="173" t="s">
        <v>390</v>
      </c>
      <c r="D126" s="174">
        <v>1</v>
      </c>
      <c r="E126" s="188">
        <v>0</v>
      </c>
      <c r="F126" s="175"/>
      <c r="G126" s="207"/>
      <c r="H126" s="196"/>
      <c r="I126" s="196"/>
      <c r="J126" s="196"/>
      <c r="K126" s="249" t="s">
        <v>4</v>
      </c>
      <c r="L126" s="250">
        <f>SUM(E124:E130)</f>
        <v>1.5</v>
      </c>
      <c r="M126" s="107"/>
      <c r="N126" s="107"/>
      <c r="O126" s="107"/>
      <c r="P126" s="107"/>
      <c r="Q126" s="107"/>
      <c r="R126" s="107"/>
      <c r="S126" s="107"/>
      <c r="T126" s="107"/>
      <c r="U126" s="107"/>
      <c r="V126" s="107"/>
      <c r="W126" s="107"/>
      <c r="X126" s="107"/>
      <c r="Y126" s="107"/>
      <c r="Z126" s="107"/>
      <c r="AA126" s="107"/>
      <c r="AB126" s="107"/>
    </row>
    <row r="127" spans="1:28" ht="27.6">
      <c r="A127" s="223" t="s">
        <v>484</v>
      </c>
      <c r="B127" s="172" t="s">
        <v>218</v>
      </c>
      <c r="C127" s="173"/>
      <c r="D127" s="174">
        <v>1</v>
      </c>
      <c r="E127" s="188">
        <v>0</v>
      </c>
      <c r="F127" s="175"/>
      <c r="G127" s="207"/>
      <c r="H127" s="196"/>
      <c r="I127" s="196"/>
      <c r="J127" s="196"/>
      <c r="K127" s="249" t="s">
        <v>5</v>
      </c>
      <c r="L127" s="250">
        <f>L124-L125</f>
        <v>7</v>
      </c>
      <c r="M127" s="107"/>
      <c r="N127" s="107"/>
      <c r="O127" s="107"/>
      <c r="P127" s="107"/>
      <c r="Q127" s="107"/>
      <c r="R127" s="107"/>
      <c r="S127" s="107"/>
      <c r="T127" s="107"/>
      <c r="U127" s="107"/>
      <c r="V127" s="107"/>
      <c r="W127" s="107"/>
      <c r="X127" s="107"/>
      <c r="Y127" s="107"/>
      <c r="Z127" s="107"/>
      <c r="AA127" s="107"/>
      <c r="AB127" s="107"/>
    </row>
    <row r="128" spans="1:28" ht="41.45">
      <c r="A128" s="223" t="s">
        <v>485</v>
      </c>
      <c r="B128" s="172" t="s">
        <v>219</v>
      </c>
      <c r="C128" s="173" t="s">
        <v>391</v>
      </c>
      <c r="D128" s="174">
        <v>1</v>
      </c>
      <c r="E128" s="188">
        <v>0</v>
      </c>
      <c r="F128" s="175"/>
      <c r="G128" s="207"/>
      <c r="H128" s="196"/>
      <c r="I128" s="196"/>
      <c r="J128" s="196"/>
      <c r="K128" s="252" t="s">
        <v>423</v>
      </c>
      <c r="L128" s="253">
        <f>IFERROR(L126/L124,"N/A")</f>
        <v>0.21428571428571427</v>
      </c>
      <c r="M128" s="107"/>
      <c r="N128" s="107"/>
      <c r="O128" s="107"/>
      <c r="P128" s="107"/>
      <c r="Q128" s="107"/>
      <c r="R128" s="107"/>
      <c r="S128" s="107"/>
      <c r="T128" s="107"/>
      <c r="U128" s="107"/>
      <c r="V128" s="107"/>
      <c r="W128" s="107"/>
      <c r="X128" s="107"/>
      <c r="Y128" s="107"/>
      <c r="Z128" s="107"/>
      <c r="AA128" s="107"/>
      <c r="AB128" s="107"/>
    </row>
    <row r="129" spans="1:28" ht="27.6">
      <c r="A129" s="223" t="s">
        <v>486</v>
      </c>
      <c r="B129" s="172" t="s">
        <v>220</v>
      </c>
      <c r="C129" s="173" t="s">
        <v>392</v>
      </c>
      <c r="D129" s="174">
        <v>1</v>
      </c>
      <c r="E129" s="188">
        <v>0</v>
      </c>
      <c r="F129" s="175"/>
      <c r="G129" s="207"/>
      <c r="H129" s="196"/>
      <c r="I129" s="196"/>
      <c r="J129" s="196"/>
      <c r="K129" s="1"/>
      <c r="L129" s="1"/>
      <c r="M129" s="107"/>
      <c r="N129" s="107"/>
      <c r="O129" s="107"/>
      <c r="P129" s="107"/>
      <c r="Q129" s="107"/>
      <c r="R129" s="107"/>
      <c r="S129" s="107"/>
      <c r="T129" s="107"/>
      <c r="U129" s="107"/>
      <c r="V129" s="107"/>
      <c r="W129" s="107"/>
      <c r="X129" s="107"/>
      <c r="Y129" s="107"/>
      <c r="Z129" s="107"/>
      <c r="AA129" s="107"/>
      <c r="AB129" s="107"/>
    </row>
    <row r="130" spans="1:28" ht="96.6">
      <c r="A130" s="223" t="s">
        <v>487</v>
      </c>
      <c r="B130" s="172" t="s">
        <v>221</v>
      </c>
      <c r="C130" s="173" t="s">
        <v>393</v>
      </c>
      <c r="D130" s="174">
        <v>1</v>
      </c>
      <c r="E130" s="188">
        <v>0</v>
      </c>
      <c r="F130" s="175"/>
      <c r="G130" s="207"/>
      <c r="H130" s="196"/>
      <c r="I130" s="196"/>
      <c r="J130" s="196"/>
      <c r="K130" s="1"/>
      <c r="L130" s="1"/>
      <c r="M130" s="107"/>
      <c r="N130" s="107"/>
      <c r="O130" s="107"/>
      <c r="P130" s="107"/>
      <c r="Q130" s="107"/>
      <c r="R130" s="107"/>
      <c r="S130" s="107"/>
      <c r="T130" s="107"/>
      <c r="U130" s="107"/>
      <c r="V130" s="107"/>
      <c r="W130" s="107"/>
      <c r="X130" s="107"/>
      <c r="Y130" s="107"/>
      <c r="Z130" s="107"/>
      <c r="AA130" s="107"/>
      <c r="AB130" s="107"/>
    </row>
    <row r="131" spans="1:28" ht="13.9">
      <c r="A131" s="261"/>
      <c r="B131" s="173"/>
      <c r="C131" s="173"/>
      <c r="D131" s="174"/>
      <c r="E131" s="188"/>
      <c r="F131" s="175"/>
      <c r="G131" s="207"/>
      <c r="H131" s="196"/>
      <c r="I131" s="196"/>
      <c r="J131" s="196"/>
      <c r="K131" s="1"/>
      <c r="L131" s="1"/>
      <c r="M131" s="107"/>
      <c r="N131" s="107"/>
      <c r="O131" s="107"/>
      <c r="P131" s="107"/>
      <c r="Q131" s="107"/>
      <c r="R131" s="107"/>
      <c r="S131" s="107"/>
      <c r="T131" s="107"/>
      <c r="U131" s="107"/>
      <c r="V131" s="107"/>
      <c r="W131" s="107"/>
      <c r="X131" s="107"/>
      <c r="Y131" s="107"/>
      <c r="Z131" s="107"/>
      <c r="AA131" s="107"/>
      <c r="AB131" s="107"/>
    </row>
    <row r="132" spans="1:28" ht="13.9">
      <c r="A132" s="162" t="s">
        <v>488</v>
      </c>
      <c r="B132" s="168" t="s">
        <v>47</v>
      </c>
      <c r="C132" s="169"/>
      <c r="D132" s="169"/>
      <c r="E132" s="169"/>
      <c r="F132" s="170"/>
      <c r="G132" s="205"/>
      <c r="H132" s="196"/>
      <c r="I132" s="196"/>
      <c r="J132" s="196"/>
      <c r="K132" s="200"/>
      <c r="L132" s="200"/>
      <c r="M132" s="107"/>
      <c r="N132" s="107"/>
      <c r="O132" s="107"/>
      <c r="P132" s="107"/>
      <c r="Q132" s="107"/>
      <c r="R132" s="107"/>
      <c r="S132" s="107"/>
      <c r="T132" s="107"/>
      <c r="U132" s="107"/>
      <c r="V132" s="107"/>
      <c r="W132" s="107"/>
      <c r="X132" s="107"/>
      <c r="Y132" s="107"/>
      <c r="Z132" s="107"/>
      <c r="AA132" s="107"/>
      <c r="AB132" s="107"/>
    </row>
    <row r="133" spans="1:28" ht="27.6">
      <c r="A133" s="223" t="s">
        <v>489</v>
      </c>
      <c r="B133" s="172" t="s">
        <v>223</v>
      </c>
      <c r="C133" s="173" t="s">
        <v>394</v>
      </c>
      <c r="D133" s="174">
        <v>1</v>
      </c>
      <c r="E133" s="275">
        <v>0</v>
      </c>
      <c r="F133" s="175"/>
      <c r="G133" s="207"/>
      <c r="H133" s="196"/>
      <c r="I133" s="196"/>
      <c r="J133" s="196"/>
      <c r="K133" s="249" t="s">
        <v>2</v>
      </c>
      <c r="L133" s="250">
        <f>SUM(D133:D146)-SUMIF(E133:E146,"-",D133:D146)</f>
        <v>8</v>
      </c>
      <c r="M133" s="107"/>
      <c r="N133" s="107"/>
      <c r="O133" s="107"/>
      <c r="P133" s="107"/>
      <c r="Q133" s="107"/>
      <c r="R133" s="107"/>
      <c r="S133" s="107"/>
      <c r="T133" s="107"/>
      <c r="U133" s="107"/>
      <c r="V133" s="107"/>
      <c r="W133" s="107"/>
      <c r="X133" s="107"/>
      <c r="Y133" s="107"/>
      <c r="Z133" s="107"/>
      <c r="AA133" s="107"/>
      <c r="AB133" s="107"/>
    </row>
    <row r="134" spans="1:28" ht="41.45">
      <c r="A134" s="223" t="s">
        <v>490</v>
      </c>
      <c r="B134" s="172" t="s">
        <v>224</v>
      </c>
      <c r="C134" s="173" t="s">
        <v>395</v>
      </c>
      <c r="D134" s="174">
        <v>1</v>
      </c>
      <c r="E134" s="275">
        <v>0</v>
      </c>
      <c r="F134" s="175"/>
      <c r="G134" s="207"/>
      <c r="H134" s="196"/>
      <c r="I134" s="196"/>
      <c r="J134" s="196"/>
      <c r="K134" s="249" t="s">
        <v>3</v>
      </c>
      <c r="L134" s="250">
        <f>SUMIF(E133:E146,"~?",D133:D146)</f>
        <v>0</v>
      </c>
      <c r="M134" s="107"/>
      <c r="N134" s="107"/>
      <c r="O134" s="107"/>
      <c r="P134" s="107"/>
      <c r="Q134" s="107"/>
      <c r="R134" s="107"/>
      <c r="S134" s="107"/>
      <c r="T134" s="107"/>
      <c r="U134" s="107"/>
      <c r="V134" s="107"/>
      <c r="W134" s="107"/>
      <c r="X134" s="107"/>
      <c r="Y134" s="107"/>
      <c r="Z134" s="107"/>
      <c r="AA134" s="107"/>
      <c r="AB134" s="107"/>
    </row>
    <row r="135" spans="1:28" ht="41.45">
      <c r="A135" s="223" t="s">
        <v>491</v>
      </c>
      <c r="B135" s="172" t="s">
        <v>225</v>
      </c>
      <c r="C135" s="173" t="s">
        <v>396</v>
      </c>
      <c r="D135" s="174">
        <v>1</v>
      </c>
      <c r="E135" s="275">
        <v>0</v>
      </c>
      <c r="F135" s="175"/>
      <c r="G135" s="207"/>
      <c r="H135" s="196"/>
      <c r="I135" s="196"/>
      <c r="J135" s="196"/>
      <c r="K135" s="249" t="s">
        <v>4</v>
      </c>
      <c r="L135" s="250">
        <f>SUM(E133:E145)</f>
        <v>0</v>
      </c>
      <c r="M135" s="107"/>
      <c r="N135" s="107"/>
      <c r="O135" s="107"/>
      <c r="P135" s="107"/>
      <c r="Q135" s="107"/>
      <c r="R135" s="107"/>
      <c r="S135" s="107"/>
      <c r="T135" s="107"/>
      <c r="U135" s="107"/>
      <c r="V135" s="107"/>
      <c r="W135" s="107"/>
      <c r="X135" s="107"/>
      <c r="Y135" s="107"/>
      <c r="Z135" s="107"/>
      <c r="AA135" s="107"/>
      <c r="AB135" s="107"/>
    </row>
    <row r="136" spans="1:28" ht="82.9">
      <c r="A136" s="223" t="s">
        <v>492</v>
      </c>
      <c r="B136" s="172" t="s">
        <v>226</v>
      </c>
      <c r="C136" s="173" t="s">
        <v>397</v>
      </c>
      <c r="D136" s="174">
        <v>1</v>
      </c>
      <c r="E136" s="275">
        <v>0</v>
      </c>
      <c r="F136" s="175"/>
      <c r="G136" s="207"/>
      <c r="H136" s="196"/>
      <c r="I136" s="196"/>
      <c r="J136" s="196"/>
      <c r="K136" s="249" t="s">
        <v>5</v>
      </c>
      <c r="L136" s="250">
        <f>L133-L134</f>
        <v>8</v>
      </c>
      <c r="M136" s="107"/>
      <c r="N136" s="107"/>
      <c r="O136" s="107"/>
      <c r="P136" s="107"/>
      <c r="Q136" s="107"/>
      <c r="R136" s="107"/>
      <c r="S136" s="107"/>
      <c r="T136" s="107"/>
      <c r="U136" s="107"/>
      <c r="V136" s="107"/>
      <c r="W136" s="107"/>
      <c r="X136" s="107"/>
      <c r="Y136" s="107"/>
      <c r="Z136" s="107"/>
      <c r="AA136" s="107"/>
      <c r="AB136" s="107"/>
    </row>
    <row r="137" spans="1:28" ht="27.6">
      <c r="A137" s="262"/>
      <c r="B137" s="173"/>
      <c r="C137" s="173"/>
      <c r="D137" s="174"/>
      <c r="E137" s="188"/>
      <c r="F137" s="175"/>
      <c r="G137" s="207"/>
      <c r="H137" s="196"/>
      <c r="I137" s="196"/>
      <c r="J137" s="196"/>
      <c r="K137" s="252" t="s">
        <v>423</v>
      </c>
      <c r="L137" s="253">
        <f>IFERROR(L135/L133,"N/A")</f>
        <v>0</v>
      </c>
      <c r="M137" s="107"/>
      <c r="N137" s="107"/>
      <c r="O137" s="107"/>
      <c r="P137" s="107"/>
      <c r="Q137" s="107"/>
      <c r="R137" s="107"/>
      <c r="S137" s="107"/>
      <c r="T137" s="107"/>
      <c r="U137" s="107"/>
      <c r="V137" s="107"/>
      <c r="W137" s="107"/>
      <c r="X137" s="107"/>
      <c r="Y137" s="107"/>
      <c r="Z137" s="107"/>
      <c r="AA137" s="107"/>
      <c r="AB137" s="107"/>
    </row>
    <row r="138" spans="1:28" ht="13.9">
      <c r="A138" s="262"/>
      <c r="B138" s="242" t="s">
        <v>398</v>
      </c>
      <c r="C138" s="240"/>
      <c r="D138" s="240"/>
      <c r="E138" s="240"/>
      <c r="F138" s="241"/>
      <c r="G138" s="210"/>
      <c r="H138" s="196"/>
      <c r="I138" s="196"/>
      <c r="J138" s="196"/>
      <c r="K138" s="1"/>
      <c r="L138" s="1"/>
      <c r="M138" s="107"/>
      <c r="N138" s="107"/>
      <c r="O138" s="107"/>
      <c r="P138" s="107"/>
      <c r="Q138" s="107"/>
      <c r="R138" s="107"/>
      <c r="S138" s="107"/>
      <c r="T138" s="107"/>
      <c r="U138" s="107"/>
      <c r="V138" s="107"/>
      <c r="W138" s="107"/>
      <c r="X138" s="107"/>
      <c r="Y138" s="107"/>
      <c r="Z138" s="107"/>
      <c r="AA138" s="107"/>
      <c r="AB138" s="107"/>
    </row>
    <row r="139" spans="1:28" ht="27.6">
      <c r="A139" s="223" t="s">
        <v>493</v>
      </c>
      <c r="B139" s="172" t="s">
        <v>228</v>
      </c>
      <c r="C139" s="173"/>
      <c r="D139" s="174">
        <v>1</v>
      </c>
      <c r="E139" s="275" t="s">
        <v>311</v>
      </c>
      <c r="F139" s="175"/>
      <c r="G139" s="207"/>
      <c r="H139" s="196"/>
      <c r="I139" s="196"/>
      <c r="J139" s="196"/>
      <c r="K139" s="1"/>
      <c r="L139" s="1"/>
      <c r="M139" s="107"/>
      <c r="N139" s="107"/>
      <c r="O139" s="107"/>
      <c r="P139" s="107"/>
      <c r="Q139" s="107"/>
      <c r="R139" s="107"/>
      <c r="S139" s="107"/>
      <c r="T139" s="107"/>
      <c r="U139" s="107"/>
      <c r="V139" s="107"/>
      <c r="W139" s="107"/>
      <c r="X139" s="107"/>
      <c r="Y139" s="107"/>
      <c r="Z139" s="107"/>
      <c r="AA139" s="107"/>
      <c r="AB139" s="107"/>
    </row>
    <row r="140" spans="1:28" ht="27.6">
      <c r="A140" s="223" t="s">
        <v>494</v>
      </c>
      <c r="B140" s="172" t="s">
        <v>229</v>
      </c>
      <c r="C140" s="173"/>
      <c r="D140" s="174">
        <v>1</v>
      </c>
      <c r="E140" s="275">
        <v>0</v>
      </c>
      <c r="F140" s="175"/>
      <c r="G140" s="207"/>
      <c r="H140" s="196"/>
      <c r="I140" s="196"/>
      <c r="J140" s="196"/>
      <c r="K140" s="1"/>
      <c r="L140" s="1"/>
      <c r="M140" s="107"/>
      <c r="N140" s="107"/>
      <c r="O140" s="107"/>
      <c r="P140" s="107"/>
      <c r="Q140" s="107"/>
      <c r="R140" s="107"/>
      <c r="S140" s="107"/>
      <c r="T140" s="107"/>
      <c r="U140" s="107"/>
      <c r="V140" s="107"/>
      <c r="W140" s="107"/>
      <c r="X140" s="107"/>
      <c r="Y140" s="107"/>
      <c r="Z140" s="107"/>
      <c r="AA140" s="107"/>
      <c r="AB140" s="107"/>
    </row>
    <row r="141" spans="1:28" ht="27.6">
      <c r="A141" s="223" t="s">
        <v>495</v>
      </c>
      <c r="B141" s="172" t="s">
        <v>230</v>
      </c>
      <c r="C141" s="173" t="s">
        <v>399</v>
      </c>
      <c r="D141" s="174">
        <v>1</v>
      </c>
      <c r="E141" s="275" t="s">
        <v>311</v>
      </c>
      <c r="F141" s="175"/>
      <c r="G141" s="207"/>
      <c r="H141" s="196"/>
      <c r="I141" s="196"/>
      <c r="J141" s="196"/>
      <c r="K141" s="1"/>
      <c r="L141" s="1"/>
      <c r="M141" s="107"/>
      <c r="N141" s="107"/>
      <c r="O141" s="107"/>
      <c r="P141" s="107"/>
      <c r="Q141" s="107"/>
      <c r="R141" s="107"/>
      <c r="S141" s="107"/>
      <c r="T141" s="107"/>
      <c r="U141" s="107"/>
      <c r="V141" s="107"/>
      <c r="W141" s="107"/>
      <c r="X141" s="107"/>
      <c r="Y141" s="107"/>
      <c r="Z141" s="107"/>
      <c r="AA141" s="107"/>
      <c r="AB141" s="107"/>
    </row>
    <row r="142" spans="1:28" ht="55.15">
      <c r="A142" s="223" t="s">
        <v>496</v>
      </c>
      <c r="B142" s="172" t="s">
        <v>231</v>
      </c>
      <c r="C142" s="173"/>
      <c r="D142" s="174">
        <v>1</v>
      </c>
      <c r="E142" s="275" t="s">
        <v>311</v>
      </c>
      <c r="F142" s="175"/>
      <c r="G142" s="207"/>
      <c r="H142" s="196"/>
      <c r="I142" s="196"/>
      <c r="J142" s="196"/>
      <c r="K142" s="1"/>
      <c r="L142" s="1"/>
      <c r="M142" s="107"/>
      <c r="N142" s="107"/>
      <c r="O142" s="107"/>
      <c r="P142" s="107"/>
      <c r="Q142" s="107"/>
      <c r="R142" s="107"/>
      <c r="S142" s="107"/>
      <c r="T142" s="107"/>
      <c r="U142" s="107"/>
      <c r="V142" s="107"/>
      <c r="W142" s="107"/>
      <c r="X142" s="107"/>
      <c r="Y142" s="107"/>
      <c r="Z142" s="107"/>
      <c r="AA142" s="107"/>
      <c r="AB142" s="107"/>
    </row>
    <row r="143" spans="1:28" ht="13.9">
      <c r="A143" s="223" t="s">
        <v>497</v>
      </c>
      <c r="B143" s="172" t="s">
        <v>232</v>
      </c>
      <c r="C143" s="173"/>
      <c r="D143" s="174">
        <v>1</v>
      </c>
      <c r="E143" s="275">
        <v>0</v>
      </c>
      <c r="F143" s="175"/>
      <c r="G143" s="207"/>
      <c r="H143" s="196"/>
      <c r="I143" s="196"/>
      <c r="J143" s="196"/>
      <c r="K143" s="1"/>
      <c r="L143" s="1"/>
      <c r="M143" s="107"/>
      <c r="N143" s="107"/>
      <c r="O143" s="107"/>
      <c r="P143" s="107"/>
      <c r="Q143" s="107"/>
      <c r="R143" s="107"/>
      <c r="S143" s="107"/>
      <c r="T143" s="107"/>
      <c r="U143" s="107"/>
      <c r="V143" s="107"/>
      <c r="W143" s="107"/>
      <c r="X143" s="107"/>
      <c r="Y143" s="107"/>
      <c r="Z143" s="107"/>
      <c r="AA143" s="107"/>
      <c r="AB143" s="107"/>
    </row>
    <row r="144" spans="1:28" ht="13.9">
      <c r="A144" s="223" t="s">
        <v>498</v>
      </c>
      <c r="B144" s="172" t="s">
        <v>499</v>
      </c>
      <c r="C144" s="173"/>
      <c r="D144" s="174">
        <v>1</v>
      </c>
      <c r="E144" s="275" t="s">
        <v>311</v>
      </c>
      <c r="F144" s="175"/>
      <c r="G144" s="207"/>
      <c r="H144" s="196"/>
      <c r="I144" s="196"/>
      <c r="J144" s="196"/>
      <c r="K144" s="1"/>
      <c r="L144" s="1"/>
      <c r="M144" s="107"/>
      <c r="N144" s="107"/>
      <c r="O144" s="107"/>
      <c r="P144" s="107"/>
      <c r="Q144" s="107"/>
      <c r="R144" s="107"/>
      <c r="S144" s="107"/>
      <c r="T144" s="107"/>
      <c r="U144" s="107"/>
      <c r="V144" s="107"/>
      <c r="W144" s="107"/>
      <c r="X144" s="107"/>
      <c r="Y144" s="107"/>
      <c r="Z144" s="107"/>
      <c r="AA144" s="107"/>
      <c r="AB144" s="107"/>
    </row>
    <row r="145" spans="1:28" ht="110.45">
      <c r="A145" s="223" t="s">
        <v>500</v>
      </c>
      <c r="B145" s="172" t="s">
        <v>234</v>
      </c>
      <c r="C145" s="173" t="s">
        <v>400</v>
      </c>
      <c r="D145" s="174">
        <v>2</v>
      </c>
      <c r="E145" s="275">
        <v>0</v>
      </c>
      <c r="F145" s="175"/>
      <c r="G145" s="207"/>
      <c r="H145" s="196"/>
      <c r="I145" s="196"/>
      <c r="J145" s="196"/>
      <c r="K145" s="1"/>
      <c r="L145" s="1"/>
      <c r="M145" s="107"/>
      <c r="N145" s="107"/>
      <c r="O145" s="107"/>
      <c r="P145" s="107"/>
      <c r="Q145" s="107"/>
      <c r="R145" s="107"/>
      <c r="S145" s="107"/>
      <c r="T145" s="107"/>
      <c r="U145" s="107"/>
      <c r="V145" s="107"/>
      <c r="W145" s="107"/>
      <c r="X145" s="107"/>
      <c r="Y145" s="107"/>
      <c r="Z145" s="107"/>
      <c r="AA145" s="107"/>
      <c r="AB145" s="107"/>
    </row>
    <row r="146" spans="1:28" ht="13.9">
      <c r="A146" s="262"/>
      <c r="B146" s="173"/>
      <c r="C146" s="173"/>
      <c r="D146" s="174"/>
      <c r="E146" s="188"/>
      <c r="F146" s="175"/>
      <c r="G146" s="207"/>
      <c r="H146" s="196"/>
      <c r="I146" s="196"/>
      <c r="J146" s="196"/>
      <c r="K146" s="1"/>
      <c r="L146" s="1"/>
      <c r="M146" s="107"/>
      <c r="N146" s="107"/>
      <c r="O146" s="107"/>
      <c r="P146" s="107"/>
      <c r="Q146" s="107"/>
      <c r="R146" s="107"/>
      <c r="S146" s="107"/>
      <c r="T146" s="107"/>
      <c r="U146" s="107"/>
      <c r="V146" s="107"/>
      <c r="W146" s="107"/>
      <c r="X146" s="107"/>
      <c r="Y146" s="107"/>
      <c r="Z146" s="107"/>
      <c r="AA146" s="107"/>
      <c r="AB146" s="107"/>
    </row>
    <row r="147" spans="1:28" ht="13.9">
      <c r="A147" s="171"/>
      <c r="B147" s="173"/>
      <c r="C147" s="173"/>
      <c r="D147" s="174"/>
      <c r="E147" s="188"/>
      <c r="F147" s="175"/>
      <c r="G147" s="207"/>
      <c r="H147" s="196"/>
      <c r="I147" s="196"/>
      <c r="J147" s="196"/>
      <c r="K147" s="1"/>
      <c r="L147" s="1"/>
      <c r="M147" s="107"/>
      <c r="N147" s="107"/>
      <c r="O147" s="107"/>
      <c r="P147" s="107"/>
      <c r="Q147" s="107"/>
      <c r="R147" s="107"/>
      <c r="S147" s="107"/>
      <c r="T147" s="107"/>
      <c r="U147" s="107"/>
      <c r="V147" s="107"/>
      <c r="W147" s="107"/>
      <c r="X147" s="107"/>
      <c r="Y147" s="107"/>
      <c r="Z147" s="107"/>
      <c r="AA147" s="107"/>
      <c r="AB147" s="107"/>
    </row>
    <row r="148" spans="1:28" ht="13.9">
      <c r="A148" s="179"/>
      <c r="B148" s="180"/>
      <c r="C148" s="180"/>
      <c r="D148" s="181"/>
      <c r="E148" s="192"/>
      <c r="F148" s="182"/>
      <c r="G148" s="212"/>
      <c r="H148" s="196"/>
      <c r="I148" s="196"/>
      <c r="J148" s="196"/>
      <c r="K148" s="1"/>
      <c r="L148" s="1"/>
      <c r="M148" s="107"/>
      <c r="N148" s="107"/>
      <c r="O148" s="107"/>
      <c r="P148" s="107"/>
      <c r="Q148" s="107"/>
      <c r="R148" s="107"/>
      <c r="S148" s="107"/>
      <c r="T148" s="107"/>
      <c r="U148" s="107"/>
      <c r="V148" s="107"/>
      <c r="W148" s="107"/>
      <c r="X148" s="107"/>
      <c r="Y148" s="107"/>
      <c r="Z148" s="107"/>
      <c r="AA148" s="107"/>
      <c r="AB148" s="107"/>
    </row>
    <row r="149" spans="1:28" ht="13.9">
      <c r="A149" s="171"/>
      <c r="B149" s="173"/>
      <c r="C149" s="173"/>
      <c r="D149" s="174"/>
      <c r="E149" s="188"/>
      <c r="F149" s="175"/>
      <c r="G149" s="207"/>
      <c r="H149" s="196"/>
      <c r="I149" s="196"/>
      <c r="J149" s="196"/>
      <c r="K149" s="1"/>
      <c r="L149" s="1"/>
      <c r="M149" s="107"/>
      <c r="N149" s="107"/>
      <c r="O149" s="107"/>
      <c r="P149" s="107"/>
      <c r="Q149" s="107"/>
      <c r="R149" s="107"/>
      <c r="S149" s="107"/>
      <c r="T149" s="107"/>
      <c r="U149" s="107"/>
      <c r="V149" s="107"/>
      <c r="W149" s="107"/>
      <c r="X149" s="107"/>
      <c r="Y149" s="107"/>
      <c r="Z149" s="107"/>
      <c r="AA149" s="107"/>
      <c r="AB149" s="107"/>
    </row>
    <row r="150" spans="1:28" ht="27.6">
      <c r="A150" s="171"/>
      <c r="B150" s="183" t="s">
        <v>403</v>
      </c>
      <c r="C150" s="263"/>
      <c r="D150" s="184" t="s">
        <v>250</v>
      </c>
      <c r="F150" s="175"/>
      <c r="G150" s="207"/>
      <c r="H150" s="196"/>
      <c r="I150" s="196"/>
      <c r="J150" s="196"/>
      <c r="K150" s="1"/>
      <c r="L150" s="1"/>
      <c r="M150" s="107"/>
      <c r="N150" s="107"/>
      <c r="O150" s="107"/>
      <c r="P150" s="107"/>
      <c r="Q150" s="107"/>
      <c r="R150" s="107"/>
      <c r="S150" s="107"/>
      <c r="T150" s="107"/>
      <c r="U150" s="107"/>
      <c r="V150" s="107"/>
      <c r="W150" s="107"/>
      <c r="X150" s="107"/>
      <c r="Y150" s="107"/>
      <c r="Z150" s="107"/>
      <c r="AA150" s="107"/>
      <c r="AB150" s="107"/>
    </row>
    <row r="151" spans="1:28" ht="30" customHeight="1">
      <c r="A151" s="185"/>
      <c r="B151" s="264" t="s">
        <v>2</v>
      </c>
      <c r="C151" s="265" t="s">
        <v>501</v>
      </c>
      <c r="D151" s="19">
        <f>SUM(D7:D146)-SUMIF(E5:E146,"-",D5:D146)</f>
        <v>110</v>
      </c>
      <c r="E151" s="1"/>
      <c r="F151" s="175"/>
      <c r="G151" s="207"/>
      <c r="H151" s="196"/>
      <c r="I151" s="196"/>
      <c r="J151" s="196"/>
      <c r="K151" s="1"/>
      <c r="L151" s="1"/>
      <c r="M151" s="107"/>
      <c r="N151" s="107"/>
      <c r="O151" s="107"/>
      <c r="P151" s="107"/>
      <c r="Q151" s="107"/>
      <c r="R151" s="107"/>
      <c r="S151" s="107"/>
      <c r="T151" s="107"/>
      <c r="U151" s="107"/>
      <c r="V151" s="107"/>
      <c r="W151" s="107"/>
      <c r="X151" s="107"/>
      <c r="Y151" s="107"/>
      <c r="Z151" s="107"/>
      <c r="AA151" s="107"/>
      <c r="AB151" s="107"/>
    </row>
    <row r="152" spans="1:28" ht="30" customHeight="1">
      <c r="A152" s="185"/>
      <c r="B152" s="264" t="s">
        <v>3</v>
      </c>
      <c r="C152" s="265" t="s">
        <v>241</v>
      </c>
      <c r="D152" s="19">
        <f>SUMIF(E5:E146,"~?",D5:D146)</f>
        <v>5</v>
      </c>
      <c r="E152" s="1"/>
      <c r="F152" s="175"/>
      <c r="G152" s="207"/>
      <c r="H152" s="196"/>
      <c r="I152" s="196"/>
      <c r="J152" s="196"/>
      <c r="K152" s="1"/>
      <c r="L152" s="1"/>
      <c r="M152" s="107"/>
      <c r="N152" s="107"/>
      <c r="O152" s="107"/>
      <c r="P152" s="107"/>
      <c r="Q152" s="107"/>
      <c r="R152" s="107"/>
      <c r="S152" s="107"/>
      <c r="T152" s="107"/>
      <c r="U152" s="107"/>
      <c r="V152" s="107"/>
      <c r="W152" s="107"/>
      <c r="X152" s="107"/>
      <c r="Y152" s="107"/>
      <c r="Z152" s="107"/>
      <c r="AA152" s="107"/>
      <c r="AB152" s="107"/>
    </row>
    <row r="153" spans="1:28" ht="30" customHeight="1">
      <c r="A153" s="185"/>
      <c r="B153" s="264" t="s">
        <v>4</v>
      </c>
      <c r="C153" s="265" t="s">
        <v>242</v>
      </c>
      <c r="D153" s="19">
        <f>SUM(E5:E146)</f>
        <v>39</v>
      </c>
      <c r="E153" s="1"/>
      <c r="F153" s="175"/>
      <c r="G153" s="207"/>
      <c r="H153" s="196"/>
      <c r="I153" s="196"/>
      <c r="J153" s="196"/>
      <c r="K153" s="1"/>
      <c r="L153" s="1"/>
      <c r="M153" s="107"/>
      <c r="N153" s="107"/>
      <c r="O153" s="107"/>
      <c r="P153" s="107"/>
      <c r="Q153" s="107"/>
      <c r="R153" s="107"/>
      <c r="S153" s="107"/>
      <c r="T153" s="107"/>
      <c r="U153" s="107"/>
      <c r="V153" s="107"/>
      <c r="W153" s="107"/>
      <c r="X153" s="107"/>
      <c r="Y153" s="107"/>
      <c r="Z153" s="107"/>
      <c r="AA153" s="107"/>
      <c r="AB153" s="107"/>
    </row>
    <row r="154" spans="1:28" ht="30" customHeight="1">
      <c r="A154" s="185"/>
      <c r="B154" s="264" t="s">
        <v>5</v>
      </c>
      <c r="C154" s="265" t="s">
        <v>243</v>
      </c>
      <c r="D154" s="19">
        <f>D151-D152</f>
        <v>105</v>
      </c>
      <c r="E154" s="1"/>
      <c r="F154" s="175"/>
      <c r="G154" s="207"/>
      <c r="H154" s="196"/>
      <c r="I154" s="196"/>
      <c r="J154" s="196"/>
      <c r="K154" s="1"/>
      <c r="L154" s="1"/>
      <c r="M154" s="107"/>
      <c r="N154" s="107"/>
      <c r="O154" s="107"/>
      <c r="P154" s="107"/>
      <c r="Q154" s="107"/>
      <c r="R154" s="107"/>
      <c r="S154" s="107"/>
      <c r="T154" s="107"/>
      <c r="U154" s="107"/>
      <c r="V154" s="107"/>
      <c r="W154" s="107"/>
      <c r="X154" s="107"/>
      <c r="Y154" s="107"/>
      <c r="Z154" s="107"/>
      <c r="AA154" s="107"/>
      <c r="AB154" s="107"/>
    </row>
    <row r="155" spans="1:28" ht="30" customHeight="1">
      <c r="A155" s="185"/>
      <c r="B155" s="266" t="s">
        <v>244</v>
      </c>
      <c r="C155" s="265" t="s">
        <v>502</v>
      </c>
      <c r="D155" s="267">
        <f>SUMPRODUCT(C160:C174,Váhy!C2:C16)</f>
        <v>0.4411309523809524</v>
      </c>
      <c r="E155" s="218"/>
      <c r="F155" s="175"/>
      <c r="G155" s="207"/>
      <c r="H155" s="196"/>
      <c r="I155" s="196"/>
      <c r="J155" s="196"/>
      <c r="K155" s="1"/>
      <c r="L155" s="1"/>
      <c r="M155" s="107"/>
      <c r="N155" s="107"/>
      <c r="O155" s="107"/>
      <c r="P155" s="107"/>
      <c r="Q155" s="107"/>
      <c r="R155" s="107"/>
      <c r="S155" s="107"/>
      <c r="T155" s="107"/>
      <c r="U155" s="107"/>
      <c r="V155" s="107"/>
      <c r="W155" s="107"/>
      <c r="X155" s="107"/>
      <c r="Y155" s="107"/>
      <c r="Z155" s="107"/>
      <c r="AA155" s="107"/>
      <c r="AB155" s="107"/>
    </row>
    <row r="156" spans="1:28" ht="13.9">
      <c r="A156" s="185"/>
      <c r="B156" s="175"/>
      <c r="C156" s="175"/>
      <c r="D156" s="175"/>
      <c r="E156" s="175"/>
      <c r="F156" s="175"/>
      <c r="G156" s="207"/>
      <c r="H156" s="196"/>
      <c r="I156" s="196"/>
      <c r="J156" s="196"/>
      <c r="K156" s="1"/>
      <c r="L156" s="1"/>
      <c r="M156" s="107"/>
      <c r="N156" s="107"/>
      <c r="O156" s="107"/>
      <c r="P156" s="107"/>
      <c r="Q156" s="107"/>
      <c r="R156" s="107"/>
      <c r="S156" s="107"/>
      <c r="T156" s="107"/>
      <c r="U156" s="107"/>
      <c r="V156" s="107"/>
      <c r="W156" s="107"/>
      <c r="X156" s="107"/>
      <c r="Y156" s="107"/>
      <c r="Z156" s="107"/>
      <c r="AA156" s="107"/>
      <c r="AB156" s="107"/>
    </row>
    <row r="157" spans="1:28" ht="13.9">
      <c r="A157" s="171"/>
      <c r="B157" s="175"/>
      <c r="C157" s="175"/>
      <c r="D157" s="175"/>
      <c r="E157" s="175"/>
      <c r="F157" s="175"/>
      <c r="G157" s="207"/>
      <c r="H157" s="196"/>
      <c r="I157" s="196"/>
      <c r="J157" s="196"/>
      <c r="K157" s="1"/>
      <c r="L157" s="1"/>
      <c r="M157" s="107"/>
      <c r="N157" s="107"/>
      <c r="O157" s="107"/>
      <c r="P157" s="107"/>
      <c r="Q157" s="107"/>
      <c r="R157" s="107"/>
      <c r="S157" s="107"/>
      <c r="T157" s="107"/>
      <c r="U157" s="107"/>
      <c r="V157" s="107"/>
      <c r="W157" s="107"/>
      <c r="X157" s="107"/>
      <c r="Y157" s="107"/>
      <c r="Z157" s="107"/>
      <c r="AA157" s="107"/>
      <c r="AB157" s="107"/>
    </row>
    <row r="158" spans="1:28" ht="13.9">
      <c r="A158" s="171"/>
      <c r="B158" s="175"/>
      <c r="C158" s="175"/>
      <c r="D158" s="175"/>
      <c r="E158" s="175"/>
      <c r="F158" s="175"/>
      <c r="G158" s="207"/>
      <c r="H158" s="196"/>
      <c r="I158" s="196"/>
      <c r="J158" s="196"/>
      <c r="K158" s="1"/>
      <c r="L158" s="1"/>
      <c r="M158" s="107"/>
      <c r="N158" s="107"/>
      <c r="O158" s="107"/>
      <c r="P158" s="107"/>
      <c r="Q158" s="107"/>
      <c r="R158" s="107"/>
      <c r="S158" s="107"/>
      <c r="T158" s="107"/>
      <c r="U158" s="107"/>
      <c r="V158" s="107"/>
      <c r="W158" s="107"/>
      <c r="X158" s="107"/>
      <c r="Y158" s="107"/>
      <c r="Z158" s="107"/>
      <c r="AA158" s="107"/>
      <c r="AB158" s="107"/>
    </row>
    <row r="159" spans="1:28" ht="55.15">
      <c r="A159" s="171"/>
      <c r="B159" s="183" t="s">
        <v>503</v>
      </c>
      <c r="C159" s="183" t="s">
        <v>504</v>
      </c>
      <c r="D159" s="197" t="s">
        <v>505</v>
      </c>
      <c r="E159" s="175"/>
      <c r="F159" s="175"/>
      <c r="G159" s="207"/>
      <c r="H159" s="196"/>
      <c r="I159" s="196"/>
      <c r="J159" s="196"/>
      <c r="K159" s="1"/>
      <c r="L159" s="1"/>
      <c r="M159" s="107"/>
      <c r="N159" s="107"/>
      <c r="O159" s="107"/>
      <c r="P159" s="107"/>
      <c r="Q159" s="107"/>
      <c r="R159" s="107"/>
      <c r="S159" s="107"/>
      <c r="T159" s="107"/>
      <c r="U159" s="107"/>
      <c r="V159" s="107"/>
      <c r="W159" s="107"/>
      <c r="X159" s="107"/>
      <c r="Y159" s="107"/>
      <c r="Z159" s="107"/>
      <c r="AA159" s="107"/>
      <c r="AB159" s="107"/>
    </row>
    <row r="160" spans="1:28" ht="13.9">
      <c r="A160" s="171"/>
      <c r="B160" s="175" t="str">
        <f>Dimenzie!$B$2</f>
        <v>Vyhľadateľnosť</v>
      </c>
      <c r="C160" s="198">
        <f>L11</f>
        <v>0.16666666666666666</v>
      </c>
      <c r="D160" s="198">
        <f t="shared" ref="D160:D174" si="0">1-C160</f>
        <v>0.83333333333333337</v>
      </c>
      <c r="E160" s="175"/>
      <c r="F160" s="175"/>
      <c r="G160" s="207"/>
      <c r="H160" s="196"/>
      <c r="I160" s="196"/>
      <c r="J160" s="196"/>
      <c r="K160" s="1"/>
      <c r="L160" s="1"/>
      <c r="M160" s="107"/>
      <c r="N160" s="107"/>
      <c r="O160" s="107"/>
      <c r="P160" s="107"/>
      <c r="Q160" s="107"/>
      <c r="R160" s="107"/>
      <c r="S160" s="107"/>
      <c r="T160" s="107"/>
      <c r="U160" s="107"/>
      <c r="V160" s="107"/>
      <c r="W160" s="107"/>
      <c r="X160" s="107"/>
      <c r="Y160" s="107"/>
      <c r="Z160" s="107"/>
      <c r="AA160" s="107"/>
      <c r="AB160" s="107"/>
    </row>
    <row r="161" spans="1:28" ht="13.9">
      <c r="A161" s="171"/>
      <c r="B161" s="175" t="str">
        <f>Dimenzie!$B$3</f>
        <v>Návody a informovanosť</v>
      </c>
      <c r="C161" s="198">
        <f>L17</f>
        <v>0.83333333333333337</v>
      </c>
      <c r="D161" s="198">
        <f t="shared" si="0"/>
        <v>0.16666666666666663</v>
      </c>
      <c r="E161" s="175"/>
      <c r="F161" s="175"/>
      <c r="G161" s="207"/>
      <c r="H161" s="196"/>
      <c r="I161" s="196"/>
      <c r="J161" s="196"/>
      <c r="K161" s="1"/>
      <c r="L161" s="1"/>
      <c r="M161" s="107"/>
      <c r="N161" s="107"/>
      <c r="O161" s="107"/>
      <c r="P161" s="107"/>
      <c r="Q161" s="107"/>
      <c r="R161" s="107"/>
      <c r="S161" s="107"/>
      <c r="T161" s="107"/>
      <c r="U161" s="107"/>
      <c r="V161" s="107"/>
      <c r="W161" s="107"/>
      <c r="X161" s="107"/>
      <c r="Y161" s="107"/>
      <c r="Z161" s="107"/>
      <c r="AA161" s="107"/>
      <c r="AB161" s="107"/>
    </row>
    <row r="162" spans="1:28" ht="13.9">
      <c r="A162" s="171"/>
      <c r="B162" s="175" t="str">
        <f>Dimenzie!$B$4</f>
        <v>Navigácia vo formulároch</v>
      </c>
      <c r="C162" s="198">
        <f>L27</f>
        <v>0.75</v>
      </c>
      <c r="D162" s="198">
        <f t="shared" si="0"/>
        <v>0.25</v>
      </c>
      <c r="E162" s="175"/>
      <c r="F162" s="175"/>
      <c r="G162" s="207"/>
      <c r="H162" s="196"/>
      <c r="I162" s="196"/>
      <c r="J162" s="196"/>
      <c r="K162" s="1"/>
      <c r="L162" s="1"/>
      <c r="M162" s="107"/>
      <c r="N162" s="107"/>
      <c r="O162" s="107"/>
      <c r="P162" s="107"/>
      <c r="Q162" s="107"/>
      <c r="R162" s="107"/>
      <c r="S162" s="107"/>
      <c r="T162" s="107"/>
      <c r="U162" s="107"/>
      <c r="V162" s="107"/>
      <c r="W162" s="107"/>
      <c r="X162" s="107"/>
      <c r="Y162" s="107"/>
      <c r="Z162" s="107"/>
      <c r="AA162" s="107"/>
      <c r="AB162" s="107"/>
    </row>
    <row r="163" spans="1:28" ht="13.9">
      <c r="A163" s="171"/>
      <c r="B163" s="175" t="str">
        <f>Dimenzie!$B$5</f>
        <v>Proaktívnosť</v>
      </c>
      <c r="C163" s="198">
        <f>L33</f>
        <v>0.16666666666666666</v>
      </c>
      <c r="D163" s="198">
        <f t="shared" si="0"/>
        <v>0.83333333333333337</v>
      </c>
      <c r="E163" s="175"/>
      <c r="F163" s="175"/>
      <c r="G163" s="207"/>
      <c r="H163" s="196"/>
      <c r="I163" s="196"/>
      <c r="J163" s="196"/>
      <c r="K163" s="1"/>
      <c r="L163" s="1"/>
      <c r="M163" s="107"/>
      <c r="N163" s="107"/>
      <c r="O163" s="107"/>
      <c r="P163" s="107"/>
      <c r="Q163" s="107"/>
      <c r="R163" s="107"/>
      <c r="S163" s="107"/>
      <c r="T163" s="107"/>
      <c r="U163" s="107"/>
      <c r="V163" s="107"/>
      <c r="W163" s="107"/>
      <c r="X163" s="107"/>
      <c r="Y163" s="107"/>
      <c r="Z163" s="107"/>
      <c r="AA163" s="107"/>
      <c r="AB163" s="107"/>
    </row>
    <row r="164" spans="1:28" ht="13.9">
      <c r="A164" s="171"/>
      <c r="B164" s="175" t="str">
        <f>Dimenzie!$B$6</f>
        <v>1x a dosť!</v>
      </c>
      <c r="C164" s="198">
        <f>L39</f>
        <v>0.5</v>
      </c>
      <c r="D164" s="198">
        <f t="shared" si="0"/>
        <v>0.5</v>
      </c>
      <c r="E164" s="175"/>
      <c r="F164" s="175"/>
      <c r="G164" s="207"/>
      <c r="H164" s="196"/>
      <c r="I164" s="196"/>
      <c r="J164" s="196"/>
      <c r="K164" s="1"/>
      <c r="L164" s="1"/>
      <c r="M164" s="107"/>
      <c r="N164" s="107"/>
      <c r="O164" s="107"/>
      <c r="P164" s="107"/>
      <c r="Q164" s="107"/>
      <c r="R164" s="107"/>
      <c r="S164" s="107"/>
      <c r="T164" s="107"/>
      <c r="U164" s="107"/>
      <c r="V164" s="107"/>
      <c r="W164" s="107"/>
      <c r="X164" s="107"/>
      <c r="Y164" s="107"/>
      <c r="Z164" s="107"/>
      <c r="AA164" s="107"/>
      <c r="AB164" s="107"/>
    </row>
    <row r="165" spans="1:28" ht="13.9">
      <c r="A165" s="171"/>
      <c r="B165" s="175" t="str">
        <f>Dimenzie!$B$7</f>
        <v>Spätná väzba</v>
      </c>
      <c r="C165" s="198">
        <f>L45</f>
        <v>0</v>
      </c>
      <c r="D165" s="198">
        <f t="shared" si="0"/>
        <v>1</v>
      </c>
      <c r="E165" s="175"/>
      <c r="F165" s="175"/>
      <c r="G165" s="207"/>
      <c r="H165" s="196"/>
      <c r="I165" s="196"/>
      <c r="J165" s="196"/>
      <c r="K165" s="1"/>
      <c r="L165" s="1"/>
      <c r="M165" s="107"/>
      <c r="N165" s="107"/>
      <c r="O165" s="107"/>
      <c r="P165" s="107"/>
      <c r="Q165" s="107"/>
      <c r="R165" s="107"/>
      <c r="S165" s="107"/>
      <c r="T165" s="107"/>
      <c r="U165" s="107"/>
      <c r="V165" s="107"/>
      <c r="W165" s="107"/>
      <c r="X165" s="107"/>
      <c r="Y165" s="107"/>
      <c r="Z165" s="107"/>
      <c r="AA165" s="107"/>
      <c r="AB165" s="107"/>
    </row>
    <row r="166" spans="1:28" ht="13.9">
      <c r="A166" s="171"/>
      <c r="B166" s="175" t="str">
        <f>Dimenzie!$B$8</f>
        <v>Použiteľnosť</v>
      </c>
      <c r="C166" s="198">
        <f>L56</f>
        <v>0.22916666666666666</v>
      </c>
      <c r="D166" s="198">
        <f t="shared" si="0"/>
        <v>0.77083333333333337</v>
      </c>
      <c r="E166" s="175"/>
      <c r="F166" s="175"/>
      <c r="G166" s="207"/>
      <c r="H166" s="196"/>
      <c r="I166" s="196"/>
      <c r="J166" s="196"/>
      <c r="K166" s="1"/>
      <c r="L166" s="1"/>
      <c r="M166" s="107"/>
      <c r="N166" s="107"/>
      <c r="O166" s="107"/>
      <c r="P166" s="107"/>
      <c r="Q166" s="107"/>
      <c r="R166" s="107"/>
      <c r="S166" s="107"/>
      <c r="T166" s="107"/>
      <c r="U166" s="107"/>
      <c r="V166" s="107"/>
      <c r="W166" s="107"/>
      <c r="X166" s="107"/>
      <c r="Y166" s="107"/>
      <c r="Z166" s="107"/>
      <c r="AA166" s="107"/>
      <c r="AB166" s="107"/>
    </row>
    <row r="167" spans="1:28" ht="13.9">
      <c r="A167" s="171"/>
      <c r="B167" s="175" t="str">
        <f>Dimenzie!$B$9</f>
        <v>Zrozumiteľnosť</v>
      </c>
      <c r="C167" s="198">
        <f>L89</f>
        <v>0</v>
      </c>
      <c r="D167" s="198">
        <f t="shared" si="0"/>
        <v>1</v>
      </c>
      <c r="E167" s="175"/>
      <c r="F167" s="175"/>
      <c r="G167" s="207"/>
      <c r="H167" s="196"/>
      <c r="I167" s="196"/>
      <c r="J167" s="196"/>
      <c r="K167" s="1"/>
      <c r="L167" s="1"/>
      <c r="M167" s="107"/>
      <c r="N167" s="107"/>
      <c r="O167" s="107"/>
      <c r="P167" s="107"/>
      <c r="Q167" s="107"/>
      <c r="R167" s="107"/>
      <c r="S167" s="107"/>
      <c r="T167" s="107"/>
      <c r="U167" s="107"/>
      <c r="V167" s="107"/>
      <c r="W167" s="107"/>
      <c r="X167" s="107"/>
      <c r="Y167" s="107"/>
      <c r="Z167" s="107"/>
      <c r="AA167" s="107"/>
      <c r="AB167" s="107"/>
    </row>
    <row r="168" spans="1:28" ht="13.9">
      <c r="A168" s="171"/>
      <c r="B168" s="175" t="str">
        <f>Dimenzie!$B$10</f>
        <v>Dostupnosť online</v>
      </c>
      <c r="C168" s="198">
        <f>L95</f>
        <v>1</v>
      </c>
      <c r="D168" s="198">
        <f t="shared" si="0"/>
        <v>0</v>
      </c>
      <c r="E168" s="175"/>
      <c r="F168" s="175"/>
      <c r="G168" s="207"/>
      <c r="H168" s="196"/>
      <c r="I168" s="196"/>
      <c r="J168" s="196"/>
      <c r="K168" s="1"/>
      <c r="L168" s="1"/>
      <c r="M168" s="107"/>
      <c r="N168" s="107"/>
      <c r="O168" s="107"/>
      <c r="P168" s="107"/>
      <c r="Q168" s="107"/>
      <c r="R168" s="107"/>
      <c r="S168" s="107"/>
      <c r="T168" s="107"/>
      <c r="U168" s="107"/>
      <c r="V168" s="107"/>
      <c r="W168" s="107"/>
      <c r="X168" s="107"/>
      <c r="Y168" s="107"/>
      <c r="Z168" s="107"/>
      <c r="AA168" s="107"/>
      <c r="AB168" s="107"/>
    </row>
    <row r="169" spans="1:28" ht="13.9">
      <c r="A169" s="171"/>
      <c r="B169" s="175" t="str">
        <f>Dimenzie!$B$11</f>
        <v>Mobilita</v>
      </c>
      <c r="C169" s="198">
        <f>L101</f>
        <v>0.2</v>
      </c>
      <c r="D169" s="198">
        <f t="shared" si="0"/>
        <v>0.8</v>
      </c>
      <c r="E169" s="175"/>
      <c r="F169" s="175"/>
      <c r="G169" s="207"/>
      <c r="H169" s="196"/>
      <c r="I169" s="196"/>
      <c r="J169" s="196"/>
      <c r="K169" s="1"/>
      <c r="L169" s="1"/>
      <c r="M169" s="107"/>
      <c r="N169" s="107"/>
      <c r="O169" s="107"/>
      <c r="P169" s="107"/>
      <c r="Q169" s="107"/>
      <c r="R169" s="107"/>
      <c r="S169" s="107"/>
      <c r="T169" s="107"/>
      <c r="U169" s="107"/>
      <c r="V169" s="107"/>
      <c r="W169" s="107"/>
      <c r="X169" s="107"/>
      <c r="Y169" s="107"/>
      <c r="Z169" s="107"/>
      <c r="AA169" s="107"/>
      <c r="AB169" s="107"/>
    </row>
    <row r="170" spans="1:28" ht="13.9">
      <c r="A170" s="171"/>
      <c r="B170" s="175" t="str">
        <f>Dimenzie!$B$12</f>
        <v>Inkluzívnosť</v>
      </c>
      <c r="C170" s="198">
        <f>L109</f>
        <v>0</v>
      </c>
      <c r="D170" s="198">
        <f t="shared" si="0"/>
        <v>1</v>
      </c>
      <c r="E170" s="175"/>
      <c r="F170" s="175"/>
      <c r="G170" s="207"/>
      <c r="H170" s="196"/>
      <c r="I170" s="196"/>
      <c r="J170" s="196"/>
      <c r="K170" s="1"/>
      <c r="L170" s="1"/>
      <c r="M170" s="107"/>
      <c r="N170" s="107"/>
      <c r="O170" s="107"/>
      <c r="P170" s="107"/>
      <c r="Q170" s="107"/>
      <c r="R170" s="107"/>
      <c r="S170" s="107"/>
      <c r="T170" s="107"/>
      <c r="U170" s="107"/>
      <c r="V170" s="107"/>
      <c r="W170" s="107"/>
      <c r="X170" s="107"/>
      <c r="Y170" s="107"/>
      <c r="Z170" s="107"/>
      <c r="AA170" s="107"/>
      <c r="AB170" s="107"/>
    </row>
    <row r="171" spans="1:28" ht="13.9">
      <c r="A171" s="171"/>
      <c r="B171" s="175" t="str">
        <f>Dimenzie!$B$13</f>
        <v>Platba</v>
      </c>
      <c r="C171" s="198">
        <f>L115</f>
        <v>1</v>
      </c>
      <c r="D171" s="198">
        <f t="shared" si="0"/>
        <v>0</v>
      </c>
      <c r="E171" s="175"/>
      <c r="F171" s="175"/>
      <c r="G171" s="207"/>
      <c r="H171" s="196"/>
      <c r="I171" s="196"/>
      <c r="J171" s="196"/>
      <c r="K171" s="1"/>
      <c r="L171" s="1"/>
      <c r="M171" s="107"/>
      <c r="N171" s="107"/>
      <c r="O171" s="107"/>
      <c r="P171" s="107"/>
      <c r="Q171" s="107"/>
      <c r="R171" s="107"/>
      <c r="S171" s="107"/>
      <c r="T171" s="107"/>
      <c r="U171" s="107"/>
      <c r="V171" s="107"/>
      <c r="W171" s="107"/>
      <c r="X171" s="107"/>
      <c r="Y171" s="107"/>
      <c r="Z171" s="107"/>
      <c r="AA171" s="107"/>
      <c r="AB171" s="107"/>
    </row>
    <row r="172" spans="1:28" ht="13.9">
      <c r="A172" s="171"/>
      <c r="B172" s="175" t="str">
        <f>Dimenzie!$B$14</f>
        <v>Bezpečnosť</v>
      </c>
      <c r="C172" s="198">
        <f>L121</f>
        <v>1</v>
      </c>
      <c r="D172" s="198">
        <f t="shared" si="0"/>
        <v>0</v>
      </c>
      <c r="E172" s="175"/>
      <c r="F172" s="175"/>
      <c r="G172" s="207"/>
      <c r="H172" s="196"/>
      <c r="I172" s="199"/>
      <c r="J172" s="196"/>
      <c r="K172" s="1"/>
      <c r="L172" s="1"/>
      <c r="M172" s="107"/>
      <c r="N172" s="107"/>
      <c r="O172" s="107"/>
      <c r="P172" s="107"/>
      <c r="Q172" s="107"/>
      <c r="R172" s="107"/>
      <c r="S172" s="107"/>
      <c r="T172" s="107"/>
      <c r="U172" s="107"/>
      <c r="V172" s="107"/>
      <c r="W172" s="107"/>
      <c r="X172" s="107"/>
      <c r="Y172" s="107"/>
      <c r="Z172" s="107"/>
      <c r="AA172" s="107"/>
      <c r="AB172" s="107"/>
    </row>
    <row r="173" spans="1:28" ht="13.9">
      <c r="A173" s="171"/>
      <c r="B173" s="175" t="str">
        <f>Dimenzie!$B$15</f>
        <v>Transparentnosť</v>
      </c>
      <c r="C173" s="198">
        <f>L128</f>
        <v>0.21428571428571427</v>
      </c>
      <c r="D173" s="198">
        <f t="shared" si="0"/>
        <v>0.7857142857142857</v>
      </c>
      <c r="E173" s="175"/>
      <c r="F173" s="175"/>
      <c r="G173" s="207"/>
      <c r="H173" s="196"/>
      <c r="I173" s="196"/>
      <c r="J173" s="196"/>
      <c r="K173" s="1"/>
      <c r="L173" s="1"/>
      <c r="M173" s="107"/>
      <c r="N173" s="107"/>
      <c r="O173" s="107"/>
      <c r="P173" s="107"/>
      <c r="Q173" s="107"/>
      <c r="R173" s="107"/>
      <c r="S173" s="107"/>
      <c r="T173" s="107"/>
      <c r="U173" s="107"/>
      <c r="V173" s="107"/>
      <c r="W173" s="107"/>
      <c r="X173" s="107"/>
      <c r="Y173" s="107"/>
      <c r="Z173" s="107"/>
      <c r="AA173" s="107"/>
      <c r="AB173" s="107"/>
    </row>
    <row r="174" spans="1:28" ht="13.9">
      <c r="A174" s="171"/>
      <c r="B174" s="175" t="str">
        <f>Dimenzie!$B$16</f>
        <v>Rozvoj</v>
      </c>
      <c r="C174" s="198">
        <f>L137</f>
        <v>0</v>
      </c>
      <c r="D174" s="198">
        <f t="shared" si="0"/>
        <v>1</v>
      </c>
      <c r="E174" s="175"/>
      <c r="F174" s="175"/>
      <c r="G174" s="207"/>
      <c r="H174" s="196"/>
      <c r="I174" s="196"/>
      <c r="J174" s="196"/>
      <c r="K174" s="1"/>
      <c r="L174" s="1"/>
      <c r="M174" s="107"/>
      <c r="N174" s="107"/>
      <c r="O174" s="107"/>
      <c r="P174" s="107"/>
      <c r="Q174" s="107"/>
      <c r="R174" s="107"/>
      <c r="S174" s="107"/>
      <c r="T174" s="107"/>
      <c r="U174" s="107"/>
      <c r="V174" s="107"/>
      <c r="W174" s="107"/>
      <c r="X174" s="107"/>
      <c r="Y174" s="107"/>
      <c r="Z174" s="107"/>
      <c r="AA174" s="107"/>
      <c r="AB174" s="107"/>
    </row>
    <row r="175" spans="1:28" ht="13.9">
      <c r="A175" s="171"/>
      <c r="B175" s="175"/>
      <c r="C175" s="175"/>
      <c r="D175" s="175"/>
      <c r="E175" s="175"/>
      <c r="F175" s="175"/>
      <c r="G175" s="207"/>
      <c r="H175" s="196"/>
      <c r="I175" s="196"/>
      <c r="J175" s="196"/>
      <c r="K175" s="1"/>
      <c r="L175" s="1"/>
      <c r="M175" s="107"/>
      <c r="N175" s="107"/>
      <c r="O175" s="107"/>
      <c r="P175" s="107"/>
      <c r="Q175" s="107"/>
      <c r="R175" s="107"/>
      <c r="S175" s="107"/>
      <c r="T175" s="107"/>
      <c r="U175" s="107"/>
      <c r="V175" s="107"/>
      <c r="W175" s="107"/>
      <c r="X175" s="107"/>
      <c r="Y175" s="107"/>
      <c r="Z175" s="107"/>
      <c r="AA175" s="107"/>
      <c r="AB175" s="107"/>
    </row>
    <row r="176" spans="1:28" ht="13.9">
      <c r="A176" s="171"/>
      <c r="B176" s="175"/>
      <c r="C176" s="175"/>
      <c r="D176" s="175"/>
      <c r="E176" s="175"/>
      <c r="F176" s="175"/>
      <c r="G176" s="207"/>
      <c r="H176" s="196"/>
      <c r="I176" s="196"/>
      <c r="J176" s="196"/>
      <c r="K176" s="1"/>
      <c r="L176" s="1"/>
      <c r="M176" s="107"/>
      <c r="N176" s="107"/>
      <c r="O176" s="107"/>
      <c r="P176" s="107"/>
      <c r="Q176" s="107"/>
      <c r="R176" s="107"/>
      <c r="S176" s="107"/>
      <c r="T176" s="107"/>
      <c r="U176" s="107"/>
      <c r="V176" s="107"/>
      <c r="W176" s="107"/>
      <c r="X176" s="107"/>
      <c r="Y176" s="107"/>
      <c r="Z176" s="107"/>
      <c r="AA176" s="107"/>
      <c r="AB176" s="107"/>
    </row>
    <row r="177" spans="1:28" ht="13.9">
      <c r="A177" s="171"/>
      <c r="B177" s="175"/>
      <c r="C177" s="175"/>
      <c r="D177" s="175"/>
      <c r="E177" s="175"/>
      <c r="F177" s="175"/>
      <c r="G177" s="207"/>
      <c r="H177" s="196"/>
      <c r="I177" s="196"/>
      <c r="J177" s="196"/>
      <c r="K177" s="1"/>
      <c r="L177" s="1"/>
      <c r="M177" s="107"/>
      <c r="N177" s="107"/>
      <c r="O177" s="107"/>
      <c r="P177" s="107"/>
      <c r="Q177" s="107"/>
      <c r="R177" s="107"/>
      <c r="S177" s="107"/>
      <c r="T177" s="107"/>
      <c r="U177" s="107"/>
      <c r="V177" s="107"/>
      <c r="W177" s="107"/>
      <c r="X177" s="107"/>
      <c r="Y177" s="107"/>
      <c r="Z177" s="107"/>
      <c r="AA177" s="107"/>
      <c r="AB177" s="107"/>
    </row>
    <row r="178" spans="1:28" ht="13.9">
      <c r="A178" s="171"/>
      <c r="B178" s="175"/>
      <c r="C178" s="175"/>
      <c r="D178" s="175"/>
      <c r="E178" s="175"/>
      <c r="F178" s="175"/>
      <c r="G178" s="207"/>
      <c r="H178" s="196"/>
      <c r="I178" s="196"/>
      <c r="J178" s="196"/>
      <c r="K178" s="1"/>
      <c r="L178" s="1"/>
      <c r="M178" s="107"/>
      <c r="N178" s="107"/>
      <c r="O178" s="107"/>
      <c r="P178" s="107"/>
      <c r="Q178" s="107"/>
      <c r="R178" s="107"/>
      <c r="S178" s="107"/>
      <c r="T178" s="107"/>
      <c r="U178" s="107"/>
      <c r="V178" s="107"/>
      <c r="W178" s="107"/>
      <c r="X178" s="107"/>
      <c r="Y178" s="107"/>
      <c r="Z178" s="107"/>
      <c r="AA178" s="107"/>
      <c r="AB178" s="107"/>
    </row>
    <row r="179" spans="1:28" ht="13.9">
      <c r="A179" s="171"/>
      <c r="B179" s="175"/>
      <c r="C179" s="175"/>
      <c r="D179" s="175"/>
      <c r="E179" s="175"/>
      <c r="F179" s="175"/>
      <c r="G179" s="207"/>
      <c r="H179" s="196"/>
      <c r="I179" s="196"/>
      <c r="J179" s="196"/>
      <c r="K179" s="1"/>
      <c r="L179" s="1"/>
      <c r="M179" s="107"/>
      <c r="N179" s="107"/>
      <c r="O179" s="107"/>
      <c r="P179" s="107"/>
      <c r="Q179" s="107"/>
      <c r="R179" s="107"/>
      <c r="S179" s="107"/>
      <c r="T179" s="107"/>
      <c r="U179" s="107"/>
      <c r="V179" s="107"/>
      <c r="W179" s="107"/>
      <c r="X179" s="107"/>
      <c r="Y179" s="107"/>
      <c r="Z179" s="107"/>
      <c r="AA179" s="107"/>
      <c r="AB179" s="107"/>
    </row>
    <row r="180" spans="1:28" ht="13.9">
      <c r="A180" s="171"/>
      <c r="B180" s="175"/>
      <c r="C180" s="175"/>
      <c r="D180" s="175"/>
      <c r="E180" s="175"/>
      <c r="F180" s="175"/>
      <c r="G180" s="207"/>
      <c r="H180" s="196"/>
      <c r="I180" s="196"/>
      <c r="J180" s="196"/>
      <c r="K180" s="1"/>
      <c r="L180" s="1"/>
      <c r="M180" s="107"/>
      <c r="N180" s="107"/>
      <c r="O180" s="107"/>
      <c r="P180" s="107"/>
      <c r="Q180" s="107"/>
      <c r="R180" s="107"/>
      <c r="S180" s="107"/>
      <c r="T180" s="107"/>
      <c r="U180" s="107"/>
      <c r="V180" s="107"/>
      <c r="W180" s="107"/>
      <c r="X180" s="107"/>
      <c r="Y180" s="107"/>
      <c r="Z180" s="107"/>
      <c r="AA180" s="107"/>
      <c r="AB180" s="107"/>
    </row>
    <row r="181" spans="1:28" ht="13.9">
      <c r="A181" s="171"/>
      <c r="B181" s="175"/>
      <c r="C181" s="175"/>
      <c r="D181" s="175"/>
      <c r="E181" s="175"/>
      <c r="F181" s="175"/>
      <c r="G181" s="207"/>
      <c r="H181" s="196"/>
      <c r="I181" s="196"/>
      <c r="J181" s="196"/>
      <c r="K181" s="1"/>
      <c r="L181" s="1"/>
      <c r="M181" s="107"/>
      <c r="N181" s="107"/>
      <c r="O181" s="107"/>
      <c r="P181" s="107"/>
      <c r="Q181" s="107"/>
      <c r="R181" s="107"/>
      <c r="S181" s="107"/>
      <c r="T181" s="107"/>
      <c r="U181" s="107"/>
      <c r="V181" s="107"/>
      <c r="W181" s="107"/>
      <c r="X181" s="107"/>
      <c r="Y181" s="107"/>
      <c r="Z181" s="107"/>
      <c r="AA181" s="107"/>
      <c r="AB181" s="107"/>
    </row>
    <row r="182" spans="1:28" ht="13.9">
      <c r="A182" s="171"/>
      <c r="B182" s="175"/>
      <c r="C182" s="175"/>
      <c r="D182" s="175"/>
      <c r="E182" s="175"/>
      <c r="F182" s="175"/>
      <c r="G182" s="207"/>
      <c r="H182" s="196"/>
      <c r="I182" s="196"/>
      <c r="J182" s="196"/>
      <c r="K182" s="1"/>
      <c r="L182" s="1"/>
      <c r="M182" s="107"/>
      <c r="N182" s="107"/>
      <c r="O182" s="107"/>
      <c r="P182" s="107"/>
      <c r="Q182" s="107"/>
      <c r="R182" s="107"/>
      <c r="S182" s="107"/>
      <c r="T182" s="107"/>
      <c r="U182" s="107"/>
      <c r="V182" s="107"/>
      <c r="W182" s="107"/>
      <c r="X182" s="107"/>
      <c r="Y182" s="107"/>
      <c r="Z182" s="107"/>
      <c r="AA182" s="107"/>
      <c r="AB182" s="107"/>
    </row>
    <row r="183" spans="1:28" ht="13.9">
      <c r="A183" s="171"/>
      <c r="B183" s="175"/>
      <c r="C183" s="175"/>
      <c r="D183" s="175"/>
      <c r="E183" s="175"/>
      <c r="F183" s="175"/>
      <c r="G183" s="207"/>
      <c r="H183" s="196"/>
      <c r="I183" s="196"/>
      <c r="J183" s="196"/>
      <c r="K183" s="1"/>
      <c r="L183" s="1"/>
      <c r="M183" s="107"/>
      <c r="N183" s="107"/>
      <c r="O183" s="107"/>
      <c r="P183" s="107"/>
      <c r="Q183" s="107"/>
      <c r="R183" s="107"/>
      <c r="S183" s="107"/>
      <c r="T183" s="107"/>
      <c r="U183" s="107"/>
      <c r="V183" s="107"/>
      <c r="W183" s="107"/>
      <c r="X183" s="107"/>
      <c r="Y183" s="107"/>
      <c r="Z183" s="107"/>
      <c r="AA183" s="107"/>
      <c r="AB183" s="107"/>
    </row>
    <row r="184" spans="1:28" ht="13.9">
      <c r="A184" s="171"/>
      <c r="B184" s="175"/>
      <c r="C184" s="175"/>
      <c r="D184" s="175"/>
      <c r="E184" s="175"/>
      <c r="F184" s="175"/>
      <c r="G184" s="207"/>
      <c r="H184" s="196"/>
      <c r="I184" s="196"/>
      <c r="J184" s="196"/>
      <c r="K184" s="1"/>
      <c r="L184" s="1"/>
      <c r="M184" s="107"/>
      <c r="N184" s="107"/>
      <c r="O184" s="107"/>
      <c r="P184" s="107"/>
      <c r="Q184" s="107"/>
      <c r="R184" s="107"/>
      <c r="S184" s="107"/>
      <c r="T184" s="107"/>
      <c r="U184" s="107"/>
      <c r="V184" s="107"/>
      <c r="W184" s="107"/>
      <c r="X184" s="107"/>
      <c r="Y184" s="107"/>
      <c r="Z184" s="107"/>
      <c r="AA184" s="107"/>
      <c r="AB184" s="107"/>
    </row>
    <row r="185" spans="1:28" ht="13.9">
      <c r="A185" s="171"/>
      <c r="B185" s="175"/>
      <c r="C185" s="175"/>
      <c r="D185" s="175"/>
      <c r="E185" s="175"/>
      <c r="F185" s="175"/>
      <c r="G185" s="207"/>
      <c r="H185" s="196"/>
      <c r="I185" s="196"/>
      <c r="J185" s="196"/>
      <c r="K185" s="1"/>
      <c r="L185" s="1"/>
      <c r="M185" s="107"/>
      <c r="N185" s="107"/>
      <c r="O185" s="107"/>
      <c r="P185" s="107"/>
      <c r="Q185" s="107"/>
      <c r="R185" s="107"/>
      <c r="S185" s="107"/>
      <c r="T185" s="107"/>
      <c r="U185" s="107"/>
      <c r="V185" s="107"/>
      <c r="W185" s="107"/>
      <c r="X185" s="107"/>
      <c r="Y185" s="107"/>
      <c r="Z185" s="107"/>
      <c r="AA185" s="107"/>
      <c r="AB185" s="107"/>
    </row>
    <row r="186" spans="1:28" ht="13.9">
      <c r="A186" s="171"/>
      <c r="B186" s="175"/>
      <c r="C186" s="175"/>
      <c r="D186" s="175"/>
      <c r="E186" s="175"/>
      <c r="F186" s="175"/>
      <c r="G186" s="207"/>
      <c r="H186" s="196"/>
      <c r="I186" s="196"/>
      <c r="J186" s="196"/>
      <c r="K186" s="1"/>
      <c r="L186" s="1"/>
      <c r="M186" s="107"/>
      <c r="N186" s="107"/>
      <c r="O186" s="107"/>
      <c r="P186" s="107"/>
      <c r="Q186" s="107"/>
      <c r="R186" s="107"/>
      <c r="S186" s="107"/>
      <c r="T186" s="107"/>
      <c r="U186" s="107"/>
      <c r="V186" s="107"/>
      <c r="W186" s="107"/>
      <c r="X186" s="107"/>
      <c r="Y186" s="107"/>
      <c r="Z186" s="107"/>
      <c r="AA186" s="107"/>
      <c r="AB186" s="107"/>
    </row>
    <row r="187" spans="1:28" ht="13.9">
      <c r="A187" s="171"/>
      <c r="B187" s="175"/>
      <c r="C187" s="175"/>
      <c r="D187" s="175"/>
      <c r="E187" s="175"/>
      <c r="F187" s="175"/>
      <c r="G187" s="207"/>
      <c r="H187" s="196"/>
      <c r="I187" s="196"/>
      <c r="J187" s="196"/>
      <c r="K187" s="1"/>
      <c r="L187" s="1"/>
      <c r="M187" s="107"/>
      <c r="N187" s="107"/>
      <c r="O187" s="107"/>
      <c r="P187" s="107"/>
      <c r="Q187" s="107"/>
      <c r="R187" s="107"/>
      <c r="S187" s="107"/>
      <c r="T187" s="107"/>
      <c r="U187" s="107"/>
      <c r="V187" s="107"/>
      <c r="W187" s="107"/>
      <c r="X187" s="107"/>
      <c r="Y187" s="107"/>
      <c r="Z187" s="107"/>
      <c r="AA187" s="107"/>
      <c r="AB187" s="107"/>
    </row>
    <row r="188" spans="1:28" ht="13.9">
      <c r="A188" s="171"/>
      <c r="B188" s="175"/>
      <c r="C188" s="175"/>
      <c r="D188" s="175"/>
      <c r="E188" s="175"/>
      <c r="F188" s="175"/>
      <c r="G188" s="207"/>
      <c r="H188" s="196"/>
      <c r="I188" s="196"/>
      <c r="J188" s="196"/>
      <c r="K188" s="1"/>
      <c r="L188" s="1"/>
      <c r="M188" s="107"/>
      <c r="N188" s="107"/>
      <c r="O188" s="107"/>
      <c r="P188" s="107"/>
      <c r="Q188" s="107"/>
      <c r="R188" s="107"/>
      <c r="S188" s="107"/>
      <c r="T188" s="107"/>
      <c r="U188" s="107"/>
      <c r="V188" s="107"/>
      <c r="W188" s="107"/>
      <c r="X188" s="107"/>
      <c r="Y188" s="107"/>
      <c r="Z188" s="107"/>
      <c r="AA188" s="107"/>
      <c r="AB188" s="107"/>
    </row>
    <row r="189" spans="1:28" ht="13.9">
      <c r="A189" s="171"/>
      <c r="B189" s="175"/>
      <c r="C189" s="175"/>
      <c r="D189" s="175"/>
      <c r="E189" s="175"/>
      <c r="F189" s="175"/>
      <c r="G189" s="207"/>
      <c r="H189" s="196"/>
      <c r="I189" s="196"/>
      <c r="J189" s="196"/>
      <c r="K189" s="1"/>
      <c r="L189" s="1"/>
      <c r="M189" s="107"/>
      <c r="N189" s="107"/>
      <c r="O189" s="107"/>
      <c r="P189" s="107"/>
      <c r="Q189" s="107"/>
      <c r="R189" s="107"/>
      <c r="S189" s="107"/>
      <c r="T189" s="107"/>
      <c r="U189" s="107"/>
      <c r="V189" s="107"/>
      <c r="W189" s="107"/>
      <c r="X189" s="107"/>
      <c r="Y189" s="107"/>
      <c r="Z189" s="107"/>
      <c r="AA189" s="107"/>
      <c r="AB189" s="107"/>
    </row>
    <row r="190" spans="1:28" ht="13.9">
      <c r="A190" s="171"/>
      <c r="B190" s="175"/>
      <c r="C190" s="175"/>
      <c r="D190" s="175"/>
      <c r="E190" s="175"/>
      <c r="F190" s="175"/>
      <c r="G190" s="207"/>
      <c r="H190" s="196"/>
      <c r="I190" s="196"/>
      <c r="J190" s="196"/>
      <c r="K190" s="1"/>
      <c r="L190" s="1"/>
      <c r="M190" s="107"/>
      <c r="N190" s="107"/>
      <c r="O190" s="107"/>
      <c r="P190" s="107"/>
      <c r="Q190" s="107"/>
      <c r="R190" s="107"/>
      <c r="S190" s="107"/>
      <c r="T190" s="107"/>
      <c r="U190" s="107"/>
      <c r="V190" s="107"/>
      <c r="W190" s="107"/>
      <c r="X190" s="107"/>
      <c r="Y190" s="107"/>
      <c r="Z190" s="107"/>
      <c r="AA190" s="107"/>
      <c r="AB190" s="107"/>
    </row>
    <row r="191" spans="1:28" ht="13.9">
      <c r="A191" s="171"/>
      <c r="B191" s="175"/>
      <c r="C191" s="175"/>
      <c r="D191" s="175"/>
      <c r="E191" s="175"/>
      <c r="F191" s="175"/>
      <c r="G191" s="207"/>
      <c r="H191" s="196"/>
      <c r="I191" s="196"/>
      <c r="J191" s="196"/>
      <c r="K191" s="1"/>
      <c r="L191" s="1"/>
      <c r="M191" s="107"/>
      <c r="N191" s="107"/>
      <c r="O191" s="107"/>
      <c r="P191" s="107"/>
      <c r="Q191" s="107"/>
      <c r="R191" s="107"/>
      <c r="S191" s="107"/>
      <c r="T191" s="107"/>
      <c r="U191" s="107"/>
      <c r="V191" s="107"/>
      <c r="W191" s="107"/>
      <c r="X191" s="107"/>
      <c r="Y191" s="107"/>
      <c r="Z191" s="107"/>
      <c r="AA191" s="107"/>
      <c r="AB191" s="107"/>
    </row>
    <row r="192" spans="1:28" ht="13.9">
      <c r="A192" s="171"/>
      <c r="B192" s="175"/>
      <c r="C192" s="175"/>
      <c r="D192" s="175"/>
      <c r="E192" s="175"/>
      <c r="F192" s="175"/>
      <c r="G192" s="207"/>
      <c r="H192" s="196"/>
      <c r="I192" s="196"/>
      <c r="J192" s="196"/>
      <c r="K192" s="1"/>
      <c r="L192" s="1"/>
      <c r="M192" s="107"/>
      <c r="N192" s="107"/>
      <c r="O192" s="107"/>
      <c r="P192" s="107"/>
      <c r="Q192" s="107"/>
      <c r="R192" s="107"/>
      <c r="S192" s="107"/>
      <c r="T192" s="107"/>
      <c r="U192" s="107"/>
      <c r="V192" s="107"/>
      <c r="W192" s="107"/>
      <c r="X192" s="107"/>
      <c r="Y192" s="107"/>
      <c r="Z192" s="107"/>
      <c r="AA192" s="107"/>
      <c r="AB192" s="107"/>
    </row>
    <row r="193" spans="1:28" ht="13.9">
      <c r="A193" s="171"/>
      <c r="B193" s="175"/>
      <c r="C193" s="175"/>
      <c r="D193" s="175"/>
      <c r="E193" s="175"/>
      <c r="F193" s="175"/>
      <c r="G193" s="207"/>
      <c r="H193" s="196"/>
      <c r="I193" s="196"/>
      <c r="J193" s="196"/>
      <c r="K193" s="1"/>
      <c r="L193" s="1"/>
      <c r="M193" s="107"/>
      <c r="N193" s="107"/>
      <c r="O193" s="107"/>
      <c r="P193" s="107"/>
      <c r="Q193" s="107"/>
      <c r="R193" s="107"/>
      <c r="S193" s="107"/>
      <c r="T193" s="107"/>
      <c r="U193" s="107"/>
      <c r="V193" s="107"/>
      <c r="W193" s="107"/>
      <c r="X193" s="107"/>
      <c r="Y193" s="107"/>
      <c r="Z193" s="107"/>
      <c r="AA193" s="107"/>
      <c r="AB193" s="107"/>
    </row>
    <row r="194" spans="1:28" ht="13.9">
      <c r="A194" s="171"/>
      <c r="B194" s="175"/>
      <c r="C194" s="175"/>
      <c r="D194" s="175"/>
      <c r="E194" s="175"/>
      <c r="F194" s="175"/>
      <c r="G194" s="207"/>
      <c r="H194" s="196"/>
      <c r="I194" s="196"/>
      <c r="J194" s="196"/>
      <c r="K194" s="1"/>
      <c r="L194" s="1"/>
      <c r="M194" s="107"/>
      <c r="N194" s="107"/>
      <c r="O194" s="107"/>
      <c r="P194" s="107"/>
      <c r="Q194" s="107"/>
      <c r="R194" s="107"/>
      <c r="S194" s="107"/>
      <c r="T194" s="107"/>
      <c r="U194" s="107"/>
      <c r="V194" s="107"/>
      <c r="W194" s="107"/>
      <c r="X194" s="107"/>
      <c r="Y194" s="107"/>
      <c r="Z194" s="107"/>
      <c r="AA194" s="107"/>
      <c r="AB194" s="107"/>
    </row>
    <row r="195" spans="1:28" ht="13.9">
      <c r="A195" s="171"/>
      <c r="B195" s="175"/>
      <c r="C195" s="175"/>
      <c r="D195" s="175"/>
      <c r="E195" s="175"/>
      <c r="F195" s="175"/>
      <c r="G195" s="207"/>
      <c r="H195" s="196"/>
      <c r="I195" s="196"/>
      <c r="J195" s="196"/>
      <c r="K195" s="1"/>
      <c r="L195" s="1"/>
      <c r="M195" s="107"/>
      <c r="N195" s="107"/>
      <c r="O195" s="107"/>
      <c r="P195" s="107"/>
      <c r="Q195" s="107"/>
      <c r="R195" s="107"/>
      <c r="S195" s="107"/>
      <c r="T195" s="107"/>
      <c r="U195" s="107"/>
      <c r="V195" s="107"/>
      <c r="W195" s="107"/>
      <c r="X195" s="107"/>
      <c r="Y195" s="107"/>
      <c r="Z195" s="107"/>
      <c r="AA195" s="107"/>
      <c r="AB195" s="107"/>
    </row>
    <row r="196" spans="1:28" ht="13.9">
      <c r="A196" s="171"/>
      <c r="B196" s="175"/>
      <c r="C196" s="175"/>
      <c r="D196" s="175"/>
      <c r="E196" s="175"/>
      <c r="F196" s="175"/>
      <c r="G196" s="207"/>
      <c r="H196" s="196"/>
      <c r="I196" s="196"/>
      <c r="J196" s="196"/>
      <c r="K196" s="1"/>
      <c r="L196" s="1"/>
      <c r="M196" s="107"/>
      <c r="N196" s="107"/>
      <c r="O196" s="107"/>
      <c r="P196" s="107"/>
      <c r="Q196" s="107"/>
      <c r="R196" s="107"/>
      <c r="S196" s="107"/>
      <c r="T196" s="107"/>
      <c r="U196" s="107"/>
      <c r="V196" s="107"/>
      <c r="W196" s="107"/>
      <c r="X196" s="107"/>
      <c r="Y196" s="107"/>
      <c r="Z196" s="107"/>
      <c r="AA196" s="107"/>
      <c r="AB196" s="107"/>
    </row>
    <row r="197" spans="1:28" ht="13.9">
      <c r="A197" s="171"/>
      <c r="B197" s="175"/>
      <c r="C197" s="175"/>
      <c r="D197" s="175"/>
      <c r="E197" s="175"/>
      <c r="F197" s="175"/>
      <c r="G197" s="207"/>
      <c r="H197" s="196"/>
      <c r="I197" s="196"/>
      <c r="J197" s="196"/>
      <c r="K197" s="1"/>
      <c r="L197" s="1"/>
      <c r="M197" s="107"/>
      <c r="N197" s="107"/>
      <c r="O197" s="107"/>
      <c r="P197" s="107"/>
      <c r="Q197" s="107"/>
      <c r="R197" s="107"/>
      <c r="S197" s="107"/>
      <c r="T197" s="107"/>
      <c r="U197" s="107"/>
      <c r="V197" s="107"/>
      <c r="W197" s="107"/>
      <c r="X197" s="107"/>
      <c r="Y197" s="107"/>
      <c r="Z197" s="107"/>
      <c r="AA197" s="107"/>
      <c r="AB197" s="107"/>
    </row>
    <row r="198" spans="1:28" ht="13.9">
      <c r="A198" s="171"/>
      <c r="B198" s="175"/>
      <c r="C198" s="175"/>
      <c r="D198" s="175"/>
      <c r="E198" s="175"/>
      <c r="F198" s="175"/>
      <c r="G198" s="207"/>
      <c r="H198" s="196"/>
      <c r="I198" s="196"/>
      <c r="J198" s="196"/>
      <c r="K198" s="1"/>
      <c r="L198" s="1"/>
      <c r="M198" s="107"/>
      <c r="N198" s="107"/>
      <c r="O198" s="107"/>
      <c r="P198" s="107"/>
      <c r="Q198" s="107"/>
      <c r="R198" s="107"/>
      <c r="S198" s="107"/>
      <c r="T198" s="107"/>
      <c r="U198" s="107"/>
      <c r="V198" s="107"/>
      <c r="W198" s="107"/>
      <c r="X198" s="107"/>
      <c r="Y198" s="107"/>
      <c r="Z198" s="107"/>
      <c r="AA198" s="107"/>
      <c r="AB198" s="107"/>
    </row>
    <row r="199" spans="1:28" ht="13.9">
      <c r="A199" s="171"/>
      <c r="B199" s="175"/>
      <c r="C199" s="175"/>
      <c r="D199" s="175"/>
      <c r="E199" s="175"/>
      <c r="F199" s="175"/>
      <c r="G199" s="207"/>
      <c r="H199" s="196"/>
      <c r="I199" s="196"/>
      <c r="J199" s="196"/>
      <c r="K199" s="1"/>
      <c r="L199" s="1"/>
      <c r="M199" s="107"/>
      <c r="N199" s="107"/>
      <c r="O199" s="107"/>
      <c r="P199" s="107"/>
      <c r="Q199" s="107"/>
      <c r="R199" s="107"/>
      <c r="S199" s="107"/>
      <c r="T199" s="107"/>
      <c r="U199" s="107"/>
      <c r="V199" s="107"/>
      <c r="W199" s="107"/>
      <c r="X199" s="107"/>
      <c r="Y199" s="107"/>
      <c r="Z199" s="107"/>
      <c r="AA199" s="107"/>
      <c r="AB199" s="107"/>
    </row>
    <row r="200" spans="1:28" ht="13.9">
      <c r="A200" s="171"/>
      <c r="B200" s="175"/>
      <c r="C200" s="175"/>
      <c r="D200" s="175"/>
      <c r="E200" s="175"/>
      <c r="F200" s="175"/>
      <c r="G200" s="207"/>
      <c r="H200" s="196"/>
      <c r="I200" s="196"/>
      <c r="J200" s="196"/>
      <c r="K200" s="1"/>
      <c r="L200" s="1"/>
      <c r="M200" s="107"/>
      <c r="N200" s="107"/>
      <c r="O200" s="107"/>
      <c r="P200" s="107"/>
      <c r="Q200" s="107"/>
      <c r="R200" s="107"/>
      <c r="S200" s="107"/>
      <c r="T200" s="107"/>
      <c r="U200" s="107"/>
      <c r="V200" s="107"/>
      <c r="W200" s="107"/>
      <c r="X200" s="107"/>
      <c r="Y200" s="107"/>
      <c r="Z200" s="107"/>
      <c r="AA200" s="107"/>
      <c r="AB200" s="107"/>
    </row>
    <row r="201" spans="1:28" ht="13.9">
      <c r="A201" s="171"/>
      <c r="B201" s="175"/>
      <c r="C201" s="175"/>
      <c r="D201" s="175"/>
      <c r="E201" s="175"/>
      <c r="F201" s="175"/>
      <c r="G201" s="207"/>
      <c r="H201" s="196"/>
      <c r="I201" s="196"/>
      <c r="J201" s="196"/>
      <c r="K201" s="1"/>
      <c r="L201" s="1"/>
      <c r="M201" s="107"/>
      <c r="N201" s="107"/>
      <c r="O201" s="107"/>
      <c r="P201" s="107"/>
      <c r="Q201" s="107"/>
      <c r="R201" s="107"/>
      <c r="S201" s="107"/>
      <c r="T201" s="107"/>
      <c r="U201" s="107"/>
      <c r="V201" s="107"/>
      <c r="W201" s="107"/>
      <c r="X201" s="107"/>
      <c r="Y201" s="107"/>
      <c r="Z201" s="107"/>
      <c r="AA201" s="107"/>
      <c r="AB201" s="107"/>
    </row>
    <row r="202" spans="1:28" ht="13.9">
      <c r="A202" s="171"/>
      <c r="B202" s="175"/>
      <c r="C202" s="175"/>
      <c r="D202" s="175"/>
      <c r="E202" s="175"/>
      <c r="F202" s="175"/>
      <c r="G202" s="207"/>
      <c r="H202" s="196"/>
      <c r="I202" s="196"/>
      <c r="J202" s="196"/>
      <c r="K202" s="1"/>
      <c r="L202" s="1"/>
      <c r="M202" s="107"/>
      <c r="N202" s="107"/>
      <c r="O202" s="107"/>
      <c r="P202" s="107"/>
      <c r="Q202" s="107"/>
      <c r="R202" s="107"/>
      <c r="S202" s="107"/>
      <c r="T202" s="107"/>
      <c r="U202" s="107"/>
      <c r="V202" s="107"/>
      <c r="W202" s="107"/>
      <c r="X202" s="107"/>
      <c r="Y202" s="107"/>
      <c r="Z202" s="107"/>
      <c r="AA202" s="107"/>
      <c r="AB202" s="107"/>
    </row>
    <row r="203" spans="1:28" ht="13.9">
      <c r="A203" s="171"/>
      <c r="B203" s="175"/>
      <c r="C203" s="175"/>
      <c r="D203" s="175"/>
      <c r="E203" s="175"/>
      <c r="F203" s="175"/>
      <c r="G203" s="207"/>
      <c r="H203" s="196"/>
      <c r="I203" s="196"/>
      <c r="J203" s="196"/>
      <c r="K203" s="1"/>
      <c r="L203" s="1"/>
      <c r="M203" s="107"/>
      <c r="N203" s="107"/>
      <c r="O203" s="107"/>
      <c r="P203" s="107"/>
      <c r="Q203" s="107"/>
      <c r="R203" s="107"/>
      <c r="S203" s="107"/>
      <c r="T203" s="107"/>
      <c r="U203" s="107"/>
      <c r="V203" s="107"/>
      <c r="W203" s="107"/>
      <c r="X203" s="107"/>
      <c r="Y203" s="107"/>
      <c r="Z203" s="107"/>
      <c r="AA203" s="107"/>
      <c r="AB203" s="107"/>
    </row>
    <row r="204" spans="1:28" ht="13.9">
      <c r="A204" s="171"/>
      <c r="B204" s="175"/>
      <c r="C204" s="175"/>
      <c r="D204" s="175"/>
      <c r="E204" s="175"/>
      <c r="F204" s="175"/>
      <c r="G204" s="207"/>
      <c r="H204" s="196"/>
      <c r="I204" s="196"/>
      <c r="J204" s="196"/>
      <c r="K204" s="1"/>
      <c r="L204" s="1"/>
      <c r="M204" s="107"/>
      <c r="N204" s="107"/>
      <c r="O204" s="107"/>
      <c r="P204" s="107"/>
      <c r="Q204" s="107"/>
      <c r="R204" s="107"/>
      <c r="S204" s="107"/>
      <c r="T204" s="107"/>
      <c r="U204" s="107"/>
      <c r="V204" s="107"/>
      <c r="W204" s="107"/>
      <c r="X204" s="107"/>
      <c r="Y204" s="107"/>
      <c r="Z204" s="107"/>
      <c r="AA204" s="107"/>
      <c r="AB204" s="107"/>
    </row>
    <row r="205" spans="1:28" ht="13.9">
      <c r="A205" s="171"/>
      <c r="B205" s="175"/>
      <c r="C205" s="175"/>
      <c r="D205" s="175"/>
      <c r="E205" s="175"/>
      <c r="F205" s="175"/>
      <c r="G205" s="207"/>
      <c r="H205" s="196"/>
      <c r="I205" s="196"/>
      <c r="J205" s="196"/>
      <c r="K205" s="1"/>
      <c r="L205" s="1"/>
      <c r="M205" s="107"/>
      <c r="N205" s="107"/>
      <c r="O205" s="107"/>
      <c r="P205" s="107"/>
      <c r="Q205" s="107"/>
      <c r="R205" s="107"/>
      <c r="S205" s="107"/>
      <c r="T205" s="107"/>
      <c r="U205" s="107"/>
      <c r="V205" s="107"/>
      <c r="W205" s="107"/>
      <c r="X205" s="107"/>
      <c r="Y205" s="107"/>
      <c r="Z205" s="107"/>
      <c r="AA205" s="107"/>
      <c r="AB205" s="107"/>
    </row>
    <row r="206" spans="1:28" ht="13.9">
      <c r="A206" s="171"/>
      <c r="B206" s="175"/>
      <c r="C206" s="175"/>
      <c r="D206" s="175"/>
      <c r="E206" s="175"/>
      <c r="F206" s="175"/>
      <c r="G206" s="207"/>
      <c r="H206" s="196"/>
      <c r="I206" s="196"/>
      <c r="J206" s="196"/>
      <c r="K206" s="1"/>
      <c r="L206" s="1"/>
      <c r="M206" s="107"/>
      <c r="N206" s="107"/>
      <c r="O206" s="107"/>
      <c r="P206" s="107"/>
      <c r="Q206" s="107"/>
      <c r="R206" s="107"/>
      <c r="S206" s="107"/>
      <c r="T206" s="107"/>
      <c r="U206" s="107"/>
      <c r="V206" s="107"/>
      <c r="W206" s="107"/>
      <c r="X206" s="107"/>
      <c r="Y206" s="107"/>
      <c r="Z206" s="107"/>
      <c r="AA206" s="107"/>
      <c r="AB206" s="107"/>
    </row>
    <row r="207" spans="1:28" ht="13.9">
      <c r="A207" s="171"/>
      <c r="B207" s="175"/>
      <c r="C207" s="175"/>
      <c r="D207" s="175"/>
      <c r="E207" s="175"/>
      <c r="F207" s="175"/>
      <c r="G207" s="207"/>
      <c r="H207" s="196"/>
      <c r="I207" s="196"/>
      <c r="J207" s="196"/>
      <c r="K207" s="1"/>
      <c r="L207" s="1"/>
      <c r="M207" s="107"/>
      <c r="N207" s="107"/>
      <c r="O207" s="107"/>
      <c r="P207" s="107"/>
      <c r="Q207" s="107"/>
      <c r="R207" s="107"/>
      <c r="S207" s="107"/>
      <c r="T207" s="107"/>
      <c r="U207" s="107"/>
      <c r="V207" s="107"/>
      <c r="W207" s="107"/>
      <c r="X207" s="107"/>
      <c r="Y207" s="107"/>
      <c r="Z207" s="107"/>
      <c r="AA207" s="107"/>
      <c r="AB207" s="107"/>
    </row>
    <row r="208" spans="1:28" ht="13.9">
      <c r="A208" s="171"/>
      <c r="B208" s="175"/>
      <c r="C208" s="175"/>
      <c r="D208" s="175"/>
      <c r="E208" s="175"/>
      <c r="F208" s="175"/>
      <c r="G208" s="207"/>
      <c r="H208" s="196"/>
      <c r="I208" s="196"/>
      <c r="J208" s="196"/>
      <c r="K208" s="1"/>
      <c r="L208" s="1"/>
      <c r="M208" s="107"/>
      <c r="N208" s="107"/>
      <c r="O208" s="107"/>
      <c r="P208" s="107"/>
      <c r="Q208" s="107"/>
      <c r="R208" s="107"/>
      <c r="S208" s="107"/>
      <c r="T208" s="107"/>
      <c r="U208" s="107"/>
      <c r="V208" s="107"/>
      <c r="W208" s="107"/>
      <c r="X208" s="107"/>
      <c r="Y208" s="107"/>
      <c r="Z208" s="107"/>
      <c r="AA208" s="107"/>
      <c r="AB208" s="107"/>
    </row>
  </sheetData>
  <autoFilter ref="A1:AB208" xr:uid="{00000000-0009-0000-0000-00000A000000}"/>
  <mergeCells count="1">
    <mergeCell ref="I77:I78"/>
  </mergeCells>
  <hyperlinks>
    <hyperlink ref="F13" r:id="rId1" xr:uid="{00000000-0004-0000-0A00-000000000000}"/>
  </hyperlinks>
  <pageMargins left="0.7" right="0.7" top="0.75" bottom="0.75" header="0.3" footer="0.3"/>
  <pageSetup paperSize="9" orientation="portrait" r:id="rId2"/>
  <drawing r:id="rId3"/>
  <legacyDrawing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38761D"/>
    <outlinePr summaryBelow="0" summaryRight="0"/>
  </sheetPr>
  <dimension ref="A1:AB208"/>
  <sheetViews>
    <sheetView zoomScale="70" zoomScaleNormal="70" workbookViewId="0">
      <pane ySplit="1" topLeftCell="A152" activePane="bottomLeft" state="frozen"/>
      <selection pane="bottomLeft" activeCell="D156" sqref="D156"/>
    </sheetView>
  </sheetViews>
  <sheetFormatPr defaultColWidth="14.42578125" defaultRowHeight="15.75" customHeight="1"/>
  <cols>
    <col min="1" max="1" width="13" customWidth="1"/>
    <col min="2" max="2" width="40.85546875" customWidth="1"/>
    <col min="3" max="3" width="45.28515625" customWidth="1"/>
    <col min="4" max="4" width="13.42578125" bestFit="1" customWidth="1"/>
    <col min="5" max="5" width="10.5703125" customWidth="1"/>
    <col min="6" max="6" width="33.28515625" customWidth="1"/>
    <col min="7" max="7" width="27.7109375" style="209" customWidth="1"/>
    <col min="8" max="8" width="26.28515625" customWidth="1"/>
    <col min="11" max="12" width="18.5703125" customWidth="1"/>
  </cols>
  <sheetData>
    <row r="1" spans="1:28" ht="59.45" customHeight="1">
      <c r="A1" s="162" t="s">
        <v>51</v>
      </c>
      <c r="B1" s="7" t="s">
        <v>247</v>
      </c>
      <c r="C1" s="7" t="s">
        <v>248</v>
      </c>
      <c r="D1" s="7" t="s">
        <v>249</v>
      </c>
      <c r="E1" s="7" t="s">
        <v>250</v>
      </c>
      <c r="F1" s="7" t="s">
        <v>251</v>
      </c>
      <c r="G1" s="202" t="s">
        <v>252</v>
      </c>
      <c r="H1" s="219" t="s">
        <v>413</v>
      </c>
      <c r="I1" s="7" t="s">
        <v>414</v>
      </c>
      <c r="J1" s="219" t="s">
        <v>415</v>
      </c>
      <c r="K1" s="1"/>
      <c r="L1" s="1"/>
      <c r="M1" s="163"/>
      <c r="N1" s="163"/>
      <c r="O1" s="163"/>
      <c r="P1" s="163"/>
      <c r="Q1" s="163"/>
      <c r="R1" s="163"/>
      <c r="S1" s="163"/>
      <c r="T1" s="163"/>
      <c r="U1" s="163"/>
      <c r="V1" s="163"/>
      <c r="W1" s="163"/>
      <c r="X1" s="163"/>
      <c r="Y1" s="163"/>
      <c r="Z1" s="163"/>
      <c r="AA1" s="163"/>
      <c r="AB1" s="163"/>
    </row>
    <row r="2" spans="1:28" ht="13.9">
      <c r="A2" s="245" t="s">
        <v>253</v>
      </c>
      <c r="B2" s="164"/>
      <c r="C2" s="276" t="s">
        <v>544</v>
      </c>
      <c r="D2" s="165"/>
      <c r="E2" s="165"/>
      <c r="F2" s="165"/>
      <c r="G2" s="203"/>
      <c r="H2" s="166"/>
      <c r="I2" s="166"/>
      <c r="J2" s="166"/>
      <c r="K2" s="246"/>
      <c r="L2" s="246"/>
      <c r="M2" s="166"/>
      <c r="N2" s="166"/>
      <c r="O2" s="166"/>
      <c r="P2" s="166"/>
      <c r="Q2" s="166"/>
      <c r="R2" s="166"/>
      <c r="S2" s="166"/>
      <c r="T2" s="166"/>
      <c r="U2" s="166"/>
      <c r="V2" s="166"/>
      <c r="W2" s="166"/>
      <c r="X2" s="166"/>
      <c r="Y2" s="166"/>
      <c r="Z2" s="166"/>
      <c r="AA2" s="166"/>
      <c r="AB2" s="166"/>
    </row>
    <row r="3" spans="1:28" ht="13.9">
      <c r="A3" s="245" t="s">
        <v>254</v>
      </c>
      <c r="B3" s="164"/>
      <c r="C3" s="165" t="s">
        <v>417</v>
      </c>
      <c r="D3" s="165"/>
      <c r="E3" s="165"/>
      <c r="F3" s="165"/>
      <c r="G3" s="203"/>
      <c r="H3" s="196"/>
      <c r="I3" s="196"/>
      <c r="J3" s="196"/>
      <c r="K3" s="1"/>
      <c r="L3" s="1"/>
      <c r="M3" s="107"/>
      <c r="N3" s="107"/>
      <c r="O3" s="107"/>
      <c r="P3" s="107"/>
      <c r="Q3" s="107"/>
      <c r="R3" s="107"/>
      <c r="S3" s="107"/>
      <c r="T3" s="107"/>
      <c r="U3" s="107"/>
      <c r="V3" s="107"/>
      <c r="W3" s="107"/>
      <c r="X3" s="107"/>
      <c r="Y3" s="107"/>
      <c r="Z3" s="107"/>
      <c r="AA3" s="107"/>
      <c r="AB3" s="107"/>
    </row>
    <row r="4" spans="1:28" ht="26.45">
      <c r="A4" s="245" t="s">
        <v>255</v>
      </c>
      <c r="B4" s="164"/>
      <c r="C4" s="276" t="s">
        <v>545</v>
      </c>
      <c r="D4" s="165"/>
      <c r="E4" s="165"/>
      <c r="F4" s="165"/>
      <c r="G4" s="203"/>
      <c r="H4" s="196"/>
      <c r="I4" s="196"/>
      <c r="J4" s="196"/>
      <c r="K4" s="1"/>
      <c r="L4" s="1"/>
      <c r="M4" s="107"/>
      <c r="N4" s="107"/>
      <c r="O4" s="107"/>
      <c r="P4" s="107"/>
      <c r="Q4" s="107"/>
      <c r="R4" s="107"/>
      <c r="S4" s="107"/>
      <c r="T4" s="107"/>
      <c r="U4" s="107"/>
      <c r="V4" s="107"/>
      <c r="W4" s="107"/>
      <c r="X4" s="107"/>
      <c r="Y4" s="107"/>
      <c r="Z4" s="107"/>
      <c r="AA4" s="107"/>
      <c r="AB4" s="107"/>
    </row>
    <row r="5" spans="1:28" ht="13.9">
      <c r="A5" s="247" t="s">
        <v>257</v>
      </c>
      <c r="B5" s="167" t="s">
        <v>258</v>
      </c>
      <c r="C5" s="167" t="s">
        <v>259</v>
      </c>
      <c r="D5" s="166"/>
      <c r="E5" s="166"/>
      <c r="F5" s="166"/>
      <c r="G5" s="204"/>
      <c r="H5" s="196"/>
      <c r="I5" s="196"/>
      <c r="J5" s="196"/>
      <c r="K5" s="1"/>
      <c r="L5" s="1"/>
      <c r="M5" s="107"/>
      <c r="N5" s="107"/>
      <c r="O5" s="107"/>
      <c r="P5" s="107"/>
      <c r="Q5" s="107"/>
      <c r="R5" s="107"/>
      <c r="S5" s="107"/>
      <c r="T5" s="107"/>
      <c r="U5" s="107"/>
      <c r="V5" s="107"/>
      <c r="W5" s="107"/>
      <c r="X5" s="107"/>
      <c r="Y5" s="107"/>
      <c r="Z5" s="107"/>
      <c r="AA5" s="107"/>
      <c r="AB5" s="107"/>
    </row>
    <row r="6" spans="1:28" ht="13.9">
      <c r="A6" s="162" t="s">
        <v>419</v>
      </c>
      <c r="B6" s="168" t="s">
        <v>21</v>
      </c>
      <c r="C6" s="169"/>
      <c r="D6" s="169"/>
      <c r="E6" s="169"/>
      <c r="F6" s="170"/>
      <c r="G6" s="205"/>
      <c r="H6" s="196"/>
      <c r="I6" s="196"/>
      <c r="J6" s="196"/>
      <c r="K6" s="200"/>
      <c r="L6" s="200"/>
      <c r="M6" s="107"/>
      <c r="N6" s="107"/>
      <c r="O6" s="107"/>
      <c r="P6" s="107"/>
      <c r="Q6" s="107"/>
      <c r="R6" s="107"/>
      <c r="S6" s="107"/>
      <c r="T6" s="107"/>
      <c r="U6" s="107"/>
      <c r="V6" s="107"/>
      <c r="W6" s="107"/>
      <c r="X6" s="107"/>
      <c r="Y6" s="107"/>
      <c r="Z6" s="107"/>
      <c r="AA6" s="107"/>
      <c r="AB6" s="107"/>
    </row>
    <row r="7" spans="1:28" ht="110.45">
      <c r="A7" s="248">
        <v>44562</v>
      </c>
      <c r="B7" s="172" t="s">
        <v>85</v>
      </c>
      <c r="C7" s="173" t="s">
        <v>260</v>
      </c>
      <c r="D7" s="174">
        <v>2</v>
      </c>
      <c r="E7" s="188">
        <v>1</v>
      </c>
      <c r="F7" s="277" t="s">
        <v>546</v>
      </c>
      <c r="G7" s="278" t="s">
        <v>547</v>
      </c>
      <c r="H7" s="279"/>
      <c r="I7" s="196"/>
      <c r="J7" s="196"/>
      <c r="K7" s="249" t="s">
        <v>2</v>
      </c>
      <c r="L7" s="250">
        <f>SUM(D7:D10)-SUMIF(E7:E10,"-",D7:D10)</f>
        <v>6</v>
      </c>
      <c r="M7" s="107"/>
      <c r="N7" s="107"/>
      <c r="O7" s="107"/>
      <c r="P7" s="107"/>
      <c r="Q7" s="107"/>
      <c r="R7" s="107"/>
      <c r="S7" s="107"/>
      <c r="T7" s="107"/>
      <c r="U7" s="107"/>
      <c r="V7" s="107"/>
      <c r="W7" s="107"/>
      <c r="X7" s="107"/>
      <c r="Y7" s="107"/>
      <c r="Z7" s="107"/>
      <c r="AA7" s="107"/>
      <c r="AB7" s="107"/>
    </row>
    <row r="8" spans="1:28" ht="55.15">
      <c r="A8" s="251">
        <v>44593</v>
      </c>
      <c r="B8" s="172" t="s">
        <v>86</v>
      </c>
      <c r="C8" s="173" t="s">
        <v>263</v>
      </c>
      <c r="D8" s="174">
        <v>2</v>
      </c>
      <c r="E8" s="188">
        <v>2</v>
      </c>
      <c r="F8" s="206"/>
      <c r="G8" s="206"/>
      <c r="H8" s="279"/>
      <c r="I8" s="196"/>
      <c r="J8" s="196"/>
      <c r="K8" s="249" t="s">
        <v>3</v>
      </c>
      <c r="L8" s="250">
        <f>SUMIF(E7:E10,"~?",D7:D10)</f>
        <v>0</v>
      </c>
      <c r="M8" s="107"/>
      <c r="N8" s="107"/>
      <c r="O8" s="107"/>
      <c r="P8" s="107"/>
      <c r="Q8" s="107"/>
      <c r="R8" s="107"/>
      <c r="S8" s="107"/>
      <c r="T8" s="107"/>
      <c r="U8" s="107"/>
      <c r="V8" s="107"/>
      <c r="W8" s="107"/>
      <c r="X8" s="107"/>
      <c r="Y8" s="107"/>
      <c r="Z8" s="107"/>
      <c r="AA8" s="107"/>
      <c r="AB8" s="107"/>
    </row>
    <row r="9" spans="1:28" ht="69">
      <c r="A9" s="251">
        <v>44621</v>
      </c>
      <c r="B9" s="172" t="s">
        <v>87</v>
      </c>
      <c r="C9" s="173" t="s">
        <v>265</v>
      </c>
      <c r="D9" s="174">
        <v>1</v>
      </c>
      <c r="E9" s="188">
        <v>0</v>
      </c>
      <c r="F9" s="278"/>
      <c r="G9" s="278" t="s">
        <v>548</v>
      </c>
      <c r="H9" s="279"/>
      <c r="I9" s="196"/>
      <c r="J9" s="196"/>
      <c r="K9" s="249" t="s">
        <v>4</v>
      </c>
      <c r="L9" s="250">
        <f>SUM(E7:E10)</f>
        <v>4</v>
      </c>
      <c r="M9" s="107"/>
      <c r="N9" s="107"/>
      <c r="O9" s="107"/>
      <c r="P9" s="107"/>
      <c r="Q9" s="107"/>
      <c r="R9" s="107"/>
      <c r="S9" s="107"/>
      <c r="T9" s="107"/>
      <c r="U9" s="107"/>
      <c r="V9" s="107"/>
      <c r="W9" s="107"/>
      <c r="X9" s="107"/>
      <c r="Y9" s="107"/>
      <c r="Z9" s="107"/>
      <c r="AA9" s="107"/>
      <c r="AB9" s="107"/>
    </row>
    <row r="10" spans="1:28" ht="41.45">
      <c r="A10" s="251">
        <v>44652</v>
      </c>
      <c r="B10" s="172" t="s">
        <v>88</v>
      </c>
      <c r="C10" s="173" t="s">
        <v>267</v>
      </c>
      <c r="D10" s="174">
        <v>1</v>
      </c>
      <c r="E10" s="188">
        <v>1</v>
      </c>
      <c r="F10" s="273" t="s">
        <v>549</v>
      </c>
      <c r="G10" s="278" t="s">
        <v>550</v>
      </c>
      <c r="H10" s="279"/>
      <c r="I10" s="196"/>
      <c r="J10" s="196"/>
      <c r="K10" s="249" t="s">
        <v>5</v>
      </c>
      <c r="L10" s="250">
        <f>L7-L8</f>
        <v>6</v>
      </c>
      <c r="M10" s="107"/>
      <c r="N10" s="107"/>
      <c r="O10" s="107"/>
      <c r="P10" s="107"/>
      <c r="Q10" s="107"/>
      <c r="R10" s="107"/>
      <c r="S10" s="107"/>
      <c r="T10" s="107"/>
      <c r="U10" s="107"/>
      <c r="V10" s="107"/>
      <c r="W10" s="107"/>
      <c r="X10" s="107"/>
      <c r="Y10" s="107"/>
      <c r="Z10" s="107"/>
      <c r="AA10" s="107"/>
      <c r="AB10" s="107"/>
    </row>
    <row r="11" spans="1:28" ht="27.6">
      <c r="A11" s="171"/>
      <c r="B11" s="173"/>
      <c r="C11" s="173"/>
      <c r="D11" s="174"/>
      <c r="E11" s="188"/>
      <c r="F11" s="175"/>
      <c r="G11" s="207"/>
      <c r="H11" s="279"/>
      <c r="I11" s="196"/>
      <c r="J11" s="196"/>
      <c r="K11" s="252" t="s">
        <v>423</v>
      </c>
      <c r="L11" s="253">
        <f>IFERROR(L9/L7,"N/A")</f>
        <v>0.66666666666666663</v>
      </c>
      <c r="M11" s="107"/>
      <c r="N11" s="107"/>
      <c r="O11" s="107"/>
      <c r="P11" s="107"/>
      <c r="Q11" s="107"/>
      <c r="R11" s="107"/>
      <c r="S11" s="107"/>
      <c r="T11" s="107"/>
      <c r="U11" s="107"/>
      <c r="V11" s="107"/>
      <c r="W11" s="107"/>
      <c r="X11" s="107"/>
      <c r="Y11" s="107"/>
      <c r="Z11" s="107"/>
      <c r="AA11" s="107"/>
      <c r="AB11" s="107"/>
    </row>
    <row r="12" spans="1:28" ht="13.9">
      <c r="A12" s="162" t="s">
        <v>424</v>
      </c>
      <c r="B12" s="168" t="s">
        <v>23</v>
      </c>
      <c r="C12" s="169"/>
      <c r="D12" s="169"/>
      <c r="E12" s="169"/>
      <c r="F12" s="170"/>
      <c r="G12" s="205"/>
      <c r="H12" s="279"/>
      <c r="I12" s="196"/>
      <c r="J12" s="196"/>
      <c r="K12" s="200"/>
      <c r="L12" s="200"/>
      <c r="M12" s="107"/>
      <c r="N12" s="107"/>
      <c r="O12" s="107"/>
      <c r="P12" s="107"/>
      <c r="Q12" s="107"/>
      <c r="R12" s="107"/>
      <c r="S12" s="107"/>
      <c r="T12" s="107"/>
      <c r="U12" s="107"/>
      <c r="V12" s="107"/>
      <c r="W12" s="107"/>
      <c r="X12" s="107"/>
      <c r="Y12" s="107"/>
      <c r="Z12" s="107"/>
      <c r="AA12" s="107"/>
      <c r="AB12" s="107"/>
    </row>
    <row r="13" spans="1:28" ht="138">
      <c r="A13" s="251">
        <v>44563</v>
      </c>
      <c r="B13" s="172" t="s">
        <v>89</v>
      </c>
      <c r="C13" s="173" t="s">
        <v>268</v>
      </c>
      <c r="D13" s="174">
        <v>2</v>
      </c>
      <c r="E13" s="275">
        <v>1</v>
      </c>
      <c r="F13" s="239"/>
      <c r="G13" s="278" t="s">
        <v>551</v>
      </c>
      <c r="H13" s="279"/>
      <c r="I13" s="196"/>
      <c r="J13" s="196"/>
      <c r="K13" s="249" t="s">
        <v>2</v>
      </c>
      <c r="L13" s="250">
        <f>SUM(D13:D19)-SUMIF(E13:E19,"-",D13:D19)</f>
        <v>12</v>
      </c>
      <c r="M13" s="107"/>
      <c r="N13" s="107"/>
      <c r="O13" s="107"/>
      <c r="P13" s="107"/>
      <c r="Q13" s="107"/>
      <c r="R13" s="107"/>
      <c r="S13" s="107"/>
      <c r="T13" s="107"/>
      <c r="U13" s="107"/>
      <c r="V13" s="107"/>
      <c r="W13" s="107"/>
      <c r="X13" s="107"/>
      <c r="Y13" s="107"/>
      <c r="Z13" s="107"/>
      <c r="AA13" s="107"/>
      <c r="AB13" s="107"/>
    </row>
    <row r="14" spans="1:28" ht="55.15">
      <c r="A14" s="251">
        <v>44594</v>
      </c>
      <c r="B14" s="172" t="s">
        <v>90</v>
      </c>
      <c r="C14" s="173" t="s">
        <v>271</v>
      </c>
      <c r="D14" s="174">
        <v>3</v>
      </c>
      <c r="E14" s="275">
        <v>3</v>
      </c>
      <c r="F14" s="175"/>
      <c r="G14" s="278" t="s">
        <v>552</v>
      </c>
      <c r="H14" s="279"/>
      <c r="I14" s="196"/>
      <c r="J14" s="196"/>
      <c r="K14" s="249" t="s">
        <v>3</v>
      </c>
      <c r="L14" s="250">
        <f>SUMIF(E13:E19,"~?",D13:D19)</f>
        <v>0</v>
      </c>
      <c r="M14" s="107"/>
      <c r="N14" s="107"/>
      <c r="O14" s="107"/>
      <c r="P14" s="107"/>
      <c r="Q14" s="107"/>
      <c r="R14" s="107"/>
      <c r="S14" s="107"/>
      <c r="T14" s="107"/>
      <c r="U14" s="107"/>
      <c r="V14" s="107"/>
      <c r="W14" s="107"/>
      <c r="X14" s="107"/>
      <c r="Y14" s="107"/>
      <c r="Z14" s="107"/>
      <c r="AA14" s="107"/>
      <c r="AB14" s="107"/>
    </row>
    <row r="15" spans="1:28" ht="96.6">
      <c r="A15" s="251">
        <v>44622</v>
      </c>
      <c r="B15" s="172" t="s">
        <v>91</v>
      </c>
      <c r="C15" s="173" t="s">
        <v>273</v>
      </c>
      <c r="D15" s="174">
        <v>1</v>
      </c>
      <c r="E15" s="275">
        <v>1</v>
      </c>
      <c r="F15" s="175"/>
      <c r="G15" s="208"/>
      <c r="H15" s="279"/>
      <c r="I15" s="196"/>
      <c r="J15" s="196"/>
      <c r="K15" s="249" t="s">
        <v>4</v>
      </c>
      <c r="L15" s="250">
        <f>SUM(E13:E19)</f>
        <v>11</v>
      </c>
      <c r="M15" s="107"/>
      <c r="N15" s="107"/>
      <c r="O15" s="107"/>
      <c r="P15" s="107"/>
      <c r="Q15" s="107"/>
      <c r="R15" s="107"/>
      <c r="S15" s="107"/>
      <c r="T15" s="107"/>
      <c r="U15" s="107"/>
      <c r="V15" s="107"/>
      <c r="W15" s="107"/>
      <c r="X15" s="107"/>
      <c r="Y15" s="107"/>
      <c r="Z15" s="107"/>
      <c r="AA15" s="107"/>
      <c r="AB15" s="107"/>
    </row>
    <row r="16" spans="1:28" ht="41.45">
      <c r="A16" s="251">
        <v>44653</v>
      </c>
      <c r="B16" s="172" t="s">
        <v>92</v>
      </c>
      <c r="C16" s="173" t="s">
        <v>275</v>
      </c>
      <c r="D16" s="174">
        <v>2</v>
      </c>
      <c r="E16" s="275">
        <v>2</v>
      </c>
      <c r="F16" s="175"/>
      <c r="G16" s="207"/>
      <c r="H16" s="279"/>
      <c r="I16" s="196"/>
      <c r="J16" s="196"/>
      <c r="K16" s="249" t="s">
        <v>5</v>
      </c>
      <c r="L16" s="250">
        <f>L13-L14</f>
        <v>12</v>
      </c>
      <c r="M16" s="107"/>
      <c r="N16" s="107"/>
      <c r="O16" s="107"/>
      <c r="P16" s="107"/>
      <c r="Q16" s="107"/>
      <c r="R16" s="107"/>
      <c r="S16" s="107"/>
      <c r="T16" s="107"/>
      <c r="U16" s="107"/>
      <c r="V16" s="107"/>
      <c r="W16" s="107"/>
      <c r="X16" s="107"/>
      <c r="Y16" s="107"/>
      <c r="Z16" s="107"/>
      <c r="AA16" s="107"/>
      <c r="AB16" s="107"/>
    </row>
    <row r="17" spans="1:28" ht="41.45">
      <c r="A17" s="251">
        <v>44683</v>
      </c>
      <c r="B17" s="172" t="s">
        <v>93</v>
      </c>
      <c r="C17" s="173" t="s">
        <v>277</v>
      </c>
      <c r="D17" s="174">
        <v>1</v>
      </c>
      <c r="E17" s="275">
        <v>1</v>
      </c>
      <c r="F17" s="175"/>
      <c r="G17" s="278" t="s">
        <v>553</v>
      </c>
      <c r="H17" s="279"/>
      <c r="I17" s="196"/>
      <c r="J17" s="196"/>
      <c r="K17" s="252" t="s">
        <v>423</v>
      </c>
      <c r="L17" s="253">
        <f>IFERROR(L15/L13,"N/A")</f>
        <v>0.91666666666666663</v>
      </c>
      <c r="M17" s="107"/>
      <c r="N17" s="107"/>
      <c r="O17" s="107"/>
      <c r="P17" s="107"/>
      <c r="Q17" s="107"/>
      <c r="R17" s="107"/>
      <c r="S17" s="107"/>
      <c r="T17" s="107"/>
      <c r="U17" s="107"/>
      <c r="V17" s="107"/>
      <c r="W17" s="107"/>
      <c r="X17" s="107"/>
      <c r="Y17" s="107"/>
      <c r="Z17" s="107"/>
      <c r="AA17" s="107"/>
      <c r="AB17" s="107"/>
    </row>
    <row r="18" spans="1:28" ht="41.45">
      <c r="A18" s="251">
        <v>44714</v>
      </c>
      <c r="B18" s="172" t="s">
        <v>95</v>
      </c>
      <c r="C18" s="173" t="s">
        <v>281</v>
      </c>
      <c r="D18" s="174">
        <v>2</v>
      </c>
      <c r="E18" s="275">
        <v>2</v>
      </c>
      <c r="F18" s="175"/>
      <c r="G18" s="207"/>
      <c r="H18" s="279"/>
      <c r="I18" s="196"/>
      <c r="J18" s="196"/>
      <c r="K18" s="1"/>
      <c r="L18" s="254"/>
      <c r="M18" s="107"/>
      <c r="N18" s="107"/>
      <c r="O18" s="107"/>
      <c r="P18" s="107"/>
      <c r="Q18" s="107"/>
      <c r="R18" s="107"/>
      <c r="S18" s="107"/>
      <c r="T18" s="107"/>
      <c r="U18" s="107"/>
      <c r="V18" s="107"/>
      <c r="W18" s="107"/>
      <c r="X18" s="107"/>
      <c r="Y18" s="107"/>
      <c r="Z18" s="107"/>
      <c r="AA18" s="107"/>
      <c r="AB18" s="107"/>
    </row>
    <row r="19" spans="1:28" ht="41.45">
      <c r="A19" s="251">
        <v>44744</v>
      </c>
      <c r="B19" s="172" t="s">
        <v>96</v>
      </c>
      <c r="C19" s="173"/>
      <c r="D19" s="174">
        <v>1</v>
      </c>
      <c r="E19" s="275">
        <v>1</v>
      </c>
      <c r="F19" s="175"/>
      <c r="G19" s="207"/>
      <c r="H19" s="279"/>
      <c r="I19" s="196"/>
      <c r="J19" s="196"/>
      <c r="K19" s="1"/>
      <c r="L19" s="1"/>
      <c r="M19" s="107"/>
      <c r="N19" s="107"/>
      <c r="O19" s="107"/>
      <c r="P19" s="107"/>
      <c r="Q19" s="107"/>
      <c r="R19" s="107"/>
      <c r="S19" s="107"/>
      <c r="T19" s="107"/>
      <c r="U19" s="107"/>
      <c r="V19" s="107"/>
      <c r="W19" s="107"/>
      <c r="X19" s="107"/>
      <c r="Y19" s="107"/>
      <c r="Z19" s="107"/>
      <c r="AA19" s="107"/>
      <c r="AB19" s="107"/>
    </row>
    <row r="20" spans="1:28" ht="13.9">
      <c r="E20" s="275"/>
      <c r="H20" s="279"/>
      <c r="I20" s="196"/>
      <c r="J20" s="196"/>
      <c r="K20" s="1"/>
      <c r="L20" s="1"/>
      <c r="M20" s="107"/>
      <c r="N20" s="107"/>
      <c r="O20" s="107"/>
      <c r="P20" s="107"/>
      <c r="Q20" s="107"/>
      <c r="R20" s="107"/>
      <c r="S20" s="107"/>
      <c r="T20" s="107"/>
      <c r="U20" s="107"/>
      <c r="V20" s="107"/>
      <c r="W20" s="107"/>
      <c r="X20" s="107"/>
      <c r="Y20" s="107"/>
      <c r="Z20" s="107"/>
      <c r="AA20" s="107"/>
      <c r="AB20" s="107"/>
    </row>
    <row r="21" spans="1:28" ht="13.9">
      <c r="A21" s="171"/>
      <c r="B21" s="173"/>
      <c r="C21" s="173"/>
      <c r="D21" s="174"/>
      <c r="E21" s="188"/>
      <c r="F21" s="175"/>
      <c r="G21" s="207"/>
      <c r="H21" s="279"/>
      <c r="I21" s="196"/>
      <c r="J21" s="196"/>
      <c r="K21" s="1"/>
      <c r="L21" s="2"/>
      <c r="M21" s="107"/>
      <c r="N21" s="107"/>
      <c r="O21" s="107"/>
      <c r="P21" s="107"/>
      <c r="Q21" s="107"/>
      <c r="R21" s="107"/>
      <c r="S21" s="107"/>
      <c r="T21" s="107"/>
      <c r="U21" s="107"/>
      <c r="V21" s="107"/>
      <c r="W21" s="107"/>
      <c r="X21" s="107"/>
      <c r="Y21" s="107"/>
      <c r="Z21" s="107"/>
      <c r="AA21" s="107"/>
      <c r="AB21" s="107"/>
    </row>
    <row r="22" spans="1:28" ht="13.9">
      <c r="A22" s="162" t="s">
        <v>431</v>
      </c>
      <c r="B22" s="169" t="s">
        <v>25</v>
      </c>
      <c r="C22" s="169"/>
      <c r="D22" s="169"/>
      <c r="E22" s="169"/>
      <c r="F22" s="170"/>
      <c r="G22" s="205"/>
      <c r="H22" s="279"/>
      <c r="I22" s="196"/>
      <c r="J22" s="196"/>
      <c r="K22" s="200"/>
      <c r="L22" s="200"/>
      <c r="M22" s="107"/>
      <c r="N22" s="107"/>
      <c r="O22" s="107"/>
      <c r="P22" s="107"/>
      <c r="Q22" s="107"/>
      <c r="R22" s="107"/>
      <c r="S22" s="107"/>
      <c r="T22" s="107"/>
      <c r="U22" s="107"/>
      <c r="V22" s="107"/>
      <c r="W22" s="107"/>
      <c r="X22" s="107"/>
      <c r="Y22" s="107"/>
      <c r="Z22" s="107"/>
      <c r="AA22" s="107"/>
      <c r="AB22" s="107"/>
    </row>
    <row r="23" spans="1:28" ht="55.15">
      <c r="A23" s="251">
        <v>44564</v>
      </c>
      <c r="B23" s="172" t="s">
        <v>97</v>
      </c>
      <c r="C23" s="173"/>
      <c r="D23" s="174">
        <v>1</v>
      </c>
      <c r="E23" s="188">
        <v>1</v>
      </c>
      <c r="F23" s="175"/>
      <c r="G23" s="278" t="s">
        <v>554</v>
      </c>
      <c r="H23" s="279"/>
      <c r="I23" s="196"/>
      <c r="J23" s="196"/>
      <c r="K23" s="249" t="s">
        <v>2</v>
      </c>
      <c r="L23" s="250">
        <f>SUM(D23:D26)-SUMIF(E23:E26,"-",D23:D26)</f>
        <v>4</v>
      </c>
      <c r="M23" s="107"/>
      <c r="N23" s="107"/>
      <c r="O23" s="107"/>
      <c r="P23" s="107"/>
      <c r="Q23" s="107"/>
      <c r="R23" s="107"/>
      <c r="S23" s="107"/>
      <c r="T23" s="107"/>
      <c r="U23" s="107"/>
      <c r="V23" s="107"/>
      <c r="W23" s="107"/>
      <c r="X23" s="107"/>
      <c r="Y23" s="107"/>
      <c r="Z23" s="107"/>
      <c r="AA23" s="107"/>
      <c r="AB23" s="107"/>
    </row>
    <row r="24" spans="1:28" ht="82.9">
      <c r="A24" s="251">
        <v>44595</v>
      </c>
      <c r="B24" s="172" t="s">
        <v>98</v>
      </c>
      <c r="C24" s="173" t="s">
        <v>285</v>
      </c>
      <c r="D24" s="174">
        <v>3</v>
      </c>
      <c r="E24" s="188">
        <v>3</v>
      </c>
      <c r="F24" s="196"/>
      <c r="G24" s="196"/>
      <c r="H24" s="279"/>
      <c r="I24" s="196"/>
      <c r="J24" s="196"/>
      <c r="K24" s="249" t="s">
        <v>3</v>
      </c>
      <c r="L24" s="250">
        <f>SUMIF(E23:E26,"~?",D23:D26)</f>
        <v>0</v>
      </c>
      <c r="M24" s="107"/>
      <c r="N24" s="107"/>
      <c r="O24" s="107"/>
      <c r="P24" s="107"/>
      <c r="Q24" s="107"/>
      <c r="R24" s="107"/>
      <c r="S24" s="107"/>
      <c r="T24" s="107"/>
      <c r="U24" s="107"/>
      <c r="V24" s="107"/>
      <c r="W24" s="107"/>
      <c r="X24" s="107"/>
      <c r="Y24" s="107"/>
      <c r="Z24" s="107"/>
      <c r="AA24" s="107"/>
      <c r="AB24" s="107"/>
    </row>
    <row r="25" spans="1:28" ht="13.9">
      <c r="A25" s="172"/>
      <c r="B25" s="172"/>
      <c r="C25" s="173"/>
      <c r="D25" s="174"/>
      <c r="E25" s="188"/>
      <c r="G25" s="207"/>
      <c r="H25" s="279"/>
      <c r="I25" s="196"/>
      <c r="J25" s="196"/>
      <c r="K25" s="249" t="s">
        <v>4</v>
      </c>
      <c r="L25" s="250">
        <f>SUM(E23:E26)</f>
        <v>4</v>
      </c>
      <c r="M25" s="107"/>
      <c r="N25" s="107"/>
      <c r="O25" s="107"/>
      <c r="P25" s="107"/>
      <c r="Q25" s="107"/>
      <c r="R25" s="107"/>
      <c r="S25" s="107"/>
      <c r="T25" s="107"/>
      <c r="U25" s="107"/>
      <c r="V25" s="107"/>
      <c r="W25" s="107"/>
      <c r="X25" s="107"/>
      <c r="Y25" s="107"/>
      <c r="Z25" s="107"/>
      <c r="AA25" s="107"/>
      <c r="AB25" s="107"/>
    </row>
    <row r="26" spans="1:28" ht="27.6">
      <c r="A26" s="171"/>
      <c r="B26" s="173"/>
      <c r="C26" s="173"/>
      <c r="D26" s="174"/>
      <c r="E26" s="188"/>
      <c r="F26" s="175"/>
      <c r="G26" s="207"/>
      <c r="H26" s="279"/>
      <c r="I26" s="196"/>
      <c r="J26" s="196"/>
      <c r="K26" s="249" t="s">
        <v>5</v>
      </c>
      <c r="L26" s="250">
        <f>L23-L24</f>
        <v>4</v>
      </c>
      <c r="M26" s="107"/>
      <c r="N26" s="107"/>
      <c r="O26" s="107"/>
      <c r="P26" s="107"/>
      <c r="Q26" s="107"/>
      <c r="R26" s="107"/>
      <c r="S26" s="107"/>
      <c r="T26" s="107"/>
      <c r="U26" s="107"/>
      <c r="V26" s="107"/>
      <c r="W26" s="107"/>
      <c r="X26" s="107"/>
      <c r="Y26" s="107"/>
      <c r="Z26" s="107"/>
      <c r="AA26" s="107"/>
      <c r="AB26" s="107"/>
    </row>
    <row r="27" spans="1:28" ht="27.6">
      <c r="H27" s="279"/>
      <c r="I27" s="196"/>
      <c r="J27" s="196"/>
      <c r="K27" s="252" t="s">
        <v>423</v>
      </c>
      <c r="L27" s="253">
        <f>IFERROR(L25/L23,"N/A")</f>
        <v>1</v>
      </c>
      <c r="M27" s="107"/>
      <c r="N27" s="107"/>
      <c r="O27" s="107"/>
      <c r="P27" s="107"/>
      <c r="Q27" s="107"/>
      <c r="R27" s="107"/>
      <c r="S27" s="107"/>
      <c r="T27" s="107"/>
      <c r="U27" s="107"/>
      <c r="V27" s="107"/>
      <c r="W27" s="107"/>
      <c r="X27" s="107"/>
      <c r="Y27" s="107"/>
      <c r="Z27" s="107"/>
      <c r="AA27" s="107"/>
      <c r="AB27" s="107"/>
    </row>
    <row r="28" spans="1:28" ht="28.15" customHeight="1">
      <c r="A28" s="162" t="s">
        <v>434</v>
      </c>
      <c r="B28" s="168" t="s">
        <v>27</v>
      </c>
      <c r="C28" s="169"/>
      <c r="D28" s="169"/>
      <c r="E28" s="169"/>
      <c r="F28" s="170"/>
      <c r="G28" s="205"/>
      <c r="H28" s="279"/>
      <c r="I28" s="196"/>
      <c r="J28" s="196"/>
      <c r="K28" s="1"/>
      <c r="L28" s="1"/>
      <c r="M28" s="107"/>
      <c r="N28" s="107"/>
      <c r="O28" s="107"/>
      <c r="P28" s="107"/>
      <c r="Q28" s="107"/>
      <c r="R28" s="107"/>
      <c r="S28" s="107"/>
      <c r="T28" s="107"/>
      <c r="U28" s="107"/>
      <c r="V28" s="107"/>
      <c r="W28" s="107"/>
      <c r="X28" s="107"/>
      <c r="Y28" s="107"/>
      <c r="Z28" s="107"/>
      <c r="AA28" s="107"/>
      <c r="AB28" s="107"/>
    </row>
    <row r="29" spans="1:28" ht="138">
      <c r="A29" s="251">
        <v>44565</v>
      </c>
      <c r="B29" s="172" t="s">
        <v>101</v>
      </c>
      <c r="C29" s="173" t="s">
        <v>290</v>
      </c>
      <c r="D29" s="174">
        <v>2</v>
      </c>
      <c r="E29" s="275">
        <v>1</v>
      </c>
      <c r="F29" s="175"/>
      <c r="G29" s="207"/>
      <c r="H29" s="279" t="s">
        <v>555</v>
      </c>
      <c r="I29" s="196"/>
      <c r="J29" s="196"/>
      <c r="K29" s="255" t="s">
        <v>2</v>
      </c>
      <c r="L29" s="256">
        <f>SUM(D29:D32)-SUMIF(E29:E32,"-",D29:D32)</f>
        <v>6</v>
      </c>
      <c r="M29" s="107"/>
      <c r="N29" s="107"/>
      <c r="O29" s="107"/>
      <c r="P29" s="107"/>
      <c r="Q29" s="107"/>
      <c r="R29" s="107"/>
      <c r="S29" s="107"/>
      <c r="T29" s="107"/>
      <c r="U29" s="107"/>
      <c r="V29" s="107"/>
      <c r="W29" s="107"/>
      <c r="X29" s="107"/>
      <c r="Y29" s="107"/>
      <c r="Z29" s="107"/>
      <c r="AA29" s="107"/>
      <c r="AB29" s="107"/>
    </row>
    <row r="30" spans="1:28" ht="55.15">
      <c r="A30" s="251">
        <v>44596</v>
      </c>
      <c r="B30" s="172" t="s">
        <v>102</v>
      </c>
      <c r="C30" s="173" t="s">
        <v>292</v>
      </c>
      <c r="D30" s="174">
        <v>2</v>
      </c>
      <c r="E30" s="275">
        <v>0</v>
      </c>
      <c r="F30" s="175"/>
      <c r="G30" s="207"/>
      <c r="H30" s="279"/>
      <c r="I30" s="196"/>
      <c r="J30" s="196"/>
      <c r="K30" s="249" t="s">
        <v>3</v>
      </c>
      <c r="L30" s="250">
        <f>SUMIF(E29:E32,"~?",D29:D32)</f>
        <v>0</v>
      </c>
      <c r="M30" s="107"/>
      <c r="N30" s="107"/>
      <c r="O30" s="107"/>
      <c r="P30" s="107"/>
      <c r="Q30" s="107"/>
      <c r="R30" s="107"/>
      <c r="S30" s="107"/>
      <c r="T30" s="107"/>
      <c r="U30" s="107"/>
      <c r="V30" s="107"/>
      <c r="W30" s="107"/>
      <c r="X30" s="107"/>
      <c r="Y30" s="107"/>
      <c r="Z30" s="107"/>
      <c r="AA30" s="107"/>
      <c r="AB30" s="107"/>
    </row>
    <row r="31" spans="1:28" ht="69">
      <c r="A31" s="257">
        <v>44624</v>
      </c>
      <c r="B31" s="172" t="s">
        <v>103</v>
      </c>
      <c r="C31" s="173" t="s">
        <v>294</v>
      </c>
      <c r="D31" s="174">
        <v>2</v>
      </c>
      <c r="E31" s="275">
        <v>0</v>
      </c>
      <c r="F31" s="175"/>
      <c r="G31" s="207"/>
      <c r="H31" s="279"/>
      <c r="I31" s="196"/>
      <c r="J31" s="196"/>
      <c r="K31" s="249" t="s">
        <v>4</v>
      </c>
      <c r="L31" s="250">
        <f>SUM(E29:E32)</f>
        <v>1</v>
      </c>
      <c r="M31" s="107"/>
      <c r="N31" s="107"/>
      <c r="O31" s="107"/>
      <c r="P31" s="107"/>
      <c r="Q31" s="107"/>
      <c r="R31" s="107"/>
      <c r="S31" s="107"/>
      <c r="T31" s="107"/>
      <c r="U31" s="107"/>
      <c r="V31" s="107"/>
      <c r="W31" s="107"/>
      <c r="X31" s="107"/>
      <c r="Y31" s="107"/>
      <c r="Z31" s="107"/>
      <c r="AA31" s="107"/>
      <c r="AB31" s="107"/>
    </row>
    <row r="32" spans="1:28" ht="27.6">
      <c r="A32" s="171"/>
      <c r="B32" s="173"/>
      <c r="C32" s="173"/>
      <c r="D32" s="174"/>
      <c r="E32" s="188"/>
      <c r="F32" s="175"/>
      <c r="G32" s="207"/>
      <c r="H32" s="279"/>
      <c r="I32" s="196"/>
      <c r="J32" s="196"/>
      <c r="K32" s="249" t="s">
        <v>5</v>
      </c>
      <c r="L32" s="250">
        <f>L29-L30</f>
        <v>6</v>
      </c>
      <c r="M32" s="107"/>
      <c r="N32" s="107"/>
      <c r="O32" s="107"/>
      <c r="P32" s="107"/>
      <c r="Q32" s="107"/>
      <c r="R32" s="107"/>
      <c r="S32" s="107"/>
      <c r="T32" s="107"/>
      <c r="U32" s="107"/>
      <c r="V32" s="107"/>
      <c r="W32" s="107"/>
      <c r="X32" s="107"/>
      <c r="Y32" s="107"/>
      <c r="Z32" s="107"/>
      <c r="AA32" s="107"/>
      <c r="AB32" s="107"/>
    </row>
    <row r="33" spans="1:28" ht="27.6">
      <c r="A33" s="171"/>
      <c r="B33" s="173"/>
      <c r="C33" s="173"/>
      <c r="D33" s="174"/>
      <c r="E33" s="188"/>
      <c r="F33" s="175"/>
      <c r="G33" s="207"/>
      <c r="H33" s="279"/>
      <c r="I33" s="196"/>
      <c r="J33" s="196"/>
      <c r="K33" s="252" t="s">
        <v>423</v>
      </c>
      <c r="L33" s="253">
        <f>IFERROR(L31/L29,"N/A")</f>
        <v>0.16666666666666666</v>
      </c>
      <c r="M33" s="107"/>
      <c r="N33" s="107"/>
      <c r="O33" s="107"/>
      <c r="P33" s="107"/>
      <c r="Q33" s="107"/>
      <c r="R33" s="107"/>
      <c r="S33" s="107"/>
      <c r="T33" s="107"/>
      <c r="U33" s="107"/>
      <c r="V33" s="107"/>
      <c r="W33" s="107"/>
      <c r="X33" s="107"/>
      <c r="Y33" s="107"/>
      <c r="Z33" s="107"/>
      <c r="AA33" s="107"/>
      <c r="AB33" s="107"/>
    </row>
    <row r="34" spans="1:28" ht="13.9">
      <c r="A34" s="162" t="s">
        <v>436</v>
      </c>
      <c r="B34" s="168" t="s">
        <v>296</v>
      </c>
      <c r="C34" s="169"/>
      <c r="D34" s="169"/>
      <c r="E34" s="169"/>
      <c r="F34" s="170"/>
      <c r="G34" s="205"/>
      <c r="H34" s="279"/>
      <c r="I34" s="196"/>
      <c r="J34" s="196"/>
      <c r="M34" s="107"/>
      <c r="N34" s="107"/>
      <c r="O34" s="107"/>
      <c r="P34" s="107"/>
      <c r="Q34" s="107"/>
      <c r="R34" s="107"/>
      <c r="S34" s="107"/>
      <c r="T34" s="107"/>
      <c r="U34" s="107"/>
      <c r="V34" s="107"/>
      <c r="W34" s="107"/>
      <c r="X34" s="107"/>
      <c r="Y34" s="107"/>
      <c r="Z34" s="107"/>
      <c r="AA34" s="107"/>
      <c r="AB34" s="107"/>
    </row>
    <row r="35" spans="1:28" ht="92.45">
      <c r="A35" s="251">
        <v>44566</v>
      </c>
      <c r="B35" s="172" t="s">
        <v>105</v>
      </c>
      <c r="C35" s="173" t="s">
        <v>297</v>
      </c>
      <c r="D35" s="174">
        <v>3</v>
      </c>
      <c r="E35" s="188">
        <v>2</v>
      </c>
      <c r="F35" s="175"/>
      <c r="G35" s="207" t="s">
        <v>556</v>
      </c>
      <c r="H35" s="279" t="s">
        <v>557</v>
      </c>
      <c r="I35" s="196"/>
      <c r="J35" s="196"/>
      <c r="K35" s="249" t="s">
        <v>2</v>
      </c>
      <c r="L35" s="250">
        <f>SUM(D35:D38)-SUMIF(E35:E38,"-",D35:D38)</f>
        <v>4</v>
      </c>
      <c r="M35" s="107"/>
      <c r="N35" s="107"/>
      <c r="O35" s="107"/>
      <c r="P35" s="107"/>
      <c r="Q35" s="107"/>
      <c r="R35" s="107"/>
      <c r="S35" s="107"/>
      <c r="T35" s="107"/>
      <c r="U35" s="107"/>
      <c r="V35" s="107"/>
      <c r="W35" s="107"/>
      <c r="X35" s="107"/>
      <c r="Y35" s="107"/>
      <c r="Z35" s="107"/>
      <c r="AA35" s="107"/>
      <c r="AB35" s="107"/>
    </row>
    <row r="36" spans="1:28" ht="69">
      <c r="A36" s="251">
        <v>44597</v>
      </c>
      <c r="B36" s="172" t="s">
        <v>107</v>
      </c>
      <c r="C36" s="173" t="s">
        <v>299</v>
      </c>
      <c r="D36" s="174">
        <v>1</v>
      </c>
      <c r="E36" s="188">
        <v>1</v>
      </c>
      <c r="F36" s="175"/>
      <c r="G36" s="207"/>
      <c r="H36" s="279"/>
      <c r="I36" s="196"/>
      <c r="J36" s="196"/>
      <c r="K36" s="249" t="s">
        <v>3</v>
      </c>
      <c r="L36" s="250">
        <f>SUMIF(E35:E38,"~?",D35:D38)</f>
        <v>0</v>
      </c>
      <c r="M36" s="107"/>
      <c r="N36" s="107"/>
      <c r="O36" s="107"/>
      <c r="P36" s="107"/>
      <c r="Q36" s="107"/>
      <c r="R36" s="107"/>
      <c r="S36" s="107"/>
      <c r="T36" s="107"/>
      <c r="U36" s="107"/>
      <c r="V36" s="107"/>
      <c r="W36" s="107"/>
      <c r="X36" s="107"/>
      <c r="Y36" s="107"/>
      <c r="Z36" s="107"/>
      <c r="AA36" s="107"/>
      <c r="AB36" s="107"/>
    </row>
    <row r="37" spans="1:28" ht="13.9">
      <c r="H37" s="279"/>
      <c r="I37" s="196"/>
      <c r="J37" s="196"/>
      <c r="K37" s="249" t="s">
        <v>4</v>
      </c>
      <c r="L37" s="250">
        <f>SUM(E35:E38)</f>
        <v>3</v>
      </c>
      <c r="M37" s="107"/>
      <c r="N37" s="107"/>
      <c r="O37" s="107"/>
      <c r="P37" s="107"/>
      <c r="Q37" s="107"/>
      <c r="R37" s="107"/>
      <c r="S37" s="107"/>
      <c r="T37" s="107"/>
      <c r="U37" s="107"/>
      <c r="V37" s="107"/>
      <c r="W37" s="107"/>
      <c r="X37" s="107"/>
      <c r="Y37" s="107"/>
      <c r="Z37" s="107"/>
      <c r="AA37" s="107"/>
      <c r="AB37" s="107"/>
    </row>
    <row r="38" spans="1:28" ht="27.6">
      <c r="A38" s="171"/>
      <c r="B38" s="173"/>
      <c r="C38" s="173"/>
      <c r="D38" s="174"/>
      <c r="E38" s="188"/>
      <c r="F38" s="175"/>
      <c r="G38" s="207"/>
      <c r="H38" s="279"/>
      <c r="I38" s="196"/>
      <c r="J38" s="196"/>
      <c r="K38" s="249" t="s">
        <v>5</v>
      </c>
      <c r="L38" s="250">
        <f>L35-L36</f>
        <v>4</v>
      </c>
      <c r="M38" s="107"/>
      <c r="N38" s="107"/>
      <c r="O38" s="107"/>
      <c r="P38" s="107"/>
      <c r="Q38" s="107"/>
      <c r="R38" s="107"/>
      <c r="S38" s="107"/>
      <c r="T38" s="107"/>
      <c r="U38" s="107"/>
      <c r="V38" s="107"/>
      <c r="W38" s="107"/>
      <c r="X38" s="107"/>
      <c r="Y38" s="107"/>
      <c r="Z38" s="107"/>
      <c r="AA38" s="107"/>
      <c r="AB38" s="107"/>
    </row>
    <row r="39" spans="1:28" ht="27.6">
      <c r="A39" s="171"/>
      <c r="B39" s="173"/>
      <c r="C39" s="173"/>
      <c r="D39" s="174"/>
      <c r="E39" s="188"/>
      <c r="F39" s="175"/>
      <c r="G39" s="207"/>
      <c r="H39" s="279"/>
      <c r="I39" s="196"/>
      <c r="J39" s="196"/>
      <c r="K39" s="252" t="s">
        <v>423</v>
      </c>
      <c r="L39" s="253">
        <f>IFERROR(L37/L35,"N/A")</f>
        <v>0.75</v>
      </c>
      <c r="M39" s="107"/>
      <c r="N39" s="107"/>
      <c r="O39" s="107"/>
      <c r="P39" s="107"/>
      <c r="Q39" s="107"/>
      <c r="R39" s="107"/>
      <c r="S39" s="107"/>
      <c r="T39" s="107"/>
      <c r="U39" s="107"/>
      <c r="V39" s="107"/>
      <c r="W39" s="107"/>
      <c r="X39" s="107"/>
      <c r="Y39" s="107"/>
      <c r="Z39" s="107"/>
      <c r="AA39" s="107"/>
      <c r="AB39" s="107"/>
    </row>
    <row r="40" spans="1:28" ht="28.9" customHeight="1">
      <c r="A40" s="162" t="s">
        <v>438</v>
      </c>
      <c r="B40" s="168" t="s">
        <v>31</v>
      </c>
      <c r="C40" s="169"/>
      <c r="D40" s="169"/>
      <c r="E40" s="169"/>
      <c r="F40" s="170"/>
      <c r="G40" s="205"/>
      <c r="H40" s="279"/>
      <c r="I40" s="196"/>
      <c r="J40" s="196"/>
      <c r="M40" s="107"/>
      <c r="N40" s="107"/>
      <c r="O40" s="107"/>
      <c r="P40" s="107"/>
      <c r="Q40" s="107"/>
      <c r="R40" s="107"/>
      <c r="S40" s="107"/>
      <c r="T40" s="107"/>
      <c r="U40" s="107"/>
      <c r="V40" s="107"/>
      <c r="W40" s="107"/>
      <c r="X40" s="107"/>
      <c r="Y40" s="107"/>
      <c r="Z40" s="107"/>
      <c r="AA40" s="107"/>
      <c r="AB40" s="107"/>
    </row>
    <row r="41" spans="1:28" ht="27.6">
      <c r="A41" s="171"/>
      <c r="B41" s="240" t="s">
        <v>300</v>
      </c>
      <c r="C41" s="240"/>
      <c r="D41" s="240"/>
      <c r="E41" s="240"/>
      <c r="F41" s="241"/>
      <c r="G41" s="210"/>
      <c r="H41" s="279"/>
      <c r="I41" s="196"/>
      <c r="J41" s="196"/>
      <c r="K41" s="249" t="s">
        <v>2</v>
      </c>
      <c r="L41" s="250">
        <f>SUM(D41:D50)-SUMIF(E41:E50,"-",D41:D50)</f>
        <v>11</v>
      </c>
      <c r="M41" s="107"/>
      <c r="N41" s="107"/>
      <c r="O41" s="107"/>
      <c r="P41" s="107"/>
      <c r="Q41" s="107"/>
      <c r="R41" s="107"/>
      <c r="S41" s="107"/>
      <c r="T41" s="107"/>
      <c r="U41" s="107"/>
      <c r="V41" s="107"/>
      <c r="W41" s="107"/>
      <c r="X41" s="107"/>
      <c r="Y41" s="107"/>
      <c r="Z41" s="107"/>
      <c r="AA41" s="107"/>
      <c r="AB41" s="107"/>
    </row>
    <row r="42" spans="1:28" ht="27.6">
      <c r="A42" s="229" t="s">
        <v>109</v>
      </c>
      <c r="B42" s="172" t="s">
        <v>110</v>
      </c>
      <c r="C42" s="173" t="s">
        <v>301</v>
      </c>
      <c r="D42" s="174">
        <v>2</v>
      </c>
      <c r="E42" s="188">
        <v>1</v>
      </c>
      <c r="F42" s="239"/>
      <c r="G42" s="278" t="s">
        <v>558</v>
      </c>
      <c r="H42" s="279"/>
      <c r="I42" s="196"/>
      <c r="J42" s="196"/>
      <c r="K42" s="249" t="s">
        <v>3</v>
      </c>
      <c r="L42" s="250">
        <f>SUMIF(E41:E50,"~?",D41:D50)</f>
        <v>0</v>
      </c>
      <c r="M42" s="107"/>
      <c r="N42" s="107"/>
      <c r="O42" s="107"/>
      <c r="P42" s="107"/>
      <c r="Q42" s="107"/>
      <c r="R42" s="107"/>
      <c r="S42" s="107"/>
      <c r="T42" s="107"/>
      <c r="U42" s="107"/>
      <c r="V42" s="107"/>
      <c r="W42" s="107"/>
      <c r="X42" s="107"/>
      <c r="Y42" s="107"/>
      <c r="Z42" s="107"/>
      <c r="AA42" s="107"/>
      <c r="AB42" s="107"/>
    </row>
    <row r="43" spans="1:28" ht="41.45">
      <c r="A43" s="230" t="s">
        <v>111</v>
      </c>
      <c r="B43" s="172" t="s">
        <v>112</v>
      </c>
      <c r="C43" s="173" t="s">
        <v>303</v>
      </c>
      <c r="D43" s="174">
        <v>1</v>
      </c>
      <c r="E43" s="188">
        <v>0</v>
      </c>
      <c r="F43" s="196"/>
      <c r="G43" s="278" t="s">
        <v>559</v>
      </c>
      <c r="H43" s="279"/>
      <c r="I43" s="196"/>
      <c r="J43" s="196"/>
      <c r="K43" s="249" t="s">
        <v>4</v>
      </c>
      <c r="L43" s="250">
        <f>SUM(E41:E50)</f>
        <v>3</v>
      </c>
      <c r="M43" s="107"/>
      <c r="N43" s="107"/>
      <c r="O43" s="107"/>
      <c r="P43" s="107"/>
      <c r="Q43" s="107"/>
      <c r="R43" s="107"/>
      <c r="S43" s="107"/>
      <c r="T43" s="107"/>
      <c r="U43" s="107"/>
      <c r="V43" s="107"/>
      <c r="W43" s="107"/>
      <c r="X43" s="107"/>
      <c r="Y43" s="107"/>
      <c r="Z43" s="107"/>
      <c r="AA43" s="107"/>
      <c r="AB43" s="107"/>
    </row>
    <row r="44" spans="1:28" ht="41.45">
      <c r="A44" s="231" t="s">
        <v>113</v>
      </c>
      <c r="B44" s="172" t="s">
        <v>114</v>
      </c>
      <c r="C44" s="173" t="s">
        <v>304</v>
      </c>
      <c r="D44" s="174">
        <v>2</v>
      </c>
      <c r="E44" s="188">
        <v>2</v>
      </c>
      <c r="F44" s="196"/>
      <c r="G44" s="278" t="s">
        <v>560</v>
      </c>
      <c r="H44" s="279"/>
      <c r="I44" s="196"/>
      <c r="J44" s="196"/>
      <c r="K44" s="249" t="s">
        <v>5</v>
      </c>
      <c r="L44" s="250">
        <f>L41-L42</f>
        <v>11</v>
      </c>
      <c r="M44" s="107"/>
      <c r="N44" s="107"/>
      <c r="O44" s="107"/>
      <c r="P44" s="107"/>
      <c r="Q44" s="107"/>
      <c r="R44" s="107"/>
      <c r="S44" s="107"/>
      <c r="T44" s="107"/>
      <c r="U44" s="107"/>
      <c r="V44" s="107"/>
      <c r="W44" s="107"/>
      <c r="X44" s="107"/>
      <c r="Y44" s="107"/>
      <c r="Z44" s="107"/>
      <c r="AA44" s="107"/>
      <c r="AB44" s="107"/>
    </row>
    <row r="45" spans="1:28" ht="27.6">
      <c r="A45" s="230"/>
      <c r="B45" s="240" t="s">
        <v>115</v>
      </c>
      <c r="C45" s="240"/>
      <c r="D45" s="240"/>
      <c r="E45" s="240"/>
      <c r="F45" s="241"/>
      <c r="G45" s="210"/>
      <c r="H45" s="279"/>
      <c r="I45" s="196"/>
      <c r="J45" s="196"/>
      <c r="K45" s="252" t="s">
        <v>423</v>
      </c>
      <c r="L45" s="253">
        <f>IFERROR(L43/L41,"N/A")</f>
        <v>0.27272727272727271</v>
      </c>
      <c r="M45" s="107"/>
      <c r="N45" s="107"/>
      <c r="O45" s="107"/>
      <c r="P45" s="107"/>
      <c r="Q45" s="107"/>
      <c r="R45" s="107"/>
      <c r="S45" s="107"/>
      <c r="T45" s="107"/>
      <c r="U45" s="107"/>
      <c r="V45" s="107"/>
      <c r="W45" s="107"/>
      <c r="X45" s="107"/>
      <c r="Y45" s="107"/>
      <c r="Z45" s="107"/>
      <c r="AA45" s="107"/>
      <c r="AB45" s="107"/>
    </row>
    <row r="46" spans="1:28" ht="69">
      <c r="A46" s="220" t="s">
        <v>116</v>
      </c>
      <c r="B46" s="172" t="s">
        <v>119</v>
      </c>
      <c r="C46" s="173" t="s">
        <v>307</v>
      </c>
      <c r="D46" s="174">
        <v>2</v>
      </c>
      <c r="E46" s="188">
        <v>0</v>
      </c>
      <c r="F46" s="175"/>
      <c r="G46" s="207"/>
      <c r="H46" s="279"/>
      <c r="I46" s="196"/>
      <c r="J46" s="196"/>
      <c r="K46" s="1"/>
      <c r="L46" s="1"/>
      <c r="M46" s="107"/>
      <c r="N46" s="107"/>
      <c r="O46" s="107"/>
      <c r="P46" s="107"/>
      <c r="Q46" s="107"/>
      <c r="R46" s="107"/>
      <c r="S46" s="107"/>
      <c r="T46" s="107"/>
      <c r="U46" s="107"/>
      <c r="V46" s="107"/>
      <c r="W46" s="107"/>
      <c r="X46" s="107"/>
      <c r="Y46" s="107"/>
      <c r="Z46" s="107"/>
      <c r="AA46" s="107"/>
      <c r="AB46" s="107"/>
    </row>
    <row r="47" spans="1:28" ht="13.9">
      <c r="A47" s="230"/>
      <c r="B47" s="240" t="s">
        <v>120</v>
      </c>
      <c r="C47" s="240"/>
      <c r="D47" s="240"/>
      <c r="E47" s="240"/>
      <c r="F47" s="241"/>
      <c r="G47" s="210"/>
      <c r="H47" s="279"/>
      <c r="I47" s="196"/>
      <c r="J47" s="196"/>
      <c r="K47" s="1"/>
      <c r="L47" s="1"/>
      <c r="M47" s="107"/>
      <c r="N47" s="107"/>
      <c r="O47" s="107"/>
      <c r="P47" s="107"/>
      <c r="Q47" s="107"/>
      <c r="R47" s="107"/>
      <c r="S47" s="107"/>
      <c r="T47" s="107"/>
      <c r="U47" s="107"/>
      <c r="V47" s="107"/>
      <c r="W47" s="107"/>
      <c r="X47" s="107"/>
      <c r="Y47" s="107"/>
      <c r="Z47" s="107"/>
      <c r="AA47" s="107"/>
      <c r="AB47" s="107"/>
    </row>
    <row r="48" spans="1:28" ht="41.45">
      <c r="A48" s="221" t="s">
        <v>121</v>
      </c>
      <c r="B48" s="172" t="s">
        <v>122</v>
      </c>
      <c r="C48" s="173" t="s">
        <v>309</v>
      </c>
      <c r="D48" s="174">
        <v>2</v>
      </c>
      <c r="E48" s="188">
        <v>0</v>
      </c>
      <c r="F48" s="175"/>
      <c r="G48" s="207"/>
      <c r="H48" s="279"/>
      <c r="I48" s="196"/>
      <c r="J48" s="196"/>
      <c r="K48" s="1"/>
      <c r="L48" s="1"/>
      <c r="M48" s="107"/>
      <c r="N48" s="107"/>
      <c r="O48" s="107"/>
      <c r="P48" s="107"/>
      <c r="Q48" s="107"/>
      <c r="R48" s="107"/>
      <c r="S48" s="107"/>
      <c r="T48" s="107"/>
      <c r="U48" s="107"/>
      <c r="V48" s="107"/>
      <c r="W48" s="107"/>
      <c r="X48" s="107"/>
      <c r="Y48" s="107"/>
      <c r="Z48" s="107"/>
      <c r="AA48" s="107"/>
      <c r="AB48" s="107"/>
    </row>
    <row r="49" spans="1:28" ht="55.15">
      <c r="A49" s="221" t="s">
        <v>123</v>
      </c>
      <c r="B49" s="172" t="s">
        <v>128</v>
      </c>
      <c r="C49" s="173" t="s">
        <v>312</v>
      </c>
      <c r="D49" s="174">
        <v>2</v>
      </c>
      <c r="E49" s="188">
        <v>0</v>
      </c>
      <c r="F49" s="196"/>
      <c r="G49" s="196"/>
      <c r="H49" s="279"/>
      <c r="I49" s="196"/>
      <c r="J49" s="196"/>
      <c r="K49" s="1"/>
      <c r="L49" s="1"/>
      <c r="M49" s="107"/>
      <c r="N49" s="107"/>
      <c r="O49" s="107"/>
      <c r="P49" s="107"/>
      <c r="Q49" s="107"/>
      <c r="R49" s="107"/>
      <c r="S49" s="107"/>
      <c r="T49" s="107"/>
      <c r="U49" s="107"/>
      <c r="V49" s="107"/>
      <c r="W49" s="107"/>
      <c r="X49" s="107"/>
      <c r="Y49" s="107"/>
      <c r="Z49" s="107"/>
      <c r="AA49" s="107"/>
      <c r="AB49" s="107"/>
    </row>
    <row r="50" spans="1:28" ht="13.9">
      <c r="A50" s="171"/>
      <c r="B50" s="173"/>
      <c r="C50" s="173"/>
      <c r="D50" s="174"/>
      <c r="E50" s="188"/>
      <c r="F50" s="175"/>
      <c r="G50" s="207"/>
      <c r="H50" s="279"/>
      <c r="I50" s="196"/>
      <c r="J50" s="196"/>
      <c r="K50" s="1"/>
      <c r="L50" s="1"/>
      <c r="M50" s="107"/>
      <c r="N50" s="107"/>
      <c r="O50" s="107"/>
      <c r="P50" s="107"/>
      <c r="Q50" s="107"/>
      <c r="R50" s="107"/>
      <c r="S50" s="107"/>
      <c r="T50" s="107"/>
      <c r="U50" s="107"/>
      <c r="V50" s="107"/>
      <c r="W50" s="107"/>
      <c r="X50" s="107"/>
      <c r="Y50" s="107"/>
      <c r="Z50" s="107"/>
      <c r="AA50" s="107"/>
      <c r="AB50" s="107"/>
    </row>
    <row r="51" spans="1:28" ht="13.9">
      <c r="A51" s="162" t="s">
        <v>443</v>
      </c>
      <c r="B51" s="168" t="s">
        <v>313</v>
      </c>
      <c r="C51" s="169"/>
      <c r="D51" s="169"/>
      <c r="E51" s="169"/>
      <c r="F51" s="170"/>
      <c r="G51" s="205"/>
      <c r="H51" s="279"/>
      <c r="I51" s="196"/>
      <c r="J51" s="196"/>
      <c r="K51" s="200"/>
      <c r="L51" s="200"/>
      <c r="M51" s="107"/>
      <c r="N51" s="107"/>
      <c r="O51" s="107"/>
      <c r="P51" s="107"/>
      <c r="Q51" s="107"/>
      <c r="R51" s="107"/>
      <c r="S51" s="107"/>
      <c r="T51" s="107"/>
      <c r="U51" s="107"/>
      <c r="V51" s="107"/>
      <c r="W51" s="107"/>
      <c r="X51" s="107"/>
      <c r="Y51" s="107"/>
      <c r="Z51" s="107"/>
      <c r="AA51" s="107"/>
      <c r="AB51" s="107"/>
    </row>
    <row r="52" spans="1:28" ht="27.6">
      <c r="A52" s="171"/>
      <c r="B52" s="242" t="s">
        <v>130</v>
      </c>
      <c r="C52" s="240"/>
      <c r="D52" s="240"/>
      <c r="E52" s="240"/>
      <c r="F52" s="241"/>
      <c r="G52" s="210"/>
      <c r="H52" s="279"/>
      <c r="I52" s="196"/>
      <c r="J52" s="196"/>
      <c r="K52" s="249" t="s">
        <v>2</v>
      </c>
      <c r="L52" s="250">
        <f>SUM(D52:D83)-SUMIF(E52:E83,"-",D52:D83)</f>
        <v>24</v>
      </c>
      <c r="M52" s="107"/>
      <c r="N52" s="107"/>
      <c r="O52" s="107"/>
      <c r="P52" s="107"/>
      <c r="Q52" s="107"/>
      <c r="R52" s="107"/>
      <c r="S52" s="107"/>
      <c r="T52" s="107"/>
      <c r="U52" s="107"/>
      <c r="V52" s="107"/>
      <c r="W52" s="107"/>
      <c r="X52" s="107"/>
      <c r="Y52" s="107"/>
      <c r="Z52" s="107"/>
      <c r="AA52" s="107"/>
      <c r="AB52" s="107"/>
    </row>
    <row r="53" spans="1:28" ht="55.15">
      <c r="A53" s="231" t="s">
        <v>131</v>
      </c>
      <c r="B53" s="172" t="s">
        <v>132</v>
      </c>
      <c r="C53" s="173" t="s">
        <v>314</v>
      </c>
      <c r="D53" s="174">
        <v>1</v>
      </c>
      <c r="E53" s="188">
        <v>0</v>
      </c>
      <c r="F53" s="196"/>
      <c r="G53" s="196"/>
      <c r="H53" s="279" t="s">
        <v>561</v>
      </c>
      <c r="I53" s="196"/>
      <c r="J53" s="196"/>
      <c r="K53" s="249" t="s">
        <v>3</v>
      </c>
      <c r="L53" s="250">
        <f>SUMIF(E52:E83,"~?",D52:D83)</f>
        <v>0</v>
      </c>
      <c r="M53" s="107"/>
      <c r="N53" s="107"/>
      <c r="O53" s="107"/>
      <c r="P53" s="107"/>
      <c r="Q53" s="107"/>
      <c r="R53" s="107"/>
      <c r="S53" s="107"/>
      <c r="T53" s="107"/>
      <c r="U53" s="107"/>
      <c r="V53" s="107"/>
      <c r="W53" s="107"/>
      <c r="X53" s="107"/>
      <c r="Y53" s="107"/>
      <c r="Z53" s="107"/>
      <c r="AA53" s="107"/>
      <c r="AB53" s="107"/>
    </row>
    <row r="54" spans="1:28" ht="69">
      <c r="A54" s="231" t="s">
        <v>133</v>
      </c>
      <c r="B54" s="172" t="s">
        <v>134</v>
      </c>
      <c r="C54" s="173" t="s">
        <v>317</v>
      </c>
      <c r="D54" s="174">
        <v>1</v>
      </c>
      <c r="E54" s="188">
        <v>1</v>
      </c>
      <c r="F54" s="196"/>
      <c r="G54" s="196"/>
      <c r="H54" s="279" t="s">
        <v>562</v>
      </c>
      <c r="I54" s="196"/>
      <c r="J54" s="196"/>
      <c r="K54" s="249" t="s">
        <v>4</v>
      </c>
      <c r="L54" s="250">
        <f>SUM(E52:E83)</f>
        <v>17.5</v>
      </c>
      <c r="M54" s="107"/>
      <c r="N54" s="107"/>
      <c r="O54" s="107"/>
      <c r="P54" s="107"/>
      <c r="Q54" s="107"/>
      <c r="R54" s="107"/>
      <c r="S54" s="107"/>
      <c r="T54" s="107"/>
      <c r="U54" s="107"/>
      <c r="V54" s="107"/>
      <c r="W54" s="107"/>
      <c r="X54" s="107"/>
      <c r="Y54" s="107"/>
      <c r="Z54" s="107"/>
      <c r="AA54" s="107"/>
      <c r="AB54" s="107"/>
    </row>
    <row r="55" spans="1:28" ht="27.6">
      <c r="A55" s="171"/>
      <c r="B55" s="240" t="s">
        <v>318</v>
      </c>
      <c r="C55" s="240"/>
      <c r="D55" s="240"/>
      <c r="E55" s="240"/>
      <c r="F55" s="241"/>
      <c r="G55" s="210"/>
      <c r="H55" s="279"/>
      <c r="I55" s="196"/>
      <c r="J55" s="196"/>
      <c r="K55" s="249" t="s">
        <v>5</v>
      </c>
      <c r="L55" s="250">
        <f>L52-L53</f>
        <v>24</v>
      </c>
      <c r="M55" s="107"/>
      <c r="N55" s="107"/>
      <c r="O55" s="107"/>
      <c r="P55" s="107"/>
      <c r="Q55" s="107"/>
      <c r="R55" s="107"/>
      <c r="S55" s="107"/>
      <c r="T55" s="107"/>
      <c r="U55" s="107"/>
      <c r="V55" s="107"/>
      <c r="W55" s="107"/>
      <c r="X55" s="107"/>
      <c r="Y55" s="107"/>
      <c r="Z55" s="107"/>
      <c r="AA55" s="107"/>
      <c r="AB55" s="107"/>
    </row>
    <row r="56" spans="1:28" ht="41.45">
      <c r="A56" s="171" t="s">
        <v>136</v>
      </c>
      <c r="B56" s="172" t="s">
        <v>137</v>
      </c>
      <c r="C56" s="173" t="s">
        <v>319</v>
      </c>
      <c r="D56" s="174">
        <v>1</v>
      </c>
      <c r="E56" s="188">
        <v>1</v>
      </c>
      <c r="F56" s="175"/>
      <c r="G56" s="207"/>
      <c r="H56" s="279"/>
      <c r="I56" s="196"/>
      <c r="J56" s="196"/>
      <c r="K56" s="252" t="s">
        <v>423</v>
      </c>
      <c r="L56" s="253">
        <f>IFERROR(L54/L52,"N/A")</f>
        <v>0.72916666666666663</v>
      </c>
      <c r="M56" s="107"/>
      <c r="N56" s="107"/>
      <c r="O56" s="107"/>
      <c r="P56" s="107"/>
      <c r="Q56" s="107"/>
      <c r="R56" s="107"/>
      <c r="S56" s="107"/>
      <c r="T56" s="107"/>
      <c r="U56" s="107"/>
      <c r="V56" s="107"/>
      <c r="W56" s="107"/>
      <c r="X56" s="107"/>
      <c r="Y56" s="107"/>
      <c r="Z56" s="107"/>
      <c r="AA56" s="107"/>
      <c r="AB56" s="107"/>
    </row>
    <row r="57" spans="1:28" ht="27.6">
      <c r="A57" s="171" t="s">
        <v>138</v>
      </c>
      <c r="B57" s="172" t="s">
        <v>139</v>
      </c>
      <c r="C57" s="173" t="s">
        <v>321</v>
      </c>
      <c r="D57" s="174">
        <v>1</v>
      </c>
      <c r="E57" s="188">
        <v>1</v>
      </c>
      <c r="F57" s="196"/>
      <c r="G57" s="196"/>
      <c r="H57" s="279"/>
      <c r="I57" s="196"/>
      <c r="J57" s="196"/>
      <c r="K57" s="1"/>
      <c r="L57" s="1"/>
      <c r="M57" s="107"/>
      <c r="N57" s="107"/>
      <c r="O57" s="107"/>
      <c r="P57" s="107"/>
      <c r="Q57" s="107"/>
      <c r="R57" s="107"/>
      <c r="S57" s="107"/>
      <c r="T57" s="107"/>
      <c r="U57" s="107"/>
      <c r="V57" s="107"/>
      <c r="W57" s="107"/>
      <c r="X57" s="107"/>
      <c r="Y57" s="107"/>
      <c r="Z57" s="107"/>
      <c r="AA57" s="107"/>
      <c r="AB57" s="107"/>
    </row>
    <row r="58" spans="1:28" ht="55.15">
      <c r="A58" s="171" t="s">
        <v>140</v>
      </c>
      <c r="B58" s="172" t="s">
        <v>141</v>
      </c>
      <c r="C58" s="173"/>
      <c r="D58" s="174">
        <v>1</v>
      </c>
      <c r="E58" s="188">
        <v>1</v>
      </c>
      <c r="F58" s="175"/>
      <c r="G58" s="207"/>
      <c r="H58" s="279"/>
      <c r="I58" s="196"/>
      <c r="J58" s="196"/>
      <c r="K58" s="1"/>
      <c r="L58" s="1"/>
      <c r="M58" s="107"/>
      <c r="N58" s="107"/>
      <c r="O58" s="107"/>
      <c r="P58" s="107"/>
      <c r="Q58" s="107"/>
      <c r="R58" s="107"/>
      <c r="S58" s="107"/>
      <c r="T58" s="107"/>
      <c r="U58" s="107"/>
      <c r="V58" s="107"/>
      <c r="W58" s="107"/>
      <c r="X58" s="107"/>
      <c r="Y58" s="107"/>
      <c r="Z58" s="107"/>
      <c r="AA58" s="107"/>
      <c r="AB58" s="107"/>
    </row>
    <row r="59" spans="1:28" ht="13.9">
      <c r="A59" s="171"/>
      <c r="B59" s="240" t="s">
        <v>323</v>
      </c>
      <c r="C59" s="240"/>
      <c r="D59" s="240"/>
      <c r="E59" s="240"/>
      <c r="F59" s="241"/>
      <c r="G59" s="210"/>
      <c r="H59" s="279"/>
      <c r="I59" s="196"/>
      <c r="J59" s="196"/>
      <c r="K59" s="1"/>
      <c r="L59" s="1"/>
      <c r="M59" s="107"/>
      <c r="N59" s="107"/>
      <c r="O59" s="107"/>
      <c r="P59" s="107"/>
      <c r="Q59" s="107"/>
      <c r="R59" s="107"/>
      <c r="S59" s="107"/>
      <c r="T59" s="107"/>
      <c r="U59" s="107"/>
      <c r="V59" s="107"/>
      <c r="W59" s="107"/>
      <c r="X59" s="107"/>
      <c r="Y59" s="107"/>
      <c r="Z59" s="107"/>
      <c r="AA59" s="107"/>
      <c r="AB59" s="107"/>
    </row>
    <row r="60" spans="1:28" ht="55.15">
      <c r="A60" s="171" t="s">
        <v>143</v>
      </c>
      <c r="B60" s="172" t="s">
        <v>144</v>
      </c>
      <c r="C60" s="173" t="s">
        <v>324</v>
      </c>
      <c r="D60" s="174">
        <v>1</v>
      </c>
      <c r="E60" s="188">
        <v>0.5</v>
      </c>
      <c r="F60" s="175"/>
      <c r="G60" s="207"/>
      <c r="H60" s="279" t="s">
        <v>561</v>
      </c>
      <c r="I60" s="196"/>
      <c r="J60" s="196"/>
      <c r="K60" s="1"/>
      <c r="L60" s="1"/>
      <c r="M60" s="107"/>
      <c r="N60" s="107"/>
      <c r="O60" s="107"/>
      <c r="P60" s="107"/>
      <c r="Q60" s="107"/>
      <c r="R60" s="107"/>
      <c r="S60" s="107"/>
      <c r="T60" s="107"/>
      <c r="U60" s="107"/>
      <c r="V60" s="107"/>
      <c r="W60" s="107"/>
      <c r="X60" s="107"/>
      <c r="Y60" s="107"/>
      <c r="Z60" s="107"/>
      <c r="AA60" s="107"/>
      <c r="AB60" s="107"/>
    </row>
    <row r="61" spans="1:28" ht="13.9">
      <c r="A61" s="171"/>
      <c r="B61" s="240" t="s">
        <v>325</v>
      </c>
      <c r="C61" s="240"/>
      <c r="D61" s="240"/>
      <c r="E61" s="240"/>
      <c r="F61" s="241"/>
      <c r="G61" s="210"/>
      <c r="H61" s="279"/>
      <c r="I61" s="196"/>
      <c r="J61" s="196"/>
      <c r="K61" s="1"/>
      <c r="L61" s="1"/>
      <c r="M61" s="107"/>
      <c r="N61" s="107"/>
      <c r="O61" s="107"/>
      <c r="P61" s="107"/>
      <c r="Q61" s="107"/>
      <c r="R61" s="107"/>
      <c r="S61" s="107"/>
      <c r="T61" s="107"/>
      <c r="U61" s="107"/>
      <c r="V61" s="107"/>
      <c r="W61" s="107"/>
      <c r="X61" s="107"/>
      <c r="Y61" s="107"/>
      <c r="Z61" s="107"/>
      <c r="AA61" s="107"/>
      <c r="AB61" s="107"/>
    </row>
    <row r="62" spans="1:28" ht="55.15">
      <c r="A62" s="171" t="s">
        <v>146</v>
      </c>
      <c r="B62" s="172" t="s">
        <v>147</v>
      </c>
      <c r="C62" s="173" t="s">
        <v>326</v>
      </c>
      <c r="D62" s="174">
        <v>1</v>
      </c>
      <c r="E62" s="188">
        <v>1</v>
      </c>
      <c r="F62" s="175"/>
      <c r="G62" s="207"/>
      <c r="H62" s="279"/>
      <c r="I62" s="196"/>
      <c r="J62" s="196"/>
      <c r="K62" s="1"/>
      <c r="L62" s="1"/>
      <c r="M62" s="107"/>
      <c r="N62" s="107"/>
      <c r="O62" s="107"/>
      <c r="P62" s="107"/>
      <c r="Q62" s="107"/>
      <c r="R62" s="107"/>
      <c r="S62" s="107"/>
      <c r="T62" s="107"/>
      <c r="U62" s="107"/>
      <c r="V62" s="107"/>
      <c r="W62" s="107"/>
      <c r="X62" s="107"/>
      <c r="Y62" s="107"/>
      <c r="Z62" s="107"/>
      <c r="AA62" s="107"/>
      <c r="AB62" s="107"/>
    </row>
    <row r="63" spans="1:28" ht="27.6">
      <c r="A63" s="171" t="s">
        <v>148</v>
      </c>
      <c r="B63" s="172" t="s">
        <v>149</v>
      </c>
      <c r="C63" s="173" t="s">
        <v>328</v>
      </c>
      <c r="D63" s="174">
        <v>1</v>
      </c>
      <c r="E63" s="188">
        <v>1</v>
      </c>
      <c r="F63" s="175"/>
      <c r="G63" s="207"/>
      <c r="H63" s="279"/>
      <c r="I63" s="196"/>
      <c r="J63" s="196"/>
      <c r="K63" s="1"/>
      <c r="L63" s="1"/>
      <c r="M63" s="107"/>
      <c r="N63" s="107"/>
      <c r="O63" s="107"/>
      <c r="P63" s="107"/>
      <c r="Q63" s="107"/>
      <c r="R63" s="107"/>
      <c r="S63" s="107"/>
      <c r="T63" s="107"/>
      <c r="U63" s="107"/>
      <c r="V63" s="107"/>
      <c r="W63" s="107"/>
      <c r="X63" s="107"/>
      <c r="Y63" s="107"/>
      <c r="Z63" s="107"/>
      <c r="AA63" s="107"/>
      <c r="AB63" s="107"/>
    </row>
    <row r="64" spans="1:28" ht="110.45">
      <c r="A64" s="171" t="s">
        <v>150</v>
      </c>
      <c r="B64" s="172" t="s">
        <v>151</v>
      </c>
      <c r="C64" s="173" t="s">
        <v>329</v>
      </c>
      <c r="D64" s="174">
        <v>1</v>
      </c>
      <c r="E64" s="188">
        <v>0</v>
      </c>
      <c r="F64" s="175"/>
      <c r="G64" s="207"/>
      <c r="H64" s="279" t="s">
        <v>563</v>
      </c>
      <c r="I64" s="196"/>
      <c r="J64" s="196"/>
      <c r="K64" s="1"/>
      <c r="L64" s="1"/>
      <c r="M64" s="107"/>
      <c r="N64" s="107"/>
      <c r="O64" s="107"/>
      <c r="P64" s="107"/>
      <c r="Q64" s="107"/>
      <c r="R64" s="107"/>
      <c r="S64" s="107"/>
      <c r="T64" s="107"/>
      <c r="U64" s="107"/>
      <c r="V64" s="107"/>
      <c r="W64" s="107"/>
      <c r="X64" s="107"/>
      <c r="Y64" s="107"/>
      <c r="Z64" s="107"/>
      <c r="AA64" s="107"/>
      <c r="AB64" s="107"/>
    </row>
    <row r="65" spans="1:28" ht="13.9">
      <c r="A65" s="171"/>
      <c r="B65" s="240" t="s">
        <v>331</v>
      </c>
      <c r="C65" s="240"/>
      <c r="D65" s="240"/>
      <c r="E65" s="240"/>
      <c r="F65" s="241"/>
      <c r="G65" s="210"/>
      <c r="H65" s="279"/>
      <c r="I65" s="196"/>
      <c r="J65" s="196"/>
      <c r="K65" s="1"/>
      <c r="L65" s="1"/>
      <c r="M65" s="107"/>
      <c r="N65" s="107"/>
      <c r="O65" s="107"/>
      <c r="P65" s="107"/>
      <c r="Q65" s="107"/>
      <c r="R65" s="107"/>
      <c r="S65" s="107"/>
      <c r="T65" s="107"/>
      <c r="U65" s="107"/>
      <c r="V65" s="107"/>
      <c r="W65" s="107"/>
      <c r="X65" s="107"/>
      <c r="Y65" s="107"/>
      <c r="Z65" s="107"/>
      <c r="AA65" s="107"/>
      <c r="AB65" s="107"/>
    </row>
    <row r="66" spans="1:28" ht="82.9">
      <c r="A66" s="171" t="s">
        <v>153</v>
      </c>
      <c r="B66" s="172" t="s">
        <v>154</v>
      </c>
      <c r="C66" s="173" t="s">
        <v>332</v>
      </c>
      <c r="D66" s="174">
        <v>1</v>
      </c>
      <c r="E66" s="188">
        <v>1</v>
      </c>
      <c r="F66" s="175"/>
      <c r="G66" s="207"/>
      <c r="H66" s="279"/>
      <c r="I66" s="196"/>
      <c r="J66" s="196"/>
      <c r="K66" s="1"/>
      <c r="L66" s="1"/>
      <c r="M66" s="107"/>
      <c r="N66" s="107"/>
      <c r="O66" s="107"/>
      <c r="P66" s="107"/>
      <c r="Q66" s="107"/>
      <c r="R66" s="107"/>
      <c r="S66" s="107"/>
      <c r="T66" s="107"/>
      <c r="U66" s="107"/>
      <c r="V66" s="107"/>
      <c r="W66" s="107"/>
      <c r="X66" s="107"/>
      <c r="Y66" s="107"/>
      <c r="Z66" s="107"/>
      <c r="AA66" s="107"/>
      <c r="AB66" s="107"/>
    </row>
    <row r="67" spans="1:28" ht="55.15">
      <c r="A67" s="171" t="s">
        <v>155</v>
      </c>
      <c r="B67" s="172" t="s">
        <v>156</v>
      </c>
      <c r="C67" s="173"/>
      <c r="D67" s="174">
        <v>1</v>
      </c>
      <c r="E67" s="188">
        <v>0</v>
      </c>
      <c r="F67" s="175"/>
      <c r="G67" s="207"/>
      <c r="H67" s="279"/>
      <c r="I67" s="196"/>
      <c r="J67" s="196"/>
      <c r="K67" s="1"/>
      <c r="L67" s="1"/>
      <c r="M67" s="107"/>
      <c r="N67" s="107"/>
      <c r="O67" s="107"/>
      <c r="P67" s="107"/>
      <c r="Q67" s="107"/>
      <c r="R67" s="107"/>
      <c r="S67" s="107"/>
      <c r="T67" s="107"/>
      <c r="U67" s="107"/>
      <c r="V67" s="107"/>
      <c r="W67" s="107"/>
      <c r="X67" s="107"/>
      <c r="Y67" s="107"/>
      <c r="Z67" s="107"/>
      <c r="AA67" s="107"/>
      <c r="AB67" s="107"/>
    </row>
    <row r="68" spans="1:28" ht="13.9">
      <c r="A68" s="171"/>
      <c r="B68" s="240" t="s">
        <v>335</v>
      </c>
      <c r="C68" s="240"/>
      <c r="D68" s="240"/>
      <c r="E68" s="240"/>
      <c r="F68" s="241"/>
      <c r="G68" s="210"/>
      <c r="H68" s="279"/>
      <c r="I68" s="196"/>
      <c r="J68" s="196"/>
      <c r="K68" s="1"/>
      <c r="L68" s="1"/>
      <c r="M68" s="107"/>
      <c r="N68" s="107"/>
      <c r="O68" s="107"/>
      <c r="P68" s="107"/>
      <c r="Q68" s="107"/>
      <c r="R68" s="107"/>
      <c r="S68" s="107"/>
      <c r="T68" s="107"/>
      <c r="U68" s="107"/>
      <c r="V68" s="107"/>
      <c r="W68" s="107"/>
      <c r="X68" s="107"/>
      <c r="Y68" s="107"/>
      <c r="Z68" s="107"/>
      <c r="AA68" s="107"/>
      <c r="AB68" s="107"/>
    </row>
    <row r="69" spans="1:28" ht="82.9">
      <c r="A69" s="171" t="s">
        <v>158</v>
      </c>
      <c r="B69" s="172" t="s">
        <v>159</v>
      </c>
      <c r="C69" s="173" t="s">
        <v>336</v>
      </c>
      <c r="D69" s="174">
        <v>3</v>
      </c>
      <c r="E69" s="188">
        <v>3</v>
      </c>
      <c r="F69" s="175"/>
      <c r="G69" s="207"/>
      <c r="H69" s="279"/>
      <c r="I69" s="196"/>
      <c r="J69" s="196"/>
      <c r="K69" s="1"/>
      <c r="L69" s="1"/>
      <c r="M69" s="107"/>
      <c r="N69" s="107"/>
      <c r="O69" s="107"/>
      <c r="P69" s="107"/>
      <c r="Q69" s="107"/>
      <c r="R69" s="107"/>
      <c r="S69" s="107"/>
      <c r="T69" s="107"/>
      <c r="U69" s="107"/>
      <c r="V69" s="107"/>
      <c r="W69" s="107"/>
      <c r="X69" s="107"/>
      <c r="Y69" s="107"/>
      <c r="Z69" s="107"/>
      <c r="AA69" s="107"/>
      <c r="AB69" s="107"/>
    </row>
    <row r="70" spans="1:28" ht="55.15">
      <c r="A70" s="171" t="s">
        <v>160</v>
      </c>
      <c r="B70" s="172" t="s">
        <v>161</v>
      </c>
      <c r="C70" s="173" t="s">
        <v>338</v>
      </c>
      <c r="D70" s="174">
        <v>1</v>
      </c>
      <c r="E70" s="188">
        <v>1</v>
      </c>
      <c r="F70" s="175"/>
      <c r="G70" s="207"/>
      <c r="H70" s="279"/>
      <c r="I70" s="196"/>
      <c r="J70" s="196"/>
      <c r="K70" s="1"/>
      <c r="L70" s="1"/>
      <c r="M70" s="107"/>
      <c r="N70" s="107"/>
      <c r="O70" s="107"/>
      <c r="P70" s="107"/>
      <c r="Q70" s="107"/>
      <c r="R70" s="107"/>
      <c r="S70" s="107"/>
      <c r="T70" s="107"/>
      <c r="U70" s="107"/>
      <c r="V70" s="107"/>
      <c r="W70" s="107"/>
      <c r="X70" s="107"/>
      <c r="Y70" s="107"/>
      <c r="Z70" s="107"/>
      <c r="AA70" s="107"/>
      <c r="AB70" s="107"/>
    </row>
    <row r="71" spans="1:28" ht="41.45">
      <c r="A71" s="171" t="s">
        <v>162</v>
      </c>
      <c r="B71" s="172" t="s">
        <v>340</v>
      </c>
      <c r="C71" s="173" t="s">
        <v>341</v>
      </c>
      <c r="D71" s="174">
        <v>1</v>
      </c>
      <c r="E71" s="188">
        <v>1</v>
      </c>
      <c r="F71" s="196"/>
      <c r="G71" s="196"/>
      <c r="H71" s="279"/>
      <c r="I71" s="196"/>
      <c r="J71" s="196"/>
      <c r="K71" s="1"/>
      <c r="L71" s="1"/>
      <c r="M71" s="107"/>
      <c r="N71" s="107"/>
      <c r="O71" s="107"/>
      <c r="P71" s="107"/>
      <c r="Q71" s="107"/>
      <c r="R71" s="107"/>
      <c r="S71" s="107"/>
      <c r="T71" s="107"/>
      <c r="U71" s="107"/>
      <c r="V71" s="107"/>
      <c r="W71" s="107"/>
      <c r="X71" s="107"/>
      <c r="Y71" s="107"/>
      <c r="Z71" s="107"/>
      <c r="AA71" s="107"/>
      <c r="AB71" s="107"/>
    </row>
    <row r="72" spans="1:28" ht="55.15">
      <c r="A72" s="171" t="s">
        <v>164</v>
      </c>
      <c r="B72" s="172" t="s">
        <v>342</v>
      </c>
      <c r="C72" s="173"/>
      <c r="D72" s="174">
        <v>1</v>
      </c>
      <c r="E72" s="188">
        <v>1</v>
      </c>
      <c r="F72" s="196"/>
      <c r="G72" s="196"/>
      <c r="H72" s="279"/>
      <c r="I72" s="196"/>
      <c r="J72" s="196"/>
      <c r="K72" s="1"/>
      <c r="L72" s="1"/>
      <c r="M72" s="107"/>
      <c r="N72" s="107"/>
      <c r="O72" s="107"/>
      <c r="P72" s="107"/>
      <c r="Q72" s="107"/>
      <c r="R72" s="107"/>
      <c r="S72" s="107"/>
      <c r="T72" s="107"/>
      <c r="U72" s="107"/>
      <c r="V72" s="107"/>
      <c r="W72" s="107"/>
      <c r="X72" s="107"/>
      <c r="Y72" s="107"/>
      <c r="Z72" s="107"/>
      <c r="AA72" s="107"/>
      <c r="AB72" s="107"/>
    </row>
    <row r="73" spans="1:28" ht="13.9">
      <c r="A73" s="171"/>
      <c r="B73" s="240" t="s">
        <v>343</v>
      </c>
      <c r="C73" s="240"/>
      <c r="D73" s="240"/>
      <c r="E73" s="240"/>
      <c r="F73" s="241"/>
      <c r="G73" s="210"/>
      <c r="H73" s="279"/>
      <c r="I73" s="196"/>
      <c r="J73" s="196"/>
      <c r="K73" s="1"/>
      <c r="L73" s="1"/>
      <c r="M73" s="107"/>
      <c r="N73" s="107"/>
      <c r="O73" s="107"/>
      <c r="P73" s="107"/>
      <c r="Q73" s="107"/>
      <c r="R73" s="107"/>
      <c r="S73" s="107"/>
      <c r="T73" s="107"/>
      <c r="U73" s="107"/>
      <c r="V73" s="107"/>
      <c r="W73" s="107"/>
      <c r="X73" s="107"/>
      <c r="Y73" s="107"/>
      <c r="Z73" s="107"/>
      <c r="AA73" s="107"/>
      <c r="AB73" s="107"/>
    </row>
    <row r="74" spans="1:28" ht="55.15">
      <c r="A74" s="171" t="s">
        <v>167</v>
      </c>
      <c r="B74" s="172" t="s">
        <v>168</v>
      </c>
      <c r="C74" s="173" t="s">
        <v>344</v>
      </c>
      <c r="D74" s="174">
        <v>1</v>
      </c>
      <c r="E74" s="188">
        <v>1</v>
      </c>
      <c r="F74" s="239"/>
      <c r="G74" s="207"/>
      <c r="H74" s="279"/>
      <c r="I74" s="196"/>
      <c r="J74" s="196"/>
      <c r="K74" s="1"/>
      <c r="L74" s="1"/>
      <c r="M74" s="107"/>
      <c r="N74" s="107"/>
      <c r="O74" s="107"/>
      <c r="P74" s="107"/>
      <c r="Q74" s="107"/>
      <c r="R74" s="107"/>
      <c r="S74" s="107"/>
      <c r="T74" s="107"/>
      <c r="U74" s="107"/>
      <c r="V74" s="107"/>
      <c r="W74" s="107"/>
      <c r="X74" s="107"/>
      <c r="Y74" s="107"/>
      <c r="Z74" s="107"/>
      <c r="AA74" s="107"/>
      <c r="AB74" s="107"/>
    </row>
    <row r="75" spans="1:28" ht="41.45">
      <c r="A75" s="171" t="s">
        <v>169</v>
      </c>
      <c r="B75" s="172" t="s">
        <v>170</v>
      </c>
      <c r="C75" s="173"/>
      <c r="D75" s="174">
        <v>1</v>
      </c>
      <c r="E75" s="188">
        <v>1</v>
      </c>
      <c r="F75" s="175"/>
      <c r="G75" s="278" t="s">
        <v>564</v>
      </c>
      <c r="H75" s="279"/>
      <c r="I75" s="196"/>
      <c r="J75" s="196"/>
      <c r="K75" s="1"/>
      <c r="L75" s="1"/>
      <c r="M75" s="107"/>
      <c r="N75" s="107"/>
      <c r="O75" s="107"/>
      <c r="P75" s="107"/>
      <c r="Q75" s="107"/>
      <c r="R75" s="107"/>
      <c r="S75" s="107"/>
      <c r="T75" s="107"/>
      <c r="U75" s="107"/>
      <c r="V75" s="107"/>
      <c r="W75" s="107"/>
      <c r="X75" s="107"/>
      <c r="Y75" s="107"/>
      <c r="Z75" s="107"/>
      <c r="AA75" s="107"/>
      <c r="AB75" s="107"/>
    </row>
    <row r="76" spans="1:28" ht="13.9">
      <c r="A76" s="171"/>
      <c r="B76" s="240" t="s">
        <v>348</v>
      </c>
      <c r="C76" s="240"/>
      <c r="D76" s="240"/>
      <c r="E76" s="240"/>
      <c r="F76" s="241"/>
      <c r="G76" s="210"/>
      <c r="H76" s="279"/>
      <c r="I76" s="196"/>
      <c r="J76" s="196"/>
      <c r="K76" s="1"/>
      <c r="L76" s="1"/>
      <c r="M76" s="107"/>
      <c r="N76" s="107"/>
      <c r="O76" s="107"/>
      <c r="P76" s="107"/>
      <c r="Q76" s="107"/>
      <c r="R76" s="107"/>
      <c r="S76" s="107"/>
      <c r="T76" s="107"/>
      <c r="U76" s="107"/>
      <c r="V76" s="107"/>
      <c r="W76" s="107"/>
      <c r="X76" s="107"/>
      <c r="Y76" s="107"/>
      <c r="Z76" s="107"/>
      <c r="AA76" s="107"/>
      <c r="AB76" s="107"/>
    </row>
    <row r="77" spans="1:28" ht="55.15">
      <c r="A77" s="171" t="s">
        <v>172</v>
      </c>
      <c r="B77" s="172" t="s">
        <v>173</v>
      </c>
      <c r="C77" s="173" t="s">
        <v>349</v>
      </c>
      <c r="D77" s="174">
        <v>1</v>
      </c>
      <c r="E77" s="188">
        <v>1</v>
      </c>
      <c r="F77" s="196"/>
      <c r="G77" s="278" t="s">
        <v>565</v>
      </c>
      <c r="H77" s="279"/>
      <c r="I77" s="378"/>
      <c r="J77" s="196"/>
      <c r="K77" s="1"/>
      <c r="L77" s="1"/>
      <c r="M77" s="107"/>
      <c r="N77" s="107"/>
      <c r="O77" s="107"/>
      <c r="P77" s="107"/>
      <c r="Q77" s="107"/>
      <c r="R77" s="107"/>
      <c r="S77" s="107"/>
      <c r="T77" s="107"/>
      <c r="U77" s="107"/>
      <c r="V77" s="107"/>
      <c r="W77" s="107"/>
      <c r="X77" s="107"/>
      <c r="Y77" s="107"/>
      <c r="Z77" s="107"/>
      <c r="AA77" s="107"/>
      <c r="AB77" s="107"/>
    </row>
    <row r="78" spans="1:28" ht="41.45">
      <c r="A78" s="171" t="s">
        <v>174</v>
      </c>
      <c r="B78" s="172" t="s">
        <v>175</v>
      </c>
      <c r="C78" s="173"/>
      <c r="D78" s="174">
        <v>1</v>
      </c>
      <c r="E78" s="188">
        <v>1</v>
      </c>
      <c r="F78" s="196"/>
      <c r="G78" s="196"/>
      <c r="H78" s="279"/>
      <c r="I78" s="381"/>
      <c r="J78" s="196"/>
      <c r="K78" s="1"/>
      <c r="L78" s="1"/>
      <c r="M78" s="107"/>
      <c r="N78" s="107"/>
      <c r="O78" s="107"/>
      <c r="P78" s="107"/>
      <c r="Q78" s="107"/>
      <c r="R78" s="107"/>
      <c r="S78" s="107"/>
      <c r="T78" s="107"/>
      <c r="U78" s="107"/>
      <c r="V78" s="107"/>
      <c r="W78" s="107"/>
      <c r="X78" s="107"/>
      <c r="Y78" s="107"/>
      <c r="Z78" s="107"/>
      <c r="AA78" s="107"/>
      <c r="AB78" s="107"/>
    </row>
    <row r="79" spans="1:28" ht="13.9">
      <c r="A79" s="171"/>
      <c r="B79" s="240" t="s">
        <v>351</v>
      </c>
      <c r="C79" s="240"/>
      <c r="D79" s="240"/>
      <c r="E79" s="240"/>
      <c r="F79" s="241"/>
      <c r="G79" s="210"/>
      <c r="H79" s="279"/>
      <c r="I79" s="196"/>
      <c r="J79" s="196"/>
      <c r="K79" s="1"/>
      <c r="L79" s="1"/>
      <c r="M79" s="107"/>
      <c r="N79" s="107"/>
      <c r="O79" s="107"/>
      <c r="P79" s="107"/>
      <c r="Q79" s="107"/>
      <c r="R79" s="107"/>
      <c r="S79" s="107"/>
      <c r="T79" s="107"/>
      <c r="U79" s="107"/>
      <c r="V79" s="107"/>
      <c r="W79" s="107"/>
      <c r="X79" s="107"/>
      <c r="Y79" s="107"/>
      <c r="Z79" s="107"/>
      <c r="AA79" s="107"/>
      <c r="AB79" s="107"/>
    </row>
    <row r="80" spans="1:28" ht="55.15">
      <c r="A80" s="171" t="s">
        <v>179</v>
      </c>
      <c r="B80" s="172" t="s">
        <v>180</v>
      </c>
      <c r="C80" s="173"/>
      <c r="D80" s="174">
        <v>1</v>
      </c>
      <c r="E80" s="188">
        <v>0</v>
      </c>
      <c r="F80" s="175"/>
      <c r="G80" s="207"/>
      <c r="H80" s="279"/>
      <c r="I80" s="196"/>
      <c r="J80" s="196"/>
      <c r="K80" s="1"/>
      <c r="L80" s="1"/>
      <c r="M80" s="107"/>
      <c r="N80" s="107"/>
      <c r="O80" s="107"/>
      <c r="P80" s="107"/>
      <c r="Q80" s="107"/>
      <c r="R80" s="107"/>
      <c r="S80" s="107"/>
      <c r="T80" s="107"/>
      <c r="U80" s="107"/>
      <c r="V80" s="107"/>
      <c r="W80" s="107"/>
      <c r="X80" s="107"/>
      <c r="Y80" s="107"/>
      <c r="Z80" s="107"/>
      <c r="AA80" s="107"/>
      <c r="AB80" s="107"/>
    </row>
    <row r="81" spans="1:28" ht="55.15">
      <c r="A81" s="171" t="s">
        <v>181</v>
      </c>
      <c r="B81" s="172" t="s">
        <v>182</v>
      </c>
      <c r="C81" s="173"/>
      <c r="D81" s="174">
        <v>1</v>
      </c>
      <c r="E81" s="188">
        <v>0</v>
      </c>
      <c r="F81" s="175"/>
      <c r="G81" s="278" t="s">
        <v>566</v>
      </c>
      <c r="H81" s="279"/>
      <c r="I81" s="196"/>
      <c r="J81" s="196"/>
      <c r="K81" s="1"/>
      <c r="L81" s="1"/>
      <c r="M81" s="107"/>
      <c r="N81" s="107"/>
      <c r="O81" s="107"/>
      <c r="P81" s="107"/>
      <c r="Q81" s="107"/>
      <c r="R81" s="107"/>
      <c r="S81" s="107"/>
      <c r="T81" s="107"/>
      <c r="U81" s="107"/>
      <c r="V81" s="107"/>
      <c r="W81" s="107"/>
      <c r="X81" s="107"/>
      <c r="Y81" s="107"/>
      <c r="Z81" s="107"/>
      <c r="AA81" s="107"/>
      <c r="AB81" s="107"/>
    </row>
    <row r="82" spans="1:28" ht="41.45">
      <c r="A82" s="171" t="s">
        <v>183</v>
      </c>
      <c r="B82" s="172" t="s">
        <v>184</v>
      </c>
      <c r="C82" s="173"/>
      <c r="D82" s="174">
        <v>1</v>
      </c>
      <c r="E82" s="188">
        <v>0</v>
      </c>
      <c r="F82" s="175"/>
      <c r="G82" s="207"/>
      <c r="H82" s="279"/>
      <c r="I82" s="196"/>
      <c r="J82" s="196"/>
      <c r="K82" s="1"/>
      <c r="L82" s="1"/>
      <c r="M82" s="107"/>
      <c r="N82" s="107"/>
      <c r="O82" s="107"/>
      <c r="P82" s="107"/>
      <c r="Q82" s="107"/>
      <c r="R82" s="107"/>
      <c r="S82" s="107"/>
      <c r="T82" s="107"/>
      <c r="U82" s="107"/>
      <c r="V82" s="107"/>
      <c r="W82" s="107"/>
      <c r="X82" s="107"/>
      <c r="Y82" s="107"/>
      <c r="Z82" s="107"/>
      <c r="AA82" s="107"/>
      <c r="AB82" s="107"/>
    </row>
    <row r="83" spans="1:28" ht="13.9">
      <c r="A83" s="171"/>
      <c r="B83" s="173"/>
      <c r="C83" s="173"/>
      <c r="D83" s="174"/>
      <c r="E83" s="188"/>
      <c r="F83" s="175"/>
      <c r="G83" s="207"/>
      <c r="H83" s="279"/>
      <c r="I83" s="196"/>
      <c r="J83" s="196"/>
      <c r="K83" s="1"/>
      <c r="L83" s="1"/>
      <c r="M83" s="107"/>
      <c r="N83" s="107"/>
      <c r="O83" s="107"/>
      <c r="P83" s="107"/>
      <c r="Q83" s="107"/>
      <c r="R83" s="107"/>
      <c r="S83" s="107"/>
      <c r="T83" s="107"/>
      <c r="U83" s="107"/>
      <c r="V83" s="107"/>
      <c r="W83" s="107"/>
      <c r="X83" s="107"/>
      <c r="Y83" s="107"/>
      <c r="Z83" s="107"/>
      <c r="AA83" s="107"/>
      <c r="AB83" s="107"/>
    </row>
    <row r="84" spans="1:28" ht="13.9">
      <c r="A84" s="162" t="s">
        <v>450</v>
      </c>
      <c r="B84" s="168" t="s">
        <v>353</v>
      </c>
      <c r="C84" s="169"/>
      <c r="D84" s="169"/>
      <c r="E84" s="169"/>
      <c r="F84" s="170"/>
      <c r="G84" s="205"/>
      <c r="H84" s="279"/>
      <c r="I84" s="196"/>
      <c r="J84" s="196"/>
      <c r="K84" s="200"/>
      <c r="L84" s="200"/>
      <c r="M84" s="107"/>
      <c r="N84" s="107"/>
      <c r="O84" s="107"/>
      <c r="P84" s="107"/>
      <c r="Q84" s="107"/>
      <c r="R84" s="107"/>
      <c r="S84" s="107"/>
      <c r="T84" s="107"/>
      <c r="U84" s="107"/>
      <c r="V84" s="107"/>
      <c r="W84" s="107"/>
      <c r="X84" s="107"/>
      <c r="Y84" s="107"/>
      <c r="Z84" s="107"/>
      <c r="AA84" s="107"/>
      <c r="AB84" s="107"/>
    </row>
    <row r="85" spans="1:28" ht="41.45">
      <c r="A85" s="222" t="s">
        <v>451</v>
      </c>
      <c r="B85" s="172" t="s">
        <v>186</v>
      </c>
      <c r="C85" s="173" t="s">
        <v>354</v>
      </c>
      <c r="D85" s="174">
        <v>2</v>
      </c>
      <c r="E85" s="275">
        <v>0</v>
      </c>
      <c r="F85" s="175"/>
      <c r="G85" s="196"/>
      <c r="H85" s="279" t="s">
        <v>567</v>
      </c>
      <c r="I85" s="196"/>
      <c r="J85" s="196"/>
      <c r="K85" s="249" t="s">
        <v>2</v>
      </c>
      <c r="L85" s="250">
        <f>SUM(D85:D88)-SUMIF(E85:E88,"-",D85:D88)</f>
        <v>2</v>
      </c>
      <c r="M85" s="107"/>
      <c r="N85" s="107"/>
      <c r="O85" s="107"/>
      <c r="P85" s="107"/>
      <c r="Q85" s="107"/>
      <c r="R85" s="107"/>
      <c r="S85" s="107"/>
      <c r="T85" s="107"/>
      <c r="U85" s="107"/>
      <c r="V85" s="107"/>
      <c r="W85" s="107"/>
      <c r="X85" s="107"/>
      <c r="Y85" s="107"/>
      <c r="Z85" s="107"/>
      <c r="AA85" s="107"/>
      <c r="AB85" s="107"/>
    </row>
    <row r="86" spans="1:28" ht="27.6">
      <c r="B86" s="172"/>
      <c r="C86" s="173"/>
      <c r="D86" s="174"/>
      <c r="E86" s="188"/>
      <c r="F86" s="196"/>
      <c r="G86" s="196"/>
      <c r="H86" s="279"/>
      <c r="I86" s="196"/>
      <c r="J86" s="196"/>
      <c r="K86" s="249" t="s">
        <v>3</v>
      </c>
      <c r="L86" s="250">
        <f>SUMIF(E85:E88,"~?",D85:D88)</f>
        <v>0</v>
      </c>
      <c r="M86" s="107"/>
      <c r="N86" s="107"/>
      <c r="O86" s="107"/>
      <c r="P86" s="107"/>
      <c r="Q86" s="107"/>
      <c r="R86" s="107"/>
      <c r="S86" s="107"/>
      <c r="T86" s="107"/>
      <c r="U86" s="107"/>
      <c r="V86" s="107"/>
      <c r="W86" s="107"/>
      <c r="X86" s="107"/>
      <c r="Y86" s="107"/>
      <c r="Z86" s="107"/>
      <c r="AA86" s="107"/>
      <c r="AB86" s="107"/>
    </row>
    <row r="87" spans="1:28" ht="45.6" customHeight="1">
      <c r="B87" s="172"/>
      <c r="C87" s="173"/>
      <c r="D87" s="174"/>
      <c r="E87" s="188"/>
      <c r="F87" s="175"/>
      <c r="G87" s="206"/>
      <c r="H87" s="279"/>
      <c r="I87" s="196"/>
      <c r="J87" s="196"/>
      <c r="K87" s="249" t="s">
        <v>4</v>
      </c>
      <c r="L87" s="250">
        <f>SUM(E85:E88)</f>
        <v>0</v>
      </c>
      <c r="M87" s="107"/>
      <c r="N87" s="107"/>
      <c r="O87" s="107"/>
      <c r="P87" s="107"/>
      <c r="Q87" s="107"/>
      <c r="R87" s="107"/>
      <c r="S87" s="107"/>
      <c r="T87" s="107"/>
      <c r="U87" s="107"/>
      <c r="V87" s="107"/>
      <c r="W87" s="107"/>
      <c r="X87" s="107"/>
      <c r="Y87" s="107"/>
      <c r="Z87" s="107"/>
      <c r="AA87" s="107"/>
      <c r="AB87" s="107"/>
    </row>
    <row r="88" spans="1:28" ht="27.6">
      <c r="A88" s="171"/>
      <c r="B88" s="173"/>
      <c r="C88" s="173"/>
      <c r="D88" s="174"/>
      <c r="E88" s="188"/>
      <c r="F88" s="175"/>
      <c r="G88" s="207"/>
      <c r="H88" s="279"/>
      <c r="I88" s="196"/>
      <c r="J88" s="196"/>
      <c r="K88" s="249" t="s">
        <v>5</v>
      </c>
      <c r="L88" s="250">
        <f>L85-L86</f>
        <v>2</v>
      </c>
      <c r="M88" s="107"/>
      <c r="N88" s="107"/>
      <c r="O88" s="107"/>
      <c r="P88" s="107"/>
      <c r="Q88" s="107"/>
      <c r="R88" s="107"/>
      <c r="S88" s="107"/>
      <c r="T88" s="107"/>
      <c r="U88" s="107"/>
      <c r="V88" s="107"/>
      <c r="W88" s="107"/>
      <c r="X88" s="107"/>
      <c r="Y88" s="107"/>
      <c r="Z88" s="107"/>
      <c r="AA88" s="107"/>
      <c r="AB88" s="107"/>
    </row>
    <row r="89" spans="1:28" ht="39.6" customHeight="1">
      <c r="A89" s="171"/>
      <c r="B89" s="173"/>
      <c r="C89" s="173"/>
      <c r="D89" s="174"/>
      <c r="E89" s="188"/>
      <c r="F89" s="175"/>
      <c r="G89" s="207"/>
      <c r="H89" s="279"/>
      <c r="I89" s="196"/>
      <c r="J89" s="196"/>
      <c r="K89" s="252" t="s">
        <v>423</v>
      </c>
      <c r="L89" s="253">
        <f>IFERROR(L87/L85,"N/A")</f>
        <v>0</v>
      </c>
      <c r="M89" s="107"/>
      <c r="N89" s="107"/>
      <c r="O89" s="107"/>
      <c r="P89" s="107"/>
      <c r="Q89" s="107"/>
      <c r="R89" s="107"/>
      <c r="S89" s="107"/>
      <c r="T89" s="107"/>
      <c r="U89" s="107"/>
      <c r="V89" s="107"/>
      <c r="W89" s="107"/>
      <c r="X89" s="107"/>
      <c r="Y89" s="107"/>
      <c r="Z89" s="107"/>
      <c r="AA89" s="107"/>
      <c r="AB89" s="107"/>
    </row>
    <row r="90" spans="1:28" ht="31.15" customHeight="1">
      <c r="A90" s="162" t="s">
        <v>452</v>
      </c>
      <c r="B90" s="168" t="s">
        <v>37</v>
      </c>
      <c r="C90" s="169"/>
      <c r="D90" s="169"/>
      <c r="E90" s="169"/>
      <c r="F90" s="170"/>
      <c r="G90" s="205"/>
      <c r="H90" s="279"/>
      <c r="I90" s="196"/>
      <c r="J90" s="196"/>
      <c r="M90" s="107"/>
      <c r="N90" s="107"/>
      <c r="O90" s="107"/>
      <c r="P90" s="107"/>
      <c r="Q90" s="107"/>
      <c r="R90" s="107"/>
      <c r="S90" s="107"/>
      <c r="T90" s="107"/>
      <c r="U90" s="107"/>
      <c r="V90" s="107"/>
      <c r="W90" s="107"/>
      <c r="X90" s="107"/>
      <c r="Y90" s="107"/>
      <c r="Z90" s="107"/>
      <c r="AA90" s="107"/>
      <c r="AB90" s="107"/>
    </row>
    <row r="91" spans="1:28" ht="27.6">
      <c r="A91" s="171" t="s">
        <v>453</v>
      </c>
      <c r="B91" s="172" t="s">
        <v>190</v>
      </c>
      <c r="C91" s="173" t="s">
        <v>359</v>
      </c>
      <c r="D91" s="174">
        <v>3</v>
      </c>
      <c r="E91" s="188">
        <v>3</v>
      </c>
      <c r="F91" s="175"/>
      <c r="G91" s="206"/>
      <c r="H91" s="279"/>
      <c r="I91" s="196"/>
      <c r="J91" s="196"/>
      <c r="K91" s="249" t="s">
        <v>2</v>
      </c>
      <c r="L91" s="250">
        <f>SUM(D91:D94)-SUMIF(E91:E94,"-",D91:D94)</f>
        <v>5</v>
      </c>
      <c r="M91" s="107"/>
      <c r="N91" s="107"/>
      <c r="O91" s="107"/>
      <c r="P91" s="107"/>
      <c r="Q91" s="107"/>
      <c r="R91" s="107"/>
      <c r="S91" s="107"/>
      <c r="T91" s="107"/>
      <c r="U91" s="107"/>
      <c r="V91" s="107"/>
      <c r="W91" s="107"/>
      <c r="X91" s="107"/>
      <c r="Y91" s="107"/>
      <c r="Z91" s="107"/>
      <c r="AA91" s="107"/>
      <c r="AB91" s="107"/>
    </row>
    <row r="92" spans="1:28" ht="41.45">
      <c r="A92" s="222" t="s">
        <v>455</v>
      </c>
      <c r="B92" s="176" t="s">
        <v>191</v>
      </c>
      <c r="C92" s="173" t="s">
        <v>361</v>
      </c>
      <c r="D92" s="174">
        <v>2</v>
      </c>
      <c r="E92" s="188">
        <v>2</v>
      </c>
      <c r="F92" s="196"/>
      <c r="G92" s="196"/>
      <c r="H92" s="279"/>
      <c r="I92" s="196"/>
      <c r="J92" s="196"/>
      <c r="K92" s="249" t="s">
        <v>3</v>
      </c>
      <c r="L92" s="250">
        <f>SUMIF(E91:E94,"~?",D91:D94)</f>
        <v>0</v>
      </c>
      <c r="M92" s="107"/>
      <c r="N92" s="107"/>
      <c r="O92" s="107"/>
      <c r="P92" s="107"/>
      <c r="Q92" s="107"/>
      <c r="R92" s="107"/>
      <c r="S92" s="107"/>
      <c r="T92" s="107"/>
      <c r="U92" s="107"/>
      <c r="V92" s="107"/>
      <c r="W92" s="107"/>
      <c r="X92" s="107"/>
      <c r="Y92" s="107"/>
      <c r="Z92" s="107"/>
      <c r="AA92" s="107"/>
      <c r="AB92" s="107"/>
    </row>
    <row r="93" spans="1:28" ht="22.9" customHeight="1">
      <c r="A93" s="171"/>
      <c r="B93" s="176"/>
      <c r="C93" s="173"/>
      <c r="D93" s="174"/>
      <c r="E93" s="188"/>
      <c r="F93" s="196"/>
      <c r="G93" s="196"/>
      <c r="H93" s="279"/>
      <c r="I93" s="196"/>
      <c r="J93" s="196"/>
      <c r="K93" s="249" t="s">
        <v>4</v>
      </c>
      <c r="L93" s="250">
        <f>SUM(E91:E94)</f>
        <v>5</v>
      </c>
      <c r="M93" s="107"/>
      <c r="N93" s="107"/>
      <c r="O93" s="107"/>
      <c r="P93" s="107"/>
      <c r="Q93" s="107"/>
      <c r="R93" s="107"/>
      <c r="S93" s="107"/>
      <c r="T93" s="107"/>
      <c r="U93" s="107"/>
      <c r="V93" s="107"/>
      <c r="W93" s="107"/>
      <c r="X93" s="107"/>
      <c r="Y93" s="107"/>
      <c r="Z93" s="107"/>
      <c r="AA93" s="107"/>
      <c r="AB93" s="107"/>
    </row>
    <row r="94" spans="1:28" ht="27.6">
      <c r="A94" s="171"/>
      <c r="B94" s="172"/>
      <c r="C94" s="173"/>
      <c r="D94" s="174"/>
      <c r="E94" s="188"/>
      <c r="F94" s="175"/>
      <c r="G94" s="207"/>
      <c r="H94" s="279"/>
      <c r="I94" s="196"/>
      <c r="J94" s="196"/>
      <c r="K94" s="249" t="s">
        <v>5</v>
      </c>
      <c r="L94" s="250">
        <f>L91-L92</f>
        <v>5</v>
      </c>
      <c r="M94" s="107"/>
      <c r="N94" s="107"/>
      <c r="O94" s="107"/>
      <c r="P94" s="107"/>
      <c r="Q94" s="107"/>
      <c r="R94" s="107"/>
      <c r="S94" s="107"/>
      <c r="T94" s="107"/>
      <c r="U94" s="107"/>
      <c r="V94" s="107"/>
      <c r="W94" s="107"/>
      <c r="X94" s="107"/>
      <c r="Y94" s="107"/>
      <c r="Z94" s="107"/>
      <c r="AA94" s="107"/>
      <c r="AB94" s="107"/>
    </row>
    <row r="95" spans="1:28" ht="42.6" customHeight="1">
      <c r="A95" s="171"/>
      <c r="B95" s="172"/>
      <c r="C95" s="173"/>
      <c r="D95" s="174"/>
      <c r="E95" s="188"/>
      <c r="F95" s="175"/>
      <c r="G95" s="207"/>
      <c r="H95" s="279"/>
      <c r="I95" s="196"/>
      <c r="J95" s="196"/>
      <c r="K95" s="252" t="s">
        <v>423</v>
      </c>
      <c r="L95" s="253">
        <f>IFERROR(L93/L91,"N/A")</f>
        <v>1</v>
      </c>
      <c r="M95" s="107"/>
      <c r="N95" s="107"/>
      <c r="O95" s="107"/>
      <c r="P95" s="107"/>
      <c r="Q95" s="107"/>
      <c r="R95" s="107"/>
      <c r="S95" s="107"/>
      <c r="T95" s="107"/>
      <c r="U95" s="107"/>
      <c r="V95" s="107"/>
      <c r="W95" s="107"/>
      <c r="X95" s="107"/>
      <c r="Y95" s="107"/>
      <c r="Z95" s="107"/>
      <c r="AA95" s="107"/>
      <c r="AB95" s="107"/>
    </row>
    <row r="96" spans="1:28" ht="33.6" customHeight="1">
      <c r="A96" s="162" t="s">
        <v>457</v>
      </c>
      <c r="B96" s="168" t="s">
        <v>363</v>
      </c>
      <c r="C96" s="169"/>
      <c r="D96" s="169"/>
      <c r="E96" s="169"/>
      <c r="F96" s="170"/>
      <c r="G96" s="205"/>
      <c r="H96" s="279"/>
      <c r="I96" s="196"/>
      <c r="J96" s="196"/>
      <c r="M96" s="107"/>
      <c r="N96" s="107"/>
      <c r="O96" s="107"/>
      <c r="P96" s="107"/>
      <c r="Q96" s="107"/>
      <c r="R96" s="107"/>
      <c r="S96" s="107"/>
      <c r="T96" s="107"/>
      <c r="U96" s="107"/>
      <c r="V96" s="107"/>
      <c r="W96" s="107"/>
      <c r="X96" s="107"/>
      <c r="Y96" s="107"/>
      <c r="Z96" s="107"/>
      <c r="AA96" s="107"/>
      <c r="AB96" s="107"/>
    </row>
    <row r="97" spans="1:28" ht="41.45">
      <c r="A97" s="222" t="s">
        <v>458</v>
      </c>
      <c r="B97" s="172" t="s">
        <v>193</v>
      </c>
      <c r="C97" s="173" t="s">
        <v>364</v>
      </c>
      <c r="D97" s="174">
        <v>1</v>
      </c>
      <c r="E97" s="188">
        <v>0</v>
      </c>
      <c r="F97" s="175"/>
      <c r="G97" s="207"/>
      <c r="H97" s="279" t="s">
        <v>568</v>
      </c>
      <c r="I97" s="196"/>
      <c r="J97" s="196"/>
      <c r="K97" s="249" t="s">
        <v>2</v>
      </c>
      <c r="L97" s="250">
        <f>SUM(D97:D102)-SUMIF(E97:E102,"-",D97:D102)</f>
        <v>5</v>
      </c>
      <c r="M97" s="107"/>
      <c r="N97" s="107"/>
      <c r="O97" s="107"/>
      <c r="P97" s="107"/>
      <c r="Q97" s="107"/>
      <c r="R97" s="107"/>
      <c r="S97" s="107"/>
      <c r="T97" s="107"/>
      <c r="U97" s="107"/>
      <c r="V97" s="107"/>
      <c r="W97" s="107"/>
      <c r="X97" s="107"/>
      <c r="Y97" s="107"/>
      <c r="Z97" s="107"/>
      <c r="AA97" s="107"/>
      <c r="AB97" s="107"/>
    </row>
    <row r="98" spans="1:28" ht="41.45">
      <c r="A98" s="222" t="s">
        <v>460</v>
      </c>
      <c r="B98" s="172" t="s">
        <v>194</v>
      </c>
      <c r="C98" s="173" t="s">
        <v>366</v>
      </c>
      <c r="D98" s="174">
        <v>1</v>
      </c>
      <c r="E98" s="188">
        <v>1</v>
      </c>
      <c r="F98" s="175"/>
      <c r="G98" s="207"/>
      <c r="H98" s="279" t="s">
        <v>569</v>
      </c>
      <c r="I98" s="196"/>
      <c r="J98" s="196"/>
      <c r="K98" s="249" t="s">
        <v>3</v>
      </c>
      <c r="L98" s="250">
        <f>SUMIF(E97:E102,"~?",D97:D102)</f>
        <v>0</v>
      </c>
      <c r="M98" s="107"/>
      <c r="N98" s="107"/>
      <c r="O98" s="107"/>
      <c r="P98" s="107"/>
      <c r="Q98" s="107"/>
      <c r="R98" s="107"/>
      <c r="S98" s="107"/>
      <c r="T98" s="107"/>
      <c r="U98" s="107"/>
      <c r="V98" s="107"/>
      <c r="W98" s="107"/>
      <c r="X98" s="107"/>
      <c r="Y98" s="107"/>
      <c r="Z98" s="107"/>
      <c r="AA98" s="107"/>
      <c r="AB98" s="107"/>
    </row>
    <row r="99" spans="1:28" ht="82.9">
      <c r="A99" s="222" t="s">
        <v>461</v>
      </c>
      <c r="B99" s="172" t="s">
        <v>195</v>
      </c>
      <c r="C99" s="173" t="s">
        <v>368</v>
      </c>
      <c r="D99" s="174">
        <v>2</v>
      </c>
      <c r="E99" s="188">
        <v>0</v>
      </c>
      <c r="F99" s="175"/>
      <c r="G99" s="207"/>
      <c r="H99" s="279" t="s">
        <v>570</v>
      </c>
      <c r="I99" s="196"/>
      <c r="J99" s="196"/>
      <c r="K99" s="249" t="s">
        <v>4</v>
      </c>
      <c r="L99" s="250">
        <f>SUM(E97:E102)</f>
        <v>1</v>
      </c>
      <c r="M99" s="107"/>
      <c r="N99" s="107"/>
      <c r="O99" s="107"/>
      <c r="P99" s="107"/>
      <c r="Q99" s="107"/>
      <c r="R99" s="107"/>
      <c r="S99" s="107"/>
      <c r="T99" s="107"/>
      <c r="U99" s="107"/>
      <c r="V99" s="107"/>
      <c r="W99" s="107"/>
      <c r="X99" s="107"/>
      <c r="Y99" s="107"/>
      <c r="Z99" s="107"/>
      <c r="AA99" s="107"/>
      <c r="AB99" s="107"/>
    </row>
    <row r="100" spans="1:28" ht="27.6">
      <c r="A100" s="222" t="s">
        <v>463</v>
      </c>
      <c r="B100" s="172" t="s">
        <v>197</v>
      </c>
      <c r="C100" s="173" t="s">
        <v>371</v>
      </c>
      <c r="D100" s="174">
        <v>1</v>
      </c>
      <c r="E100" s="188">
        <v>0</v>
      </c>
      <c r="F100" s="175"/>
      <c r="G100" s="207"/>
      <c r="H100" s="279" t="s">
        <v>571</v>
      </c>
      <c r="I100" s="196"/>
      <c r="J100" s="196"/>
      <c r="K100" s="249" t="s">
        <v>5</v>
      </c>
      <c r="L100" s="250">
        <f>L97-L98</f>
        <v>5</v>
      </c>
      <c r="M100" s="107"/>
      <c r="N100" s="107"/>
      <c r="O100" s="107"/>
      <c r="P100" s="107"/>
      <c r="Q100" s="107"/>
      <c r="R100" s="107"/>
      <c r="S100" s="107"/>
      <c r="T100" s="107"/>
      <c r="U100" s="107"/>
      <c r="V100" s="107"/>
      <c r="W100" s="107"/>
      <c r="X100" s="107"/>
      <c r="Y100" s="107"/>
      <c r="Z100" s="107"/>
      <c r="AA100" s="107"/>
      <c r="AB100" s="107"/>
    </row>
    <row r="101" spans="1:28" ht="27.6">
      <c r="A101" s="177"/>
      <c r="B101" s="258"/>
      <c r="C101" s="259"/>
      <c r="D101" s="259"/>
      <c r="E101" s="259"/>
      <c r="F101" s="260"/>
      <c r="G101" s="211"/>
      <c r="H101" s="279"/>
      <c r="I101" s="196"/>
      <c r="J101" s="196"/>
      <c r="K101" s="252" t="s">
        <v>423</v>
      </c>
      <c r="L101" s="253">
        <f>IFERROR(L99/L97,"N/A")</f>
        <v>0.2</v>
      </c>
      <c r="M101" s="107"/>
      <c r="N101" s="107"/>
      <c r="O101" s="107"/>
      <c r="P101" s="107"/>
      <c r="Q101" s="107"/>
      <c r="R101" s="107"/>
      <c r="S101" s="107"/>
      <c r="T101" s="107"/>
      <c r="U101" s="107"/>
      <c r="V101" s="107"/>
      <c r="W101" s="107"/>
      <c r="X101" s="107"/>
      <c r="Y101" s="107"/>
      <c r="Z101" s="107"/>
      <c r="AA101" s="107"/>
      <c r="AB101" s="107"/>
    </row>
    <row r="102" spans="1:28" ht="13.9">
      <c r="A102" s="178"/>
      <c r="H102" s="279"/>
      <c r="I102" s="196"/>
      <c r="J102" s="196"/>
      <c r="M102" s="107"/>
      <c r="N102" s="107"/>
      <c r="O102" s="107"/>
      <c r="P102" s="107"/>
      <c r="Q102" s="107"/>
      <c r="R102" s="107"/>
      <c r="S102" s="107"/>
      <c r="T102" s="107"/>
      <c r="U102" s="107"/>
      <c r="V102" s="107"/>
      <c r="W102" s="107"/>
      <c r="X102" s="107"/>
      <c r="Y102" s="107"/>
      <c r="Z102" s="107"/>
      <c r="AA102" s="107"/>
      <c r="AB102" s="107"/>
    </row>
    <row r="103" spans="1:28" ht="13.9">
      <c r="A103" s="171"/>
      <c r="B103" s="173"/>
      <c r="C103" s="173"/>
      <c r="D103" s="174"/>
      <c r="E103" s="188"/>
      <c r="F103" s="175"/>
      <c r="G103" s="207"/>
      <c r="H103" s="279"/>
      <c r="I103" s="196"/>
      <c r="J103" s="196"/>
      <c r="K103" s="1"/>
      <c r="L103" s="1"/>
      <c r="M103" s="107"/>
      <c r="N103" s="107"/>
      <c r="O103" s="107"/>
      <c r="P103" s="107"/>
      <c r="Q103" s="107"/>
      <c r="R103" s="107"/>
      <c r="S103" s="107"/>
      <c r="T103" s="107"/>
      <c r="U103" s="107"/>
      <c r="V103" s="107"/>
      <c r="W103" s="107"/>
      <c r="X103" s="107"/>
      <c r="Y103" s="107"/>
      <c r="Z103" s="107"/>
      <c r="AA103" s="107"/>
      <c r="AB103" s="107"/>
    </row>
    <row r="104" spans="1:28" ht="13.9">
      <c r="A104" s="162" t="s">
        <v>464</v>
      </c>
      <c r="B104" s="168" t="s">
        <v>373</v>
      </c>
      <c r="C104" s="169"/>
      <c r="D104" s="169"/>
      <c r="E104" s="169"/>
      <c r="F104" s="170"/>
      <c r="G104" s="205"/>
      <c r="H104" s="279"/>
      <c r="I104" s="196"/>
      <c r="J104" s="196"/>
      <c r="K104" s="200"/>
      <c r="L104" s="200"/>
      <c r="M104" s="107"/>
      <c r="N104" s="107"/>
      <c r="O104" s="107"/>
      <c r="P104" s="107"/>
      <c r="Q104" s="107"/>
      <c r="R104" s="107"/>
      <c r="S104" s="107"/>
      <c r="T104" s="107"/>
      <c r="U104" s="107"/>
      <c r="V104" s="107"/>
      <c r="W104" s="107"/>
      <c r="X104" s="107"/>
      <c r="Y104" s="107"/>
      <c r="Z104" s="107"/>
      <c r="AA104" s="107"/>
      <c r="AB104" s="107"/>
    </row>
    <row r="105" spans="1:28" ht="55.15">
      <c r="A105" s="223" t="s">
        <v>465</v>
      </c>
      <c r="B105" s="172" t="s">
        <v>199</v>
      </c>
      <c r="C105" s="173" t="s">
        <v>374</v>
      </c>
      <c r="D105" s="174">
        <v>2</v>
      </c>
      <c r="E105" s="188" t="s">
        <v>286</v>
      </c>
      <c r="F105" s="175"/>
      <c r="G105" s="207"/>
      <c r="H105" s="279" t="s">
        <v>572</v>
      </c>
      <c r="I105" s="196"/>
      <c r="J105" s="196"/>
      <c r="K105" s="249" t="s">
        <v>2</v>
      </c>
      <c r="L105" s="250">
        <f>SUM(D105:D109)-SUMIF(E105:E109,"-",D105:D109)</f>
        <v>7</v>
      </c>
      <c r="M105" s="107"/>
      <c r="N105" s="107"/>
      <c r="O105" s="107"/>
      <c r="P105" s="107"/>
      <c r="Q105" s="107"/>
      <c r="R105" s="107"/>
      <c r="S105" s="107"/>
      <c r="T105" s="107"/>
      <c r="U105" s="107"/>
      <c r="V105" s="107"/>
      <c r="W105" s="107"/>
      <c r="X105" s="107"/>
      <c r="Y105" s="107"/>
      <c r="Z105" s="107"/>
      <c r="AA105" s="107"/>
      <c r="AB105" s="107"/>
    </row>
    <row r="106" spans="1:28" ht="96.6">
      <c r="A106" s="223" t="s">
        <v>466</v>
      </c>
      <c r="B106" s="173" t="s">
        <v>200</v>
      </c>
      <c r="C106" s="173" t="s">
        <v>467</v>
      </c>
      <c r="D106" s="174">
        <v>3</v>
      </c>
      <c r="E106" s="188" t="s">
        <v>286</v>
      </c>
      <c r="F106" s="175"/>
      <c r="G106" s="207"/>
      <c r="H106" s="279" t="s">
        <v>572</v>
      </c>
      <c r="I106" s="196"/>
      <c r="J106" s="196"/>
      <c r="K106" s="249" t="s">
        <v>3</v>
      </c>
      <c r="L106" s="250">
        <f>SUMIF(E105:E109,"~?",D105:D109)</f>
        <v>5</v>
      </c>
      <c r="M106" s="107"/>
      <c r="N106" s="107"/>
      <c r="O106" s="107"/>
      <c r="P106" s="107"/>
      <c r="Q106" s="107"/>
      <c r="R106" s="107"/>
      <c r="S106" s="107"/>
      <c r="T106" s="107"/>
      <c r="U106" s="107"/>
      <c r="V106" s="107"/>
      <c r="W106" s="107"/>
      <c r="X106" s="107"/>
      <c r="Y106" s="107"/>
      <c r="Z106" s="107"/>
      <c r="AA106" s="107"/>
      <c r="AB106" s="107"/>
    </row>
    <row r="107" spans="1:28" ht="55.15">
      <c r="A107" s="222" t="s">
        <v>468</v>
      </c>
      <c r="B107" s="173" t="s">
        <v>202</v>
      </c>
      <c r="C107" s="173" t="s">
        <v>377</v>
      </c>
      <c r="D107" s="174">
        <v>2</v>
      </c>
      <c r="E107" s="188">
        <v>1</v>
      </c>
      <c r="F107" s="175"/>
      <c r="G107" s="278" t="s">
        <v>573</v>
      </c>
      <c r="H107" s="279"/>
      <c r="I107" s="196"/>
      <c r="J107" s="196"/>
      <c r="K107" s="249" t="s">
        <v>4</v>
      </c>
      <c r="L107" s="250">
        <f>SUM(E105:E109)</f>
        <v>1</v>
      </c>
      <c r="M107" s="107"/>
      <c r="N107" s="107"/>
      <c r="O107" s="107"/>
      <c r="P107" s="107"/>
      <c r="Q107" s="107"/>
      <c r="R107" s="107"/>
      <c r="S107" s="107"/>
      <c r="T107" s="107"/>
      <c r="U107" s="107"/>
      <c r="V107" s="107"/>
      <c r="W107" s="107"/>
      <c r="X107" s="107"/>
      <c r="Y107" s="107"/>
      <c r="Z107" s="107"/>
      <c r="AA107" s="107"/>
      <c r="AB107" s="107"/>
    </row>
    <row r="108" spans="1:28" ht="27.6">
      <c r="H108" s="279"/>
      <c r="I108" s="196"/>
      <c r="J108" s="196"/>
      <c r="K108" s="249" t="s">
        <v>5</v>
      </c>
      <c r="L108" s="250">
        <f>L105-L106</f>
        <v>2</v>
      </c>
      <c r="M108" s="107"/>
      <c r="N108" s="107"/>
      <c r="O108" s="107"/>
      <c r="P108" s="107"/>
      <c r="Q108" s="107"/>
      <c r="R108" s="107"/>
      <c r="S108" s="107"/>
      <c r="T108" s="107"/>
      <c r="U108" s="107"/>
      <c r="V108" s="107"/>
      <c r="W108" s="107"/>
      <c r="X108" s="107"/>
      <c r="Y108" s="107"/>
      <c r="Z108" s="107"/>
      <c r="AA108" s="107"/>
      <c r="AB108" s="107"/>
    </row>
    <row r="109" spans="1:28" ht="27.6">
      <c r="A109" s="171"/>
      <c r="B109" s="173"/>
      <c r="C109" s="173"/>
      <c r="D109" s="174"/>
      <c r="E109" s="188"/>
      <c r="F109" s="175"/>
      <c r="G109" s="207"/>
      <c r="H109" s="279"/>
      <c r="I109" s="196"/>
      <c r="J109" s="196"/>
      <c r="K109" s="252" t="s">
        <v>423</v>
      </c>
      <c r="L109" s="253">
        <f>IFERROR(L107/L105,"N/A")</f>
        <v>0.14285714285714285</v>
      </c>
      <c r="M109" s="107"/>
      <c r="N109" s="107"/>
      <c r="O109" s="107"/>
      <c r="P109" s="107"/>
      <c r="Q109" s="107"/>
      <c r="R109" s="107"/>
      <c r="S109" s="107"/>
      <c r="T109" s="107"/>
      <c r="U109" s="107"/>
      <c r="V109" s="107"/>
      <c r="W109" s="107"/>
      <c r="X109" s="107"/>
      <c r="Y109" s="107"/>
      <c r="Z109" s="107"/>
      <c r="AA109" s="107"/>
      <c r="AB109" s="107"/>
    </row>
    <row r="110" spans="1:28" ht="13.9">
      <c r="A110" s="162" t="s">
        <v>469</v>
      </c>
      <c r="B110" s="168" t="s">
        <v>203</v>
      </c>
      <c r="C110" s="169"/>
      <c r="D110" s="169"/>
      <c r="E110" s="169"/>
      <c r="F110" s="170"/>
      <c r="G110" s="205"/>
      <c r="H110" s="279"/>
      <c r="I110" s="196"/>
      <c r="J110" s="196"/>
      <c r="K110" s="200"/>
      <c r="L110" s="200"/>
      <c r="M110" s="107"/>
      <c r="N110" s="107"/>
      <c r="O110" s="107"/>
      <c r="P110" s="107"/>
      <c r="Q110" s="107"/>
      <c r="R110" s="107"/>
      <c r="S110" s="107"/>
      <c r="T110" s="107"/>
      <c r="U110" s="107"/>
      <c r="V110" s="107"/>
      <c r="W110" s="107"/>
      <c r="X110" s="107"/>
      <c r="Y110" s="107"/>
      <c r="Z110" s="107"/>
      <c r="AA110" s="107"/>
      <c r="AB110" s="107"/>
    </row>
    <row r="111" spans="1:28" ht="27.6">
      <c r="A111" s="222" t="s">
        <v>470</v>
      </c>
      <c r="B111" s="172" t="s">
        <v>204</v>
      </c>
      <c r="C111" s="173"/>
      <c r="D111" s="174">
        <v>3</v>
      </c>
      <c r="E111" s="188">
        <v>3</v>
      </c>
      <c r="F111" s="207"/>
      <c r="G111" s="207"/>
      <c r="H111" s="279"/>
      <c r="I111" s="196"/>
      <c r="J111" s="196"/>
      <c r="K111" s="249" t="s">
        <v>2</v>
      </c>
      <c r="L111" s="250">
        <f>SUM(D111:D115)-SUMIF(E111:E115,"-",D111:D115)</f>
        <v>7</v>
      </c>
      <c r="M111" s="107"/>
      <c r="N111" s="107"/>
      <c r="O111" s="107"/>
      <c r="P111" s="107"/>
      <c r="Q111" s="107"/>
      <c r="R111" s="107"/>
      <c r="S111" s="107"/>
      <c r="T111" s="107"/>
      <c r="U111" s="107"/>
      <c r="V111" s="107"/>
      <c r="W111" s="107"/>
      <c r="X111" s="107"/>
      <c r="Y111" s="107"/>
      <c r="Z111" s="107"/>
      <c r="AA111" s="107"/>
      <c r="AB111" s="107"/>
    </row>
    <row r="112" spans="1:28" ht="55.15">
      <c r="A112" s="222" t="s">
        <v>471</v>
      </c>
      <c r="B112" s="201" t="s">
        <v>205</v>
      </c>
      <c r="C112" s="173"/>
      <c r="D112" s="174">
        <v>1</v>
      </c>
      <c r="E112" s="188">
        <v>1</v>
      </c>
      <c r="F112" s="175"/>
      <c r="G112" s="207"/>
      <c r="H112" s="279"/>
      <c r="I112" s="196"/>
      <c r="J112" s="196"/>
      <c r="K112" s="249" t="s">
        <v>3</v>
      </c>
      <c r="L112" s="250">
        <f>SUMIF(E111:E115,"~?",D111:D115)</f>
        <v>0</v>
      </c>
      <c r="M112" s="107"/>
      <c r="N112" s="107"/>
      <c r="O112" s="107"/>
      <c r="P112" s="107"/>
      <c r="Q112" s="107"/>
      <c r="R112" s="107"/>
      <c r="S112" s="107"/>
      <c r="T112" s="107"/>
      <c r="U112" s="107"/>
      <c r="V112" s="107"/>
      <c r="W112" s="107"/>
      <c r="X112" s="107"/>
      <c r="Y112" s="107"/>
      <c r="Z112" s="107"/>
      <c r="AA112" s="107"/>
      <c r="AB112" s="107"/>
    </row>
    <row r="113" spans="1:28" ht="55.15">
      <c r="A113" s="222" t="s">
        <v>472</v>
      </c>
      <c r="B113" s="172" t="s">
        <v>207</v>
      </c>
      <c r="C113" s="173"/>
      <c r="D113" s="174">
        <v>2</v>
      </c>
      <c r="E113" s="188">
        <v>2</v>
      </c>
      <c r="F113" s="175"/>
      <c r="G113" s="207"/>
      <c r="H113" s="279"/>
      <c r="I113" s="196"/>
      <c r="J113" s="196"/>
      <c r="K113" s="249" t="s">
        <v>4</v>
      </c>
      <c r="L113" s="250">
        <f>SUM(E111:E115)</f>
        <v>7</v>
      </c>
      <c r="M113" s="107"/>
      <c r="N113" s="107"/>
      <c r="O113" s="107"/>
      <c r="P113" s="107"/>
      <c r="Q113" s="107"/>
      <c r="R113" s="107"/>
      <c r="S113" s="107"/>
      <c r="T113" s="107"/>
      <c r="U113" s="107"/>
      <c r="V113" s="107"/>
      <c r="W113" s="107"/>
      <c r="X113" s="107"/>
      <c r="Y113" s="107"/>
      <c r="Z113" s="107"/>
      <c r="AA113" s="107"/>
      <c r="AB113" s="107"/>
    </row>
    <row r="114" spans="1:28" ht="27.6">
      <c r="A114" s="222" t="s">
        <v>473</v>
      </c>
      <c r="B114" s="172" t="s">
        <v>208</v>
      </c>
      <c r="C114" s="173" t="s">
        <v>379</v>
      </c>
      <c r="D114" s="174">
        <v>1</v>
      </c>
      <c r="E114" s="188">
        <v>1</v>
      </c>
      <c r="F114" s="175"/>
      <c r="G114" s="207"/>
      <c r="H114" s="279"/>
      <c r="I114" s="196"/>
      <c r="J114" s="196"/>
      <c r="K114" s="249" t="s">
        <v>5</v>
      </c>
      <c r="L114" s="250">
        <f>L111-L112</f>
        <v>7</v>
      </c>
      <c r="M114" s="107"/>
      <c r="N114" s="107"/>
      <c r="O114" s="107"/>
      <c r="P114" s="107"/>
      <c r="Q114" s="107"/>
      <c r="R114" s="107"/>
      <c r="S114" s="107"/>
      <c r="T114" s="107"/>
      <c r="U114" s="107"/>
      <c r="V114" s="107"/>
      <c r="W114" s="107"/>
      <c r="X114" s="107"/>
      <c r="Y114" s="107"/>
      <c r="Z114" s="107"/>
      <c r="AA114" s="107"/>
      <c r="AB114" s="107"/>
    </row>
    <row r="115" spans="1:28" ht="27.6">
      <c r="H115" s="279"/>
      <c r="I115" s="196"/>
      <c r="J115" s="196"/>
      <c r="K115" s="252" t="s">
        <v>423</v>
      </c>
      <c r="L115" s="253">
        <f>IFERROR(L113/L111,"N/A")</f>
        <v>1</v>
      </c>
      <c r="M115" s="107"/>
      <c r="N115" s="107"/>
      <c r="O115" s="107"/>
      <c r="P115" s="107"/>
      <c r="Q115" s="107"/>
      <c r="R115" s="107"/>
      <c r="S115" s="107"/>
      <c r="T115" s="107"/>
      <c r="U115" s="107"/>
      <c r="V115" s="107"/>
      <c r="W115" s="107"/>
      <c r="X115" s="107"/>
      <c r="Y115" s="107"/>
      <c r="Z115" s="107"/>
      <c r="AA115" s="107"/>
      <c r="AB115" s="107"/>
    </row>
    <row r="116" spans="1:28" ht="13.9">
      <c r="A116" s="162" t="s">
        <v>474</v>
      </c>
      <c r="B116" s="168" t="s">
        <v>44</v>
      </c>
      <c r="C116" s="169"/>
      <c r="D116" s="169"/>
      <c r="E116" s="169"/>
      <c r="F116" s="170"/>
      <c r="G116" s="205"/>
      <c r="H116" s="279"/>
      <c r="I116" s="196"/>
      <c r="J116" s="196"/>
      <c r="K116" s="200"/>
      <c r="L116" s="200"/>
      <c r="M116" s="107"/>
      <c r="N116" s="107"/>
      <c r="O116" s="107"/>
      <c r="P116" s="107"/>
      <c r="Q116" s="107"/>
      <c r="R116" s="107"/>
      <c r="S116" s="107"/>
      <c r="T116" s="107"/>
      <c r="U116" s="107"/>
      <c r="V116" s="107"/>
      <c r="W116" s="107"/>
      <c r="X116" s="107"/>
      <c r="Y116" s="107"/>
      <c r="Z116" s="107"/>
      <c r="AA116" s="107"/>
      <c r="AB116" s="107"/>
    </row>
    <row r="117" spans="1:28" ht="55.15">
      <c r="A117" s="222" t="s">
        <v>475</v>
      </c>
      <c r="B117" s="172" t="s">
        <v>210</v>
      </c>
      <c r="C117" s="173" t="s">
        <v>380</v>
      </c>
      <c r="D117" s="174">
        <v>1</v>
      </c>
      <c r="E117" s="188">
        <v>1</v>
      </c>
      <c r="F117" s="175"/>
      <c r="G117" s="207"/>
      <c r="H117" s="279"/>
      <c r="I117" s="196"/>
      <c r="J117" s="196"/>
      <c r="K117" s="249" t="s">
        <v>2</v>
      </c>
      <c r="L117" s="250">
        <f>SUM(D117:D122)-SUMIF(E117:E122,"-",D117:D122)</f>
        <v>5</v>
      </c>
      <c r="M117" s="107"/>
      <c r="N117" s="107"/>
      <c r="O117" s="107"/>
      <c r="P117" s="107"/>
      <c r="Q117" s="107"/>
      <c r="R117" s="107"/>
      <c r="S117" s="107"/>
      <c r="T117" s="107"/>
      <c r="U117" s="107"/>
      <c r="V117" s="107"/>
      <c r="W117" s="107"/>
      <c r="X117" s="107"/>
      <c r="Y117" s="107"/>
      <c r="Z117" s="107"/>
      <c r="AA117" s="107"/>
      <c r="AB117" s="107"/>
    </row>
    <row r="118" spans="1:28" ht="27.6">
      <c r="A118" s="222" t="s">
        <v>476</v>
      </c>
      <c r="B118" s="172" t="s">
        <v>211</v>
      </c>
      <c r="C118" s="173"/>
      <c r="D118" s="174">
        <v>1</v>
      </c>
      <c r="E118" s="188">
        <v>1</v>
      </c>
      <c r="F118" s="175"/>
      <c r="G118" s="207"/>
      <c r="H118" s="279"/>
      <c r="I118" s="196"/>
      <c r="J118" s="196"/>
      <c r="K118" s="249" t="s">
        <v>3</v>
      </c>
      <c r="L118" s="250">
        <f>SUMIF(E117:E122,"~?",D117:D122)</f>
        <v>0</v>
      </c>
      <c r="M118" s="107"/>
      <c r="N118" s="107"/>
      <c r="O118" s="107"/>
      <c r="P118" s="107"/>
      <c r="Q118" s="107"/>
      <c r="R118" s="107"/>
      <c r="S118" s="107"/>
      <c r="T118" s="107"/>
      <c r="U118" s="107"/>
      <c r="V118" s="107"/>
      <c r="W118" s="107"/>
      <c r="X118" s="107"/>
      <c r="Y118" s="107"/>
      <c r="Z118" s="107"/>
      <c r="AA118" s="107"/>
      <c r="AB118" s="107"/>
    </row>
    <row r="119" spans="1:28" ht="55.15">
      <c r="A119" s="222" t="s">
        <v>477</v>
      </c>
      <c r="B119" s="172" t="s">
        <v>212</v>
      </c>
      <c r="C119" s="173" t="s">
        <v>383</v>
      </c>
      <c r="D119" s="174">
        <v>1</v>
      </c>
      <c r="E119" s="188">
        <v>1</v>
      </c>
      <c r="F119" s="175"/>
      <c r="G119" s="207"/>
      <c r="H119" s="279"/>
      <c r="I119" s="196"/>
      <c r="J119" s="196"/>
      <c r="K119" s="249" t="s">
        <v>4</v>
      </c>
      <c r="L119" s="250">
        <f>SUM(E117:E122)</f>
        <v>5</v>
      </c>
      <c r="M119" s="107"/>
      <c r="N119" s="107"/>
      <c r="O119" s="107"/>
      <c r="P119" s="107"/>
      <c r="Q119" s="107"/>
      <c r="R119" s="107"/>
      <c r="S119" s="107"/>
      <c r="T119" s="107"/>
      <c r="U119" s="107"/>
      <c r="V119" s="107"/>
      <c r="W119" s="107"/>
      <c r="X119" s="107"/>
      <c r="Y119" s="107"/>
      <c r="Z119" s="107"/>
      <c r="AA119" s="107"/>
      <c r="AB119" s="107"/>
    </row>
    <row r="120" spans="1:28" ht="41.45">
      <c r="A120" s="222" t="s">
        <v>478</v>
      </c>
      <c r="B120" s="172" t="s">
        <v>385</v>
      </c>
      <c r="C120" s="173" t="s">
        <v>386</v>
      </c>
      <c r="D120" s="174">
        <v>1</v>
      </c>
      <c r="E120" s="188">
        <v>1</v>
      </c>
      <c r="G120" s="278" t="s">
        <v>574</v>
      </c>
      <c r="H120" s="279"/>
      <c r="I120" s="196"/>
      <c r="J120" s="196"/>
      <c r="K120" s="249" t="s">
        <v>5</v>
      </c>
      <c r="L120" s="250">
        <f>L117-L118</f>
        <v>5</v>
      </c>
      <c r="M120" s="107"/>
      <c r="N120" s="107"/>
      <c r="O120" s="107"/>
      <c r="P120" s="107"/>
      <c r="Q120" s="107"/>
      <c r="R120" s="107"/>
      <c r="S120" s="107"/>
      <c r="T120" s="107"/>
      <c r="U120" s="107"/>
      <c r="V120" s="107"/>
      <c r="W120" s="107"/>
      <c r="X120" s="107"/>
      <c r="Y120" s="107"/>
      <c r="Z120" s="107"/>
      <c r="AA120" s="107"/>
      <c r="AB120" s="107"/>
    </row>
    <row r="121" spans="1:28" ht="41.45">
      <c r="A121" s="222" t="s">
        <v>479</v>
      </c>
      <c r="B121" s="172" t="s">
        <v>214</v>
      </c>
      <c r="C121" s="173" t="s">
        <v>388</v>
      </c>
      <c r="D121" s="174">
        <v>1</v>
      </c>
      <c r="E121" s="188">
        <v>1</v>
      </c>
      <c r="F121" s="175"/>
      <c r="G121" s="175"/>
      <c r="H121" s="279"/>
      <c r="I121" s="196"/>
      <c r="J121" s="196"/>
      <c r="K121" s="252" t="s">
        <v>423</v>
      </c>
      <c r="L121" s="253">
        <f>IFERROR(L119/L117,"N/A")</f>
        <v>1</v>
      </c>
      <c r="M121" s="107"/>
      <c r="N121" s="107"/>
      <c r="O121" s="107"/>
      <c r="P121" s="107"/>
      <c r="Q121" s="107"/>
      <c r="R121" s="107"/>
      <c r="S121" s="107"/>
      <c r="T121" s="107"/>
      <c r="U121" s="107"/>
      <c r="V121" s="107"/>
      <c r="W121" s="107"/>
      <c r="X121" s="107"/>
      <c r="Y121" s="107"/>
      <c r="Z121" s="107"/>
      <c r="AA121" s="107"/>
      <c r="AB121" s="107"/>
    </row>
    <row r="122" spans="1:28" ht="13.9">
      <c r="A122" s="171"/>
      <c r="B122" s="173"/>
      <c r="C122" s="173"/>
      <c r="D122" s="174"/>
      <c r="E122" s="188"/>
      <c r="F122" s="175"/>
      <c r="G122" s="207"/>
      <c r="H122" s="279"/>
      <c r="I122" s="196"/>
      <c r="J122" s="196"/>
      <c r="K122" s="1"/>
      <c r="L122" s="1"/>
      <c r="M122" s="107"/>
      <c r="N122" s="107"/>
      <c r="O122" s="107"/>
      <c r="P122" s="107"/>
      <c r="Q122" s="107"/>
      <c r="R122" s="107"/>
      <c r="S122" s="107"/>
      <c r="T122" s="107"/>
      <c r="U122" s="107"/>
      <c r="V122" s="107"/>
      <c r="W122" s="107"/>
      <c r="X122" s="107"/>
      <c r="Y122" s="107"/>
      <c r="Z122" s="107"/>
      <c r="AA122" s="107"/>
      <c r="AB122" s="107"/>
    </row>
    <row r="123" spans="1:28" ht="13.9">
      <c r="A123" s="162" t="s">
        <v>480</v>
      </c>
      <c r="B123" s="168" t="s">
        <v>45</v>
      </c>
      <c r="C123" s="169"/>
      <c r="D123" s="169"/>
      <c r="E123" s="169"/>
      <c r="F123" s="170"/>
      <c r="G123" s="205"/>
      <c r="H123" s="279"/>
      <c r="I123" s="196"/>
      <c r="J123" s="196"/>
      <c r="K123" s="200"/>
      <c r="L123" s="200"/>
      <c r="M123" s="107"/>
      <c r="N123" s="107"/>
      <c r="O123" s="107"/>
      <c r="P123" s="107"/>
      <c r="Q123" s="107"/>
      <c r="R123" s="107"/>
      <c r="S123" s="107"/>
      <c r="T123" s="107"/>
      <c r="U123" s="107"/>
      <c r="V123" s="107"/>
      <c r="W123" s="107"/>
      <c r="X123" s="107"/>
      <c r="Y123" s="107"/>
      <c r="Z123" s="107"/>
      <c r="AA123" s="107"/>
      <c r="AB123" s="107"/>
    </row>
    <row r="124" spans="1:28" ht="69">
      <c r="A124" s="223" t="s">
        <v>481</v>
      </c>
      <c r="B124" s="172" t="s">
        <v>215</v>
      </c>
      <c r="C124" s="173" t="s">
        <v>575</v>
      </c>
      <c r="D124" s="174">
        <v>1</v>
      </c>
      <c r="E124" s="188">
        <v>0.5</v>
      </c>
      <c r="F124" s="175"/>
      <c r="G124" s="207"/>
      <c r="H124" s="279" t="s">
        <v>576</v>
      </c>
      <c r="I124" s="196"/>
      <c r="J124" s="196"/>
      <c r="K124" s="249" t="s">
        <v>2</v>
      </c>
      <c r="L124" s="250">
        <f>SUM(D124:D130)-SUMIF(E124:E130,"-",D124:D130)</f>
        <v>7</v>
      </c>
      <c r="M124" s="107"/>
      <c r="N124" s="107"/>
      <c r="O124" s="107"/>
      <c r="P124" s="107"/>
      <c r="Q124" s="107"/>
      <c r="R124" s="107"/>
      <c r="S124" s="107"/>
      <c r="T124" s="107"/>
      <c r="U124" s="107"/>
      <c r="V124" s="107"/>
      <c r="W124" s="107"/>
      <c r="X124" s="107"/>
      <c r="Y124" s="107"/>
      <c r="Z124" s="107"/>
      <c r="AA124" s="107"/>
      <c r="AB124" s="107"/>
    </row>
    <row r="125" spans="1:28" ht="27.6">
      <c r="A125" s="223" t="s">
        <v>482</v>
      </c>
      <c r="B125" s="172" t="s">
        <v>216</v>
      </c>
      <c r="C125" s="173"/>
      <c r="D125" s="174">
        <v>1</v>
      </c>
      <c r="E125" s="188">
        <v>1</v>
      </c>
      <c r="F125" s="175"/>
      <c r="G125" s="207"/>
      <c r="H125" s="279" t="s">
        <v>577</v>
      </c>
      <c r="I125" s="196"/>
      <c r="J125" s="196"/>
      <c r="K125" s="249" t="s">
        <v>3</v>
      </c>
      <c r="L125" s="250">
        <f>SUMIF(E124:E130,"~?",D124:D130)</f>
        <v>0</v>
      </c>
      <c r="M125" s="107"/>
      <c r="N125" s="107"/>
      <c r="O125" s="107"/>
      <c r="P125" s="107"/>
      <c r="Q125" s="107"/>
      <c r="R125" s="107"/>
      <c r="S125" s="107"/>
      <c r="T125" s="107"/>
      <c r="U125" s="107"/>
      <c r="V125" s="107"/>
      <c r="W125" s="107"/>
      <c r="X125" s="107"/>
      <c r="Y125" s="107"/>
      <c r="Z125" s="107"/>
      <c r="AA125" s="107"/>
      <c r="AB125" s="107"/>
    </row>
    <row r="126" spans="1:28" ht="27.6">
      <c r="A126" s="223" t="s">
        <v>483</v>
      </c>
      <c r="B126" s="172" t="s">
        <v>217</v>
      </c>
      <c r="C126" s="173" t="s">
        <v>390</v>
      </c>
      <c r="D126" s="174">
        <v>1</v>
      </c>
      <c r="E126" s="188">
        <v>0</v>
      </c>
      <c r="F126" s="175"/>
      <c r="G126" s="207"/>
      <c r="H126" s="279"/>
      <c r="I126" s="196"/>
      <c r="J126" s="196"/>
      <c r="K126" s="249" t="s">
        <v>4</v>
      </c>
      <c r="L126" s="250">
        <f>SUM(E124:E130)</f>
        <v>1.5</v>
      </c>
      <c r="M126" s="107"/>
      <c r="N126" s="107"/>
      <c r="O126" s="107"/>
      <c r="P126" s="107"/>
      <c r="Q126" s="107"/>
      <c r="R126" s="107"/>
      <c r="S126" s="107"/>
      <c r="T126" s="107"/>
      <c r="U126" s="107"/>
      <c r="V126" s="107"/>
      <c r="W126" s="107"/>
      <c r="X126" s="107"/>
      <c r="Y126" s="107"/>
      <c r="Z126" s="107"/>
      <c r="AA126" s="107"/>
      <c r="AB126" s="107"/>
    </row>
    <row r="127" spans="1:28" ht="27.6">
      <c r="A127" s="223" t="s">
        <v>484</v>
      </c>
      <c r="B127" s="172" t="s">
        <v>218</v>
      </c>
      <c r="C127" s="173"/>
      <c r="D127" s="174">
        <v>1</v>
      </c>
      <c r="E127" s="188">
        <v>0</v>
      </c>
      <c r="F127" s="175"/>
      <c r="G127" s="207"/>
      <c r="H127" s="279"/>
      <c r="I127" s="196"/>
      <c r="J127" s="196"/>
      <c r="K127" s="249" t="s">
        <v>5</v>
      </c>
      <c r="L127" s="250">
        <f>L124-L125</f>
        <v>7</v>
      </c>
      <c r="M127" s="107"/>
      <c r="N127" s="107"/>
      <c r="O127" s="107"/>
      <c r="P127" s="107"/>
      <c r="Q127" s="107"/>
      <c r="R127" s="107"/>
      <c r="S127" s="107"/>
      <c r="T127" s="107"/>
      <c r="U127" s="107"/>
      <c r="V127" s="107"/>
      <c r="W127" s="107"/>
      <c r="X127" s="107"/>
      <c r="Y127" s="107"/>
      <c r="Z127" s="107"/>
      <c r="AA127" s="107"/>
      <c r="AB127" s="107"/>
    </row>
    <row r="128" spans="1:28" ht="41.45">
      <c r="A128" s="223" t="s">
        <v>485</v>
      </c>
      <c r="B128" s="172" t="s">
        <v>219</v>
      </c>
      <c r="C128" s="173" t="s">
        <v>391</v>
      </c>
      <c r="D128" s="174">
        <v>1</v>
      </c>
      <c r="E128" s="188">
        <v>0</v>
      </c>
      <c r="F128" s="175"/>
      <c r="G128" s="207"/>
      <c r="H128" s="279"/>
      <c r="I128" s="196"/>
      <c r="J128" s="196"/>
      <c r="K128" s="252" t="s">
        <v>423</v>
      </c>
      <c r="L128" s="253">
        <f>IFERROR(L126/L124,"N/A")</f>
        <v>0.21428571428571427</v>
      </c>
      <c r="M128" s="107"/>
      <c r="N128" s="107"/>
      <c r="O128" s="107"/>
      <c r="P128" s="107"/>
      <c r="Q128" s="107"/>
      <c r="R128" s="107"/>
      <c r="S128" s="107"/>
      <c r="T128" s="107"/>
      <c r="U128" s="107"/>
      <c r="V128" s="107"/>
      <c r="W128" s="107"/>
      <c r="X128" s="107"/>
      <c r="Y128" s="107"/>
      <c r="Z128" s="107"/>
      <c r="AA128" s="107"/>
      <c r="AB128" s="107"/>
    </row>
    <row r="129" spans="1:28" ht="27.6">
      <c r="A129" s="223" t="s">
        <v>486</v>
      </c>
      <c r="B129" s="172" t="s">
        <v>220</v>
      </c>
      <c r="C129" s="173" t="s">
        <v>392</v>
      </c>
      <c r="D129" s="174">
        <v>1</v>
      </c>
      <c r="E129" s="188">
        <v>0</v>
      </c>
      <c r="F129" s="175"/>
      <c r="G129" s="207"/>
      <c r="H129" s="279"/>
      <c r="I129" s="196"/>
      <c r="J129" s="196"/>
      <c r="K129" s="1"/>
      <c r="L129" s="1"/>
      <c r="M129" s="107"/>
      <c r="N129" s="107"/>
      <c r="O129" s="107"/>
      <c r="P129" s="107"/>
      <c r="Q129" s="107"/>
      <c r="R129" s="107"/>
      <c r="S129" s="107"/>
      <c r="T129" s="107"/>
      <c r="U129" s="107"/>
      <c r="V129" s="107"/>
      <c r="W129" s="107"/>
      <c r="X129" s="107"/>
      <c r="Y129" s="107"/>
      <c r="Z129" s="107"/>
      <c r="AA129" s="107"/>
      <c r="AB129" s="107"/>
    </row>
    <row r="130" spans="1:28" ht="96.6">
      <c r="A130" s="223" t="s">
        <v>487</v>
      </c>
      <c r="B130" s="172" t="s">
        <v>221</v>
      </c>
      <c r="C130" s="173" t="s">
        <v>393</v>
      </c>
      <c r="D130" s="174">
        <v>1</v>
      </c>
      <c r="E130" s="188">
        <v>0</v>
      </c>
      <c r="F130" s="175"/>
      <c r="G130" s="207"/>
      <c r="H130" s="279"/>
      <c r="I130" s="196"/>
      <c r="J130" s="196"/>
      <c r="K130" s="1"/>
      <c r="L130" s="1"/>
      <c r="M130" s="107"/>
      <c r="N130" s="107"/>
      <c r="O130" s="107"/>
      <c r="P130" s="107"/>
      <c r="Q130" s="107"/>
      <c r="R130" s="107"/>
      <c r="S130" s="107"/>
      <c r="T130" s="107"/>
      <c r="U130" s="107"/>
      <c r="V130" s="107"/>
      <c r="W130" s="107"/>
      <c r="X130" s="107"/>
      <c r="Y130" s="107"/>
      <c r="Z130" s="107"/>
      <c r="AA130" s="107"/>
      <c r="AB130" s="107"/>
    </row>
    <row r="131" spans="1:28" ht="13.9">
      <c r="A131" s="261"/>
      <c r="B131" s="173"/>
      <c r="C131" s="173"/>
      <c r="D131" s="174"/>
      <c r="E131" s="188"/>
      <c r="F131" s="175"/>
      <c r="G131" s="207"/>
      <c r="H131" s="279"/>
      <c r="I131" s="196"/>
      <c r="J131" s="196"/>
      <c r="K131" s="1"/>
      <c r="L131" s="1"/>
      <c r="M131" s="107"/>
      <c r="N131" s="107"/>
      <c r="O131" s="107"/>
      <c r="P131" s="107"/>
      <c r="Q131" s="107"/>
      <c r="R131" s="107"/>
      <c r="S131" s="107"/>
      <c r="T131" s="107"/>
      <c r="U131" s="107"/>
      <c r="V131" s="107"/>
      <c r="W131" s="107"/>
      <c r="X131" s="107"/>
      <c r="Y131" s="107"/>
      <c r="Z131" s="107"/>
      <c r="AA131" s="107"/>
      <c r="AB131" s="107"/>
    </row>
    <row r="132" spans="1:28" ht="13.9">
      <c r="A132" s="162" t="s">
        <v>488</v>
      </c>
      <c r="B132" s="168" t="s">
        <v>47</v>
      </c>
      <c r="C132" s="169"/>
      <c r="D132" s="169"/>
      <c r="E132" s="169"/>
      <c r="F132" s="170"/>
      <c r="G132" s="205"/>
      <c r="H132" s="279"/>
      <c r="I132" s="196"/>
      <c r="J132" s="196"/>
      <c r="K132" s="200"/>
      <c r="L132" s="200"/>
      <c r="M132" s="107"/>
      <c r="N132" s="107"/>
      <c r="O132" s="107"/>
      <c r="P132" s="107"/>
      <c r="Q132" s="107"/>
      <c r="R132" s="107"/>
      <c r="S132" s="107"/>
      <c r="T132" s="107"/>
      <c r="U132" s="107"/>
      <c r="V132" s="107"/>
      <c r="W132" s="107"/>
      <c r="X132" s="107"/>
      <c r="Y132" s="107"/>
      <c r="Z132" s="107"/>
      <c r="AA132" s="107"/>
      <c r="AB132" s="107"/>
    </row>
    <row r="133" spans="1:28" ht="27.6">
      <c r="A133" s="223" t="s">
        <v>489</v>
      </c>
      <c r="B133" s="172" t="s">
        <v>223</v>
      </c>
      <c r="C133" s="173" t="s">
        <v>394</v>
      </c>
      <c r="D133" s="174">
        <v>1</v>
      </c>
      <c r="E133" s="275">
        <v>0</v>
      </c>
      <c r="F133" s="175"/>
      <c r="G133" s="207"/>
      <c r="H133" s="279" t="s">
        <v>578</v>
      </c>
      <c r="I133" s="196"/>
      <c r="J133" s="196"/>
      <c r="K133" s="249" t="s">
        <v>2</v>
      </c>
      <c r="L133" s="250">
        <f>SUM(D133:D146)-SUMIF(E133:E146,"-",D133:D146)</f>
        <v>8</v>
      </c>
      <c r="M133" s="107"/>
      <c r="N133" s="107"/>
      <c r="O133" s="107"/>
      <c r="P133" s="107"/>
      <c r="Q133" s="107"/>
      <c r="R133" s="107"/>
      <c r="S133" s="107"/>
      <c r="T133" s="107"/>
      <c r="U133" s="107"/>
      <c r="V133" s="107"/>
      <c r="W133" s="107"/>
      <c r="X133" s="107"/>
      <c r="Y133" s="107"/>
      <c r="Z133" s="107"/>
      <c r="AA133" s="107"/>
      <c r="AB133" s="107"/>
    </row>
    <row r="134" spans="1:28" ht="41.45">
      <c r="A134" s="223" t="s">
        <v>490</v>
      </c>
      <c r="B134" s="172" t="s">
        <v>224</v>
      </c>
      <c r="C134" s="173" t="s">
        <v>395</v>
      </c>
      <c r="D134" s="174">
        <v>1</v>
      </c>
      <c r="E134" s="275">
        <v>0</v>
      </c>
      <c r="F134" s="175"/>
      <c r="G134" s="207"/>
      <c r="H134" s="279" t="s">
        <v>579</v>
      </c>
      <c r="I134" s="196"/>
      <c r="J134" s="196"/>
      <c r="K134" s="249" t="s">
        <v>3</v>
      </c>
      <c r="L134" s="250">
        <f>SUMIF(E133:E146,"~?",D133:D146)</f>
        <v>0</v>
      </c>
      <c r="M134" s="107"/>
      <c r="N134" s="107"/>
      <c r="O134" s="107"/>
      <c r="P134" s="107"/>
      <c r="Q134" s="107"/>
      <c r="R134" s="107"/>
      <c r="S134" s="107"/>
      <c r="T134" s="107"/>
      <c r="U134" s="107"/>
      <c r="V134" s="107"/>
      <c r="W134" s="107"/>
      <c r="X134" s="107"/>
      <c r="Y134" s="107"/>
      <c r="Z134" s="107"/>
      <c r="AA134" s="107"/>
      <c r="AB134" s="107"/>
    </row>
    <row r="135" spans="1:28" ht="41.45">
      <c r="A135" s="223" t="s">
        <v>491</v>
      </c>
      <c r="B135" s="172" t="s">
        <v>225</v>
      </c>
      <c r="C135" s="173" t="s">
        <v>396</v>
      </c>
      <c r="D135" s="174">
        <v>1</v>
      </c>
      <c r="E135" s="275">
        <v>0</v>
      </c>
      <c r="F135" s="175"/>
      <c r="G135" s="207"/>
      <c r="H135" s="279" t="s">
        <v>580</v>
      </c>
      <c r="I135" s="196"/>
      <c r="J135" s="196"/>
      <c r="K135" s="249" t="s">
        <v>4</v>
      </c>
      <c r="L135" s="250">
        <f>SUM(E133:E145)</f>
        <v>0</v>
      </c>
      <c r="M135" s="107"/>
      <c r="N135" s="107"/>
      <c r="O135" s="107"/>
      <c r="P135" s="107"/>
      <c r="Q135" s="107"/>
      <c r="R135" s="107"/>
      <c r="S135" s="107"/>
      <c r="T135" s="107"/>
      <c r="U135" s="107"/>
      <c r="V135" s="107"/>
      <c r="W135" s="107"/>
      <c r="X135" s="107"/>
      <c r="Y135" s="107"/>
      <c r="Z135" s="107"/>
      <c r="AA135" s="107"/>
      <c r="AB135" s="107"/>
    </row>
    <row r="136" spans="1:28" ht="82.9">
      <c r="A136" s="223" t="s">
        <v>492</v>
      </c>
      <c r="B136" s="172" t="s">
        <v>226</v>
      </c>
      <c r="C136" s="173" t="s">
        <v>397</v>
      </c>
      <c r="D136" s="174">
        <v>1</v>
      </c>
      <c r="E136" s="275">
        <v>0</v>
      </c>
      <c r="F136" s="175"/>
      <c r="G136" s="207"/>
      <c r="H136" s="279" t="s">
        <v>578</v>
      </c>
      <c r="I136" s="196"/>
      <c r="J136" s="196"/>
      <c r="K136" s="249" t="s">
        <v>5</v>
      </c>
      <c r="L136" s="250">
        <f>L133-L134</f>
        <v>8</v>
      </c>
      <c r="M136" s="107"/>
      <c r="N136" s="107"/>
      <c r="O136" s="107"/>
      <c r="P136" s="107"/>
      <c r="Q136" s="107"/>
      <c r="R136" s="107"/>
      <c r="S136" s="107"/>
      <c r="T136" s="107"/>
      <c r="U136" s="107"/>
      <c r="V136" s="107"/>
      <c r="W136" s="107"/>
      <c r="X136" s="107"/>
      <c r="Y136" s="107"/>
      <c r="Z136" s="107"/>
      <c r="AA136" s="107"/>
      <c r="AB136" s="107"/>
    </row>
    <row r="137" spans="1:28" ht="27.6">
      <c r="A137" s="262"/>
      <c r="B137" s="173"/>
      <c r="C137" s="173"/>
      <c r="D137" s="174"/>
      <c r="E137" s="188"/>
      <c r="F137" s="175"/>
      <c r="G137" s="207"/>
      <c r="H137" s="279"/>
      <c r="I137" s="196"/>
      <c r="J137" s="196"/>
      <c r="K137" s="252" t="s">
        <v>423</v>
      </c>
      <c r="L137" s="253">
        <f>IFERROR(L135/L133,"N/A")</f>
        <v>0</v>
      </c>
      <c r="M137" s="107"/>
      <c r="N137" s="107"/>
      <c r="O137" s="107"/>
      <c r="P137" s="107"/>
      <c r="Q137" s="107"/>
      <c r="R137" s="107"/>
      <c r="S137" s="107"/>
      <c r="T137" s="107"/>
      <c r="U137" s="107"/>
      <c r="V137" s="107"/>
      <c r="W137" s="107"/>
      <c r="X137" s="107"/>
      <c r="Y137" s="107"/>
      <c r="Z137" s="107"/>
      <c r="AA137" s="107"/>
      <c r="AB137" s="107"/>
    </row>
    <row r="138" spans="1:28" ht="13.9">
      <c r="A138" s="262"/>
      <c r="B138" s="242" t="s">
        <v>398</v>
      </c>
      <c r="C138" s="240"/>
      <c r="D138" s="240"/>
      <c r="E138" s="240"/>
      <c r="F138" s="241"/>
      <c r="G138" s="210"/>
      <c r="H138" s="279"/>
      <c r="I138" s="196"/>
      <c r="J138" s="196"/>
      <c r="K138" s="1"/>
      <c r="L138" s="1"/>
      <c r="M138" s="107"/>
      <c r="N138" s="107"/>
      <c r="O138" s="107"/>
      <c r="P138" s="107"/>
      <c r="Q138" s="107"/>
      <c r="R138" s="107"/>
      <c r="S138" s="107"/>
      <c r="T138" s="107"/>
      <c r="U138" s="107"/>
      <c r="V138" s="107"/>
      <c r="W138" s="107"/>
      <c r="X138" s="107"/>
      <c r="Y138" s="107"/>
      <c r="Z138" s="107"/>
      <c r="AA138" s="107"/>
      <c r="AB138" s="107"/>
    </row>
    <row r="139" spans="1:28" ht="27.6">
      <c r="A139" s="223" t="s">
        <v>493</v>
      </c>
      <c r="B139" s="172" t="s">
        <v>228</v>
      </c>
      <c r="C139" s="173"/>
      <c r="D139" s="174">
        <v>1</v>
      </c>
      <c r="E139" s="275" t="s">
        <v>311</v>
      </c>
      <c r="F139" s="175"/>
      <c r="G139" s="207"/>
      <c r="H139" s="279"/>
      <c r="I139" s="196"/>
      <c r="J139" s="196"/>
      <c r="K139" s="1"/>
      <c r="L139" s="1"/>
      <c r="M139" s="107"/>
      <c r="N139" s="107"/>
      <c r="O139" s="107"/>
      <c r="P139" s="107"/>
      <c r="Q139" s="107"/>
      <c r="R139" s="107"/>
      <c r="S139" s="107"/>
      <c r="T139" s="107"/>
      <c r="U139" s="107"/>
      <c r="V139" s="107"/>
      <c r="W139" s="107"/>
      <c r="X139" s="107"/>
      <c r="Y139" s="107"/>
      <c r="Z139" s="107"/>
      <c r="AA139" s="107"/>
      <c r="AB139" s="107"/>
    </row>
    <row r="140" spans="1:28" ht="27.6">
      <c r="A140" s="223" t="s">
        <v>494</v>
      </c>
      <c r="B140" s="172" t="s">
        <v>229</v>
      </c>
      <c r="C140" s="173"/>
      <c r="D140" s="174">
        <v>1</v>
      </c>
      <c r="E140" s="275">
        <v>0</v>
      </c>
      <c r="F140" s="175"/>
      <c r="G140" s="207"/>
      <c r="H140" s="279" t="s">
        <v>581</v>
      </c>
      <c r="I140" s="196"/>
      <c r="J140" s="196"/>
      <c r="K140" s="1"/>
      <c r="L140" s="1"/>
      <c r="M140" s="107"/>
      <c r="N140" s="107"/>
      <c r="O140" s="107"/>
      <c r="P140" s="107"/>
      <c r="Q140" s="107"/>
      <c r="R140" s="107"/>
      <c r="S140" s="107"/>
      <c r="T140" s="107"/>
      <c r="U140" s="107"/>
      <c r="V140" s="107"/>
      <c r="W140" s="107"/>
      <c r="X140" s="107"/>
      <c r="Y140" s="107"/>
      <c r="Z140" s="107"/>
      <c r="AA140" s="107"/>
      <c r="AB140" s="107"/>
    </row>
    <row r="141" spans="1:28" ht="27.6">
      <c r="A141" s="223" t="s">
        <v>495</v>
      </c>
      <c r="B141" s="172" t="s">
        <v>230</v>
      </c>
      <c r="C141" s="173" t="s">
        <v>399</v>
      </c>
      <c r="D141" s="174">
        <v>1</v>
      </c>
      <c r="E141" s="275" t="s">
        <v>311</v>
      </c>
      <c r="F141" s="175"/>
      <c r="G141" s="207"/>
      <c r="H141" s="279"/>
      <c r="I141" s="196"/>
      <c r="J141" s="196"/>
      <c r="K141" s="1"/>
      <c r="L141" s="1"/>
      <c r="M141" s="107"/>
      <c r="N141" s="107"/>
      <c r="O141" s="107"/>
      <c r="P141" s="107"/>
      <c r="Q141" s="107"/>
      <c r="R141" s="107"/>
      <c r="S141" s="107"/>
      <c r="T141" s="107"/>
      <c r="U141" s="107"/>
      <c r="V141" s="107"/>
      <c r="W141" s="107"/>
      <c r="X141" s="107"/>
      <c r="Y141" s="107"/>
      <c r="Z141" s="107"/>
      <c r="AA141" s="107"/>
      <c r="AB141" s="107"/>
    </row>
    <row r="142" spans="1:28" ht="55.15">
      <c r="A142" s="223" t="s">
        <v>496</v>
      </c>
      <c r="B142" s="172" t="s">
        <v>231</v>
      </c>
      <c r="C142" s="173"/>
      <c r="D142" s="174">
        <v>1</v>
      </c>
      <c r="E142" s="275" t="s">
        <v>311</v>
      </c>
      <c r="F142" s="175"/>
      <c r="G142" s="207"/>
      <c r="H142" s="279"/>
      <c r="I142" s="196"/>
      <c r="J142" s="196"/>
      <c r="K142" s="1"/>
      <c r="L142" s="1"/>
      <c r="M142" s="107"/>
      <c r="N142" s="107"/>
      <c r="O142" s="107"/>
      <c r="P142" s="107"/>
      <c r="Q142" s="107"/>
      <c r="R142" s="107"/>
      <c r="S142" s="107"/>
      <c r="T142" s="107"/>
      <c r="U142" s="107"/>
      <c r="V142" s="107"/>
      <c r="W142" s="107"/>
      <c r="X142" s="107"/>
      <c r="Y142" s="107"/>
      <c r="Z142" s="107"/>
      <c r="AA142" s="107"/>
      <c r="AB142" s="107"/>
    </row>
    <row r="143" spans="1:28" ht="13.9">
      <c r="A143" s="223" t="s">
        <v>497</v>
      </c>
      <c r="B143" s="172" t="s">
        <v>232</v>
      </c>
      <c r="C143" s="173"/>
      <c r="D143" s="174">
        <v>1</v>
      </c>
      <c r="E143" s="275">
        <v>0</v>
      </c>
      <c r="F143" s="175"/>
      <c r="G143" s="207"/>
      <c r="H143" s="279"/>
      <c r="I143" s="196"/>
      <c r="J143" s="196"/>
      <c r="K143" s="1"/>
      <c r="L143" s="1"/>
      <c r="M143" s="107"/>
      <c r="N143" s="107"/>
      <c r="O143" s="107"/>
      <c r="P143" s="107"/>
      <c r="Q143" s="107"/>
      <c r="R143" s="107"/>
      <c r="S143" s="107"/>
      <c r="T143" s="107"/>
      <c r="U143" s="107"/>
      <c r="V143" s="107"/>
      <c r="W143" s="107"/>
      <c r="X143" s="107"/>
      <c r="Y143" s="107"/>
      <c r="Z143" s="107"/>
      <c r="AA143" s="107"/>
      <c r="AB143" s="107"/>
    </row>
    <row r="144" spans="1:28" ht="13.9">
      <c r="A144" s="223" t="s">
        <v>498</v>
      </c>
      <c r="B144" s="172" t="s">
        <v>499</v>
      </c>
      <c r="C144" s="173"/>
      <c r="D144" s="174">
        <v>1</v>
      </c>
      <c r="E144" s="275" t="s">
        <v>311</v>
      </c>
      <c r="F144" s="175"/>
      <c r="G144" s="207"/>
      <c r="H144" s="279"/>
      <c r="I144" s="196"/>
      <c r="J144" s="196"/>
      <c r="K144" s="1"/>
      <c r="L144" s="1"/>
      <c r="M144" s="107"/>
      <c r="N144" s="107"/>
      <c r="O144" s="107"/>
      <c r="P144" s="107"/>
      <c r="Q144" s="107"/>
      <c r="R144" s="107"/>
      <c r="S144" s="107"/>
      <c r="T144" s="107"/>
      <c r="U144" s="107"/>
      <c r="V144" s="107"/>
      <c r="W144" s="107"/>
      <c r="X144" s="107"/>
      <c r="Y144" s="107"/>
      <c r="Z144" s="107"/>
      <c r="AA144" s="107"/>
      <c r="AB144" s="107"/>
    </row>
    <row r="145" spans="1:28" ht="110.45">
      <c r="A145" s="223" t="s">
        <v>500</v>
      </c>
      <c r="B145" s="172" t="s">
        <v>234</v>
      </c>
      <c r="C145" s="173" t="s">
        <v>400</v>
      </c>
      <c r="D145" s="174">
        <v>2</v>
      </c>
      <c r="E145" s="275">
        <v>0</v>
      </c>
      <c r="F145" s="175"/>
      <c r="G145" s="207"/>
      <c r="H145" s="279" t="s">
        <v>582</v>
      </c>
      <c r="I145" s="196"/>
      <c r="J145" s="196"/>
      <c r="K145" s="1"/>
      <c r="L145" s="1"/>
      <c r="M145" s="107"/>
      <c r="N145" s="107"/>
      <c r="O145" s="107"/>
      <c r="P145" s="107"/>
      <c r="Q145" s="107"/>
      <c r="R145" s="107"/>
      <c r="S145" s="107"/>
      <c r="T145" s="107"/>
      <c r="U145" s="107"/>
      <c r="V145" s="107"/>
      <c r="W145" s="107"/>
      <c r="X145" s="107"/>
      <c r="Y145" s="107"/>
      <c r="Z145" s="107"/>
      <c r="AA145" s="107"/>
      <c r="AB145" s="107"/>
    </row>
    <row r="146" spans="1:28" ht="13.9">
      <c r="A146" s="262"/>
      <c r="B146" s="173"/>
      <c r="C146" s="173"/>
      <c r="D146" s="174"/>
      <c r="E146" s="188"/>
      <c r="F146" s="175"/>
      <c r="G146" s="207"/>
      <c r="H146" s="279"/>
      <c r="I146" s="196"/>
      <c r="J146" s="196"/>
      <c r="K146" s="1"/>
      <c r="L146" s="1"/>
      <c r="M146" s="107"/>
      <c r="N146" s="107"/>
      <c r="O146" s="107"/>
      <c r="P146" s="107"/>
      <c r="Q146" s="107"/>
      <c r="R146" s="107"/>
      <c r="S146" s="107"/>
      <c r="T146" s="107"/>
      <c r="U146" s="107"/>
      <c r="V146" s="107"/>
      <c r="W146" s="107"/>
      <c r="X146" s="107"/>
      <c r="Y146" s="107"/>
      <c r="Z146" s="107"/>
      <c r="AA146" s="107"/>
      <c r="AB146" s="107"/>
    </row>
    <row r="147" spans="1:28" ht="13.9">
      <c r="A147" s="171"/>
      <c r="B147" s="173"/>
      <c r="C147" s="173"/>
      <c r="D147" s="174"/>
      <c r="E147" s="188"/>
      <c r="F147" s="175"/>
      <c r="G147" s="207"/>
      <c r="H147" s="279"/>
      <c r="I147" s="196"/>
      <c r="J147" s="196"/>
      <c r="K147" s="1"/>
      <c r="L147" s="1"/>
      <c r="M147" s="107"/>
      <c r="N147" s="107"/>
      <c r="O147" s="107"/>
      <c r="P147" s="107"/>
      <c r="Q147" s="107"/>
      <c r="R147" s="107"/>
      <c r="S147" s="107"/>
      <c r="T147" s="107"/>
      <c r="U147" s="107"/>
      <c r="V147" s="107"/>
      <c r="W147" s="107"/>
      <c r="X147" s="107"/>
      <c r="Y147" s="107"/>
      <c r="Z147" s="107"/>
      <c r="AA147" s="107"/>
      <c r="AB147" s="107"/>
    </row>
    <row r="148" spans="1:28" ht="13.9">
      <c r="A148" s="179"/>
      <c r="B148" s="180"/>
      <c r="C148" s="180"/>
      <c r="D148" s="181"/>
      <c r="E148" s="192"/>
      <c r="F148" s="182"/>
      <c r="G148" s="212"/>
      <c r="H148" s="279"/>
      <c r="I148" s="196"/>
      <c r="J148" s="196"/>
      <c r="K148" s="1"/>
      <c r="L148" s="1"/>
      <c r="M148" s="107"/>
      <c r="N148" s="107"/>
      <c r="O148" s="107"/>
      <c r="P148" s="107"/>
      <c r="Q148" s="107"/>
      <c r="R148" s="107"/>
      <c r="S148" s="107"/>
      <c r="T148" s="107"/>
      <c r="U148" s="107"/>
      <c r="V148" s="107"/>
      <c r="W148" s="107"/>
      <c r="X148" s="107"/>
      <c r="Y148" s="107"/>
      <c r="Z148" s="107"/>
      <c r="AA148" s="107"/>
      <c r="AB148" s="107"/>
    </row>
    <row r="149" spans="1:28" ht="13.9">
      <c r="A149" s="171"/>
      <c r="B149" s="173"/>
      <c r="C149" s="173"/>
      <c r="D149" s="174"/>
      <c r="E149" s="188"/>
      <c r="F149" s="175"/>
      <c r="G149" s="207"/>
      <c r="H149" s="279"/>
      <c r="I149" s="196"/>
      <c r="J149" s="196"/>
      <c r="K149" s="1"/>
      <c r="L149" s="1"/>
      <c r="M149" s="107"/>
      <c r="N149" s="107"/>
      <c r="O149" s="107"/>
      <c r="P149" s="107"/>
      <c r="Q149" s="107"/>
      <c r="R149" s="107"/>
      <c r="S149" s="107"/>
      <c r="T149" s="107"/>
      <c r="U149" s="107"/>
      <c r="V149" s="107"/>
      <c r="W149" s="107"/>
      <c r="X149" s="107"/>
      <c r="Y149" s="107"/>
      <c r="Z149" s="107"/>
      <c r="AA149" s="107"/>
      <c r="AB149" s="107"/>
    </row>
    <row r="150" spans="1:28" ht="13.9">
      <c r="A150" s="171"/>
      <c r="B150" s="183" t="s">
        <v>403</v>
      </c>
      <c r="C150" s="263"/>
      <c r="D150" s="184" t="s">
        <v>250</v>
      </c>
      <c r="F150" s="175"/>
      <c r="G150" s="207"/>
      <c r="H150" s="279"/>
      <c r="I150" s="196"/>
      <c r="J150" s="196"/>
      <c r="K150" s="1"/>
      <c r="L150" s="1"/>
      <c r="M150" s="107"/>
      <c r="N150" s="107"/>
      <c r="O150" s="107"/>
      <c r="P150" s="107"/>
      <c r="Q150" s="107"/>
      <c r="R150" s="107"/>
      <c r="S150" s="107"/>
      <c r="T150" s="107"/>
      <c r="U150" s="107"/>
      <c r="V150" s="107"/>
      <c r="W150" s="107"/>
      <c r="X150" s="107"/>
      <c r="Y150" s="107"/>
      <c r="Z150" s="107"/>
      <c r="AA150" s="107"/>
      <c r="AB150" s="107"/>
    </row>
    <row r="151" spans="1:28" ht="30" customHeight="1">
      <c r="A151" s="185"/>
      <c r="B151" s="264" t="s">
        <v>2</v>
      </c>
      <c r="C151" s="265" t="s">
        <v>501</v>
      </c>
      <c r="D151" s="19">
        <f>SUM(D7:D146)-SUMIF(E5:E146,"-",D5:D146)</f>
        <v>113</v>
      </c>
      <c r="E151" s="1"/>
      <c r="F151" s="175"/>
      <c r="G151" s="207"/>
      <c r="H151" s="279"/>
      <c r="I151" s="196"/>
      <c r="J151" s="196"/>
      <c r="K151" s="1"/>
      <c r="L151" s="1"/>
      <c r="M151" s="107"/>
      <c r="N151" s="107"/>
      <c r="O151" s="107"/>
      <c r="P151" s="107"/>
      <c r="Q151" s="107"/>
      <c r="R151" s="107"/>
      <c r="S151" s="107"/>
      <c r="T151" s="107"/>
      <c r="U151" s="107"/>
      <c r="V151" s="107"/>
      <c r="W151" s="107"/>
      <c r="X151" s="107"/>
      <c r="Y151" s="107"/>
      <c r="Z151" s="107"/>
      <c r="AA151" s="107"/>
      <c r="AB151" s="107"/>
    </row>
    <row r="152" spans="1:28" ht="30" customHeight="1">
      <c r="A152" s="185"/>
      <c r="B152" s="264" t="s">
        <v>3</v>
      </c>
      <c r="C152" s="265" t="s">
        <v>241</v>
      </c>
      <c r="D152" s="19">
        <f>SUMIF(E5:E146,"~?",D5:D146)</f>
        <v>5</v>
      </c>
      <c r="E152" s="1"/>
      <c r="F152" s="175"/>
      <c r="G152" s="207"/>
      <c r="H152" s="196"/>
      <c r="I152" s="196"/>
      <c r="J152" s="196"/>
      <c r="K152" s="1"/>
      <c r="L152" s="1"/>
      <c r="M152" s="107"/>
      <c r="N152" s="107"/>
      <c r="O152" s="107"/>
      <c r="P152" s="107"/>
      <c r="Q152" s="107"/>
      <c r="R152" s="107"/>
      <c r="S152" s="107"/>
      <c r="T152" s="107"/>
      <c r="U152" s="107"/>
      <c r="V152" s="107"/>
      <c r="W152" s="107"/>
      <c r="X152" s="107"/>
      <c r="Y152" s="107"/>
      <c r="Z152" s="107"/>
      <c r="AA152" s="107"/>
      <c r="AB152" s="107"/>
    </row>
    <row r="153" spans="1:28" ht="30" customHeight="1">
      <c r="A153" s="185"/>
      <c r="B153" s="264" t="s">
        <v>4</v>
      </c>
      <c r="C153" s="265" t="s">
        <v>242</v>
      </c>
      <c r="D153" s="19">
        <f>SUM(E5:E146)</f>
        <v>64</v>
      </c>
      <c r="E153" s="1"/>
      <c r="F153" s="175"/>
      <c r="G153" s="207"/>
      <c r="H153" s="196"/>
      <c r="I153" s="196"/>
      <c r="J153" s="196"/>
      <c r="K153" s="1"/>
      <c r="L153" s="1"/>
      <c r="M153" s="107"/>
      <c r="N153" s="107"/>
      <c r="O153" s="107"/>
      <c r="P153" s="107"/>
      <c r="Q153" s="107"/>
      <c r="R153" s="107"/>
      <c r="S153" s="107"/>
      <c r="T153" s="107"/>
      <c r="U153" s="107"/>
      <c r="V153" s="107"/>
      <c r="W153" s="107"/>
      <c r="X153" s="107"/>
      <c r="Y153" s="107"/>
      <c r="Z153" s="107"/>
      <c r="AA153" s="107"/>
      <c r="AB153" s="107"/>
    </row>
    <row r="154" spans="1:28" ht="30" customHeight="1">
      <c r="A154" s="185"/>
      <c r="B154" s="264" t="s">
        <v>5</v>
      </c>
      <c r="C154" s="265" t="s">
        <v>243</v>
      </c>
      <c r="D154" s="19">
        <f>D151-D152</f>
        <v>108</v>
      </c>
      <c r="E154" s="1"/>
      <c r="F154" s="175"/>
      <c r="G154" s="207"/>
      <c r="H154" s="196"/>
      <c r="I154" s="196"/>
      <c r="J154" s="196"/>
      <c r="K154" s="1"/>
      <c r="L154" s="1"/>
      <c r="M154" s="107"/>
      <c r="N154" s="107"/>
      <c r="O154" s="107"/>
      <c r="P154" s="107"/>
      <c r="Q154" s="107"/>
      <c r="R154" s="107"/>
      <c r="S154" s="107"/>
      <c r="T154" s="107"/>
      <c r="U154" s="107"/>
      <c r="V154" s="107"/>
      <c r="W154" s="107"/>
      <c r="X154" s="107"/>
      <c r="Y154" s="107"/>
      <c r="Z154" s="107"/>
      <c r="AA154" s="107"/>
      <c r="AB154" s="107"/>
    </row>
    <row r="155" spans="1:28" ht="30" customHeight="1">
      <c r="A155" s="185"/>
      <c r="B155" s="266" t="s">
        <v>244</v>
      </c>
      <c r="C155" s="265" t="s">
        <v>502</v>
      </c>
      <c r="D155" s="267">
        <f>SUMPRODUCT(C160:C174,Váhy!C2:C16)</f>
        <v>0.58274350649350648</v>
      </c>
      <c r="E155" s="218"/>
      <c r="F155" s="175"/>
      <c r="G155" s="207"/>
      <c r="H155" s="196"/>
      <c r="I155" s="196"/>
      <c r="J155" s="196"/>
      <c r="K155" s="1"/>
      <c r="L155" s="1"/>
      <c r="M155" s="107"/>
      <c r="N155" s="107"/>
      <c r="O155" s="107"/>
      <c r="P155" s="107"/>
      <c r="Q155" s="107"/>
      <c r="R155" s="107"/>
      <c r="S155" s="107"/>
      <c r="T155" s="107"/>
      <c r="U155" s="107"/>
      <c r="V155" s="107"/>
      <c r="W155" s="107"/>
      <c r="X155" s="107"/>
      <c r="Y155" s="107"/>
      <c r="Z155" s="107"/>
      <c r="AA155" s="107"/>
      <c r="AB155" s="107"/>
    </row>
    <row r="156" spans="1:28" ht="13.9">
      <c r="A156" s="185"/>
      <c r="B156" s="175"/>
      <c r="C156" s="175"/>
      <c r="D156" s="175"/>
      <c r="E156" s="175"/>
      <c r="F156" s="175"/>
      <c r="G156" s="207"/>
      <c r="H156" s="196"/>
      <c r="I156" s="196"/>
      <c r="J156" s="196"/>
      <c r="K156" s="1"/>
      <c r="L156" s="1"/>
      <c r="M156" s="107"/>
      <c r="N156" s="107"/>
      <c r="O156" s="107"/>
      <c r="P156" s="107"/>
      <c r="Q156" s="107"/>
      <c r="R156" s="107"/>
      <c r="S156" s="107"/>
      <c r="T156" s="107"/>
      <c r="U156" s="107"/>
      <c r="V156" s="107"/>
      <c r="W156" s="107"/>
      <c r="X156" s="107"/>
      <c r="Y156" s="107"/>
      <c r="Z156" s="107"/>
      <c r="AA156" s="107"/>
      <c r="AB156" s="107"/>
    </row>
    <row r="157" spans="1:28" ht="13.9">
      <c r="A157" s="171"/>
      <c r="B157" s="175"/>
      <c r="C157" s="175"/>
      <c r="D157" s="175"/>
      <c r="E157" s="175"/>
      <c r="F157" s="175"/>
      <c r="G157" s="207"/>
      <c r="H157" s="196"/>
      <c r="I157" s="196"/>
      <c r="J157" s="196"/>
      <c r="K157" s="1"/>
      <c r="L157" s="1"/>
      <c r="M157" s="107"/>
      <c r="N157" s="107"/>
      <c r="O157" s="107"/>
      <c r="P157" s="107"/>
      <c r="Q157" s="107"/>
      <c r="R157" s="107"/>
      <c r="S157" s="107"/>
      <c r="T157" s="107"/>
      <c r="U157" s="107"/>
      <c r="V157" s="107"/>
      <c r="W157" s="107"/>
      <c r="X157" s="107"/>
      <c r="Y157" s="107"/>
      <c r="Z157" s="107"/>
      <c r="AA157" s="107"/>
      <c r="AB157" s="107"/>
    </row>
    <row r="158" spans="1:28" ht="13.9">
      <c r="A158" s="171"/>
      <c r="B158" s="175"/>
      <c r="C158" s="175"/>
      <c r="D158" s="175"/>
      <c r="E158" s="175"/>
      <c r="F158" s="175"/>
      <c r="G158" s="207"/>
      <c r="H158" s="196"/>
      <c r="I158" s="196"/>
      <c r="J158" s="196"/>
      <c r="K158" s="1"/>
      <c r="L158" s="1"/>
      <c r="M158" s="107"/>
      <c r="N158" s="107"/>
      <c r="O158" s="107"/>
      <c r="P158" s="107"/>
      <c r="Q158" s="107"/>
      <c r="R158" s="107"/>
      <c r="S158" s="107"/>
      <c r="T158" s="107"/>
      <c r="U158" s="107"/>
      <c r="V158" s="107"/>
      <c r="W158" s="107"/>
      <c r="X158" s="107"/>
      <c r="Y158" s="107"/>
      <c r="Z158" s="107"/>
      <c r="AA158" s="107"/>
      <c r="AB158" s="107"/>
    </row>
    <row r="159" spans="1:28" ht="55.15">
      <c r="A159" s="171"/>
      <c r="B159" s="183" t="s">
        <v>503</v>
      </c>
      <c r="C159" s="183" t="s">
        <v>504</v>
      </c>
      <c r="D159" s="197" t="s">
        <v>505</v>
      </c>
      <c r="E159" s="175"/>
      <c r="F159" s="175"/>
      <c r="G159" s="207"/>
      <c r="H159" s="196"/>
      <c r="I159" s="196"/>
      <c r="J159" s="196"/>
      <c r="K159" s="1"/>
      <c r="L159" s="1"/>
      <c r="M159" s="107"/>
      <c r="N159" s="107"/>
      <c r="O159" s="107"/>
      <c r="P159" s="107"/>
      <c r="Q159" s="107"/>
      <c r="R159" s="107"/>
      <c r="S159" s="107"/>
      <c r="T159" s="107"/>
      <c r="U159" s="107"/>
      <c r="V159" s="107"/>
      <c r="W159" s="107"/>
      <c r="X159" s="107"/>
      <c r="Y159" s="107"/>
      <c r="Z159" s="107"/>
      <c r="AA159" s="107"/>
      <c r="AB159" s="107"/>
    </row>
    <row r="160" spans="1:28" ht="13.9">
      <c r="A160" s="171"/>
      <c r="B160" s="175" t="str">
        <f>[3]Dimenzie!$B$2</f>
        <v>Vyhľadateľnosť</v>
      </c>
      <c r="C160" s="198">
        <f>L11</f>
        <v>0.66666666666666663</v>
      </c>
      <c r="D160" s="198">
        <f t="shared" ref="D160:D174" si="0">1-C160</f>
        <v>0.33333333333333337</v>
      </c>
      <c r="E160" s="175"/>
      <c r="F160" s="175"/>
      <c r="G160" s="207"/>
      <c r="H160" s="196"/>
      <c r="I160" s="196"/>
      <c r="J160" s="196"/>
      <c r="K160" s="1"/>
      <c r="L160" s="1"/>
      <c r="M160" s="107"/>
      <c r="N160" s="107"/>
      <c r="O160" s="107"/>
      <c r="P160" s="107"/>
      <c r="Q160" s="107"/>
      <c r="R160" s="107"/>
      <c r="S160" s="107"/>
      <c r="T160" s="107"/>
      <c r="U160" s="107"/>
      <c r="V160" s="107"/>
      <c r="W160" s="107"/>
      <c r="X160" s="107"/>
      <c r="Y160" s="107"/>
      <c r="Z160" s="107"/>
      <c r="AA160" s="107"/>
      <c r="AB160" s="107"/>
    </row>
    <row r="161" spans="1:28" ht="13.9">
      <c r="A161" s="171"/>
      <c r="B161" s="175" t="str">
        <f>[3]Dimenzie!$B$3</f>
        <v>Návody a informovanosť</v>
      </c>
      <c r="C161" s="198">
        <f>L17</f>
        <v>0.91666666666666663</v>
      </c>
      <c r="D161" s="198">
        <f t="shared" si="0"/>
        <v>8.333333333333337E-2</v>
      </c>
      <c r="E161" s="175"/>
      <c r="F161" s="175"/>
      <c r="G161" s="207"/>
      <c r="H161" s="196"/>
      <c r="I161" s="196"/>
      <c r="J161" s="196"/>
      <c r="K161" s="1"/>
      <c r="L161" s="1"/>
      <c r="M161" s="107"/>
      <c r="N161" s="107"/>
      <c r="O161" s="107"/>
      <c r="P161" s="107"/>
      <c r="Q161" s="107"/>
      <c r="R161" s="107"/>
      <c r="S161" s="107"/>
      <c r="T161" s="107"/>
      <c r="U161" s="107"/>
      <c r="V161" s="107"/>
      <c r="W161" s="107"/>
      <c r="X161" s="107"/>
      <c r="Y161" s="107"/>
      <c r="Z161" s="107"/>
      <c r="AA161" s="107"/>
      <c r="AB161" s="107"/>
    </row>
    <row r="162" spans="1:28" ht="13.9">
      <c r="A162" s="171"/>
      <c r="B162" s="175" t="str">
        <f>[3]Dimenzie!$B$4</f>
        <v>Navigácia vo formulároch</v>
      </c>
      <c r="C162" s="198">
        <f>L27</f>
        <v>1</v>
      </c>
      <c r="D162" s="198">
        <f t="shared" si="0"/>
        <v>0</v>
      </c>
      <c r="E162" s="175"/>
      <c r="F162" s="175"/>
      <c r="G162" s="207"/>
      <c r="H162" s="196"/>
      <c r="I162" s="196"/>
      <c r="J162" s="196"/>
      <c r="K162" s="1"/>
      <c r="L162" s="1"/>
      <c r="M162" s="107"/>
      <c r="N162" s="107"/>
      <c r="O162" s="107"/>
      <c r="P162" s="107"/>
      <c r="Q162" s="107"/>
      <c r="R162" s="107"/>
      <c r="S162" s="107"/>
      <c r="T162" s="107"/>
      <c r="U162" s="107"/>
      <c r="V162" s="107"/>
      <c r="W162" s="107"/>
      <c r="X162" s="107"/>
      <c r="Y162" s="107"/>
      <c r="Z162" s="107"/>
      <c r="AA162" s="107"/>
      <c r="AB162" s="107"/>
    </row>
    <row r="163" spans="1:28" ht="13.9">
      <c r="A163" s="171"/>
      <c r="B163" s="175" t="str">
        <f>[3]Dimenzie!$B$5</f>
        <v>Proaktívnosť</v>
      </c>
      <c r="C163" s="198">
        <f>L33</f>
        <v>0.16666666666666666</v>
      </c>
      <c r="D163" s="198">
        <f t="shared" si="0"/>
        <v>0.83333333333333337</v>
      </c>
      <c r="E163" s="175"/>
      <c r="F163" s="175"/>
      <c r="G163" s="207"/>
      <c r="H163" s="196"/>
      <c r="I163" s="196"/>
      <c r="J163" s="196"/>
      <c r="K163" s="1"/>
      <c r="L163" s="1"/>
      <c r="M163" s="107"/>
      <c r="N163" s="107"/>
      <c r="O163" s="107"/>
      <c r="P163" s="107"/>
      <c r="Q163" s="107"/>
      <c r="R163" s="107"/>
      <c r="S163" s="107"/>
      <c r="T163" s="107"/>
      <c r="U163" s="107"/>
      <c r="V163" s="107"/>
      <c r="W163" s="107"/>
      <c r="X163" s="107"/>
      <c r="Y163" s="107"/>
      <c r="Z163" s="107"/>
      <c r="AA163" s="107"/>
      <c r="AB163" s="107"/>
    </row>
    <row r="164" spans="1:28" ht="13.9">
      <c r="A164" s="171"/>
      <c r="B164" s="175" t="str">
        <f>[3]Dimenzie!$B$6</f>
        <v>1x a dosť!</v>
      </c>
      <c r="C164" s="198">
        <f>L39</f>
        <v>0.75</v>
      </c>
      <c r="D164" s="198">
        <f t="shared" si="0"/>
        <v>0.25</v>
      </c>
      <c r="E164" s="175"/>
      <c r="F164" s="175"/>
      <c r="G164" s="207"/>
      <c r="H164" s="196"/>
      <c r="I164" s="196"/>
      <c r="J164" s="196"/>
      <c r="K164" s="1"/>
      <c r="L164" s="1"/>
      <c r="M164" s="107"/>
      <c r="N164" s="107"/>
      <c r="O164" s="107"/>
      <c r="P164" s="107"/>
      <c r="Q164" s="107"/>
      <c r="R164" s="107"/>
      <c r="S164" s="107"/>
      <c r="T164" s="107"/>
      <c r="U164" s="107"/>
      <c r="V164" s="107"/>
      <c r="W164" s="107"/>
      <c r="X164" s="107"/>
      <c r="Y164" s="107"/>
      <c r="Z164" s="107"/>
      <c r="AA164" s="107"/>
      <c r="AB164" s="107"/>
    </row>
    <row r="165" spans="1:28" ht="13.9">
      <c r="A165" s="171"/>
      <c r="B165" s="175" t="str">
        <f>[3]Dimenzie!$B$7</f>
        <v>Spätná väzba</v>
      </c>
      <c r="C165" s="198">
        <f>L45</f>
        <v>0.27272727272727271</v>
      </c>
      <c r="D165" s="198">
        <f t="shared" si="0"/>
        <v>0.72727272727272729</v>
      </c>
      <c r="E165" s="175"/>
      <c r="F165" s="175"/>
      <c r="G165" s="207"/>
      <c r="H165" s="196"/>
      <c r="I165" s="196"/>
      <c r="J165" s="196"/>
      <c r="K165" s="1"/>
      <c r="L165" s="1"/>
      <c r="M165" s="107"/>
      <c r="N165" s="107"/>
      <c r="O165" s="107"/>
      <c r="P165" s="107"/>
      <c r="Q165" s="107"/>
      <c r="R165" s="107"/>
      <c r="S165" s="107"/>
      <c r="T165" s="107"/>
      <c r="U165" s="107"/>
      <c r="V165" s="107"/>
      <c r="W165" s="107"/>
      <c r="X165" s="107"/>
      <c r="Y165" s="107"/>
      <c r="Z165" s="107"/>
      <c r="AA165" s="107"/>
      <c r="AB165" s="107"/>
    </row>
    <row r="166" spans="1:28" ht="13.9">
      <c r="A166" s="171"/>
      <c r="B166" s="175" t="str">
        <f>[3]Dimenzie!$B$8</f>
        <v>Použiteľnosť</v>
      </c>
      <c r="C166" s="198">
        <f>L56</f>
        <v>0.72916666666666663</v>
      </c>
      <c r="D166" s="198">
        <f t="shared" si="0"/>
        <v>0.27083333333333337</v>
      </c>
      <c r="E166" s="175"/>
      <c r="F166" s="175"/>
      <c r="G166" s="207"/>
      <c r="H166" s="196"/>
      <c r="I166" s="196"/>
      <c r="J166" s="196"/>
      <c r="K166" s="1"/>
      <c r="L166" s="1"/>
      <c r="M166" s="107"/>
      <c r="N166" s="107"/>
      <c r="O166" s="107"/>
      <c r="P166" s="107"/>
      <c r="Q166" s="107"/>
      <c r="R166" s="107"/>
      <c r="S166" s="107"/>
      <c r="T166" s="107"/>
      <c r="U166" s="107"/>
      <c r="V166" s="107"/>
      <c r="W166" s="107"/>
      <c r="X166" s="107"/>
      <c r="Y166" s="107"/>
      <c r="Z166" s="107"/>
      <c r="AA166" s="107"/>
      <c r="AB166" s="107"/>
    </row>
    <row r="167" spans="1:28" ht="13.9">
      <c r="A167" s="171"/>
      <c r="B167" s="175" t="str">
        <f>[3]Dimenzie!$B$9</f>
        <v>Zrozumiteľnosť</v>
      </c>
      <c r="C167" s="198">
        <f>L89</f>
        <v>0</v>
      </c>
      <c r="D167" s="198">
        <f t="shared" si="0"/>
        <v>1</v>
      </c>
      <c r="E167" s="175"/>
      <c r="F167" s="175"/>
      <c r="G167" s="207"/>
      <c r="H167" s="196"/>
      <c r="I167" s="196"/>
      <c r="J167" s="196"/>
      <c r="K167" s="1"/>
      <c r="L167" s="1"/>
      <c r="M167" s="107"/>
      <c r="N167" s="107"/>
      <c r="O167" s="107"/>
      <c r="P167" s="107"/>
      <c r="Q167" s="107"/>
      <c r="R167" s="107"/>
      <c r="S167" s="107"/>
      <c r="T167" s="107"/>
      <c r="U167" s="107"/>
      <c r="V167" s="107"/>
      <c r="W167" s="107"/>
      <c r="X167" s="107"/>
      <c r="Y167" s="107"/>
      <c r="Z167" s="107"/>
      <c r="AA167" s="107"/>
      <c r="AB167" s="107"/>
    </row>
    <row r="168" spans="1:28" ht="13.9">
      <c r="A168" s="171"/>
      <c r="B168" s="175" t="str">
        <f>[3]Dimenzie!$B$10</f>
        <v>Dostupnosť online</v>
      </c>
      <c r="C168" s="198">
        <f>L95</f>
        <v>1</v>
      </c>
      <c r="D168" s="198">
        <f t="shared" si="0"/>
        <v>0</v>
      </c>
      <c r="E168" s="175"/>
      <c r="F168" s="175"/>
      <c r="G168" s="207"/>
      <c r="H168" s="196"/>
      <c r="I168" s="196"/>
      <c r="J168" s="196"/>
      <c r="K168" s="1"/>
      <c r="L168" s="1"/>
      <c r="M168" s="107"/>
      <c r="N168" s="107"/>
      <c r="O168" s="107"/>
      <c r="P168" s="107"/>
      <c r="Q168" s="107"/>
      <c r="R168" s="107"/>
      <c r="S168" s="107"/>
      <c r="T168" s="107"/>
      <c r="U168" s="107"/>
      <c r="V168" s="107"/>
      <c r="W168" s="107"/>
      <c r="X168" s="107"/>
      <c r="Y168" s="107"/>
      <c r="Z168" s="107"/>
      <c r="AA168" s="107"/>
      <c r="AB168" s="107"/>
    </row>
    <row r="169" spans="1:28" ht="13.9">
      <c r="A169" s="171"/>
      <c r="B169" s="175" t="str">
        <f>[3]Dimenzie!$B$11</f>
        <v>Mobilita</v>
      </c>
      <c r="C169" s="198">
        <f>L101</f>
        <v>0.2</v>
      </c>
      <c r="D169" s="198">
        <f t="shared" si="0"/>
        <v>0.8</v>
      </c>
      <c r="E169" s="175"/>
      <c r="F169" s="175"/>
      <c r="G169" s="207"/>
      <c r="H169" s="196"/>
      <c r="I169" s="196"/>
      <c r="J169" s="196"/>
      <c r="K169" s="1"/>
      <c r="L169" s="1"/>
      <c r="M169" s="107"/>
      <c r="N169" s="107"/>
      <c r="O169" s="107"/>
      <c r="P169" s="107"/>
      <c r="Q169" s="107"/>
      <c r="R169" s="107"/>
      <c r="S169" s="107"/>
      <c r="T169" s="107"/>
      <c r="U169" s="107"/>
      <c r="V169" s="107"/>
      <c r="W169" s="107"/>
      <c r="X169" s="107"/>
      <c r="Y169" s="107"/>
      <c r="Z169" s="107"/>
      <c r="AA169" s="107"/>
      <c r="AB169" s="107"/>
    </row>
    <row r="170" spans="1:28" ht="13.9">
      <c r="A170" s="171"/>
      <c r="B170" s="175" t="str">
        <f>[3]Dimenzie!$B$12</f>
        <v>Inkluzívnosť</v>
      </c>
      <c r="C170" s="198">
        <f>L109</f>
        <v>0.14285714285714285</v>
      </c>
      <c r="D170" s="198">
        <f t="shared" si="0"/>
        <v>0.85714285714285721</v>
      </c>
      <c r="E170" s="175"/>
      <c r="F170" s="175"/>
      <c r="G170" s="207"/>
      <c r="H170" s="196"/>
      <c r="I170" s="196"/>
      <c r="J170" s="196"/>
      <c r="K170" s="1"/>
      <c r="L170" s="1"/>
      <c r="M170" s="107"/>
      <c r="N170" s="107"/>
      <c r="O170" s="107"/>
      <c r="P170" s="107"/>
      <c r="Q170" s="107"/>
      <c r="R170" s="107"/>
      <c r="S170" s="107"/>
      <c r="T170" s="107"/>
      <c r="U170" s="107"/>
      <c r="V170" s="107"/>
      <c r="W170" s="107"/>
      <c r="X170" s="107"/>
      <c r="Y170" s="107"/>
      <c r="Z170" s="107"/>
      <c r="AA170" s="107"/>
      <c r="AB170" s="107"/>
    </row>
    <row r="171" spans="1:28" ht="13.9">
      <c r="A171" s="171"/>
      <c r="B171" s="175" t="str">
        <f>[3]Dimenzie!$B$13</f>
        <v>Platba</v>
      </c>
      <c r="C171" s="198">
        <f>L115</f>
        <v>1</v>
      </c>
      <c r="D171" s="198">
        <f t="shared" si="0"/>
        <v>0</v>
      </c>
      <c r="E171" s="175"/>
      <c r="F171" s="175"/>
      <c r="G171" s="207"/>
      <c r="H171" s="196"/>
      <c r="I171" s="196"/>
      <c r="J171" s="196"/>
      <c r="K171" s="1"/>
      <c r="L171" s="1"/>
      <c r="M171" s="107"/>
      <c r="N171" s="107"/>
      <c r="O171" s="107"/>
      <c r="P171" s="107"/>
      <c r="Q171" s="107"/>
      <c r="R171" s="107"/>
      <c r="S171" s="107"/>
      <c r="T171" s="107"/>
      <c r="U171" s="107"/>
      <c r="V171" s="107"/>
      <c r="W171" s="107"/>
      <c r="X171" s="107"/>
      <c r="Y171" s="107"/>
      <c r="Z171" s="107"/>
      <c r="AA171" s="107"/>
      <c r="AB171" s="107"/>
    </row>
    <row r="172" spans="1:28" ht="13.9">
      <c r="A172" s="171"/>
      <c r="B172" s="175" t="str">
        <f>[3]Dimenzie!$B$14</f>
        <v>Bezpečnosť</v>
      </c>
      <c r="C172" s="198">
        <f>L121</f>
        <v>1</v>
      </c>
      <c r="D172" s="198">
        <f t="shared" si="0"/>
        <v>0</v>
      </c>
      <c r="E172" s="175"/>
      <c r="F172" s="175"/>
      <c r="G172" s="207"/>
      <c r="H172" s="196"/>
      <c r="I172" s="199"/>
      <c r="J172" s="196"/>
      <c r="K172" s="1"/>
      <c r="L172" s="1"/>
      <c r="M172" s="107"/>
      <c r="N172" s="107"/>
      <c r="O172" s="107"/>
      <c r="P172" s="107"/>
      <c r="Q172" s="107"/>
      <c r="R172" s="107"/>
      <c r="S172" s="107"/>
      <c r="T172" s="107"/>
      <c r="U172" s="107"/>
      <c r="V172" s="107"/>
      <c r="W172" s="107"/>
      <c r="X172" s="107"/>
      <c r="Y172" s="107"/>
      <c r="Z172" s="107"/>
      <c r="AA172" s="107"/>
      <c r="AB172" s="107"/>
    </row>
    <row r="173" spans="1:28" ht="13.9">
      <c r="A173" s="171"/>
      <c r="B173" s="175" t="str">
        <f>[3]Dimenzie!$B$15</f>
        <v>Transparentnosť</v>
      </c>
      <c r="C173" s="198">
        <f>L128</f>
        <v>0.21428571428571427</v>
      </c>
      <c r="D173" s="198">
        <f t="shared" si="0"/>
        <v>0.7857142857142857</v>
      </c>
      <c r="E173" s="175"/>
      <c r="F173" s="175"/>
      <c r="G173" s="207"/>
      <c r="H173" s="196"/>
      <c r="I173" s="196"/>
      <c r="J173" s="196"/>
      <c r="K173" s="1"/>
      <c r="L173" s="1"/>
      <c r="M173" s="107"/>
      <c r="N173" s="107"/>
      <c r="O173" s="107"/>
      <c r="P173" s="107"/>
      <c r="Q173" s="107"/>
      <c r="R173" s="107"/>
      <c r="S173" s="107"/>
      <c r="T173" s="107"/>
      <c r="U173" s="107"/>
      <c r="V173" s="107"/>
      <c r="W173" s="107"/>
      <c r="X173" s="107"/>
      <c r="Y173" s="107"/>
      <c r="Z173" s="107"/>
      <c r="AA173" s="107"/>
      <c r="AB173" s="107"/>
    </row>
    <row r="174" spans="1:28" ht="13.9">
      <c r="A174" s="171"/>
      <c r="B174" s="175" t="str">
        <f>[3]Dimenzie!$B$16</f>
        <v>Rozvoj</v>
      </c>
      <c r="C174" s="198">
        <f>L137</f>
        <v>0</v>
      </c>
      <c r="D174" s="198">
        <f t="shared" si="0"/>
        <v>1</v>
      </c>
      <c r="E174" s="175"/>
      <c r="F174" s="175"/>
      <c r="G174" s="207"/>
      <c r="H174" s="196"/>
      <c r="I174" s="196"/>
      <c r="J174" s="196"/>
      <c r="K174" s="1"/>
      <c r="L174" s="1"/>
      <c r="M174" s="107"/>
      <c r="N174" s="107"/>
      <c r="O174" s="107"/>
      <c r="P174" s="107"/>
      <c r="Q174" s="107"/>
      <c r="R174" s="107"/>
      <c r="S174" s="107"/>
      <c r="T174" s="107"/>
      <c r="U174" s="107"/>
      <c r="V174" s="107"/>
      <c r="W174" s="107"/>
      <c r="X174" s="107"/>
      <c r="Y174" s="107"/>
      <c r="Z174" s="107"/>
      <c r="AA174" s="107"/>
      <c r="AB174" s="107"/>
    </row>
    <row r="175" spans="1:28" ht="13.9">
      <c r="A175" s="171"/>
      <c r="B175" s="175"/>
      <c r="C175" s="175"/>
      <c r="D175" s="175"/>
      <c r="E175" s="175"/>
      <c r="F175" s="175"/>
      <c r="G175" s="207"/>
      <c r="H175" s="196"/>
      <c r="I175" s="196"/>
      <c r="J175" s="196"/>
      <c r="K175" s="1"/>
      <c r="L175" s="1"/>
      <c r="M175" s="107"/>
      <c r="N175" s="107"/>
      <c r="O175" s="107"/>
      <c r="P175" s="107"/>
      <c r="Q175" s="107"/>
      <c r="R175" s="107"/>
      <c r="S175" s="107"/>
      <c r="T175" s="107"/>
      <c r="U175" s="107"/>
      <c r="V175" s="107"/>
      <c r="W175" s="107"/>
      <c r="X175" s="107"/>
      <c r="Y175" s="107"/>
      <c r="Z175" s="107"/>
      <c r="AA175" s="107"/>
      <c r="AB175" s="107"/>
    </row>
    <row r="176" spans="1:28" ht="13.9">
      <c r="A176" s="171"/>
      <c r="B176" s="175"/>
      <c r="C176" s="175"/>
      <c r="D176" s="175"/>
      <c r="E176" s="175"/>
      <c r="F176" s="175"/>
      <c r="G176" s="207"/>
      <c r="H176" s="196"/>
      <c r="I176" s="196"/>
      <c r="J176" s="196"/>
      <c r="K176" s="1"/>
      <c r="L176" s="1"/>
      <c r="M176" s="107"/>
      <c r="N176" s="107"/>
      <c r="O176" s="107"/>
      <c r="P176" s="107"/>
      <c r="Q176" s="107"/>
      <c r="R176" s="107"/>
      <c r="S176" s="107"/>
      <c r="T176" s="107"/>
      <c r="U176" s="107"/>
      <c r="V176" s="107"/>
      <c r="W176" s="107"/>
      <c r="X176" s="107"/>
      <c r="Y176" s="107"/>
      <c r="Z176" s="107"/>
      <c r="AA176" s="107"/>
      <c r="AB176" s="107"/>
    </row>
    <row r="177" spans="1:28" ht="13.9">
      <c r="A177" s="171"/>
      <c r="B177" s="175"/>
      <c r="C177" s="175"/>
      <c r="D177" s="175"/>
      <c r="E177" s="175"/>
      <c r="F177" s="175"/>
      <c r="G177" s="207"/>
      <c r="H177" s="196"/>
      <c r="I177" s="196"/>
      <c r="J177" s="196"/>
      <c r="K177" s="1"/>
      <c r="L177" s="1"/>
      <c r="M177" s="107"/>
      <c r="N177" s="107"/>
      <c r="O177" s="107"/>
      <c r="P177" s="107"/>
      <c r="Q177" s="107"/>
      <c r="R177" s="107"/>
      <c r="S177" s="107"/>
      <c r="T177" s="107"/>
      <c r="U177" s="107"/>
      <c r="V177" s="107"/>
      <c r="W177" s="107"/>
      <c r="X177" s="107"/>
      <c r="Y177" s="107"/>
      <c r="Z177" s="107"/>
      <c r="AA177" s="107"/>
      <c r="AB177" s="107"/>
    </row>
    <row r="178" spans="1:28" ht="13.9">
      <c r="A178" s="171"/>
      <c r="B178" s="175"/>
      <c r="C178" s="175"/>
      <c r="D178" s="175"/>
      <c r="E178" s="175"/>
      <c r="F178" s="175"/>
      <c r="G178" s="207"/>
      <c r="H178" s="196"/>
      <c r="I178" s="196"/>
      <c r="J178" s="196"/>
      <c r="K178" s="1"/>
      <c r="L178" s="1"/>
      <c r="M178" s="107"/>
      <c r="N178" s="107"/>
      <c r="O178" s="107"/>
      <c r="P178" s="107"/>
      <c r="Q178" s="107"/>
      <c r="R178" s="107"/>
      <c r="S178" s="107"/>
      <c r="T178" s="107"/>
      <c r="U178" s="107"/>
      <c r="V178" s="107"/>
      <c r="W178" s="107"/>
      <c r="X178" s="107"/>
      <c r="Y178" s="107"/>
      <c r="Z178" s="107"/>
      <c r="AA178" s="107"/>
      <c r="AB178" s="107"/>
    </row>
    <row r="179" spans="1:28" ht="13.9">
      <c r="A179" s="171"/>
      <c r="B179" s="175"/>
      <c r="C179" s="175"/>
      <c r="D179" s="175"/>
      <c r="E179" s="175"/>
      <c r="F179" s="175"/>
      <c r="G179" s="207"/>
      <c r="H179" s="196"/>
      <c r="I179" s="196"/>
      <c r="J179" s="196"/>
      <c r="K179" s="1"/>
      <c r="L179" s="1"/>
      <c r="M179" s="107"/>
      <c r="N179" s="107"/>
      <c r="O179" s="107"/>
      <c r="P179" s="107"/>
      <c r="Q179" s="107"/>
      <c r="R179" s="107"/>
      <c r="S179" s="107"/>
      <c r="T179" s="107"/>
      <c r="U179" s="107"/>
      <c r="V179" s="107"/>
      <c r="W179" s="107"/>
      <c r="X179" s="107"/>
      <c r="Y179" s="107"/>
      <c r="Z179" s="107"/>
      <c r="AA179" s="107"/>
      <c r="AB179" s="107"/>
    </row>
    <row r="180" spans="1:28" ht="13.9">
      <c r="A180" s="171"/>
      <c r="B180" s="175"/>
      <c r="C180" s="175"/>
      <c r="D180" s="175"/>
      <c r="E180" s="175"/>
      <c r="F180" s="175"/>
      <c r="G180" s="207"/>
      <c r="H180" s="196"/>
      <c r="I180" s="196"/>
      <c r="J180" s="196"/>
      <c r="K180" s="1"/>
      <c r="L180" s="1"/>
      <c r="M180" s="107"/>
      <c r="N180" s="107"/>
      <c r="O180" s="107"/>
      <c r="P180" s="107"/>
      <c r="Q180" s="107"/>
      <c r="R180" s="107"/>
      <c r="S180" s="107"/>
      <c r="T180" s="107"/>
      <c r="U180" s="107"/>
      <c r="V180" s="107"/>
      <c r="W180" s="107"/>
      <c r="X180" s="107"/>
      <c r="Y180" s="107"/>
      <c r="Z180" s="107"/>
      <c r="AA180" s="107"/>
      <c r="AB180" s="107"/>
    </row>
    <row r="181" spans="1:28" ht="13.9">
      <c r="A181" s="171"/>
      <c r="B181" s="175"/>
      <c r="C181" s="175"/>
      <c r="D181" s="175"/>
      <c r="E181" s="175"/>
      <c r="F181" s="175"/>
      <c r="G181" s="207"/>
      <c r="H181" s="196"/>
      <c r="I181" s="196"/>
      <c r="J181" s="196"/>
      <c r="K181" s="1"/>
      <c r="L181" s="1"/>
      <c r="M181" s="107"/>
      <c r="N181" s="107"/>
      <c r="O181" s="107"/>
      <c r="P181" s="107"/>
      <c r="Q181" s="107"/>
      <c r="R181" s="107"/>
      <c r="S181" s="107"/>
      <c r="T181" s="107"/>
      <c r="U181" s="107"/>
      <c r="V181" s="107"/>
      <c r="W181" s="107"/>
      <c r="X181" s="107"/>
      <c r="Y181" s="107"/>
      <c r="Z181" s="107"/>
      <c r="AA181" s="107"/>
      <c r="AB181" s="107"/>
    </row>
    <row r="182" spans="1:28" ht="13.9">
      <c r="A182" s="171"/>
      <c r="B182" s="175"/>
      <c r="C182" s="175"/>
      <c r="D182" s="175"/>
      <c r="E182" s="175"/>
      <c r="F182" s="175"/>
      <c r="G182" s="207"/>
      <c r="H182" s="196"/>
      <c r="I182" s="196"/>
      <c r="J182" s="196"/>
      <c r="K182" s="1"/>
      <c r="L182" s="1"/>
      <c r="M182" s="107"/>
      <c r="N182" s="107"/>
      <c r="O182" s="107"/>
      <c r="P182" s="107"/>
      <c r="Q182" s="107"/>
      <c r="R182" s="107"/>
      <c r="S182" s="107"/>
      <c r="T182" s="107"/>
      <c r="U182" s="107"/>
      <c r="V182" s="107"/>
      <c r="W182" s="107"/>
      <c r="X182" s="107"/>
      <c r="Y182" s="107"/>
      <c r="Z182" s="107"/>
      <c r="AA182" s="107"/>
      <c r="AB182" s="107"/>
    </row>
    <row r="183" spans="1:28" ht="13.9">
      <c r="A183" s="171"/>
      <c r="B183" s="175"/>
      <c r="C183" s="175"/>
      <c r="D183" s="175"/>
      <c r="E183" s="175"/>
      <c r="F183" s="175"/>
      <c r="G183" s="207"/>
      <c r="H183" s="196"/>
      <c r="I183" s="196"/>
      <c r="J183" s="196"/>
      <c r="K183" s="1"/>
      <c r="L183" s="1"/>
      <c r="M183" s="107"/>
      <c r="N183" s="107"/>
      <c r="O183" s="107"/>
      <c r="P183" s="107"/>
      <c r="Q183" s="107"/>
      <c r="R183" s="107"/>
      <c r="S183" s="107"/>
      <c r="T183" s="107"/>
      <c r="U183" s="107"/>
      <c r="V183" s="107"/>
      <c r="W183" s="107"/>
      <c r="X183" s="107"/>
      <c r="Y183" s="107"/>
      <c r="Z183" s="107"/>
      <c r="AA183" s="107"/>
      <c r="AB183" s="107"/>
    </row>
    <row r="184" spans="1:28" ht="13.9">
      <c r="A184" s="171"/>
      <c r="B184" s="175"/>
      <c r="C184" s="175"/>
      <c r="D184" s="175"/>
      <c r="E184" s="175"/>
      <c r="F184" s="175"/>
      <c r="G184" s="207"/>
      <c r="H184" s="196"/>
      <c r="I184" s="196"/>
      <c r="J184" s="196"/>
      <c r="K184" s="1"/>
      <c r="L184" s="1"/>
      <c r="M184" s="107"/>
      <c r="N184" s="107"/>
      <c r="O184" s="107"/>
      <c r="P184" s="107"/>
      <c r="Q184" s="107"/>
      <c r="R184" s="107"/>
      <c r="S184" s="107"/>
      <c r="T184" s="107"/>
      <c r="U184" s="107"/>
      <c r="V184" s="107"/>
      <c r="W184" s="107"/>
      <c r="X184" s="107"/>
      <c r="Y184" s="107"/>
      <c r="Z184" s="107"/>
      <c r="AA184" s="107"/>
      <c r="AB184" s="107"/>
    </row>
    <row r="185" spans="1:28" ht="13.9">
      <c r="A185" s="171"/>
      <c r="B185" s="175"/>
      <c r="C185" s="175"/>
      <c r="D185" s="175"/>
      <c r="E185" s="175"/>
      <c r="F185" s="175"/>
      <c r="G185" s="207"/>
      <c r="H185" s="196"/>
      <c r="I185" s="196"/>
      <c r="J185" s="196"/>
      <c r="K185" s="1"/>
      <c r="L185" s="1"/>
      <c r="M185" s="107"/>
      <c r="N185" s="107"/>
      <c r="O185" s="107"/>
      <c r="P185" s="107"/>
      <c r="Q185" s="107"/>
      <c r="R185" s="107"/>
      <c r="S185" s="107"/>
      <c r="T185" s="107"/>
      <c r="U185" s="107"/>
      <c r="V185" s="107"/>
      <c r="W185" s="107"/>
      <c r="X185" s="107"/>
      <c r="Y185" s="107"/>
      <c r="Z185" s="107"/>
      <c r="AA185" s="107"/>
      <c r="AB185" s="107"/>
    </row>
    <row r="186" spans="1:28" ht="13.9">
      <c r="A186" s="171"/>
      <c r="B186" s="175"/>
      <c r="C186" s="175"/>
      <c r="D186" s="175"/>
      <c r="E186" s="175"/>
      <c r="F186" s="175"/>
      <c r="G186" s="207"/>
      <c r="H186" s="196"/>
      <c r="I186" s="196"/>
      <c r="J186" s="196"/>
      <c r="K186" s="1"/>
      <c r="L186" s="1"/>
      <c r="M186" s="107"/>
      <c r="N186" s="107"/>
      <c r="O186" s="107"/>
      <c r="P186" s="107"/>
      <c r="Q186" s="107"/>
      <c r="R186" s="107"/>
      <c r="S186" s="107"/>
      <c r="T186" s="107"/>
      <c r="U186" s="107"/>
      <c r="V186" s="107"/>
      <c r="W186" s="107"/>
      <c r="X186" s="107"/>
      <c r="Y186" s="107"/>
      <c r="Z186" s="107"/>
      <c r="AA186" s="107"/>
      <c r="AB186" s="107"/>
    </row>
    <row r="187" spans="1:28" ht="13.9">
      <c r="A187" s="171"/>
      <c r="B187" s="175"/>
      <c r="C187" s="175"/>
      <c r="D187" s="175"/>
      <c r="E187" s="175"/>
      <c r="F187" s="175"/>
      <c r="G187" s="207"/>
      <c r="H187" s="196"/>
      <c r="I187" s="196"/>
      <c r="J187" s="196"/>
      <c r="K187" s="1"/>
      <c r="L187" s="1"/>
      <c r="M187" s="107"/>
      <c r="N187" s="107"/>
      <c r="O187" s="107"/>
      <c r="P187" s="107"/>
      <c r="Q187" s="107"/>
      <c r="R187" s="107"/>
      <c r="S187" s="107"/>
      <c r="T187" s="107"/>
      <c r="U187" s="107"/>
      <c r="V187" s="107"/>
      <c r="W187" s="107"/>
      <c r="X187" s="107"/>
      <c r="Y187" s="107"/>
      <c r="Z187" s="107"/>
      <c r="AA187" s="107"/>
      <c r="AB187" s="107"/>
    </row>
    <row r="188" spans="1:28" ht="13.9">
      <c r="A188" s="171"/>
      <c r="B188" s="175"/>
      <c r="C188" s="175"/>
      <c r="D188" s="175"/>
      <c r="E188" s="175"/>
      <c r="F188" s="175"/>
      <c r="G188" s="207"/>
      <c r="H188" s="196"/>
      <c r="I188" s="196"/>
      <c r="J188" s="196"/>
      <c r="K188" s="1"/>
      <c r="L188" s="1"/>
      <c r="M188" s="107"/>
      <c r="N188" s="107"/>
      <c r="O188" s="107"/>
      <c r="P188" s="107"/>
      <c r="Q188" s="107"/>
      <c r="R188" s="107"/>
      <c r="S188" s="107"/>
      <c r="T188" s="107"/>
      <c r="U188" s="107"/>
      <c r="V188" s="107"/>
      <c r="W188" s="107"/>
      <c r="X188" s="107"/>
      <c r="Y188" s="107"/>
      <c r="Z188" s="107"/>
      <c r="AA188" s="107"/>
      <c r="AB188" s="107"/>
    </row>
    <row r="189" spans="1:28" ht="13.9">
      <c r="A189" s="171"/>
      <c r="B189" s="175"/>
      <c r="C189" s="175"/>
      <c r="D189" s="175"/>
      <c r="E189" s="175"/>
      <c r="F189" s="175"/>
      <c r="G189" s="207"/>
      <c r="H189" s="196"/>
      <c r="I189" s="196"/>
      <c r="J189" s="196"/>
      <c r="K189" s="1"/>
      <c r="L189" s="1"/>
      <c r="M189" s="107"/>
      <c r="N189" s="107"/>
      <c r="O189" s="107"/>
      <c r="P189" s="107"/>
      <c r="Q189" s="107"/>
      <c r="R189" s="107"/>
      <c r="S189" s="107"/>
      <c r="T189" s="107"/>
      <c r="U189" s="107"/>
      <c r="V189" s="107"/>
      <c r="W189" s="107"/>
      <c r="X189" s="107"/>
      <c r="Y189" s="107"/>
      <c r="Z189" s="107"/>
      <c r="AA189" s="107"/>
      <c r="AB189" s="107"/>
    </row>
    <row r="190" spans="1:28" ht="13.9">
      <c r="A190" s="171"/>
      <c r="B190" s="175"/>
      <c r="C190" s="175"/>
      <c r="D190" s="175"/>
      <c r="E190" s="175"/>
      <c r="F190" s="175"/>
      <c r="G190" s="207"/>
      <c r="H190" s="196"/>
      <c r="I190" s="196"/>
      <c r="J190" s="196"/>
      <c r="K190" s="1"/>
      <c r="L190" s="1"/>
      <c r="M190" s="107"/>
      <c r="N190" s="107"/>
      <c r="O190" s="107"/>
      <c r="P190" s="107"/>
      <c r="Q190" s="107"/>
      <c r="R190" s="107"/>
      <c r="S190" s="107"/>
      <c r="T190" s="107"/>
      <c r="U190" s="107"/>
      <c r="V190" s="107"/>
      <c r="W190" s="107"/>
      <c r="X190" s="107"/>
      <c r="Y190" s="107"/>
      <c r="Z190" s="107"/>
      <c r="AA190" s="107"/>
      <c r="AB190" s="107"/>
    </row>
    <row r="191" spans="1:28" ht="13.9">
      <c r="A191" s="171"/>
      <c r="B191" s="175"/>
      <c r="C191" s="175"/>
      <c r="D191" s="175"/>
      <c r="E191" s="175"/>
      <c r="F191" s="175"/>
      <c r="G191" s="207"/>
      <c r="H191" s="196"/>
      <c r="I191" s="196"/>
      <c r="J191" s="196"/>
      <c r="K191" s="1"/>
      <c r="L191" s="1"/>
      <c r="M191" s="107"/>
      <c r="N191" s="107"/>
      <c r="O191" s="107"/>
      <c r="P191" s="107"/>
      <c r="Q191" s="107"/>
      <c r="R191" s="107"/>
      <c r="S191" s="107"/>
      <c r="T191" s="107"/>
      <c r="U191" s="107"/>
      <c r="V191" s="107"/>
      <c r="W191" s="107"/>
      <c r="X191" s="107"/>
      <c r="Y191" s="107"/>
      <c r="Z191" s="107"/>
      <c r="AA191" s="107"/>
      <c r="AB191" s="107"/>
    </row>
    <row r="192" spans="1:28" ht="13.9">
      <c r="A192" s="171"/>
      <c r="B192" s="175"/>
      <c r="C192" s="175"/>
      <c r="D192" s="175"/>
      <c r="E192" s="175"/>
      <c r="F192" s="175"/>
      <c r="G192" s="207"/>
      <c r="H192" s="196"/>
      <c r="I192" s="196"/>
      <c r="J192" s="196"/>
      <c r="K192" s="1"/>
      <c r="L192" s="1"/>
      <c r="M192" s="107"/>
      <c r="N192" s="107"/>
      <c r="O192" s="107"/>
      <c r="P192" s="107"/>
      <c r="Q192" s="107"/>
      <c r="R192" s="107"/>
      <c r="S192" s="107"/>
      <c r="T192" s="107"/>
      <c r="U192" s="107"/>
      <c r="V192" s="107"/>
      <c r="W192" s="107"/>
      <c r="X192" s="107"/>
      <c r="Y192" s="107"/>
      <c r="Z192" s="107"/>
      <c r="AA192" s="107"/>
      <c r="AB192" s="107"/>
    </row>
    <row r="193" spans="1:28" ht="13.9">
      <c r="A193" s="171"/>
      <c r="B193" s="175"/>
      <c r="C193" s="175"/>
      <c r="D193" s="175"/>
      <c r="E193" s="175"/>
      <c r="F193" s="175"/>
      <c r="G193" s="207"/>
      <c r="H193" s="196"/>
      <c r="I193" s="196"/>
      <c r="J193" s="196"/>
      <c r="K193" s="1"/>
      <c r="L193" s="1"/>
      <c r="M193" s="107"/>
      <c r="N193" s="107"/>
      <c r="O193" s="107"/>
      <c r="P193" s="107"/>
      <c r="Q193" s="107"/>
      <c r="R193" s="107"/>
      <c r="S193" s="107"/>
      <c r="T193" s="107"/>
      <c r="U193" s="107"/>
      <c r="V193" s="107"/>
      <c r="W193" s="107"/>
      <c r="X193" s="107"/>
      <c r="Y193" s="107"/>
      <c r="Z193" s="107"/>
      <c r="AA193" s="107"/>
      <c r="AB193" s="107"/>
    </row>
    <row r="194" spans="1:28" ht="13.9">
      <c r="A194" s="171"/>
      <c r="B194" s="175"/>
      <c r="C194" s="175"/>
      <c r="D194" s="175"/>
      <c r="E194" s="175"/>
      <c r="F194" s="175"/>
      <c r="G194" s="207"/>
      <c r="H194" s="196"/>
      <c r="I194" s="196"/>
      <c r="J194" s="196"/>
      <c r="K194" s="1"/>
      <c r="L194" s="1"/>
      <c r="M194" s="107"/>
      <c r="N194" s="107"/>
      <c r="O194" s="107"/>
      <c r="P194" s="107"/>
      <c r="Q194" s="107"/>
      <c r="R194" s="107"/>
      <c r="S194" s="107"/>
      <c r="T194" s="107"/>
      <c r="U194" s="107"/>
      <c r="V194" s="107"/>
      <c r="W194" s="107"/>
      <c r="X194" s="107"/>
      <c r="Y194" s="107"/>
      <c r="Z194" s="107"/>
      <c r="AA194" s="107"/>
      <c r="AB194" s="107"/>
    </row>
    <row r="195" spans="1:28" ht="13.9">
      <c r="A195" s="171"/>
      <c r="B195" s="175"/>
      <c r="C195" s="175"/>
      <c r="D195" s="175"/>
      <c r="E195" s="175"/>
      <c r="F195" s="175"/>
      <c r="G195" s="207"/>
      <c r="H195" s="196"/>
      <c r="I195" s="196"/>
      <c r="J195" s="196"/>
      <c r="K195" s="1"/>
      <c r="L195" s="1"/>
      <c r="M195" s="107"/>
      <c r="N195" s="107"/>
      <c r="O195" s="107"/>
      <c r="P195" s="107"/>
      <c r="Q195" s="107"/>
      <c r="R195" s="107"/>
      <c r="S195" s="107"/>
      <c r="T195" s="107"/>
      <c r="U195" s="107"/>
      <c r="V195" s="107"/>
      <c r="W195" s="107"/>
      <c r="X195" s="107"/>
      <c r="Y195" s="107"/>
      <c r="Z195" s="107"/>
      <c r="AA195" s="107"/>
      <c r="AB195" s="107"/>
    </row>
    <row r="196" spans="1:28" ht="13.9">
      <c r="A196" s="171"/>
      <c r="B196" s="175"/>
      <c r="C196" s="175"/>
      <c r="D196" s="175"/>
      <c r="E196" s="175"/>
      <c r="F196" s="175"/>
      <c r="G196" s="207"/>
      <c r="H196" s="196"/>
      <c r="I196" s="196"/>
      <c r="J196" s="196"/>
      <c r="K196" s="1"/>
      <c r="L196" s="1"/>
      <c r="M196" s="107"/>
      <c r="N196" s="107"/>
      <c r="O196" s="107"/>
      <c r="P196" s="107"/>
      <c r="Q196" s="107"/>
      <c r="R196" s="107"/>
      <c r="S196" s="107"/>
      <c r="T196" s="107"/>
      <c r="U196" s="107"/>
      <c r="V196" s="107"/>
      <c r="W196" s="107"/>
      <c r="X196" s="107"/>
      <c r="Y196" s="107"/>
      <c r="Z196" s="107"/>
      <c r="AA196" s="107"/>
      <c r="AB196" s="107"/>
    </row>
    <row r="197" spans="1:28" ht="13.9">
      <c r="A197" s="171"/>
      <c r="B197" s="175"/>
      <c r="C197" s="175"/>
      <c r="D197" s="175"/>
      <c r="E197" s="175"/>
      <c r="F197" s="175"/>
      <c r="G197" s="207"/>
      <c r="H197" s="196"/>
      <c r="I197" s="196"/>
      <c r="J197" s="196"/>
      <c r="K197" s="1"/>
      <c r="L197" s="1"/>
      <c r="M197" s="107"/>
      <c r="N197" s="107"/>
      <c r="O197" s="107"/>
      <c r="P197" s="107"/>
      <c r="Q197" s="107"/>
      <c r="R197" s="107"/>
      <c r="S197" s="107"/>
      <c r="T197" s="107"/>
      <c r="U197" s="107"/>
      <c r="V197" s="107"/>
      <c r="W197" s="107"/>
      <c r="X197" s="107"/>
      <c r="Y197" s="107"/>
      <c r="Z197" s="107"/>
      <c r="AA197" s="107"/>
      <c r="AB197" s="107"/>
    </row>
    <row r="198" spans="1:28" ht="13.9">
      <c r="A198" s="171"/>
      <c r="B198" s="175"/>
      <c r="C198" s="175"/>
      <c r="D198" s="175"/>
      <c r="E198" s="175"/>
      <c r="F198" s="175"/>
      <c r="G198" s="207"/>
      <c r="H198" s="196"/>
      <c r="I198" s="196"/>
      <c r="J198" s="196"/>
      <c r="K198" s="1"/>
      <c r="L198" s="1"/>
      <c r="M198" s="107"/>
      <c r="N198" s="107"/>
      <c r="O198" s="107"/>
      <c r="P198" s="107"/>
      <c r="Q198" s="107"/>
      <c r="R198" s="107"/>
      <c r="S198" s="107"/>
      <c r="T198" s="107"/>
      <c r="U198" s="107"/>
      <c r="V198" s="107"/>
      <c r="W198" s="107"/>
      <c r="X198" s="107"/>
      <c r="Y198" s="107"/>
      <c r="Z198" s="107"/>
      <c r="AA198" s="107"/>
      <c r="AB198" s="107"/>
    </row>
    <row r="199" spans="1:28" ht="13.9">
      <c r="A199" s="171"/>
      <c r="B199" s="175"/>
      <c r="C199" s="175"/>
      <c r="D199" s="175"/>
      <c r="E199" s="175"/>
      <c r="F199" s="175"/>
      <c r="G199" s="207"/>
      <c r="H199" s="196"/>
      <c r="I199" s="196"/>
      <c r="J199" s="196"/>
      <c r="K199" s="1"/>
      <c r="L199" s="1"/>
      <c r="M199" s="107"/>
      <c r="N199" s="107"/>
      <c r="O199" s="107"/>
      <c r="P199" s="107"/>
      <c r="Q199" s="107"/>
      <c r="R199" s="107"/>
      <c r="S199" s="107"/>
      <c r="T199" s="107"/>
      <c r="U199" s="107"/>
      <c r="V199" s="107"/>
      <c r="W199" s="107"/>
      <c r="X199" s="107"/>
      <c r="Y199" s="107"/>
      <c r="Z199" s="107"/>
      <c r="AA199" s="107"/>
      <c r="AB199" s="107"/>
    </row>
    <row r="200" spans="1:28" ht="13.9">
      <c r="A200" s="171"/>
      <c r="B200" s="175"/>
      <c r="C200" s="175"/>
      <c r="D200" s="175"/>
      <c r="E200" s="175"/>
      <c r="F200" s="175"/>
      <c r="G200" s="207"/>
      <c r="H200" s="196"/>
      <c r="I200" s="196"/>
      <c r="J200" s="196"/>
      <c r="K200" s="1"/>
      <c r="L200" s="1"/>
      <c r="M200" s="107"/>
      <c r="N200" s="107"/>
      <c r="O200" s="107"/>
      <c r="P200" s="107"/>
      <c r="Q200" s="107"/>
      <c r="R200" s="107"/>
      <c r="S200" s="107"/>
      <c r="T200" s="107"/>
      <c r="U200" s="107"/>
      <c r="V200" s="107"/>
      <c r="W200" s="107"/>
      <c r="X200" s="107"/>
      <c r="Y200" s="107"/>
      <c r="Z200" s="107"/>
      <c r="AA200" s="107"/>
      <c r="AB200" s="107"/>
    </row>
    <row r="201" spans="1:28" ht="13.9">
      <c r="A201" s="171"/>
      <c r="B201" s="175"/>
      <c r="C201" s="175"/>
      <c r="D201" s="175"/>
      <c r="E201" s="175"/>
      <c r="F201" s="175"/>
      <c r="G201" s="207"/>
      <c r="H201" s="196"/>
      <c r="I201" s="196"/>
      <c r="J201" s="196"/>
      <c r="K201" s="1"/>
      <c r="L201" s="1"/>
      <c r="M201" s="107"/>
      <c r="N201" s="107"/>
      <c r="O201" s="107"/>
      <c r="P201" s="107"/>
      <c r="Q201" s="107"/>
      <c r="R201" s="107"/>
      <c r="S201" s="107"/>
      <c r="T201" s="107"/>
      <c r="U201" s="107"/>
      <c r="V201" s="107"/>
      <c r="W201" s="107"/>
      <c r="X201" s="107"/>
      <c r="Y201" s="107"/>
      <c r="Z201" s="107"/>
      <c r="AA201" s="107"/>
      <c r="AB201" s="107"/>
    </row>
    <row r="202" spans="1:28" ht="13.9">
      <c r="A202" s="171"/>
      <c r="B202" s="175"/>
      <c r="C202" s="175"/>
      <c r="D202" s="175"/>
      <c r="E202" s="175"/>
      <c r="F202" s="175"/>
      <c r="G202" s="207"/>
      <c r="H202" s="196"/>
      <c r="I202" s="196"/>
      <c r="J202" s="196"/>
      <c r="K202" s="1"/>
      <c r="L202" s="1"/>
      <c r="M202" s="107"/>
      <c r="N202" s="107"/>
      <c r="O202" s="107"/>
      <c r="P202" s="107"/>
      <c r="Q202" s="107"/>
      <c r="R202" s="107"/>
      <c r="S202" s="107"/>
      <c r="T202" s="107"/>
      <c r="U202" s="107"/>
      <c r="V202" s="107"/>
      <c r="W202" s="107"/>
      <c r="X202" s="107"/>
      <c r="Y202" s="107"/>
      <c r="Z202" s="107"/>
      <c r="AA202" s="107"/>
      <c r="AB202" s="107"/>
    </row>
    <row r="203" spans="1:28" ht="13.9">
      <c r="A203" s="171"/>
      <c r="B203" s="175"/>
      <c r="C203" s="175"/>
      <c r="D203" s="175"/>
      <c r="E203" s="175"/>
      <c r="F203" s="175"/>
      <c r="G203" s="207"/>
      <c r="H203" s="196"/>
      <c r="I203" s="196"/>
      <c r="J203" s="196"/>
      <c r="K203" s="1"/>
      <c r="L203" s="1"/>
      <c r="M203" s="107"/>
      <c r="N203" s="107"/>
      <c r="O203" s="107"/>
      <c r="P203" s="107"/>
      <c r="Q203" s="107"/>
      <c r="R203" s="107"/>
      <c r="S203" s="107"/>
      <c r="T203" s="107"/>
      <c r="U203" s="107"/>
      <c r="V203" s="107"/>
      <c r="W203" s="107"/>
      <c r="X203" s="107"/>
      <c r="Y203" s="107"/>
      <c r="Z203" s="107"/>
      <c r="AA203" s="107"/>
      <c r="AB203" s="107"/>
    </row>
    <row r="204" spans="1:28" ht="13.9">
      <c r="A204" s="171"/>
      <c r="B204" s="175"/>
      <c r="C204" s="175"/>
      <c r="D204" s="175"/>
      <c r="E204" s="175"/>
      <c r="F204" s="175"/>
      <c r="G204" s="207"/>
      <c r="H204" s="196"/>
      <c r="I204" s="196"/>
      <c r="J204" s="196"/>
      <c r="K204" s="1"/>
      <c r="L204" s="1"/>
      <c r="M204" s="107"/>
      <c r="N204" s="107"/>
      <c r="O204" s="107"/>
      <c r="P204" s="107"/>
      <c r="Q204" s="107"/>
      <c r="R204" s="107"/>
      <c r="S204" s="107"/>
      <c r="T204" s="107"/>
      <c r="U204" s="107"/>
      <c r="V204" s="107"/>
      <c r="W204" s="107"/>
      <c r="X204" s="107"/>
      <c r="Y204" s="107"/>
      <c r="Z204" s="107"/>
      <c r="AA204" s="107"/>
      <c r="AB204" s="107"/>
    </row>
    <row r="205" spans="1:28" ht="13.9">
      <c r="A205" s="171"/>
      <c r="B205" s="175"/>
      <c r="C205" s="175"/>
      <c r="D205" s="175"/>
      <c r="E205" s="175"/>
      <c r="F205" s="175"/>
      <c r="G205" s="207"/>
      <c r="H205" s="196"/>
      <c r="I205" s="196"/>
      <c r="J205" s="196"/>
      <c r="K205" s="1"/>
      <c r="L205" s="1"/>
      <c r="M205" s="107"/>
      <c r="N205" s="107"/>
      <c r="O205" s="107"/>
      <c r="P205" s="107"/>
      <c r="Q205" s="107"/>
      <c r="R205" s="107"/>
      <c r="S205" s="107"/>
      <c r="T205" s="107"/>
      <c r="U205" s="107"/>
      <c r="V205" s="107"/>
      <c r="W205" s="107"/>
      <c r="X205" s="107"/>
      <c r="Y205" s="107"/>
      <c r="Z205" s="107"/>
      <c r="AA205" s="107"/>
      <c r="AB205" s="107"/>
    </row>
    <row r="206" spans="1:28" ht="13.9">
      <c r="A206" s="171"/>
      <c r="B206" s="175"/>
      <c r="C206" s="175"/>
      <c r="D206" s="175"/>
      <c r="E206" s="175"/>
      <c r="F206" s="175"/>
      <c r="G206" s="207"/>
      <c r="H206" s="196"/>
      <c r="I206" s="196"/>
      <c r="J206" s="196"/>
      <c r="K206" s="1"/>
      <c r="L206" s="1"/>
      <c r="M206" s="107"/>
      <c r="N206" s="107"/>
      <c r="O206" s="107"/>
      <c r="P206" s="107"/>
      <c r="Q206" s="107"/>
      <c r="R206" s="107"/>
      <c r="S206" s="107"/>
      <c r="T206" s="107"/>
      <c r="U206" s="107"/>
      <c r="V206" s="107"/>
      <c r="W206" s="107"/>
      <c r="X206" s="107"/>
      <c r="Y206" s="107"/>
      <c r="Z206" s="107"/>
      <c r="AA206" s="107"/>
      <c r="AB206" s="107"/>
    </row>
    <row r="207" spans="1:28" ht="13.9">
      <c r="A207" s="171"/>
      <c r="B207" s="175"/>
      <c r="C207" s="175"/>
      <c r="D207" s="175"/>
      <c r="E207" s="175"/>
      <c r="F207" s="175"/>
      <c r="G207" s="207"/>
      <c r="H207" s="196"/>
      <c r="I207" s="196"/>
      <c r="J207" s="196"/>
      <c r="K207" s="1"/>
      <c r="L207" s="1"/>
      <c r="M207" s="107"/>
      <c r="N207" s="107"/>
      <c r="O207" s="107"/>
      <c r="P207" s="107"/>
      <c r="Q207" s="107"/>
      <c r="R207" s="107"/>
      <c r="S207" s="107"/>
      <c r="T207" s="107"/>
      <c r="U207" s="107"/>
      <c r="V207" s="107"/>
      <c r="W207" s="107"/>
      <c r="X207" s="107"/>
      <c r="Y207" s="107"/>
      <c r="Z207" s="107"/>
      <c r="AA207" s="107"/>
      <c r="AB207" s="107"/>
    </row>
    <row r="208" spans="1:28" ht="13.9">
      <c r="A208" s="171"/>
      <c r="B208" s="175"/>
      <c r="C208" s="175"/>
      <c r="D208" s="175"/>
      <c r="E208" s="175"/>
      <c r="F208" s="175"/>
      <c r="G208" s="207"/>
      <c r="H208" s="196"/>
      <c r="I208" s="196"/>
      <c r="J208" s="196"/>
      <c r="K208" s="1"/>
      <c r="L208" s="1"/>
      <c r="M208" s="107"/>
      <c r="N208" s="107"/>
      <c r="O208" s="107"/>
      <c r="P208" s="107"/>
      <c r="Q208" s="107"/>
      <c r="R208" s="107"/>
      <c r="S208" s="107"/>
      <c r="T208" s="107"/>
      <c r="U208" s="107"/>
      <c r="V208" s="107"/>
      <c r="W208" s="107"/>
      <c r="X208" s="107"/>
      <c r="Y208" s="107"/>
      <c r="Z208" s="107"/>
      <c r="AA208" s="107"/>
      <c r="AB208" s="107"/>
    </row>
  </sheetData>
  <autoFilter ref="A1:AB208" xr:uid="{00000000-0009-0000-0000-00000B000000}"/>
  <mergeCells count="1">
    <mergeCell ref="I77:I78"/>
  </mergeCells>
  <hyperlinks>
    <hyperlink ref="F7" r:id="rId1" display="https://www.google.com/search?q=ako+sa+stat+szco&amp;client=firefox-b-d&amp;ei=xWi2Y6y1Luzf7_UPpYaioAw&amp;ved=0ahUKEwjsq87B4a_8AhXs77sIHSWDCMQQ4dUDCBk&amp;uact=5&amp;oq=ako+sa+stat+szco&amp;gs_lcp=Cgxnd3Mtd2l6LXNlcnAQAzIFCAAQgAQ6CggAEEcQ1gQQsAM6BwgAELADEEM6EQguEIAEELEDEIMBEMcBENEDOgsIABCABBCxAxCDAToLCC4QgwEQsQMQgAQ6DgguEIAEELEDEMcBENEDOgsILhCxAxCDARDUAjoKCAAQsQMQgwEQQzoECAAQQzoKCAAQsQMQgwEQCjoICC4QgAQQsQM6BQgAELEDOgUIIRCgAToGCAAQFhAeSgQIQRgASgQIRhgAUOwTWJc1YIw7aAJwAXgAgAFmiAHWCJIBBDE2LjGYAQCgAQHIAQrAAQE&amp;sclient=gws-wiz-serp" xr:uid="{00000000-0004-0000-0B00-000000000000}"/>
    <hyperlink ref="F10" r:id="rId2" xr:uid="{00000000-0004-0000-0B00-000001000000}"/>
  </hyperlinks>
  <pageMargins left="0.7" right="0.7" top="0.75" bottom="0.75" header="0.3" footer="0.3"/>
  <pageSetup paperSize="9" orientation="portrait" r:id="rId3"/>
  <drawing r:id="rId4"/>
  <legacyDrawing r:id="rId5"/>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38761D"/>
    <outlinePr summaryBelow="0" summaryRight="0"/>
  </sheetPr>
  <dimension ref="A1:AB208"/>
  <sheetViews>
    <sheetView zoomScale="70" zoomScaleNormal="70" workbookViewId="0">
      <pane ySplit="1" topLeftCell="A147" activePane="bottomLeft" state="frozen"/>
      <selection pane="bottomLeft" activeCell="D151" sqref="D151:D154"/>
    </sheetView>
  </sheetViews>
  <sheetFormatPr defaultColWidth="14.42578125" defaultRowHeight="15.75" customHeight="1"/>
  <cols>
    <col min="1" max="1" width="13" customWidth="1"/>
    <col min="2" max="2" width="40.85546875" customWidth="1"/>
    <col min="3" max="3" width="45.28515625" customWidth="1"/>
    <col min="4" max="5" width="10.5703125" customWidth="1"/>
    <col min="6" max="6" width="33.28515625" customWidth="1"/>
    <col min="7" max="7" width="27.7109375" style="209" customWidth="1"/>
    <col min="8" max="8" width="26.28515625" customWidth="1"/>
    <col min="11" max="12" width="18.5703125" customWidth="1"/>
  </cols>
  <sheetData>
    <row r="1" spans="1:28" ht="59.45" customHeight="1">
      <c r="A1" s="162" t="s">
        <v>51</v>
      </c>
      <c r="B1" s="7" t="s">
        <v>247</v>
      </c>
      <c r="C1" s="7" t="s">
        <v>248</v>
      </c>
      <c r="D1" s="7" t="s">
        <v>249</v>
      </c>
      <c r="E1" s="7" t="s">
        <v>250</v>
      </c>
      <c r="F1" s="7" t="s">
        <v>251</v>
      </c>
      <c r="G1" s="202" t="s">
        <v>252</v>
      </c>
      <c r="H1" s="219" t="s">
        <v>413</v>
      </c>
      <c r="I1" s="7" t="s">
        <v>414</v>
      </c>
      <c r="J1" s="219" t="s">
        <v>415</v>
      </c>
      <c r="K1" s="1"/>
      <c r="L1" s="1"/>
      <c r="M1" s="163"/>
      <c r="N1" s="163"/>
      <c r="O1" s="163"/>
      <c r="P1" s="163"/>
      <c r="Q1" s="163"/>
      <c r="R1" s="163"/>
      <c r="S1" s="163"/>
      <c r="T1" s="163"/>
      <c r="U1" s="163"/>
      <c r="V1" s="163"/>
      <c r="W1" s="163"/>
      <c r="X1" s="163"/>
      <c r="Y1" s="163"/>
      <c r="Z1" s="163"/>
      <c r="AA1" s="163"/>
      <c r="AB1" s="163"/>
    </row>
    <row r="2" spans="1:28" ht="13.9">
      <c r="A2" s="245" t="s">
        <v>253</v>
      </c>
      <c r="B2" s="164"/>
      <c r="C2" s="165" t="s">
        <v>583</v>
      </c>
      <c r="D2" s="165"/>
      <c r="E2" s="165"/>
      <c r="F2" s="165"/>
      <c r="G2" s="203"/>
      <c r="H2" s="166"/>
      <c r="I2" s="166"/>
      <c r="J2" s="166"/>
      <c r="K2" s="246"/>
      <c r="L2" s="246"/>
      <c r="M2" s="166"/>
      <c r="N2" s="166"/>
      <c r="O2" s="166"/>
      <c r="P2" s="166"/>
      <c r="Q2" s="166"/>
      <c r="R2" s="166"/>
      <c r="S2" s="166"/>
      <c r="T2" s="166"/>
      <c r="U2" s="166"/>
      <c r="V2" s="166"/>
      <c r="W2" s="166"/>
      <c r="X2" s="166"/>
      <c r="Y2" s="166"/>
      <c r="Z2" s="166"/>
      <c r="AA2" s="166"/>
      <c r="AB2" s="166"/>
    </row>
    <row r="3" spans="1:28" ht="13.9">
      <c r="A3" s="245" t="s">
        <v>254</v>
      </c>
      <c r="B3" s="164"/>
      <c r="C3" s="165" t="s">
        <v>417</v>
      </c>
      <c r="D3" s="165"/>
      <c r="E3" s="165"/>
      <c r="F3" s="165"/>
      <c r="G3" s="203"/>
      <c r="H3" s="196"/>
      <c r="I3" s="196"/>
      <c r="J3" s="196"/>
      <c r="K3" s="1"/>
      <c r="L3" s="1"/>
      <c r="M3" s="107"/>
      <c r="N3" s="107"/>
      <c r="O3" s="107"/>
      <c r="P3" s="107"/>
      <c r="Q3" s="107"/>
      <c r="R3" s="107"/>
      <c r="S3" s="107"/>
      <c r="T3" s="107"/>
      <c r="U3" s="107"/>
      <c r="V3" s="107"/>
      <c r="W3" s="107"/>
      <c r="X3" s="107"/>
      <c r="Y3" s="107"/>
      <c r="Z3" s="107"/>
      <c r="AA3" s="107"/>
      <c r="AB3" s="107"/>
    </row>
    <row r="4" spans="1:28" ht="26.45">
      <c r="A4" s="245" t="s">
        <v>255</v>
      </c>
      <c r="B4" s="164"/>
      <c r="C4" s="165" t="s">
        <v>519</v>
      </c>
      <c r="D4" s="165"/>
      <c r="E4" s="165"/>
      <c r="F4" s="165"/>
      <c r="G4" s="203"/>
      <c r="H4" s="196"/>
      <c r="I4" s="196"/>
      <c r="J4" s="196"/>
      <c r="K4" s="1"/>
      <c r="L4" s="1"/>
      <c r="M4" s="107"/>
      <c r="N4" s="107"/>
      <c r="O4" s="107"/>
      <c r="P4" s="107"/>
      <c r="Q4" s="107"/>
      <c r="R4" s="107"/>
      <c r="S4" s="107"/>
      <c r="T4" s="107"/>
      <c r="U4" s="107"/>
      <c r="V4" s="107"/>
      <c r="W4" s="107"/>
      <c r="X4" s="107"/>
      <c r="Y4" s="107"/>
      <c r="Z4" s="107"/>
      <c r="AA4" s="107"/>
      <c r="AB4" s="107"/>
    </row>
    <row r="5" spans="1:28" ht="13.9">
      <c r="A5" s="247" t="s">
        <v>257</v>
      </c>
      <c r="B5" s="167" t="s">
        <v>258</v>
      </c>
      <c r="C5" s="167" t="s">
        <v>259</v>
      </c>
      <c r="D5" s="166"/>
      <c r="E5" s="166"/>
      <c r="F5" s="166"/>
      <c r="G5" s="204"/>
      <c r="H5" s="196"/>
      <c r="I5" s="196"/>
      <c r="J5" s="196"/>
      <c r="K5" s="1"/>
      <c r="L5" s="1"/>
      <c r="M5" s="107"/>
      <c r="N5" s="107"/>
      <c r="O5" s="107"/>
      <c r="P5" s="107"/>
      <c r="Q5" s="107"/>
      <c r="R5" s="107"/>
      <c r="S5" s="107"/>
      <c r="T5" s="107"/>
      <c r="U5" s="107"/>
      <c r="V5" s="107"/>
      <c r="W5" s="107"/>
      <c r="X5" s="107"/>
      <c r="Y5" s="107"/>
      <c r="Z5" s="107"/>
      <c r="AA5" s="107"/>
      <c r="AB5" s="107"/>
    </row>
    <row r="6" spans="1:28" ht="13.9">
      <c r="A6" s="162" t="s">
        <v>419</v>
      </c>
      <c r="B6" s="168" t="s">
        <v>21</v>
      </c>
      <c r="C6" s="169"/>
      <c r="D6" s="169"/>
      <c r="E6" s="169"/>
      <c r="F6" s="170"/>
      <c r="G6" s="205"/>
      <c r="H6" s="196"/>
      <c r="I6" s="196"/>
      <c r="J6" s="196"/>
      <c r="K6" s="200"/>
      <c r="L6" s="200"/>
      <c r="M6" s="107"/>
      <c r="N6" s="107"/>
      <c r="O6" s="107"/>
      <c r="P6" s="107"/>
      <c r="Q6" s="107"/>
      <c r="R6" s="107"/>
      <c r="S6" s="107"/>
      <c r="T6" s="107"/>
      <c r="U6" s="107"/>
      <c r="V6" s="107"/>
      <c r="W6" s="107"/>
      <c r="X6" s="107"/>
      <c r="Y6" s="107"/>
      <c r="Z6" s="107"/>
      <c r="AA6" s="107"/>
      <c r="AB6" s="107"/>
    </row>
    <row r="7" spans="1:28" ht="110.45">
      <c r="A7" s="248">
        <v>44562</v>
      </c>
      <c r="B7" s="172" t="s">
        <v>85</v>
      </c>
      <c r="C7" s="173" t="s">
        <v>260</v>
      </c>
      <c r="D7" s="174">
        <v>2</v>
      </c>
      <c r="E7" s="188">
        <v>1</v>
      </c>
      <c r="F7" s="189"/>
      <c r="G7" s="206" t="s">
        <v>584</v>
      </c>
      <c r="H7" s="196"/>
      <c r="I7" s="196"/>
      <c r="J7" s="196"/>
      <c r="K7" s="249" t="s">
        <v>2</v>
      </c>
      <c r="L7" s="250">
        <f>SUM(D7:D10)-SUMIF(E7:E10,"-",D7:D10)</f>
        <v>6</v>
      </c>
      <c r="M7" s="107"/>
      <c r="N7" s="107"/>
      <c r="O7" s="107"/>
      <c r="P7" s="107"/>
      <c r="Q7" s="107"/>
      <c r="R7" s="107"/>
      <c r="S7" s="107"/>
      <c r="T7" s="107"/>
      <c r="U7" s="107"/>
      <c r="V7" s="107"/>
      <c r="W7" s="107"/>
      <c r="X7" s="107"/>
      <c r="Y7" s="107"/>
      <c r="Z7" s="107"/>
      <c r="AA7" s="107"/>
      <c r="AB7" s="107"/>
    </row>
    <row r="8" spans="1:28" ht="55.15">
      <c r="A8" s="251">
        <v>44593</v>
      </c>
      <c r="B8" s="172" t="s">
        <v>86</v>
      </c>
      <c r="C8" s="173" t="s">
        <v>263</v>
      </c>
      <c r="D8" s="174">
        <v>2</v>
      </c>
      <c r="E8" s="188">
        <v>2</v>
      </c>
      <c r="F8" s="206"/>
      <c r="G8" s="206"/>
      <c r="H8" s="196"/>
      <c r="I8" s="196"/>
      <c r="J8" s="196"/>
      <c r="K8" s="249" t="s">
        <v>3</v>
      </c>
      <c r="L8" s="250">
        <f>SUMIF(E7:E10,"~?",D7:D10)</f>
        <v>0</v>
      </c>
      <c r="M8" s="107"/>
      <c r="N8" s="107"/>
      <c r="O8" s="107"/>
      <c r="P8" s="107"/>
      <c r="Q8" s="107"/>
      <c r="R8" s="107"/>
      <c r="S8" s="107"/>
      <c r="T8" s="107"/>
      <c r="U8" s="107"/>
      <c r="V8" s="107"/>
      <c r="W8" s="107"/>
      <c r="X8" s="107"/>
      <c r="Y8" s="107"/>
      <c r="Z8" s="107"/>
      <c r="AA8" s="107"/>
      <c r="AB8" s="107"/>
    </row>
    <row r="9" spans="1:28" ht="55.15">
      <c r="A9" s="251">
        <v>44621</v>
      </c>
      <c r="B9" s="172" t="s">
        <v>87</v>
      </c>
      <c r="C9" s="173" t="s">
        <v>265</v>
      </c>
      <c r="D9" s="174">
        <v>1</v>
      </c>
      <c r="E9" s="188">
        <v>0</v>
      </c>
      <c r="F9" s="206"/>
      <c r="G9" s="206" t="s">
        <v>585</v>
      </c>
      <c r="H9" s="196"/>
      <c r="I9" s="196"/>
      <c r="J9" s="196"/>
      <c r="K9" s="249" t="s">
        <v>4</v>
      </c>
      <c r="L9" s="250">
        <f>SUM(E7:E10)</f>
        <v>4</v>
      </c>
      <c r="M9" s="107"/>
      <c r="N9" s="107"/>
      <c r="O9" s="107"/>
      <c r="P9" s="107"/>
      <c r="Q9" s="107"/>
      <c r="R9" s="107"/>
      <c r="S9" s="107"/>
      <c r="T9" s="107"/>
      <c r="U9" s="107"/>
      <c r="V9" s="107"/>
      <c r="W9" s="107"/>
      <c r="X9" s="107"/>
      <c r="Y9" s="107"/>
      <c r="Z9" s="107"/>
      <c r="AA9" s="107"/>
      <c r="AB9" s="107"/>
    </row>
    <row r="10" spans="1:28" ht="41.45">
      <c r="A10" s="251">
        <v>44652</v>
      </c>
      <c r="B10" s="172" t="s">
        <v>88</v>
      </c>
      <c r="C10" s="173" t="s">
        <v>267</v>
      </c>
      <c r="D10" s="174">
        <v>1</v>
      </c>
      <c r="E10" s="188">
        <v>1</v>
      </c>
      <c r="F10" s="206"/>
      <c r="G10" s="206"/>
      <c r="H10" s="196"/>
      <c r="I10" s="196"/>
      <c r="J10" s="196"/>
      <c r="K10" s="249" t="s">
        <v>5</v>
      </c>
      <c r="L10" s="250">
        <f>L7-L8</f>
        <v>6</v>
      </c>
      <c r="M10" s="107"/>
      <c r="N10" s="107"/>
      <c r="O10" s="107"/>
      <c r="P10" s="107"/>
      <c r="Q10" s="107"/>
      <c r="R10" s="107"/>
      <c r="S10" s="107"/>
      <c r="T10" s="107"/>
      <c r="U10" s="107"/>
      <c r="V10" s="107"/>
      <c r="W10" s="107"/>
      <c r="X10" s="107"/>
      <c r="Y10" s="107"/>
      <c r="Z10" s="107"/>
      <c r="AA10" s="107"/>
      <c r="AB10" s="107"/>
    </row>
    <row r="11" spans="1:28" ht="27.6">
      <c r="A11" s="171"/>
      <c r="B11" s="173"/>
      <c r="C11" s="173"/>
      <c r="D11" s="174"/>
      <c r="E11" s="188"/>
      <c r="F11" s="175"/>
      <c r="G11" s="207"/>
      <c r="H11" s="196"/>
      <c r="I11" s="196"/>
      <c r="J11" s="196"/>
      <c r="K11" s="252" t="s">
        <v>423</v>
      </c>
      <c r="L11" s="253">
        <f>IFERROR(L9/L7,"N/A")</f>
        <v>0.66666666666666663</v>
      </c>
      <c r="M11" s="107"/>
      <c r="N11" s="107"/>
      <c r="O11" s="107"/>
      <c r="P11" s="107"/>
      <c r="Q11" s="107"/>
      <c r="R11" s="107"/>
      <c r="S11" s="107"/>
      <c r="T11" s="107"/>
      <c r="U11" s="107"/>
      <c r="V11" s="107"/>
      <c r="W11" s="107"/>
      <c r="X11" s="107"/>
      <c r="Y11" s="107"/>
      <c r="Z11" s="107"/>
      <c r="AA11" s="107"/>
      <c r="AB11" s="107"/>
    </row>
    <row r="12" spans="1:28" ht="13.9">
      <c r="A12" s="162" t="s">
        <v>424</v>
      </c>
      <c r="B12" s="168" t="s">
        <v>23</v>
      </c>
      <c r="C12" s="169"/>
      <c r="D12" s="169"/>
      <c r="E12" s="169"/>
      <c r="F12" s="170"/>
      <c r="G12" s="205"/>
      <c r="H12" s="196"/>
      <c r="I12" s="196"/>
      <c r="J12" s="196"/>
      <c r="K12" s="200"/>
      <c r="L12" s="200"/>
      <c r="M12" s="107"/>
      <c r="N12" s="107"/>
      <c r="O12" s="107"/>
      <c r="P12" s="107"/>
      <c r="Q12" s="107"/>
      <c r="R12" s="107"/>
      <c r="S12" s="107"/>
      <c r="T12" s="107"/>
      <c r="U12" s="107"/>
      <c r="V12" s="107"/>
      <c r="W12" s="107"/>
      <c r="X12" s="107"/>
      <c r="Y12" s="107"/>
      <c r="Z12" s="107"/>
      <c r="AA12" s="107"/>
      <c r="AB12" s="107"/>
    </row>
    <row r="13" spans="1:28" ht="138">
      <c r="A13" s="251">
        <v>44563</v>
      </c>
      <c r="B13" s="172" t="s">
        <v>89</v>
      </c>
      <c r="C13" s="173" t="s">
        <v>268</v>
      </c>
      <c r="D13" s="174">
        <v>2</v>
      </c>
      <c r="E13" s="188">
        <v>1</v>
      </c>
      <c r="F13" s="273" t="s">
        <v>586</v>
      </c>
      <c r="G13" s="278" t="s">
        <v>587</v>
      </c>
      <c r="H13" s="196"/>
      <c r="I13" s="196"/>
      <c r="J13" s="196"/>
      <c r="K13" s="249" t="s">
        <v>2</v>
      </c>
      <c r="L13" s="250">
        <f>SUM(D13:D19)-SUMIF(E13:E19,"-",D13:D19)</f>
        <v>12</v>
      </c>
      <c r="M13" s="107"/>
      <c r="N13" s="107"/>
      <c r="O13" s="107"/>
      <c r="P13" s="107"/>
      <c r="Q13" s="107"/>
      <c r="R13" s="107"/>
      <c r="S13" s="107"/>
      <c r="T13" s="107"/>
      <c r="U13" s="107"/>
      <c r="V13" s="107"/>
      <c r="W13" s="107"/>
      <c r="X13" s="107"/>
      <c r="Y13" s="107"/>
      <c r="Z13" s="107"/>
      <c r="AA13" s="107"/>
      <c r="AB13" s="107"/>
    </row>
    <row r="14" spans="1:28" ht="55.15">
      <c r="A14" s="251">
        <v>44594</v>
      </c>
      <c r="B14" s="172" t="s">
        <v>90</v>
      </c>
      <c r="C14" s="173" t="s">
        <v>271</v>
      </c>
      <c r="D14" s="174">
        <v>3</v>
      </c>
      <c r="E14" s="188">
        <v>3</v>
      </c>
      <c r="F14" s="175"/>
      <c r="G14" s="208" t="s">
        <v>588</v>
      </c>
      <c r="H14" s="196"/>
      <c r="I14" s="196"/>
      <c r="J14" s="196"/>
      <c r="K14" s="249" t="s">
        <v>3</v>
      </c>
      <c r="L14" s="250">
        <f>SUMIF(E13:E19,"~?",D13:D19)</f>
        <v>0</v>
      </c>
      <c r="M14" s="107"/>
      <c r="N14" s="107"/>
      <c r="O14" s="107"/>
      <c r="P14" s="107"/>
      <c r="Q14" s="107"/>
      <c r="R14" s="107"/>
      <c r="S14" s="107"/>
      <c r="T14" s="107"/>
      <c r="U14" s="107"/>
      <c r="V14" s="107"/>
      <c r="W14" s="107"/>
      <c r="X14" s="107"/>
      <c r="Y14" s="107"/>
      <c r="Z14" s="107"/>
      <c r="AA14" s="107"/>
      <c r="AB14" s="107"/>
    </row>
    <row r="15" spans="1:28" ht="96.6">
      <c r="A15" s="251">
        <v>44622</v>
      </c>
      <c r="B15" s="172" t="s">
        <v>91</v>
      </c>
      <c r="C15" s="173" t="s">
        <v>273</v>
      </c>
      <c r="D15" s="174">
        <v>1</v>
      </c>
      <c r="E15" s="188">
        <v>1</v>
      </c>
      <c r="F15" s="175"/>
      <c r="G15" s="208" t="s">
        <v>589</v>
      </c>
      <c r="H15" s="196"/>
      <c r="I15" s="196"/>
      <c r="J15" s="196"/>
      <c r="K15" s="249" t="s">
        <v>4</v>
      </c>
      <c r="L15" s="250">
        <f>SUM(E13:E19)</f>
        <v>11</v>
      </c>
      <c r="M15" s="107"/>
      <c r="N15" s="107"/>
      <c r="O15" s="107"/>
      <c r="P15" s="107"/>
      <c r="Q15" s="107"/>
      <c r="R15" s="107"/>
      <c r="S15" s="107"/>
      <c r="T15" s="107"/>
      <c r="U15" s="107"/>
      <c r="V15" s="107"/>
      <c r="W15" s="107"/>
      <c r="X15" s="107"/>
      <c r="Y15" s="107"/>
      <c r="Z15" s="107"/>
      <c r="AA15" s="107"/>
      <c r="AB15" s="107"/>
    </row>
    <row r="16" spans="1:28" ht="41.45">
      <c r="A16" s="251">
        <v>44653</v>
      </c>
      <c r="B16" s="172" t="s">
        <v>92</v>
      </c>
      <c r="C16" s="173" t="s">
        <v>275</v>
      </c>
      <c r="D16" s="174">
        <v>2</v>
      </c>
      <c r="E16" s="188">
        <v>2</v>
      </c>
      <c r="F16" s="175"/>
      <c r="G16" s="207" t="s">
        <v>590</v>
      </c>
      <c r="H16" s="196"/>
      <c r="I16" s="196"/>
      <c r="J16" s="196"/>
      <c r="K16" s="249" t="s">
        <v>5</v>
      </c>
      <c r="L16" s="250">
        <f>L13-L14</f>
        <v>12</v>
      </c>
      <c r="M16" s="107"/>
      <c r="N16" s="107"/>
      <c r="O16" s="107"/>
      <c r="P16" s="107"/>
      <c r="Q16" s="107"/>
      <c r="R16" s="107"/>
      <c r="S16" s="107"/>
      <c r="T16" s="107"/>
      <c r="U16" s="107"/>
      <c r="V16" s="107"/>
      <c r="W16" s="107"/>
      <c r="X16" s="107"/>
      <c r="Y16" s="107"/>
      <c r="Z16" s="107"/>
      <c r="AA16" s="107"/>
      <c r="AB16" s="107"/>
    </row>
    <row r="17" spans="1:28" ht="27.6">
      <c r="A17" s="251">
        <v>44683</v>
      </c>
      <c r="B17" s="172" t="s">
        <v>93</v>
      </c>
      <c r="C17" s="173" t="s">
        <v>277</v>
      </c>
      <c r="D17" s="174">
        <v>1</v>
      </c>
      <c r="E17" s="188">
        <v>1</v>
      </c>
      <c r="F17" s="175"/>
      <c r="G17" s="207"/>
      <c r="H17" s="196"/>
      <c r="I17" s="196"/>
      <c r="J17" s="196"/>
      <c r="K17" s="252" t="s">
        <v>423</v>
      </c>
      <c r="L17" s="253">
        <f>IFERROR(L15/L13,"N/A")</f>
        <v>0.91666666666666663</v>
      </c>
      <c r="M17" s="107"/>
      <c r="N17" s="107"/>
      <c r="O17" s="107"/>
      <c r="P17" s="107"/>
      <c r="Q17" s="107"/>
      <c r="R17" s="107"/>
      <c r="S17" s="107"/>
      <c r="T17" s="107"/>
      <c r="U17" s="107"/>
      <c r="V17" s="107"/>
      <c r="W17" s="107"/>
      <c r="X17" s="107"/>
      <c r="Y17" s="107"/>
      <c r="Z17" s="107"/>
      <c r="AA17" s="107"/>
      <c r="AB17" s="107"/>
    </row>
    <row r="18" spans="1:28" ht="41.45">
      <c r="A18" s="251">
        <v>44714</v>
      </c>
      <c r="B18" s="172" t="s">
        <v>95</v>
      </c>
      <c r="C18" s="173" t="s">
        <v>281</v>
      </c>
      <c r="D18" s="174">
        <v>2</v>
      </c>
      <c r="E18" s="188">
        <v>2</v>
      </c>
      <c r="F18" s="175"/>
      <c r="G18" s="207" t="s">
        <v>591</v>
      </c>
      <c r="H18" s="196"/>
      <c r="I18" s="196"/>
      <c r="J18" s="196"/>
      <c r="K18" s="1"/>
      <c r="L18" s="254"/>
      <c r="M18" s="107"/>
      <c r="N18" s="107"/>
      <c r="O18" s="107"/>
      <c r="P18" s="107"/>
      <c r="Q18" s="107"/>
      <c r="R18" s="107"/>
      <c r="S18" s="107"/>
      <c r="T18" s="107"/>
      <c r="U18" s="107"/>
      <c r="V18" s="107"/>
      <c r="W18" s="107"/>
      <c r="X18" s="107"/>
      <c r="Y18" s="107"/>
      <c r="Z18" s="107"/>
      <c r="AA18" s="107"/>
      <c r="AB18" s="107"/>
    </row>
    <row r="19" spans="1:28" ht="41.45">
      <c r="A19" s="251">
        <v>44744</v>
      </c>
      <c r="B19" s="172" t="s">
        <v>96</v>
      </c>
      <c r="C19" s="173"/>
      <c r="D19" s="174">
        <v>1</v>
      </c>
      <c r="E19" s="188">
        <v>1</v>
      </c>
      <c r="F19" s="175"/>
      <c r="G19" s="207"/>
      <c r="H19" s="196"/>
      <c r="I19" s="196"/>
      <c r="J19" s="196"/>
      <c r="K19" s="1"/>
      <c r="L19" s="1"/>
      <c r="M19" s="107"/>
      <c r="N19" s="107"/>
      <c r="O19" s="107"/>
      <c r="P19" s="107"/>
      <c r="Q19" s="107"/>
      <c r="R19" s="107"/>
      <c r="S19" s="107"/>
      <c r="T19" s="107"/>
      <c r="U19" s="107"/>
      <c r="V19" s="107"/>
      <c r="W19" s="107"/>
      <c r="X19" s="107"/>
      <c r="Y19" s="107"/>
      <c r="Z19" s="107"/>
      <c r="AA19" s="107"/>
      <c r="AB19" s="107"/>
    </row>
    <row r="20" spans="1:28" ht="13.9">
      <c r="H20" s="196"/>
      <c r="I20" s="196"/>
      <c r="J20" s="196"/>
      <c r="K20" s="1"/>
      <c r="L20" s="1"/>
      <c r="M20" s="107"/>
      <c r="N20" s="107"/>
      <c r="O20" s="107"/>
      <c r="P20" s="107"/>
      <c r="Q20" s="107"/>
      <c r="R20" s="107"/>
      <c r="S20" s="107"/>
      <c r="T20" s="107"/>
      <c r="U20" s="107"/>
      <c r="V20" s="107"/>
      <c r="W20" s="107"/>
      <c r="X20" s="107"/>
      <c r="Y20" s="107"/>
      <c r="Z20" s="107"/>
      <c r="AA20" s="107"/>
      <c r="AB20" s="107"/>
    </row>
    <row r="21" spans="1:28" ht="13.9">
      <c r="A21" s="171"/>
      <c r="B21" s="173"/>
      <c r="C21" s="173"/>
      <c r="D21" s="174"/>
      <c r="E21" s="188"/>
      <c r="F21" s="175"/>
      <c r="G21" s="207"/>
      <c r="H21" s="196"/>
      <c r="I21" s="196"/>
      <c r="J21" s="196"/>
      <c r="K21" s="1"/>
      <c r="L21" s="2"/>
      <c r="M21" s="107"/>
      <c r="N21" s="107"/>
      <c r="O21" s="107"/>
      <c r="P21" s="107"/>
      <c r="Q21" s="107"/>
      <c r="R21" s="107"/>
      <c r="S21" s="107"/>
      <c r="T21" s="107"/>
      <c r="U21" s="107"/>
      <c r="V21" s="107"/>
      <c r="W21" s="107"/>
      <c r="X21" s="107"/>
      <c r="Y21" s="107"/>
      <c r="Z21" s="107"/>
      <c r="AA21" s="107"/>
      <c r="AB21" s="107"/>
    </row>
    <row r="22" spans="1:28" ht="13.9">
      <c r="A22" s="162" t="s">
        <v>431</v>
      </c>
      <c r="B22" s="169" t="s">
        <v>25</v>
      </c>
      <c r="C22" s="169"/>
      <c r="D22" s="169"/>
      <c r="E22" s="169"/>
      <c r="F22" s="170"/>
      <c r="G22" s="205"/>
      <c r="H22" s="196"/>
      <c r="I22" s="196"/>
      <c r="J22" s="196"/>
      <c r="K22" s="200"/>
      <c r="L22" s="200"/>
      <c r="M22" s="107"/>
      <c r="N22" s="107"/>
      <c r="O22" s="107"/>
      <c r="P22" s="107"/>
      <c r="Q22" s="107"/>
      <c r="R22" s="107"/>
      <c r="S22" s="107"/>
      <c r="T22" s="107"/>
      <c r="U22" s="107"/>
      <c r="V22" s="107"/>
      <c r="W22" s="107"/>
      <c r="X22" s="107"/>
      <c r="Y22" s="107"/>
      <c r="Z22" s="107"/>
      <c r="AA22" s="107"/>
      <c r="AB22" s="107"/>
    </row>
    <row r="23" spans="1:28" ht="55.15">
      <c r="A23" s="251">
        <v>44564</v>
      </c>
      <c r="B23" s="172" t="s">
        <v>97</v>
      </c>
      <c r="C23" s="173"/>
      <c r="D23" s="174">
        <v>1</v>
      </c>
      <c r="E23" s="188">
        <v>1</v>
      </c>
      <c r="F23" s="175"/>
      <c r="G23" s="207"/>
      <c r="H23" s="196"/>
      <c r="I23" s="196"/>
      <c r="J23" s="196"/>
      <c r="K23" s="249" t="s">
        <v>2</v>
      </c>
      <c r="L23" s="250">
        <f>SUM(D23:D26)-SUMIF(E23:E26,"-",D23:D26)</f>
        <v>4</v>
      </c>
      <c r="M23" s="107"/>
      <c r="N23" s="107"/>
      <c r="O23" s="107"/>
      <c r="P23" s="107"/>
      <c r="Q23" s="107"/>
      <c r="R23" s="107"/>
      <c r="S23" s="107"/>
      <c r="T23" s="107"/>
      <c r="U23" s="107"/>
      <c r="V23" s="107"/>
      <c r="W23" s="107"/>
      <c r="X23" s="107"/>
      <c r="Y23" s="107"/>
      <c r="Z23" s="107"/>
      <c r="AA23" s="107"/>
      <c r="AB23" s="107"/>
    </row>
    <row r="24" spans="1:28" ht="82.9">
      <c r="A24" s="251">
        <v>44595</v>
      </c>
      <c r="B24" s="172" t="s">
        <v>98</v>
      </c>
      <c r="C24" s="173" t="s">
        <v>285</v>
      </c>
      <c r="D24" s="174">
        <v>3</v>
      </c>
      <c r="E24" s="188">
        <v>3</v>
      </c>
      <c r="F24" s="196"/>
      <c r="G24" s="274" t="s">
        <v>529</v>
      </c>
      <c r="H24" s="196"/>
      <c r="I24" s="196"/>
      <c r="J24" s="196"/>
      <c r="K24" s="249" t="s">
        <v>3</v>
      </c>
      <c r="L24" s="250">
        <f>SUMIF(E23:E26,"~?",D23:D26)</f>
        <v>0</v>
      </c>
      <c r="M24" s="107"/>
      <c r="N24" s="107"/>
      <c r="O24" s="107"/>
      <c r="P24" s="107"/>
      <c r="Q24" s="107"/>
      <c r="R24" s="107"/>
      <c r="S24" s="107"/>
      <c r="T24" s="107"/>
      <c r="U24" s="107"/>
      <c r="V24" s="107"/>
      <c r="W24" s="107"/>
      <c r="X24" s="107"/>
      <c r="Y24" s="107"/>
      <c r="Z24" s="107"/>
      <c r="AA24" s="107"/>
      <c r="AB24" s="107"/>
    </row>
    <row r="25" spans="1:28" ht="13.9">
      <c r="A25" s="172"/>
      <c r="B25" s="172"/>
      <c r="C25" s="173"/>
      <c r="D25" s="174"/>
      <c r="E25" s="188"/>
      <c r="G25" s="207"/>
      <c r="H25" s="196"/>
      <c r="I25" s="196"/>
      <c r="J25" s="196"/>
      <c r="K25" s="249" t="s">
        <v>4</v>
      </c>
      <c r="L25" s="250">
        <f>SUM(E23:E26)</f>
        <v>4</v>
      </c>
      <c r="M25" s="107"/>
      <c r="N25" s="107"/>
      <c r="O25" s="107"/>
      <c r="P25" s="107"/>
      <c r="Q25" s="107"/>
      <c r="R25" s="107"/>
      <c r="S25" s="107"/>
      <c r="T25" s="107"/>
      <c r="U25" s="107"/>
      <c r="V25" s="107"/>
      <c r="W25" s="107"/>
      <c r="X25" s="107"/>
      <c r="Y25" s="107"/>
      <c r="Z25" s="107"/>
      <c r="AA25" s="107"/>
      <c r="AB25" s="107"/>
    </row>
    <row r="26" spans="1:28" ht="27.6">
      <c r="A26" s="171"/>
      <c r="B26" s="173"/>
      <c r="C26" s="173"/>
      <c r="D26" s="174"/>
      <c r="E26" s="188"/>
      <c r="F26" s="175"/>
      <c r="G26" s="207"/>
      <c r="H26" s="196"/>
      <c r="I26" s="196"/>
      <c r="J26" s="196"/>
      <c r="K26" s="249" t="s">
        <v>5</v>
      </c>
      <c r="L26" s="250">
        <f>L23-L24</f>
        <v>4</v>
      </c>
      <c r="M26" s="107"/>
      <c r="N26" s="107"/>
      <c r="O26" s="107"/>
      <c r="P26" s="107"/>
      <c r="Q26" s="107"/>
      <c r="R26" s="107"/>
      <c r="S26" s="107"/>
      <c r="T26" s="107"/>
      <c r="U26" s="107"/>
      <c r="V26" s="107"/>
      <c r="W26" s="107"/>
      <c r="X26" s="107"/>
      <c r="Y26" s="107"/>
      <c r="Z26" s="107"/>
      <c r="AA26" s="107"/>
      <c r="AB26" s="107"/>
    </row>
    <row r="27" spans="1:28" ht="27.6">
      <c r="H27" s="196"/>
      <c r="I27" s="196"/>
      <c r="J27" s="196"/>
      <c r="K27" s="252" t="s">
        <v>423</v>
      </c>
      <c r="L27" s="253">
        <f>IFERROR(L25/L23,"N/A")</f>
        <v>1</v>
      </c>
      <c r="M27" s="107"/>
      <c r="N27" s="107"/>
      <c r="O27" s="107"/>
      <c r="P27" s="107"/>
      <c r="Q27" s="107"/>
      <c r="R27" s="107"/>
      <c r="S27" s="107"/>
      <c r="T27" s="107"/>
      <c r="U27" s="107"/>
      <c r="V27" s="107"/>
      <c r="W27" s="107"/>
      <c r="X27" s="107"/>
      <c r="Y27" s="107"/>
      <c r="Z27" s="107"/>
      <c r="AA27" s="107"/>
      <c r="AB27" s="107"/>
    </row>
    <row r="28" spans="1:28" ht="28.15" customHeight="1">
      <c r="A28" s="162" t="s">
        <v>434</v>
      </c>
      <c r="B28" s="168" t="s">
        <v>27</v>
      </c>
      <c r="C28" s="169"/>
      <c r="D28" s="169"/>
      <c r="E28" s="169"/>
      <c r="F28" s="170"/>
      <c r="G28" s="205"/>
      <c r="H28" s="196"/>
      <c r="I28" s="196"/>
      <c r="J28" s="196"/>
      <c r="K28" s="1"/>
      <c r="L28" s="1"/>
      <c r="M28" s="107"/>
      <c r="N28" s="107"/>
      <c r="O28" s="107"/>
      <c r="P28" s="107"/>
      <c r="Q28" s="107"/>
      <c r="R28" s="107"/>
      <c r="S28" s="107"/>
      <c r="T28" s="107"/>
      <c r="U28" s="107"/>
      <c r="V28" s="107"/>
      <c r="W28" s="107"/>
      <c r="X28" s="107"/>
      <c r="Y28" s="107"/>
      <c r="Z28" s="107"/>
      <c r="AA28" s="107"/>
      <c r="AB28" s="107"/>
    </row>
    <row r="29" spans="1:28" ht="138">
      <c r="A29" s="251">
        <v>44565</v>
      </c>
      <c r="B29" s="172" t="s">
        <v>101</v>
      </c>
      <c r="C29" s="173" t="s">
        <v>290</v>
      </c>
      <c r="D29" s="174">
        <v>2</v>
      </c>
      <c r="E29" s="275">
        <v>1</v>
      </c>
      <c r="F29" s="175"/>
      <c r="G29" s="207" t="s">
        <v>542</v>
      </c>
      <c r="H29" s="196"/>
      <c r="I29" s="196"/>
      <c r="J29" s="196"/>
      <c r="K29" s="255" t="s">
        <v>2</v>
      </c>
      <c r="L29" s="256">
        <f>SUM(D29:D32)-SUMIF(E29:E32,"-",D29:D32)</f>
        <v>6</v>
      </c>
      <c r="M29" s="107"/>
      <c r="N29" s="107"/>
      <c r="O29" s="107"/>
      <c r="P29" s="107"/>
      <c r="Q29" s="107"/>
      <c r="R29" s="107"/>
      <c r="S29" s="107"/>
      <c r="T29" s="107"/>
      <c r="U29" s="107"/>
      <c r="V29" s="107"/>
      <c r="W29" s="107"/>
      <c r="X29" s="107"/>
      <c r="Y29" s="107"/>
      <c r="Z29" s="107"/>
      <c r="AA29" s="107"/>
      <c r="AB29" s="107"/>
    </row>
    <row r="30" spans="1:28" ht="55.15">
      <c r="A30" s="251">
        <v>44596</v>
      </c>
      <c r="B30" s="172" t="s">
        <v>102</v>
      </c>
      <c r="C30" s="173" t="s">
        <v>292</v>
      </c>
      <c r="D30" s="174">
        <v>2</v>
      </c>
      <c r="E30" s="275">
        <v>0</v>
      </c>
      <c r="F30" s="175"/>
      <c r="G30" s="207" t="s">
        <v>542</v>
      </c>
      <c r="H30" s="196"/>
      <c r="I30" s="196"/>
      <c r="J30" s="196"/>
      <c r="K30" s="249" t="s">
        <v>3</v>
      </c>
      <c r="L30" s="250">
        <f>SUMIF(E29:E32,"~?",D29:D32)</f>
        <v>0</v>
      </c>
      <c r="M30" s="107"/>
      <c r="N30" s="107"/>
      <c r="O30" s="107"/>
      <c r="P30" s="107"/>
      <c r="Q30" s="107"/>
      <c r="R30" s="107"/>
      <c r="S30" s="107"/>
      <c r="T30" s="107"/>
      <c r="U30" s="107"/>
      <c r="V30" s="107"/>
      <c r="W30" s="107"/>
      <c r="X30" s="107"/>
      <c r="Y30" s="107"/>
      <c r="Z30" s="107"/>
      <c r="AA30" s="107"/>
      <c r="AB30" s="107"/>
    </row>
    <row r="31" spans="1:28" ht="69">
      <c r="A31" s="257">
        <v>44624</v>
      </c>
      <c r="B31" s="172" t="s">
        <v>103</v>
      </c>
      <c r="C31" s="173" t="s">
        <v>294</v>
      </c>
      <c r="D31" s="174">
        <v>2</v>
      </c>
      <c r="E31" s="275">
        <v>0</v>
      </c>
      <c r="F31" s="175"/>
      <c r="G31" s="207" t="s">
        <v>542</v>
      </c>
      <c r="H31" s="196"/>
      <c r="I31" s="196"/>
      <c r="J31" s="196"/>
      <c r="K31" s="249" t="s">
        <v>4</v>
      </c>
      <c r="L31" s="250">
        <f>SUM(E29:E32)</f>
        <v>1</v>
      </c>
      <c r="M31" s="107"/>
      <c r="N31" s="107"/>
      <c r="O31" s="107"/>
      <c r="P31" s="107"/>
      <c r="Q31" s="107"/>
      <c r="R31" s="107"/>
      <c r="S31" s="107"/>
      <c r="T31" s="107"/>
      <c r="U31" s="107"/>
      <c r="V31" s="107"/>
      <c r="W31" s="107"/>
      <c r="X31" s="107"/>
      <c r="Y31" s="107"/>
      <c r="Z31" s="107"/>
      <c r="AA31" s="107"/>
      <c r="AB31" s="107"/>
    </row>
    <row r="32" spans="1:28" ht="27.6">
      <c r="A32" s="171"/>
      <c r="B32" s="173"/>
      <c r="C32" s="173"/>
      <c r="D32" s="174"/>
      <c r="E32" s="188"/>
      <c r="F32" s="175"/>
      <c r="G32" s="207"/>
      <c r="H32" s="196"/>
      <c r="I32" s="196"/>
      <c r="J32" s="196"/>
      <c r="K32" s="249" t="s">
        <v>5</v>
      </c>
      <c r="L32" s="250">
        <f>L29-L30</f>
        <v>6</v>
      </c>
      <c r="M32" s="107"/>
      <c r="N32" s="107"/>
      <c r="O32" s="107"/>
      <c r="P32" s="107"/>
      <c r="Q32" s="107"/>
      <c r="R32" s="107"/>
      <c r="S32" s="107"/>
      <c r="T32" s="107"/>
      <c r="U32" s="107"/>
      <c r="V32" s="107"/>
      <c r="W32" s="107"/>
      <c r="X32" s="107"/>
      <c r="Y32" s="107"/>
      <c r="Z32" s="107"/>
      <c r="AA32" s="107"/>
      <c r="AB32" s="107"/>
    </row>
    <row r="33" spans="1:28" ht="27.6">
      <c r="A33" s="171"/>
      <c r="B33" s="173"/>
      <c r="C33" s="173"/>
      <c r="D33" s="174"/>
      <c r="E33" s="188"/>
      <c r="F33" s="175"/>
      <c r="G33" s="207"/>
      <c r="H33" s="196"/>
      <c r="I33" s="196"/>
      <c r="J33" s="196"/>
      <c r="K33" s="252" t="s">
        <v>423</v>
      </c>
      <c r="L33" s="253">
        <f>IFERROR(L31/L29,"N/A")</f>
        <v>0.16666666666666666</v>
      </c>
      <c r="M33" s="107"/>
      <c r="N33" s="107"/>
      <c r="O33" s="107"/>
      <c r="P33" s="107"/>
      <c r="Q33" s="107"/>
      <c r="R33" s="107"/>
      <c r="S33" s="107"/>
      <c r="T33" s="107"/>
      <c r="U33" s="107"/>
      <c r="V33" s="107"/>
      <c r="W33" s="107"/>
      <c r="X33" s="107"/>
      <c r="Y33" s="107"/>
      <c r="Z33" s="107"/>
      <c r="AA33" s="107"/>
      <c r="AB33" s="107"/>
    </row>
    <row r="34" spans="1:28" ht="13.9">
      <c r="A34" s="162" t="s">
        <v>436</v>
      </c>
      <c r="B34" s="168" t="s">
        <v>296</v>
      </c>
      <c r="C34" s="169"/>
      <c r="D34" s="169"/>
      <c r="E34" s="169"/>
      <c r="F34" s="170"/>
      <c r="G34" s="205"/>
      <c r="H34" s="196"/>
      <c r="I34" s="196"/>
      <c r="J34" s="196"/>
      <c r="M34" s="107"/>
      <c r="N34" s="107"/>
      <c r="O34" s="107"/>
      <c r="P34" s="107"/>
      <c r="Q34" s="107"/>
      <c r="R34" s="107"/>
      <c r="S34" s="107"/>
      <c r="T34" s="107"/>
      <c r="U34" s="107"/>
      <c r="V34" s="107"/>
      <c r="W34" s="107"/>
      <c r="X34" s="107"/>
      <c r="Y34" s="107"/>
      <c r="Z34" s="107"/>
      <c r="AA34" s="107"/>
      <c r="AB34" s="107"/>
    </row>
    <row r="35" spans="1:28" ht="27.6">
      <c r="A35" s="251">
        <v>44566</v>
      </c>
      <c r="B35" s="172" t="s">
        <v>105</v>
      </c>
      <c r="C35" s="173" t="s">
        <v>297</v>
      </c>
      <c r="D35" s="174">
        <v>3</v>
      </c>
      <c r="E35" s="188">
        <v>2</v>
      </c>
      <c r="F35" s="175"/>
      <c r="G35" s="207" t="s">
        <v>592</v>
      </c>
      <c r="H35" s="196"/>
      <c r="I35" s="196"/>
      <c r="J35" s="196"/>
      <c r="K35" s="249" t="s">
        <v>2</v>
      </c>
      <c r="L35" s="250">
        <f>SUM(D35:D38)-SUMIF(E35:E38,"-",D35:D38)</f>
        <v>4</v>
      </c>
      <c r="M35" s="107"/>
      <c r="N35" s="107"/>
      <c r="O35" s="107"/>
      <c r="P35" s="107"/>
      <c r="Q35" s="107"/>
      <c r="R35" s="107"/>
      <c r="S35" s="107"/>
      <c r="T35" s="107"/>
      <c r="U35" s="107"/>
      <c r="V35" s="107"/>
      <c r="W35" s="107"/>
      <c r="X35" s="107"/>
      <c r="Y35" s="107"/>
      <c r="Z35" s="107"/>
      <c r="AA35" s="107"/>
      <c r="AB35" s="107"/>
    </row>
    <row r="36" spans="1:28" ht="69">
      <c r="A36" s="251">
        <v>44597</v>
      </c>
      <c r="B36" s="172" t="s">
        <v>107</v>
      </c>
      <c r="C36" s="173" t="s">
        <v>299</v>
      </c>
      <c r="D36" s="174">
        <v>1</v>
      </c>
      <c r="E36" s="188">
        <v>1</v>
      </c>
      <c r="F36" s="175"/>
      <c r="G36" s="207"/>
      <c r="H36" s="196"/>
      <c r="I36" s="196"/>
      <c r="J36" s="196"/>
      <c r="K36" s="249" t="s">
        <v>3</v>
      </c>
      <c r="L36" s="250">
        <f>SUMIF(E35:E38,"~?",D35:D38)</f>
        <v>0</v>
      </c>
      <c r="M36" s="107"/>
      <c r="N36" s="107"/>
      <c r="O36" s="107"/>
      <c r="P36" s="107"/>
      <c r="Q36" s="107"/>
      <c r="R36" s="107"/>
      <c r="S36" s="107"/>
      <c r="T36" s="107"/>
      <c r="U36" s="107"/>
      <c r="V36" s="107"/>
      <c r="W36" s="107"/>
      <c r="X36" s="107"/>
      <c r="Y36" s="107"/>
      <c r="Z36" s="107"/>
      <c r="AA36" s="107"/>
      <c r="AB36" s="107"/>
    </row>
    <row r="37" spans="1:28" ht="13.9">
      <c r="H37" s="196"/>
      <c r="I37" s="196"/>
      <c r="J37" s="196"/>
      <c r="K37" s="249" t="s">
        <v>4</v>
      </c>
      <c r="L37" s="250">
        <f>SUM(E35:E38)</f>
        <v>3</v>
      </c>
      <c r="M37" s="107"/>
      <c r="N37" s="107"/>
      <c r="O37" s="107"/>
      <c r="P37" s="107"/>
      <c r="Q37" s="107"/>
      <c r="R37" s="107"/>
      <c r="S37" s="107"/>
      <c r="T37" s="107"/>
      <c r="U37" s="107"/>
      <c r="V37" s="107"/>
      <c r="W37" s="107"/>
      <c r="X37" s="107"/>
      <c r="Y37" s="107"/>
      <c r="Z37" s="107"/>
      <c r="AA37" s="107"/>
      <c r="AB37" s="107"/>
    </row>
    <row r="38" spans="1:28" ht="27.6">
      <c r="A38" s="171"/>
      <c r="B38" s="173"/>
      <c r="C38" s="173"/>
      <c r="D38" s="174"/>
      <c r="E38" s="188"/>
      <c r="F38" s="175"/>
      <c r="G38" s="207"/>
      <c r="H38" s="196"/>
      <c r="I38" s="196"/>
      <c r="J38" s="196"/>
      <c r="K38" s="249" t="s">
        <v>5</v>
      </c>
      <c r="L38" s="250">
        <f>L35-L36</f>
        <v>4</v>
      </c>
      <c r="M38" s="107"/>
      <c r="N38" s="107"/>
      <c r="O38" s="107"/>
      <c r="P38" s="107"/>
      <c r="Q38" s="107"/>
      <c r="R38" s="107"/>
      <c r="S38" s="107"/>
      <c r="T38" s="107"/>
      <c r="U38" s="107"/>
      <c r="V38" s="107"/>
      <c r="W38" s="107"/>
      <c r="X38" s="107"/>
      <c r="Y38" s="107"/>
      <c r="Z38" s="107"/>
      <c r="AA38" s="107"/>
      <c r="AB38" s="107"/>
    </row>
    <row r="39" spans="1:28" ht="27.6">
      <c r="A39" s="171"/>
      <c r="B39" s="173"/>
      <c r="C39" s="173"/>
      <c r="D39" s="174"/>
      <c r="E39" s="188"/>
      <c r="F39" s="175"/>
      <c r="G39" s="207"/>
      <c r="H39" s="196"/>
      <c r="I39" s="196"/>
      <c r="J39" s="196"/>
      <c r="K39" s="252" t="s">
        <v>423</v>
      </c>
      <c r="L39" s="253">
        <f>IFERROR(L37/L35,"N/A")</f>
        <v>0.75</v>
      </c>
      <c r="M39" s="107"/>
      <c r="N39" s="107"/>
      <c r="O39" s="107"/>
      <c r="P39" s="107"/>
      <c r="Q39" s="107"/>
      <c r="R39" s="107"/>
      <c r="S39" s="107"/>
      <c r="T39" s="107"/>
      <c r="U39" s="107"/>
      <c r="V39" s="107"/>
      <c r="W39" s="107"/>
      <c r="X39" s="107"/>
      <c r="Y39" s="107"/>
      <c r="Z39" s="107"/>
      <c r="AA39" s="107"/>
      <c r="AB39" s="107"/>
    </row>
    <row r="40" spans="1:28" ht="28.9" customHeight="1">
      <c r="A40" s="162" t="s">
        <v>438</v>
      </c>
      <c r="B40" s="168" t="s">
        <v>31</v>
      </c>
      <c r="C40" s="169"/>
      <c r="D40" s="169"/>
      <c r="E40" s="169"/>
      <c r="F40" s="170"/>
      <c r="G40" s="205"/>
      <c r="H40" s="196"/>
      <c r="I40" s="196"/>
      <c r="J40" s="196"/>
      <c r="M40" s="107"/>
      <c r="N40" s="107"/>
      <c r="O40" s="107"/>
      <c r="P40" s="107"/>
      <c r="Q40" s="107"/>
      <c r="R40" s="107"/>
      <c r="S40" s="107"/>
      <c r="T40" s="107"/>
      <c r="U40" s="107"/>
      <c r="V40" s="107"/>
      <c r="W40" s="107"/>
      <c r="X40" s="107"/>
      <c r="Y40" s="107"/>
      <c r="Z40" s="107"/>
      <c r="AA40" s="107"/>
      <c r="AB40" s="107"/>
    </row>
    <row r="41" spans="1:28" ht="27.6">
      <c r="A41" s="171"/>
      <c r="B41" s="240" t="s">
        <v>300</v>
      </c>
      <c r="C41" s="240"/>
      <c r="D41" s="240"/>
      <c r="E41" s="240"/>
      <c r="F41" s="241"/>
      <c r="G41" s="210"/>
      <c r="H41" s="196"/>
      <c r="I41" s="196"/>
      <c r="J41" s="196"/>
      <c r="K41" s="249" t="s">
        <v>2</v>
      </c>
      <c r="L41" s="250">
        <f>SUM(D41:D50)-SUMIF(E41:E50,"-",D41:D50)</f>
        <v>11</v>
      </c>
      <c r="M41" s="107"/>
      <c r="N41" s="107"/>
      <c r="O41" s="107"/>
      <c r="P41" s="107"/>
      <c r="Q41" s="107"/>
      <c r="R41" s="107"/>
      <c r="S41" s="107"/>
      <c r="T41" s="107"/>
      <c r="U41" s="107"/>
      <c r="V41" s="107"/>
      <c r="W41" s="107"/>
      <c r="X41" s="107"/>
      <c r="Y41" s="107"/>
      <c r="Z41" s="107"/>
      <c r="AA41" s="107"/>
      <c r="AB41" s="107"/>
    </row>
    <row r="42" spans="1:28" ht="27.6">
      <c r="A42" s="229" t="s">
        <v>109</v>
      </c>
      <c r="B42" s="172" t="s">
        <v>110</v>
      </c>
      <c r="C42" s="173" t="s">
        <v>301</v>
      </c>
      <c r="D42" s="174">
        <v>2</v>
      </c>
      <c r="E42" s="188">
        <v>1</v>
      </c>
      <c r="F42" s="239"/>
      <c r="G42" s="278" t="s">
        <v>558</v>
      </c>
      <c r="H42" s="196"/>
      <c r="I42" s="196"/>
      <c r="J42" s="196"/>
      <c r="K42" s="249" t="s">
        <v>3</v>
      </c>
      <c r="L42" s="250">
        <f>SUMIF(E41:E50,"~?",D41:D50)</f>
        <v>0</v>
      </c>
      <c r="M42" s="107"/>
      <c r="N42" s="107"/>
      <c r="O42" s="107"/>
      <c r="P42" s="107"/>
      <c r="Q42" s="107"/>
      <c r="R42" s="107"/>
      <c r="S42" s="107"/>
      <c r="T42" s="107"/>
      <c r="U42" s="107"/>
      <c r="V42" s="107"/>
      <c r="W42" s="107"/>
      <c r="X42" s="107"/>
      <c r="Y42" s="107"/>
      <c r="Z42" s="107"/>
      <c r="AA42" s="107"/>
      <c r="AB42" s="107"/>
    </row>
    <row r="43" spans="1:28" ht="41.45">
      <c r="A43" s="230" t="s">
        <v>111</v>
      </c>
      <c r="B43" s="172" t="s">
        <v>112</v>
      </c>
      <c r="C43" s="173" t="s">
        <v>303</v>
      </c>
      <c r="D43" s="174">
        <v>1</v>
      </c>
      <c r="E43" s="188">
        <v>0</v>
      </c>
      <c r="F43" s="196"/>
      <c r="G43" s="278" t="s">
        <v>559</v>
      </c>
      <c r="H43" s="196"/>
      <c r="I43" s="196"/>
      <c r="J43" s="196"/>
      <c r="K43" s="249" t="s">
        <v>4</v>
      </c>
      <c r="L43" s="250">
        <f>SUM(E41:E50)</f>
        <v>3</v>
      </c>
      <c r="M43" s="107"/>
      <c r="N43" s="107"/>
      <c r="O43" s="107"/>
      <c r="P43" s="107"/>
      <c r="Q43" s="107"/>
      <c r="R43" s="107"/>
      <c r="S43" s="107"/>
      <c r="T43" s="107"/>
      <c r="U43" s="107"/>
      <c r="V43" s="107"/>
      <c r="W43" s="107"/>
      <c r="X43" s="107"/>
      <c r="Y43" s="107"/>
      <c r="Z43" s="107"/>
      <c r="AA43" s="107"/>
      <c r="AB43" s="107"/>
    </row>
    <row r="44" spans="1:28" ht="41.45">
      <c r="A44" s="231" t="s">
        <v>113</v>
      </c>
      <c r="B44" s="172" t="s">
        <v>114</v>
      </c>
      <c r="C44" s="173" t="s">
        <v>304</v>
      </c>
      <c r="D44" s="174">
        <v>2</v>
      </c>
      <c r="E44" s="188">
        <v>2</v>
      </c>
      <c r="F44" s="196"/>
      <c r="G44" s="278" t="s">
        <v>560</v>
      </c>
      <c r="H44" s="196"/>
      <c r="I44" s="196"/>
      <c r="J44" s="196"/>
      <c r="K44" s="249" t="s">
        <v>5</v>
      </c>
      <c r="L44" s="250">
        <f>L41-L42</f>
        <v>11</v>
      </c>
      <c r="M44" s="107"/>
      <c r="N44" s="107"/>
      <c r="O44" s="107"/>
      <c r="P44" s="107"/>
      <c r="Q44" s="107"/>
      <c r="R44" s="107"/>
      <c r="S44" s="107"/>
      <c r="T44" s="107"/>
      <c r="U44" s="107"/>
      <c r="V44" s="107"/>
      <c r="W44" s="107"/>
      <c r="X44" s="107"/>
      <c r="Y44" s="107"/>
      <c r="Z44" s="107"/>
      <c r="AA44" s="107"/>
      <c r="AB44" s="107"/>
    </row>
    <row r="45" spans="1:28" ht="27.6">
      <c r="A45" s="230"/>
      <c r="B45" s="240" t="s">
        <v>115</v>
      </c>
      <c r="C45" s="240"/>
      <c r="D45" s="240"/>
      <c r="E45" s="240"/>
      <c r="F45" s="241"/>
      <c r="G45" s="210"/>
      <c r="H45" s="196"/>
      <c r="I45" s="196"/>
      <c r="J45" s="196"/>
      <c r="K45" s="252" t="s">
        <v>423</v>
      </c>
      <c r="L45" s="253">
        <f>IFERROR(L43/L41,"N/A")</f>
        <v>0.27272727272727271</v>
      </c>
      <c r="M45" s="107"/>
      <c r="N45" s="107"/>
      <c r="O45" s="107"/>
      <c r="P45" s="107"/>
      <c r="Q45" s="107"/>
      <c r="R45" s="107"/>
      <c r="S45" s="107"/>
      <c r="T45" s="107"/>
      <c r="U45" s="107"/>
      <c r="V45" s="107"/>
      <c r="W45" s="107"/>
      <c r="X45" s="107"/>
      <c r="Y45" s="107"/>
      <c r="Z45" s="107"/>
      <c r="AA45" s="107"/>
      <c r="AB45" s="107"/>
    </row>
    <row r="46" spans="1:28" ht="69">
      <c r="A46" s="220" t="s">
        <v>116</v>
      </c>
      <c r="B46" s="172" t="s">
        <v>119</v>
      </c>
      <c r="C46" s="173" t="s">
        <v>307</v>
      </c>
      <c r="D46" s="174">
        <v>2</v>
      </c>
      <c r="E46" s="188">
        <v>0</v>
      </c>
      <c r="F46" s="273" t="s">
        <v>593</v>
      </c>
      <c r="G46" s="207" t="s">
        <v>594</v>
      </c>
      <c r="H46" s="196"/>
      <c r="I46" s="196"/>
      <c r="J46" s="196"/>
      <c r="K46" s="1"/>
      <c r="L46" s="1"/>
      <c r="M46" s="107"/>
      <c r="N46" s="107"/>
      <c r="O46" s="107"/>
      <c r="P46" s="107"/>
      <c r="Q46" s="107"/>
      <c r="R46" s="107"/>
      <c r="S46" s="107"/>
      <c r="T46" s="107"/>
      <c r="U46" s="107"/>
      <c r="V46" s="107"/>
      <c r="W46" s="107"/>
      <c r="X46" s="107"/>
      <c r="Y46" s="107"/>
      <c r="Z46" s="107"/>
      <c r="AA46" s="107"/>
      <c r="AB46" s="107"/>
    </row>
    <row r="47" spans="1:28" ht="13.9">
      <c r="A47" s="230"/>
      <c r="B47" s="240" t="s">
        <v>120</v>
      </c>
      <c r="C47" s="240"/>
      <c r="D47" s="240"/>
      <c r="E47" s="240"/>
      <c r="F47" s="241"/>
      <c r="G47" s="210"/>
      <c r="H47" s="196"/>
      <c r="I47" s="196"/>
      <c r="J47" s="196"/>
      <c r="K47" s="1"/>
      <c r="L47" s="1"/>
      <c r="M47" s="107"/>
      <c r="N47" s="107"/>
      <c r="O47" s="107"/>
      <c r="P47" s="107"/>
      <c r="Q47" s="107"/>
      <c r="R47" s="107"/>
      <c r="S47" s="107"/>
      <c r="T47" s="107"/>
      <c r="U47" s="107"/>
      <c r="V47" s="107"/>
      <c r="W47" s="107"/>
      <c r="X47" s="107"/>
      <c r="Y47" s="107"/>
      <c r="Z47" s="107"/>
      <c r="AA47" s="107"/>
      <c r="AB47" s="107"/>
    </row>
    <row r="48" spans="1:28" ht="41.45">
      <c r="A48" s="221" t="s">
        <v>121</v>
      </c>
      <c r="B48" s="172" t="s">
        <v>122</v>
      </c>
      <c r="C48" s="280" t="s">
        <v>309</v>
      </c>
      <c r="D48" s="174">
        <v>2</v>
      </c>
      <c r="E48" s="188">
        <v>0</v>
      </c>
      <c r="F48" s="175"/>
      <c r="G48" s="207"/>
      <c r="H48" s="196"/>
      <c r="I48" s="196"/>
      <c r="J48" s="196"/>
      <c r="K48" s="1"/>
      <c r="L48" s="1"/>
      <c r="M48" s="107"/>
      <c r="N48" s="107"/>
      <c r="O48" s="107"/>
      <c r="P48" s="107"/>
      <c r="Q48" s="107"/>
      <c r="R48" s="107"/>
      <c r="S48" s="107"/>
      <c r="T48" s="107"/>
      <c r="U48" s="107"/>
      <c r="V48" s="107"/>
      <c r="W48" s="107"/>
      <c r="X48" s="107"/>
      <c r="Y48" s="107"/>
      <c r="Z48" s="107"/>
      <c r="AA48" s="107"/>
      <c r="AB48" s="107"/>
    </row>
    <row r="49" spans="1:28" ht="55.15">
      <c r="A49" s="221" t="s">
        <v>123</v>
      </c>
      <c r="B49" s="172" t="s">
        <v>128</v>
      </c>
      <c r="C49" s="173" t="s">
        <v>312</v>
      </c>
      <c r="D49" s="174">
        <v>2</v>
      </c>
      <c r="E49" s="188">
        <v>0</v>
      </c>
      <c r="F49" s="196"/>
      <c r="G49" s="196"/>
      <c r="H49" s="196"/>
      <c r="I49" s="196"/>
      <c r="J49" s="196"/>
      <c r="K49" s="1"/>
      <c r="L49" s="1"/>
      <c r="M49" s="107"/>
      <c r="N49" s="107"/>
      <c r="O49" s="107"/>
      <c r="P49" s="107"/>
      <c r="Q49" s="107"/>
      <c r="R49" s="107"/>
      <c r="S49" s="107"/>
      <c r="T49" s="107"/>
      <c r="U49" s="107"/>
      <c r="V49" s="107"/>
      <c r="W49" s="107"/>
      <c r="X49" s="107"/>
      <c r="Y49" s="107"/>
      <c r="Z49" s="107"/>
      <c r="AA49" s="107"/>
      <c r="AB49" s="107"/>
    </row>
    <row r="50" spans="1:28" ht="13.9">
      <c r="A50" s="171"/>
      <c r="B50" s="173"/>
      <c r="C50" s="173"/>
      <c r="D50" s="174"/>
      <c r="E50" s="188"/>
      <c r="F50" s="175"/>
      <c r="G50" s="207"/>
      <c r="H50" s="196"/>
      <c r="I50" s="196"/>
      <c r="J50" s="196"/>
      <c r="K50" s="1"/>
      <c r="L50" s="1"/>
      <c r="M50" s="107"/>
      <c r="N50" s="107"/>
      <c r="O50" s="107"/>
      <c r="P50" s="107"/>
      <c r="Q50" s="107"/>
      <c r="R50" s="107"/>
      <c r="S50" s="107"/>
      <c r="T50" s="107"/>
      <c r="U50" s="107"/>
      <c r="V50" s="107"/>
      <c r="W50" s="107"/>
      <c r="X50" s="107"/>
      <c r="Y50" s="107"/>
      <c r="Z50" s="107"/>
      <c r="AA50" s="107"/>
      <c r="AB50" s="107"/>
    </row>
    <row r="51" spans="1:28" ht="13.9">
      <c r="A51" s="162" t="s">
        <v>443</v>
      </c>
      <c r="B51" s="168" t="s">
        <v>313</v>
      </c>
      <c r="C51" s="169"/>
      <c r="D51" s="169"/>
      <c r="E51" s="169"/>
      <c r="F51" s="170"/>
      <c r="G51" s="205"/>
      <c r="H51" s="196"/>
      <c r="I51" s="196"/>
      <c r="J51" s="196"/>
      <c r="K51" s="200"/>
      <c r="L51" s="200"/>
      <c r="M51" s="107"/>
      <c r="N51" s="107"/>
      <c r="O51" s="107"/>
      <c r="P51" s="107"/>
      <c r="Q51" s="107"/>
      <c r="R51" s="107"/>
      <c r="S51" s="107"/>
      <c r="T51" s="107"/>
      <c r="U51" s="107"/>
      <c r="V51" s="107"/>
      <c r="W51" s="107"/>
      <c r="X51" s="107"/>
      <c r="Y51" s="107"/>
      <c r="Z51" s="107"/>
      <c r="AA51" s="107"/>
      <c r="AB51" s="107"/>
    </row>
    <row r="52" spans="1:28" ht="27.6">
      <c r="A52" s="171"/>
      <c r="B52" s="242" t="s">
        <v>130</v>
      </c>
      <c r="C52" s="240"/>
      <c r="D52" s="240"/>
      <c r="E52" s="240"/>
      <c r="F52" s="241"/>
      <c r="G52" s="210"/>
      <c r="H52" s="196"/>
      <c r="I52" s="196"/>
      <c r="J52" s="196"/>
      <c r="K52" s="249" t="s">
        <v>2</v>
      </c>
      <c r="L52" s="250">
        <f>SUM(D52:D83)-SUMIF(E52:E83,"-",D52:D83)</f>
        <v>24</v>
      </c>
      <c r="M52" s="107"/>
      <c r="N52" s="107"/>
      <c r="O52" s="107"/>
      <c r="P52" s="107"/>
      <c r="Q52" s="107"/>
      <c r="R52" s="107"/>
      <c r="S52" s="107"/>
      <c r="T52" s="107"/>
      <c r="U52" s="107"/>
      <c r="V52" s="107"/>
      <c r="W52" s="107"/>
      <c r="X52" s="107"/>
      <c r="Y52" s="107"/>
      <c r="Z52" s="107"/>
      <c r="AA52" s="107"/>
      <c r="AB52" s="107"/>
    </row>
    <row r="53" spans="1:28" ht="55.15">
      <c r="A53" s="231" t="s">
        <v>131</v>
      </c>
      <c r="B53" s="172" t="s">
        <v>132</v>
      </c>
      <c r="C53" s="173" t="s">
        <v>314</v>
      </c>
      <c r="D53" s="174">
        <v>1</v>
      </c>
      <c r="E53" s="188">
        <v>0</v>
      </c>
      <c r="F53" s="196"/>
      <c r="G53" s="196"/>
      <c r="H53" s="196"/>
      <c r="I53" s="196"/>
      <c r="J53" s="196"/>
      <c r="K53" s="249" t="s">
        <v>3</v>
      </c>
      <c r="L53" s="250">
        <f>SUMIF(E52:E83,"~?",D52:D83)</f>
        <v>0</v>
      </c>
      <c r="M53" s="107"/>
      <c r="N53" s="107"/>
      <c r="O53" s="107"/>
      <c r="P53" s="107"/>
      <c r="Q53" s="107"/>
      <c r="R53" s="107"/>
      <c r="S53" s="107"/>
      <c r="T53" s="107"/>
      <c r="U53" s="107"/>
      <c r="V53" s="107"/>
      <c r="W53" s="107"/>
      <c r="X53" s="107"/>
      <c r="Y53" s="107"/>
      <c r="Z53" s="107"/>
      <c r="AA53" s="107"/>
      <c r="AB53" s="107"/>
    </row>
    <row r="54" spans="1:28" ht="69">
      <c r="A54" s="231" t="s">
        <v>133</v>
      </c>
      <c r="B54" s="172" t="s">
        <v>134</v>
      </c>
      <c r="C54" s="173" t="s">
        <v>317</v>
      </c>
      <c r="D54" s="174">
        <v>1</v>
      </c>
      <c r="E54" s="188">
        <v>1</v>
      </c>
      <c r="F54" s="196"/>
      <c r="G54" s="274" t="s">
        <v>595</v>
      </c>
      <c r="H54" s="196"/>
      <c r="I54" s="196"/>
      <c r="J54" s="196"/>
      <c r="K54" s="249" t="s">
        <v>4</v>
      </c>
      <c r="L54" s="250">
        <f>SUM(E52:E83)</f>
        <v>17.5</v>
      </c>
      <c r="M54" s="107"/>
      <c r="N54" s="107"/>
      <c r="O54" s="107"/>
      <c r="P54" s="107"/>
      <c r="Q54" s="107"/>
      <c r="R54" s="107"/>
      <c r="S54" s="107"/>
      <c r="T54" s="107"/>
      <c r="U54" s="107"/>
      <c r="V54" s="107"/>
      <c r="W54" s="107"/>
      <c r="X54" s="107"/>
      <c r="Y54" s="107"/>
      <c r="Z54" s="107"/>
      <c r="AA54" s="107"/>
      <c r="AB54" s="107"/>
    </row>
    <row r="55" spans="1:28" ht="27.6">
      <c r="A55" s="171"/>
      <c r="B55" s="240" t="s">
        <v>318</v>
      </c>
      <c r="C55" s="240"/>
      <c r="D55" s="240"/>
      <c r="E55" s="240"/>
      <c r="F55" s="241"/>
      <c r="G55" s="210"/>
      <c r="H55" s="196"/>
      <c r="I55" s="196"/>
      <c r="J55" s="196"/>
      <c r="K55" s="249" t="s">
        <v>5</v>
      </c>
      <c r="L55" s="250">
        <f>L52-L53</f>
        <v>24</v>
      </c>
      <c r="M55" s="107"/>
      <c r="N55" s="107"/>
      <c r="O55" s="107"/>
      <c r="P55" s="107"/>
      <c r="Q55" s="107"/>
      <c r="R55" s="107"/>
      <c r="S55" s="107"/>
      <c r="T55" s="107"/>
      <c r="U55" s="107"/>
      <c r="V55" s="107"/>
      <c r="W55" s="107"/>
      <c r="X55" s="107"/>
      <c r="Y55" s="107"/>
      <c r="Z55" s="107"/>
      <c r="AA55" s="107"/>
      <c r="AB55" s="107"/>
    </row>
    <row r="56" spans="1:28" ht="41.45">
      <c r="A56" s="171" t="s">
        <v>136</v>
      </c>
      <c r="B56" s="172" t="s">
        <v>137</v>
      </c>
      <c r="C56" s="173" t="s">
        <v>319</v>
      </c>
      <c r="D56" s="174">
        <v>1</v>
      </c>
      <c r="E56" s="188">
        <v>1</v>
      </c>
      <c r="F56" s="175"/>
      <c r="G56" s="207"/>
      <c r="H56" s="196"/>
      <c r="I56" s="196"/>
      <c r="J56" s="196"/>
      <c r="K56" s="252" t="s">
        <v>423</v>
      </c>
      <c r="L56" s="253">
        <f>IFERROR(L54/L52,"N/A")</f>
        <v>0.72916666666666663</v>
      </c>
      <c r="M56" s="107"/>
      <c r="N56" s="107"/>
      <c r="O56" s="107"/>
      <c r="P56" s="107"/>
      <c r="Q56" s="107"/>
      <c r="R56" s="107"/>
      <c r="S56" s="107"/>
      <c r="T56" s="107"/>
      <c r="U56" s="107"/>
      <c r="V56" s="107"/>
      <c r="W56" s="107"/>
      <c r="X56" s="107"/>
      <c r="Y56" s="107"/>
      <c r="Z56" s="107"/>
      <c r="AA56" s="107"/>
      <c r="AB56" s="107"/>
    </row>
    <row r="57" spans="1:28" ht="27.6">
      <c r="A57" s="171" t="s">
        <v>138</v>
      </c>
      <c r="B57" s="172" t="s">
        <v>139</v>
      </c>
      <c r="C57" s="173" t="s">
        <v>321</v>
      </c>
      <c r="D57" s="174">
        <v>1</v>
      </c>
      <c r="E57" s="188">
        <v>1</v>
      </c>
      <c r="F57" s="196"/>
      <c r="G57" s="196"/>
      <c r="H57" s="196"/>
      <c r="I57" s="196"/>
      <c r="J57" s="196"/>
      <c r="K57" s="1"/>
      <c r="L57" s="1"/>
      <c r="M57" s="107"/>
      <c r="N57" s="107"/>
      <c r="O57" s="107"/>
      <c r="P57" s="107"/>
      <c r="Q57" s="107"/>
      <c r="R57" s="107"/>
      <c r="S57" s="107"/>
      <c r="T57" s="107"/>
      <c r="U57" s="107"/>
      <c r="V57" s="107"/>
      <c r="W57" s="107"/>
      <c r="X57" s="107"/>
      <c r="Y57" s="107"/>
      <c r="Z57" s="107"/>
      <c r="AA57" s="107"/>
      <c r="AB57" s="107"/>
    </row>
    <row r="58" spans="1:28" ht="55.15">
      <c r="A58" s="171" t="s">
        <v>140</v>
      </c>
      <c r="B58" s="172" t="s">
        <v>141</v>
      </c>
      <c r="C58" s="173"/>
      <c r="D58" s="174">
        <v>1</v>
      </c>
      <c r="E58" s="188">
        <v>1</v>
      </c>
      <c r="F58" s="175"/>
      <c r="G58" s="207"/>
      <c r="H58" s="196"/>
      <c r="I58" s="196"/>
      <c r="J58" s="196"/>
      <c r="K58" s="1"/>
      <c r="L58" s="1"/>
      <c r="M58" s="107"/>
      <c r="N58" s="107"/>
      <c r="O58" s="107"/>
      <c r="P58" s="107"/>
      <c r="Q58" s="107"/>
      <c r="R58" s="107"/>
      <c r="S58" s="107"/>
      <c r="T58" s="107"/>
      <c r="U58" s="107"/>
      <c r="V58" s="107"/>
      <c r="W58" s="107"/>
      <c r="X58" s="107"/>
      <c r="Y58" s="107"/>
      <c r="Z58" s="107"/>
      <c r="AA58" s="107"/>
      <c r="AB58" s="107"/>
    </row>
    <row r="59" spans="1:28" ht="13.9">
      <c r="A59" s="171"/>
      <c r="B59" s="240" t="s">
        <v>323</v>
      </c>
      <c r="C59" s="240"/>
      <c r="D59" s="240"/>
      <c r="E59" s="240"/>
      <c r="F59" s="241"/>
      <c r="G59" s="210"/>
      <c r="H59" s="196"/>
      <c r="I59" s="196"/>
      <c r="J59" s="196"/>
      <c r="K59" s="1"/>
      <c r="L59" s="1"/>
      <c r="M59" s="107"/>
      <c r="N59" s="107"/>
      <c r="O59" s="107"/>
      <c r="P59" s="107"/>
      <c r="Q59" s="107"/>
      <c r="R59" s="107"/>
      <c r="S59" s="107"/>
      <c r="T59" s="107"/>
      <c r="U59" s="107"/>
      <c r="V59" s="107"/>
      <c r="W59" s="107"/>
      <c r="X59" s="107"/>
      <c r="Y59" s="107"/>
      <c r="Z59" s="107"/>
      <c r="AA59" s="107"/>
      <c r="AB59" s="107"/>
    </row>
    <row r="60" spans="1:28" ht="55.15">
      <c r="A60" s="171" t="s">
        <v>143</v>
      </c>
      <c r="B60" s="172" t="s">
        <v>144</v>
      </c>
      <c r="C60" s="173" t="s">
        <v>324</v>
      </c>
      <c r="D60" s="174">
        <v>1</v>
      </c>
      <c r="E60" s="188">
        <v>0.5</v>
      </c>
      <c r="F60" s="175"/>
      <c r="G60" s="207"/>
      <c r="H60" s="196"/>
      <c r="I60" s="196"/>
      <c r="J60" s="196"/>
      <c r="K60" s="1"/>
      <c r="L60" s="1"/>
      <c r="M60" s="107"/>
      <c r="N60" s="107"/>
      <c r="O60" s="107"/>
      <c r="P60" s="107"/>
      <c r="Q60" s="107"/>
      <c r="R60" s="107"/>
      <c r="S60" s="107"/>
      <c r="T60" s="107"/>
      <c r="U60" s="107"/>
      <c r="V60" s="107"/>
      <c r="W60" s="107"/>
      <c r="X60" s="107"/>
      <c r="Y60" s="107"/>
      <c r="Z60" s="107"/>
      <c r="AA60" s="107"/>
      <c r="AB60" s="107"/>
    </row>
    <row r="61" spans="1:28" ht="13.9">
      <c r="A61" s="171"/>
      <c r="B61" s="240" t="s">
        <v>325</v>
      </c>
      <c r="C61" s="240"/>
      <c r="D61" s="240"/>
      <c r="E61" s="240"/>
      <c r="F61" s="241"/>
      <c r="G61" s="210"/>
      <c r="H61" s="196"/>
      <c r="I61" s="196"/>
      <c r="J61" s="196"/>
      <c r="K61" s="1"/>
      <c r="L61" s="1"/>
      <c r="M61" s="107"/>
      <c r="N61" s="107"/>
      <c r="O61" s="107"/>
      <c r="P61" s="107"/>
      <c r="Q61" s="107"/>
      <c r="R61" s="107"/>
      <c r="S61" s="107"/>
      <c r="T61" s="107"/>
      <c r="U61" s="107"/>
      <c r="V61" s="107"/>
      <c r="W61" s="107"/>
      <c r="X61" s="107"/>
      <c r="Y61" s="107"/>
      <c r="Z61" s="107"/>
      <c r="AA61" s="107"/>
      <c r="AB61" s="107"/>
    </row>
    <row r="62" spans="1:28" ht="55.15">
      <c r="A62" s="171" t="s">
        <v>146</v>
      </c>
      <c r="B62" s="172" t="s">
        <v>147</v>
      </c>
      <c r="C62" s="173" t="s">
        <v>326</v>
      </c>
      <c r="D62" s="174">
        <v>1</v>
      </c>
      <c r="E62" s="188">
        <v>1</v>
      </c>
      <c r="F62" s="175"/>
      <c r="G62" s="207"/>
      <c r="H62" s="196"/>
      <c r="I62" s="196"/>
      <c r="J62" s="196"/>
      <c r="K62" s="1"/>
      <c r="L62" s="1"/>
      <c r="M62" s="107"/>
      <c r="N62" s="107"/>
      <c r="O62" s="107"/>
      <c r="P62" s="107"/>
      <c r="Q62" s="107"/>
      <c r="R62" s="107"/>
      <c r="S62" s="107"/>
      <c r="T62" s="107"/>
      <c r="U62" s="107"/>
      <c r="V62" s="107"/>
      <c r="W62" s="107"/>
      <c r="X62" s="107"/>
      <c r="Y62" s="107"/>
      <c r="Z62" s="107"/>
      <c r="AA62" s="107"/>
      <c r="AB62" s="107"/>
    </row>
    <row r="63" spans="1:28" ht="27.6">
      <c r="A63" s="171" t="s">
        <v>148</v>
      </c>
      <c r="B63" s="172" t="s">
        <v>149</v>
      </c>
      <c r="C63" s="173" t="s">
        <v>328</v>
      </c>
      <c r="D63" s="174">
        <v>1</v>
      </c>
      <c r="E63" s="188">
        <v>1</v>
      </c>
      <c r="F63" s="175"/>
      <c r="G63" s="207"/>
      <c r="H63" s="196"/>
      <c r="I63" s="196"/>
      <c r="J63" s="196"/>
      <c r="K63" s="1"/>
      <c r="L63" s="1"/>
      <c r="M63" s="107"/>
      <c r="N63" s="107"/>
      <c r="O63" s="107"/>
      <c r="P63" s="107"/>
      <c r="Q63" s="107"/>
      <c r="R63" s="107"/>
      <c r="S63" s="107"/>
      <c r="T63" s="107"/>
      <c r="U63" s="107"/>
      <c r="V63" s="107"/>
      <c r="W63" s="107"/>
      <c r="X63" s="107"/>
      <c r="Y63" s="107"/>
      <c r="Z63" s="107"/>
      <c r="AA63" s="107"/>
      <c r="AB63" s="107"/>
    </row>
    <row r="64" spans="1:28" ht="110.45">
      <c r="A64" s="171" t="s">
        <v>150</v>
      </c>
      <c r="B64" s="172" t="s">
        <v>151</v>
      </c>
      <c r="C64" s="173" t="s">
        <v>329</v>
      </c>
      <c r="D64" s="174">
        <v>1</v>
      </c>
      <c r="E64" s="188">
        <v>0</v>
      </c>
      <c r="F64" s="175"/>
      <c r="G64" s="207"/>
      <c r="H64" s="196"/>
      <c r="I64" s="196"/>
      <c r="J64" s="196"/>
      <c r="K64" s="1"/>
      <c r="L64" s="1"/>
      <c r="M64" s="107"/>
      <c r="N64" s="107"/>
      <c r="O64" s="107"/>
      <c r="P64" s="107"/>
      <c r="Q64" s="107"/>
      <c r="R64" s="107"/>
      <c r="S64" s="107"/>
      <c r="T64" s="107"/>
      <c r="U64" s="107"/>
      <c r="V64" s="107"/>
      <c r="W64" s="107"/>
      <c r="X64" s="107"/>
      <c r="Y64" s="107"/>
      <c r="Z64" s="107"/>
      <c r="AA64" s="107"/>
      <c r="AB64" s="107"/>
    </row>
    <row r="65" spans="1:28" ht="13.9">
      <c r="A65" s="171"/>
      <c r="B65" s="240" t="s">
        <v>331</v>
      </c>
      <c r="C65" s="240"/>
      <c r="D65" s="240"/>
      <c r="E65" s="240"/>
      <c r="F65" s="241"/>
      <c r="G65" s="210"/>
      <c r="H65" s="196"/>
      <c r="I65" s="196"/>
      <c r="J65" s="196"/>
      <c r="K65" s="1"/>
      <c r="L65" s="1"/>
      <c r="M65" s="107"/>
      <c r="N65" s="107"/>
      <c r="O65" s="107"/>
      <c r="P65" s="107"/>
      <c r="Q65" s="107"/>
      <c r="R65" s="107"/>
      <c r="S65" s="107"/>
      <c r="T65" s="107"/>
      <c r="U65" s="107"/>
      <c r="V65" s="107"/>
      <c r="W65" s="107"/>
      <c r="X65" s="107"/>
      <c r="Y65" s="107"/>
      <c r="Z65" s="107"/>
      <c r="AA65" s="107"/>
      <c r="AB65" s="107"/>
    </row>
    <row r="66" spans="1:28" ht="82.9">
      <c r="A66" s="171" t="s">
        <v>153</v>
      </c>
      <c r="B66" s="172" t="s">
        <v>154</v>
      </c>
      <c r="C66" s="173" t="s">
        <v>332</v>
      </c>
      <c r="D66" s="174">
        <v>1</v>
      </c>
      <c r="E66" s="188">
        <v>1</v>
      </c>
      <c r="F66" s="175"/>
      <c r="G66" s="207"/>
      <c r="H66" s="196"/>
      <c r="I66" s="196"/>
      <c r="J66" s="196"/>
      <c r="K66" s="1"/>
      <c r="L66" s="1"/>
      <c r="M66" s="107"/>
      <c r="N66" s="107"/>
      <c r="O66" s="107"/>
      <c r="P66" s="107"/>
      <c r="Q66" s="107"/>
      <c r="R66" s="107"/>
      <c r="S66" s="107"/>
      <c r="T66" s="107"/>
      <c r="U66" s="107"/>
      <c r="V66" s="107"/>
      <c r="W66" s="107"/>
      <c r="X66" s="107"/>
      <c r="Y66" s="107"/>
      <c r="Z66" s="107"/>
      <c r="AA66" s="107"/>
      <c r="AB66" s="107"/>
    </row>
    <row r="67" spans="1:28" ht="55.15">
      <c r="A67" s="171" t="s">
        <v>155</v>
      </c>
      <c r="B67" s="172" t="s">
        <v>156</v>
      </c>
      <c r="C67" s="173"/>
      <c r="D67" s="174">
        <v>1</v>
      </c>
      <c r="E67" s="188">
        <v>0</v>
      </c>
      <c r="F67" s="175"/>
      <c r="G67" s="207"/>
      <c r="H67" s="196"/>
      <c r="I67" s="196"/>
      <c r="J67" s="196"/>
      <c r="K67" s="1"/>
      <c r="L67" s="1"/>
      <c r="M67" s="107"/>
      <c r="N67" s="107"/>
      <c r="O67" s="107"/>
      <c r="P67" s="107"/>
      <c r="Q67" s="107"/>
      <c r="R67" s="107"/>
      <c r="S67" s="107"/>
      <c r="T67" s="107"/>
      <c r="U67" s="107"/>
      <c r="V67" s="107"/>
      <c r="W67" s="107"/>
      <c r="X67" s="107"/>
      <c r="Y67" s="107"/>
      <c r="Z67" s="107"/>
      <c r="AA67" s="107"/>
      <c r="AB67" s="107"/>
    </row>
    <row r="68" spans="1:28" ht="13.9">
      <c r="A68" s="171"/>
      <c r="B68" s="240" t="s">
        <v>335</v>
      </c>
      <c r="C68" s="240"/>
      <c r="D68" s="240"/>
      <c r="E68" s="240"/>
      <c r="F68" s="241"/>
      <c r="G68" s="210"/>
      <c r="H68" s="196"/>
      <c r="I68" s="196"/>
      <c r="J68" s="196"/>
      <c r="K68" s="1"/>
      <c r="L68" s="1"/>
      <c r="M68" s="107"/>
      <c r="N68" s="107"/>
      <c r="O68" s="107"/>
      <c r="P68" s="107"/>
      <c r="Q68" s="107"/>
      <c r="R68" s="107"/>
      <c r="S68" s="107"/>
      <c r="T68" s="107"/>
      <c r="U68" s="107"/>
      <c r="V68" s="107"/>
      <c r="W68" s="107"/>
      <c r="X68" s="107"/>
      <c r="Y68" s="107"/>
      <c r="Z68" s="107"/>
      <c r="AA68" s="107"/>
      <c r="AB68" s="107"/>
    </row>
    <row r="69" spans="1:28" ht="82.9">
      <c r="A69" s="171" t="s">
        <v>158</v>
      </c>
      <c r="B69" s="172" t="s">
        <v>159</v>
      </c>
      <c r="C69" s="173" t="s">
        <v>336</v>
      </c>
      <c r="D69" s="174">
        <v>3</v>
      </c>
      <c r="E69" s="188">
        <v>3</v>
      </c>
      <c r="F69" s="175"/>
      <c r="G69" s="207"/>
      <c r="H69" s="196"/>
      <c r="I69" s="196"/>
      <c r="J69" s="196"/>
      <c r="K69" s="1"/>
      <c r="L69" s="1"/>
      <c r="M69" s="107"/>
      <c r="N69" s="107"/>
      <c r="O69" s="107"/>
      <c r="P69" s="107"/>
      <c r="Q69" s="107"/>
      <c r="R69" s="107"/>
      <c r="S69" s="107"/>
      <c r="T69" s="107"/>
      <c r="U69" s="107"/>
      <c r="V69" s="107"/>
      <c r="W69" s="107"/>
      <c r="X69" s="107"/>
      <c r="Y69" s="107"/>
      <c r="Z69" s="107"/>
      <c r="AA69" s="107"/>
      <c r="AB69" s="107"/>
    </row>
    <row r="70" spans="1:28" ht="55.15">
      <c r="A70" s="171" t="s">
        <v>160</v>
      </c>
      <c r="B70" s="172" t="s">
        <v>161</v>
      </c>
      <c r="C70" s="173" t="s">
        <v>338</v>
      </c>
      <c r="D70" s="174">
        <v>1</v>
      </c>
      <c r="E70" s="188">
        <v>1</v>
      </c>
      <c r="F70" s="175"/>
      <c r="G70" s="207"/>
      <c r="H70" s="196"/>
      <c r="I70" s="196"/>
      <c r="J70" s="196"/>
      <c r="K70" s="1"/>
      <c r="L70" s="1"/>
      <c r="M70" s="107"/>
      <c r="N70" s="107"/>
      <c r="O70" s="107"/>
      <c r="P70" s="107"/>
      <c r="Q70" s="107"/>
      <c r="R70" s="107"/>
      <c r="S70" s="107"/>
      <c r="T70" s="107"/>
      <c r="U70" s="107"/>
      <c r="V70" s="107"/>
      <c r="W70" s="107"/>
      <c r="X70" s="107"/>
      <c r="Y70" s="107"/>
      <c r="Z70" s="107"/>
      <c r="AA70" s="107"/>
      <c r="AB70" s="107"/>
    </row>
    <row r="71" spans="1:28" ht="41.45">
      <c r="A71" s="171" t="s">
        <v>162</v>
      </c>
      <c r="B71" s="172" t="s">
        <v>340</v>
      </c>
      <c r="C71" s="173" t="s">
        <v>341</v>
      </c>
      <c r="D71" s="174">
        <v>1</v>
      </c>
      <c r="E71" s="188">
        <v>1</v>
      </c>
      <c r="F71" s="196"/>
      <c r="G71" s="196"/>
      <c r="H71" s="196"/>
      <c r="I71" s="196"/>
      <c r="J71" s="196"/>
      <c r="K71" s="1"/>
      <c r="L71" s="1"/>
      <c r="M71" s="107"/>
      <c r="N71" s="107"/>
      <c r="O71" s="107"/>
      <c r="P71" s="107"/>
      <c r="Q71" s="107"/>
      <c r="R71" s="107"/>
      <c r="S71" s="107"/>
      <c r="T71" s="107"/>
      <c r="U71" s="107"/>
      <c r="V71" s="107"/>
      <c r="W71" s="107"/>
      <c r="X71" s="107"/>
      <c r="Y71" s="107"/>
      <c r="Z71" s="107"/>
      <c r="AA71" s="107"/>
      <c r="AB71" s="107"/>
    </row>
    <row r="72" spans="1:28" ht="55.15">
      <c r="A72" s="171" t="s">
        <v>164</v>
      </c>
      <c r="B72" s="172" t="s">
        <v>342</v>
      </c>
      <c r="C72" s="173"/>
      <c r="D72" s="174">
        <v>1</v>
      </c>
      <c r="E72" s="188">
        <v>1</v>
      </c>
      <c r="F72" s="196"/>
      <c r="G72" s="274" t="s">
        <v>596</v>
      </c>
      <c r="H72" s="196"/>
      <c r="I72" s="196"/>
      <c r="J72" s="196"/>
      <c r="K72" s="1"/>
      <c r="L72" s="1"/>
      <c r="M72" s="107"/>
      <c r="N72" s="107"/>
      <c r="O72" s="107"/>
      <c r="P72" s="107"/>
      <c r="Q72" s="107"/>
      <c r="R72" s="107"/>
      <c r="S72" s="107"/>
      <c r="T72" s="107"/>
      <c r="U72" s="107"/>
      <c r="V72" s="107"/>
      <c r="W72" s="107"/>
      <c r="X72" s="107"/>
      <c r="Y72" s="107"/>
      <c r="Z72" s="107"/>
      <c r="AA72" s="107"/>
      <c r="AB72" s="107"/>
    </row>
    <row r="73" spans="1:28" ht="13.9">
      <c r="A73" s="171"/>
      <c r="B73" s="240" t="s">
        <v>343</v>
      </c>
      <c r="C73" s="240"/>
      <c r="D73" s="240"/>
      <c r="E73" s="240"/>
      <c r="F73" s="241"/>
      <c r="G73" s="210"/>
      <c r="H73" s="196"/>
      <c r="I73" s="196"/>
      <c r="J73" s="196"/>
      <c r="K73" s="1"/>
      <c r="L73" s="1"/>
      <c r="M73" s="107"/>
      <c r="N73" s="107"/>
      <c r="O73" s="107"/>
      <c r="P73" s="107"/>
      <c r="Q73" s="107"/>
      <c r="R73" s="107"/>
      <c r="S73" s="107"/>
      <c r="T73" s="107"/>
      <c r="U73" s="107"/>
      <c r="V73" s="107"/>
      <c r="W73" s="107"/>
      <c r="X73" s="107"/>
      <c r="Y73" s="107"/>
      <c r="Z73" s="107"/>
      <c r="AA73" s="107"/>
      <c r="AB73" s="107"/>
    </row>
    <row r="74" spans="1:28" ht="55.15">
      <c r="A74" s="171" t="s">
        <v>167</v>
      </c>
      <c r="B74" s="172" t="s">
        <v>168</v>
      </c>
      <c r="C74" s="173" t="s">
        <v>344</v>
      </c>
      <c r="D74" s="174">
        <v>1</v>
      </c>
      <c r="E74" s="188">
        <v>1</v>
      </c>
      <c r="F74" s="239"/>
      <c r="G74" s="173" t="s">
        <v>344</v>
      </c>
      <c r="H74" s="196"/>
      <c r="I74" s="196"/>
      <c r="J74" s="196"/>
      <c r="K74" s="1"/>
      <c r="L74" s="1"/>
      <c r="M74" s="107"/>
      <c r="N74" s="107"/>
      <c r="O74" s="107"/>
      <c r="P74" s="107"/>
      <c r="Q74" s="107"/>
      <c r="R74" s="107"/>
      <c r="S74" s="107"/>
      <c r="T74" s="107"/>
      <c r="U74" s="107"/>
      <c r="V74" s="107"/>
      <c r="W74" s="107"/>
      <c r="X74" s="107"/>
      <c r="Y74" s="107"/>
      <c r="Z74" s="107"/>
      <c r="AA74" s="107"/>
      <c r="AB74" s="107"/>
    </row>
    <row r="75" spans="1:28" ht="41.45">
      <c r="A75" s="171" t="s">
        <v>169</v>
      </c>
      <c r="B75" s="172" t="s">
        <v>170</v>
      </c>
      <c r="C75" s="173"/>
      <c r="D75" s="174">
        <v>1</v>
      </c>
      <c r="E75" s="188">
        <v>1</v>
      </c>
      <c r="F75" s="175"/>
      <c r="G75" s="207" t="s">
        <v>597</v>
      </c>
      <c r="H75" s="196"/>
      <c r="I75" s="196"/>
      <c r="J75" s="196"/>
      <c r="K75" s="1"/>
      <c r="L75" s="1"/>
      <c r="M75" s="107"/>
      <c r="N75" s="107"/>
      <c r="O75" s="107"/>
      <c r="P75" s="107"/>
      <c r="Q75" s="107"/>
      <c r="R75" s="107"/>
      <c r="S75" s="107"/>
      <c r="T75" s="107"/>
      <c r="U75" s="107"/>
      <c r="V75" s="107"/>
      <c r="W75" s="107"/>
      <c r="X75" s="107"/>
      <c r="Y75" s="107"/>
      <c r="Z75" s="107"/>
      <c r="AA75" s="107"/>
      <c r="AB75" s="107"/>
    </row>
    <row r="76" spans="1:28" ht="13.9">
      <c r="A76" s="171"/>
      <c r="B76" s="240" t="s">
        <v>348</v>
      </c>
      <c r="C76" s="240"/>
      <c r="D76" s="240"/>
      <c r="E76" s="240"/>
      <c r="F76" s="241"/>
      <c r="G76" s="210"/>
      <c r="H76" s="196"/>
      <c r="I76" s="196"/>
      <c r="J76" s="196"/>
      <c r="K76" s="1"/>
      <c r="L76" s="1"/>
      <c r="M76" s="107"/>
      <c r="N76" s="107"/>
      <c r="O76" s="107"/>
      <c r="P76" s="107"/>
      <c r="Q76" s="107"/>
      <c r="R76" s="107"/>
      <c r="S76" s="107"/>
      <c r="T76" s="107"/>
      <c r="U76" s="107"/>
      <c r="V76" s="107"/>
      <c r="W76" s="107"/>
      <c r="X76" s="107"/>
      <c r="Y76" s="107"/>
      <c r="Z76" s="107"/>
      <c r="AA76" s="107"/>
      <c r="AB76" s="107"/>
    </row>
    <row r="77" spans="1:28" ht="55.15">
      <c r="A77" s="171" t="s">
        <v>172</v>
      </c>
      <c r="B77" s="172" t="s">
        <v>173</v>
      </c>
      <c r="C77" s="173" t="s">
        <v>349</v>
      </c>
      <c r="D77" s="174">
        <v>1</v>
      </c>
      <c r="E77" s="188">
        <v>1</v>
      </c>
      <c r="F77" s="196"/>
      <c r="G77" s="196"/>
      <c r="H77" s="196"/>
      <c r="I77" s="378"/>
      <c r="J77" s="196"/>
      <c r="K77" s="1"/>
      <c r="L77" s="1"/>
      <c r="M77" s="107"/>
      <c r="N77" s="107"/>
      <c r="O77" s="107"/>
      <c r="P77" s="107"/>
      <c r="Q77" s="107"/>
      <c r="R77" s="107"/>
      <c r="S77" s="107"/>
      <c r="T77" s="107"/>
      <c r="U77" s="107"/>
      <c r="V77" s="107"/>
      <c r="W77" s="107"/>
      <c r="X77" s="107"/>
      <c r="Y77" s="107"/>
      <c r="Z77" s="107"/>
      <c r="AA77" s="107"/>
      <c r="AB77" s="107"/>
    </row>
    <row r="78" spans="1:28" ht="41.45">
      <c r="A78" s="171" t="s">
        <v>174</v>
      </c>
      <c r="B78" s="172" t="s">
        <v>175</v>
      </c>
      <c r="C78" s="173"/>
      <c r="D78" s="174">
        <v>1</v>
      </c>
      <c r="E78" s="188">
        <v>1</v>
      </c>
      <c r="F78" s="196"/>
      <c r="G78" s="196"/>
      <c r="H78" s="196"/>
      <c r="I78" s="381"/>
      <c r="J78" s="196"/>
      <c r="K78" s="1"/>
      <c r="L78" s="1"/>
      <c r="M78" s="107"/>
      <c r="N78" s="107"/>
      <c r="O78" s="107"/>
      <c r="P78" s="107"/>
      <c r="Q78" s="107"/>
      <c r="R78" s="107"/>
      <c r="S78" s="107"/>
      <c r="T78" s="107"/>
      <c r="U78" s="107"/>
      <c r="V78" s="107"/>
      <c r="W78" s="107"/>
      <c r="X78" s="107"/>
      <c r="Y78" s="107"/>
      <c r="Z78" s="107"/>
      <c r="AA78" s="107"/>
      <c r="AB78" s="107"/>
    </row>
    <row r="79" spans="1:28" ht="13.9">
      <c r="A79" s="171"/>
      <c r="B79" s="240" t="s">
        <v>351</v>
      </c>
      <c r="C79" s="240"/>
      <c r="D79" s="240"/>
      <c r="E79" s="240"/>
      <c r="F79" s="241"/>
      <c r="G79" s="210"/>
      <c r="H79" s="196"/>
      <c r="I79" s="196"/>
      <c r="J79" s="196"/>
      <c r="K79" s="1"/>
      <c r="L79" s="1"/>
      <c r="M79" s="107"/>
      <c r="N79" s="107"/>
      <c r="O79" s="107"/>
      <c r="P79" s="107"/>
      <c r="Q79" s="107"/>
      <c r="R79" s="107"/>
      <c r="S79" s="107"/>
      <c r="T79" s="107"/>
      <c r="U79" s="107"/>
      <c r="V79" s="107"/>
      <c r="W79" s="107"/>
      <c r="X79" s="107"/>
      <c r="Y79" s="107"/>
      <c r="Z79" s="107"/>
      <c r="AA79" s="107"/>
      <c r="AB79" s="107"/>
    </row>
    <row r="80" spans="1:28" ht="55.15">
      <c r="A80" s="171" t="s">
        <v>179</v>
      </c>
      <c r="B80" s="172" t="s">
        <v>180</v>
      </c>
      <c r="C80" s="173"/>
      <c r="D80" s="174">
        <v>1</v>
      </c>
      <c r="E80" s="188">
        <v>0</v>
      </c>
      <c r="F80" s="175"/>
      <c r="G80" s="207"/>
      <c r="H80" s="196"/>
      <c r="I80" s="196"/>
      <c r="J80" s="196"/>
      <c r="K80" s="1"/>
      <c r="L80" s="1"/>
      <c r="M80" s="107"/>
      <c r="N80" s="107"/>
      <c r="O80" s="107"/>
      <c r="P80" s="107"/>
      <c r="Q80" s="107"/>
      <c r="R80" s="107"/>
      <c r="S80" s="107"/>
      <c r="T80" s="107"/>
      <c r="U80" s="107"/>
      <c r="V80" s="107"/>
      <c r="W80" s="107"/>
      <c r="X80" s="107"/>
      <c r="Y80" s="107"/>
      <c r="Z80" s="107"/>
      <c r="AA80" s="107"/>
      <c r="AB80" s="107"/>
    </row>
    <row r="81" spans="1:28" ht="55.15">
      <c r="A81" s="171" t="s">
        <v>181</v>
      </c>
      <c r="B81" s="172" t="s">
        <v>182</v>
      </c>
      <c r="C81" s="173"/>
      <c r="D81" s="174">
        <v>1</v>
      </c>
      <c r="E81" s="188">
        <v>0</v>
      </c>
      <c r="F81" s="175"/>
      <c r="G81" s="207" t="s">
        <v>598</v>
      </c>
      <c r="H81" s="196"/>
      <c r="I81" s="196"/>
      <c r="J81" s="196"/>
      <c r="K81" s="1"/>
      <c r="L81" s="1"/>
      <c r="M81" s="107"/>
      <c r="N81" s="107"/>
      <c r="O81" s="107"/>
      <c r="P81" s="107"/>
      <c r="Q81" s="107"/>
      <c r="R81" s="107"/>
      <c r="S81" s="107"/>
      <c r="T81" s="107"/>
      <c r="U81" s="107"/>
      <c r="V81" s="107"/>
      <c r="W81" s="107"/>
      <c r="X81" s="107"/>
      <c r="Y81" s="107"/>
      <c r="Z81" s="107"/>
      <c r="AA81" s="107"/>
      <c r="AB81" s="107"/>
    </row>
    <row r="82" spans="1:28" ht="41.45">
      <c r="A82" s="171" t="s">
        <v>183</v>
      </c>
      <c r="B82" s="172" t="s">
        <v>184</v>
      </c>
      <c r="C82" s="173"/>
      <c r="D82" s="174">
        <v>1</v>
      </c>
      <c r="E82" s="188">
        <v>0</v>
      </c>
      <c r="F82" s="175"/>
      <c r="G82" s="207"/>
      <c r="H82" s="196"/>
      <c r="I82" s="196"/>
      <c r="J82" s="196"/>
      <c r="K82" s="1"/>
      <c r="L82" s="1"/>
      <c r="M82" s="107"/>
      <c r="N82" s="107"/>
      <c r="O82" s="107"/>
      <c r="P82" s="107"/>
      <c r="Q82" s="107"/>
      <c r="R82" s="107"/>
      <c r="S82" s="107"/>
      <c r="T82" s="107"/>
      <c r="U82" s="107"/>
      <c r="V82" s="107"/>
      <c r="W82" s="107"/>
      <c r="X82" s="107"/>
      <c r="Y82" s="107"/>
      <c r="Z82" s="107"/>
      <c r="AA82" s="107"/>
      <c r="AB82" s="107"/>
    </row>
    <row r="83" spans="1:28" ht="13.9">
      <c r="A83" s="171"/>
      <c r="B83" s="173"/>
      <c r="C83" s="173"/>
      <c r="D83" s="174"/>
      <c r="E83" s="188"/>
      <c r="F83" s="175"/>
      <c r="G83" s="207"/>
      <c r="H83" s="196"/>
      <c r="I83" s="196"/>
      <c r="J83" s="196"/>
      <c r="K83" s="1"/>
      <c r="L83" s="1"/>
      <c r="M83" s="107"/>
      <c r="N83" s="107"/>
      <c r="O83" s="107"/>
      <c r="P83" s="107"/>
      <c r="Q83" s="107"/>
      <c r="R83" s="107"/>
      <c r="S83" s="107"/>
      <c r="T83" s="107"/>
      <c r="U83" s="107"/>
      <c r="V83" s="107"/>
      <c r="W83" s="107"/>
      <c r="X83" s="107"/>
      <c r="Y83" s="107"/>
      <c r="Z83" s="107"/>
      <c r="AA83" s="107"/>
      <c r="AB83" s="107"/>
    </row>
    <row r="84" spans="1:28" ht="13.9">
      <c r="A84" s="162" t="s">
        <v>450</v>
      </c>
      <c r="B84" s="168" t="s">
        <v>353</v>
      </c>
      <c r="C84" s="169"/>
      <c r="D84" s="169"/>
      <c r="E84" s="169"/>
      <c r="F84" s="170"/>
      <c r="G84" s="205"/>
      <c r="H84" s="196"/>
      <c r="I84" s="196"/>
      <c r="J84" s="196"/>
      <c r="K84" s="200"/>
      <c r="L84" s="200"/>
      <c r="M84" s="107"/>
      <c r="N84" s="107"/>
      <c r="O84" s="107"/>
      <c r="P84" s="107"/>
      <c r="Q84" s="107"/>
      <c r="R84" s="107"/>
      <c r="S84" s="107"/>
      <c r="T84" s="107"/>
      <c r="U84" s="107"/>
      <c r="V84" s="107"/>
      <c r="W84" s="107"/>
      <c r="X84" s="107"/>
      <c r="Y84" s="107"/>
      <c r="Z84" s="107"/>
      <c r="AA84" s="107"/>
      <c r="AB84" s="107"/>
    </row>
    <row r="85" spans="1:28" ht="41.45">
      <c r="A85" s="222" t="s">
        <v>451</v>
      </c>
      <c r="B85" s="172" t="s">
        <v>186</v>
      </c>
      <c r="C85" s="173" t="s">
        <v>354</v>
      </c>
      <c r="D85" s="174">
        <v>2</v>
      </c>
      <c r="E85" s="275">
        <v>0</v>
      </c>
      <c r="F85" s="175"/>
      <c r="G85" s="196"/>
      <c r="H85" s="196"/>
      <c r="I85" s="196"/>
      <c r="J85" s="196"/>
      <c r="K85" s="249" t="s">
        <v>2</v>
      </c>
      <c r="L85" s="250">
        <f>SUM(D85:D88)-SUMIF(E85:E88,"-",D85:D88)</f>
        <v>2</v>
      </c>
      <c r="M85" s="107"/>
      <c r="N85" s="107"/>
      <c r="O85" s="107"/>
      <c r="P85" s="107"/>
      <c r="Q85" s="107"/>
      <c r="R85" s="107"/>
      <c r="S85" s="107"/>
      <c r="T85" s="107"/>
      <c r="U85" s="107"/>
      <c r="V85" s="107"/>
      <c r="W85" s="107"/>
      <c r="X85" s="107"/>
      <c r="Y85" s="107"/>
      <c r="Z85" s="107"/>
      <c r="AA85" s="107"/>
      <c r="AB85" s="107"/>
    </row>
    <row r="86" spans="1:28" ht="54" customHeight="1">
      <c r="B86" s="172"/>
      <c r="C86" s="173"/>
      <c r="D86" s="174"/>
      <c r="E86" s="188"/>
      <c r="F86" s="196"/>
      <c r="G86" s="196"/>
      <c r="H86" s="196"/>
      <c r="I86" s="196"/>
      <c r="J86" s="196"/>
      <c r="K86" s="249" t="s">
        <v>3</v>
      </c>
      <c r="L86" s="250">
        <f>SUMIF(E85:E88,"~?",D85:D88)</f>
        <v>0</v>
      </c>
      <c r="M86" s="107"/>
      <c r="N86" s="107"/>
      <c r="O86" s="107"/>
      <c r="P86" s="107"/>
      <c r="Q86" s="107"/>
      <c r="R86" s="107"/>
      <c r="S86" s="107"/>
      <c r="T86" s="107"/>
      <c r="U86" s="107"/>
      <c r="V86" s="107"/>
      <c r="W86" s="107"/>
      <c r="X86" s="107"/>
      <c r="Y86" s="107"/>
      <c r="Z86" s="107"/>
      <c r="AA86" s="107"/>
      <c r="AB86" s="107"/>
    </row>
    <row r="87" spans="1:28" ht="45.6" customHeight="1">
      <c r="B87" s="172"/>
      <c r="C87" s="173"/>
      <c r="D87" s="174"/>
      <c r="E87" s="188"/>
      <c r="F87" s="175"/>
      <c r="G87" s="206"/>
      <c r="H87" s="196"/>
      <c r="I87" s="196"/>
      <c r="J87" s="196"/>
      <c r="K87" s="249" t="s">
        <v>4</v>
      </c>
      <c r="L87" s="250">
        <f>SUM(E85:E88)</f>
        <v>0</v>
      </c>
      <c r="M87" s="107"/>
      <c r="N87" s="107"/>
      <c r="O87" s="107"/>
      <c r="P87" s="107"/>
      <c r="Q87" s="107"/>
      <c r="R87" s="107"/>
      <c r="S87" s="107"/>
      <c r="T87" s="107"/>
      <c r="U87" s="107"/>
      <c r="V87" s="107"/>
      <c r="W87" s="107"/>
      <c r="X87" s="107"/>
      <c r="Y87" s="107"/>
      <c r="Z87" s="107"/>
      <c r="AA87" s="107"/>
      <c r="AB87" s="107"/>
    </row>
    <row r="88" spans="1:28" ht="27.6">
      <c r="A88" s="171"/>
      <c r="B88" s="173"/>
      <c r="C88" s="173"/>
      <c r="D88" s="174"/>
      <c r="E88" s="188"/>
      <c r="F88" s="175"/>
      <c r="G88" s="207"/>
      <c r="H88" s="196"/>
      <c r="I88" s="196"/>
      <c r="J88" s="196"/>
      <c r="K88" s="249" t="s">
        <v>5</v>
      </c>
      <c r="L88" s="250">
        <f>L85-L86</f>
        <v>2</v>
      </c>
      <c r="M88" s="107"/>
      <c r="N88" s="107"/>
      <c r="O88" s="107"/>
      <c r="P88" s="107"/>
      <c r="Q88" s="107"/>
      <c r="R88" s="107"/>
      <c r="S88" s="107"/>
      <c r="T88" s="107"/>
      <c r="U88" s="107"/>
      <c r="V88" s="107"/>
      <c r="W88" s="107"/>
      <c r="X88" s="107"/>
      <c r="Y88" s="107"/>
      <c r="Z88" s="107"/>
      <c r="AA88" s="107"/>
      <c r="AB88" s="107"/>
    </row>
    <row r="89" spans="1:28" ht="39.6" customHeight="1">
      <c r="A89" s="171"/>
      <c r="B89" s="173"/>
      <c r="C89" s="173"/>
      <c r="D89" s="174"/>
      <c r="E89" s="188"/>
      <c r="F89" s="175"/>
      <c r="G89" s="207"/>
      <c r="H89" s="196"/>
      <c r="I89" s="196"/>
      <c r="J89" s="196"/>
      <c r="K89" s="252" t="s">
        <v>423</v>
      </c>
      <c r="L89" s="253">
        <f>IFERROR(L87/L85,"N/A")</f>
        <v>0</v>
      </c>
      <c r="M89" s="107"/>
      <c r="N89" s="107"/>
      <c r="O89" s="107"/>
      <c r="P89" s="107"/>
      <c r="Q89" s="107"/>
      <c r="R89" s="107"/>
      <c r="S89" s="107"/>
      <c r="T89" s="107"/>
      <c r="U89" s="107"/>
      <c r="V89" s="107"/>
      <c r="W89" s="107"/>
      <c r="X89" s="107"/>
      <c r="Y89" s="107"/>
      <c r="Z89" s="107"/>
      <c r="AA89" s="107"/>
      <c r="AB89" s="107"/>
    </row>
    <row r="90" spans="1:28" ht="31.15" customHeight="1">
      <c r="A90" s="162" t="s">
        <v>452</v>
      </c>
      <c r="B90" s="168" t="s">
        <v>37</v>
      </c>
      <c r="C90" s="169"/>
      <c r="D90" s="169"/>
      <c r="E90" s="169"/>
      <c r="F90" s="170"/>
      <c r="G90" s="205"/>
      <c r="H90" s="196"/>
      <c r="I90" s="196"/>
      <c r="J90" s="196"/>
      <c r="M90" s="107"/>
      <c r="N90" s="107"/>
      <c r="O90" s="107"/>
      <c r="P90" s="107"/>
      <c r="Q90" s="107"/>
      <c r="R90" s="107"/>
      <c r="S90" s="107"/>
      <c r="T90" s="107"/>
      <c r="U90" s="107"/>
      <c r="V90" s="107"/>
      <c r="W90" s="107"/>
      <c r="X90" s="107"/>
      <c r="Y90" s="107"/>
      <c r="Z90" s="107"/>
      <c r="AA90" s="107"/>
      <c r="AB90" s="107"/>
    </row>
    <row r="91" spans="1:28" ht="27.6">
      <c r="A91" s="171" t="s">
        <v>453</v>
      </c>
      <c r="B91" s="172" t="s">
        <v>190</v>
      </c>
      <c r="C91" s="173" t="s">
        <v>359</v>
      </c>
      <c r="D91" s="174">
        <v>3</v>
      </c>
      <c r="E91" s="188">
        <v>3</v>
      </c>
      <c r="F91" s="175"/>
      <c r="G91" s="206"/>
      <c r="H91" s="196"/>
      <c r="I91" s="196"/>
      <c r="J91" s="196"/>
      <c r="K91" s="249" t="s">
        <v>2</v>
      </c>
      <c r="L91" s="250">
        <f>SUM(D91:D94)-SUMIF(E91:E94,"-",D91:D94)</f>
        <v>5</v>
      </c>
      <c r="M91" s="107"/>
      <c r="N91" s="107"/>
      <c r="O91" s="107"/>
      <c r="P91" s="107"/>
      <c r="Q91" s="107"/>
      <c r="R91" s="107"/>
      <c r="S91" s="107"/>
      <c r="T91" s="107"/>
      <c r="U91" s="107"/>
      <c r="V91" s="107"/>
      <c r="W91" s="107"/>
      <c r="X91" s="107"/>
      <c r="Y91" s="107"/>
      <c r="Z91" s="107"/>
      <c r="AA91" s="107"/>
      <c r="AB91" s="107"/>
    </row>
    <row r="92" spans="1:28" ht="41.45">
      <c r="A92" s="222" t="s">
        <v>455</v>
      </c>
      <c r="B92" s="176" t="s">
        <v>191</v>
      </c>
      <c r="C92" s="173" t="s">
        <v>361</v>
      </c>
      <c r="D92" s="174">
        <v>2</v>
      </c>
      <c r="E92" s="188">
        <v>2</v>
      </c>
      <c r="F92" s="196"/>
      <c r="G92" s="196"/>
      <c r="H92" s="196"/>
      <c r="I92" s="196"/>
      <c r="J92" s="196"/>
      <c r="K92" s="249" t="s">
        <v>3</v>
      </c>
      <c r="L92" s="250">
        <f>SUMIF(E91:E94,"~?",D91:D94)</f>
        <v>0</v>
      </c>
      <c r="M92" s="107"/>
      <c r="N92" s="107"/>
      <c r="O92" s="107"/>
      <c r="P92" s="107"/>
      <c r="Q92" s="107"/>
      <c r="R92" s="107"/>
      <c r="S92" s="107"/>
      <c r="T92" s="107"/>
      <c r="U92" s="107"/>
      <c r="V92" s="107"/>
      <c r="W92" s="107"/>
      <c r="X92" s="107"/>
      <c r="Y92" s="107"/>
      <c r="Z92" s="107"/>
      <c r="AA92" s="107"/>
      <c r="AB92" s="107"/>
    </row>
    <row r="93" spans="1:28" ht="22.9" customHeight="1">
      <c r="A93" s="171"/>
      <c r="B93" s="176"/>
      <c r="C93" s="173"/>
      <c r="D93" s="174"/>
      <c r="E93" s="188"/>
      <c r="F93" s="196"/>
      <c r="G93" s="196"/>
      <c r="H93" s="196"/>
      <c r="I93" s="196"/>
      <c r="J93" s="196"/>
      <c r="K93" s="249" t="s">
        <v>4</v>
      </c>
      <c r="L93" s="250">
        <f>SUM(E91:E94)</f>
        <v>5</v>
      </c>
      <c r="M93" s="107"/>
      <c r="N93" s="107"/>
      <c r="O93" s="107"/>
      <c r="P93" s="107"/>
      <c r="Q93" s="107"/>
      <c r="R93" s="107"/>
      <c r="S93" s="107"/>
      <c r="T93" s="107"/>
      <c r="U93" s="107"/>
      <c r="V93" s="107"/>
      <c r="W93" s="107"/>
      <c r="X93" s="107"/>
      <c r="Y93" s="107"/>
      <c r="Z93" s="107"/>
      <c r="AA93" s="107"/>
      <c r="AB93" s="107"/>
    </row>
    <row r="94" spans="1:28" ht="27.6">
      <c r="A94" s="171"/>
      <c r="B94" s="172"/>
      <c r="C94" s="173"/>
      <c r="D94" s="174"/>
      <c r="E94" s="188"/>
      <c r="F94" s="175"/>
      <c r="G94" s="207"/>
      <c r="H94" s="196"/>
      <c r="I94" s="196"/>
      <c r="J94" s="196"/>
      <c r="K94" s="249" t="s">
        <v>5</v>
      </c>
      <c r="L94" s="250">
        <f>L91-L92</f>
        <v>5</v>
      </c>
      <c r="M94" s="107"/>
      <c r="N94" s="107"/>
      <c r="O94" s="107"/>
      <c r="P94" s="107"/>
      <c r="Q94" s="107"/>
      <c r="R94" s="107"/>
      <c r="S94" s="107"/>
      <c r="T94" s="107"/>
      <c r="U94" s="107"/>
      <c r="V94" s="107"/>
      <c r="W94" s="107"/>
      <c r="X94" s="107"/>
      <c r="Y94" s="107"/>
      <c r="Z94" s="107"/>
      <c r="AA94" s="107"/>
      <c r="AB94" s="107"/>
    </row>
    <row r="95" spans="1:28" ht="42.6" customHeight="1">
      <c r="A95" s="171"/>
      <c r="B95" s="172"/>
      <c r="C95" s="173"/>
      <c r="D95" s="174"/>
      <c r="E95" s="188"/>
      <c r="F95" s="175"/>
      <c r="G95" s="207"/>
      <c r="H95" s="196"/>
      <c r="I95" s="196"/>
      <c r="J95" s="196"/>
      <c r="K95" s="252" t="s">
        <v>423</v>
      </c>
      <c r="L95" s="253">
        <f>IFERROR(L93/L91,"N/A")</f>
        <v>1</v>
      </c>
      <c r="M95" s="107"/>
      <c r="N95" s="107"/>
      <c r="O95" s="107"/>
      <c r="P95" s="107"/>
      <c r="Q95" s="107"/>
      <c r="R95" s="107"/>
      <c r="S95" s="107"/>
      <c r="T95" s="107"/>
      <c r="U95" s="107"/>
      <c r="V95" s="107"/>
      <c r="W95" s="107"/>
      <c r="X95" s="107"/>
      <c r="Y95" s="107"/>
      <c r="Z95" s="107"/>
      <c r="AA95" s="107"/>
      <c r="AB95" s="107"/>
    </row>
    <row r="96" spans="1:28" ht="33.6" customHeight="1">
      <c r="A96" s="162" t="s">
        <v>457</v>
      </c>
      <c r="B96" s="168" t="s">
        <v>363</v>
      </c>
      <c r="C96" s="169"/>
      <c r="D96" s="169"/>
      <c r="E96" s="169"/>
      <c r="F96" s="170"/>
      <c r="G96" s="205"/>
      <c r="H96" s="196"/>
      <c r="I96" s="196"/>
      <c r="J96" s="196"/>
      <c r="M96" s="107"/>
      <c r="N96" s="107"/>
      <c r="O96" s="107"/>
      <c r="P96" s="107"/>
      <c r="Q96" s="107"/>
      <c r="R96" s="107"/>
      <c r="S96" s="107"/>
      <c r="T96" s="107"/>
      <c r="U96" s="107"/>
      <c r="V96" s="107"/>
      <c r="W96" s="107"/>
      <c r="X96" s="107"/>
      <c r="Y96" s="107"/>
      <c r="Z96" s="107"/>
      <c r="AA96" s="107"/>
      <c r="AB96" s="107"/>
    </row>
    <row r="97" spans="1:28" ht="41.45">
      <c r="A97" s="222" t="s">
        <v>458</v>
      </c>
      <c r="B97" s="172" t="s">
        <v>193</v>
      </c>
      <c r="C97" s="173" t="s">
        <v>364</v>
      </c>
      <c r="D97" s="174">
        <v>1</v>
      </c>
      <c r="E97" s="188">
        <v>0</v>
      </c>
      <c r="F97" s="175"/>
      <c r="G97" s="207"/>
      <c r="H97" s="196"/>
      <c r="I97" s="196"/>
      <c r="J97" s="196"/>
      <c r="K97" s="249" t="s">
        <v>2</v>
      </c>
      <c r="L97" s="250">
        <f>SUM(D97:D102)-SUMIF(E97:E102,"-",D97:D102)</f>
        <v>5</v>
      </c>
      <c r="M97" s="107"/>
      <c r="N97" s="107"/>
      <c r="O97" s="107"/>
      <c r="P97" s="107"/>
      <c r="Q97" s="107"/>
      <c r="R97" s="107"/>
      <c r="S97" s="107"/>
      <c r="T97" s="107"/>
      <c r="U97" s="107"/>
      <c r="V97" s="107"/>
      <c r="W97" s="107"/>
      <c r="X97" s="107"/>
      <c r="Y97" s="107"/>
      <c r="Z97" s="107"/>
      <c r="AA97" s="107"/>
      <c r="AB97" s="107"/>
    </row>
    <row r="98" spans="1:28" ht="41.45">
      <c r="A98" s="222" t="s">
        <v>460</v>
      </c>
      <c r="B98" s="172" t="s">
        <v>194</v>
      </c>
      <c r="C98" s="173" t="s">
        <v>366</v>
      </c>
      <c r="D98" s="174">
        <v>1</v>
      </c>
      <c r="E98" s="188">
        <v>1</v>
      </c>
      <c r="F98" s="175"/>
      <c r="G98" s="207"/>
      <c r="H98" s="196"/>
      <c r="I98" s="196"/>
      <c r="J98" s="196"/>
      <c r="K98" s="249" t="s">
        <v>3</v>
      </c>
      <c r="L98" s="250">
        <f>SUMIF(E97:E102,"~?",D97:D102)</f>
        <v>0</v>
      </c>
      <c r="M98" s="107"/>
      <c r="N98" s="107"/>
      <c r="O98" s="107"/>
      <c r="P98" s="107"/>
      <c r="Q98" s="107"/>
      <c r="R98" s="107"/>
      <c r="S98" s="107"/>
      <c r="T98" s="107"/>
      <c r="U98" s="107"/>
      <c r="V98" s="107"/>
      <c r="W98" s="107"/>
      <c r="X98" s="107"/>
      <c r="Y98" s="107"/>
      <c r="Z98" s="107"/>
      <c r="AA98" s="107"/>
      <c r="AB98" s="107"/>
    </row>
    <row r="99" spans="1:28" ht="82.9">
      <c r="A99" s="222" t="s">
        <v>461</v>
      </c>
      <c r="B99" s="172" t="s">
        <v>195</v>
      </c>
      <c r="C99" s="173" t="s">
        <v>368</v>
      </c>
      <c r="D99" s="174">
        <v>2</v>
      </c>
      <c r="E99" s="188">
        <v>0</v>
      </c>
      <c r="F99" s="175"/>
      <c r="G99" s="207"/>
      <c r="H99" s="196"/>
      <c r="I99" s="196"/>
      <c r="J99" s="196"/>
      <c r="K99" s="249" t="s">
        <v>4</v>
      </c>
      <c r="L99" s="250">
        <f>SUM(E97:E102)</f>
        <v>1</v>
      </c>
      <c r="M99" s="107"/>
      <c r="N99" s="107"/>
      <c r="O99" s="107"/>
      <c r="P99" s="107"/>
      <c r="Q99" s="107"/>
      <c r="R99" s="107"/>
      <c r="S99" s="107"/>
      <c r="T99" s="107"/>
      <c r="U99" s="107"/>
      <c r="V99" s="107"/>
      <c r="W99" s="107"/>
      <c r="X99" s="107"/>
      <c r="Y99" s="107"/>
      <c r="Z99" s="107"/>
      <c r="AA99" s="107"/>
      <c r="AB99" s="107"/>
    </row>
    <row r="100" spans="1:28" ht="27.6">
      <c r="A100" s="222" t="s">
        <v>463</v>
      </c>
      <c r="B100" s="172" t="s">
        <v>197</v>
      </c>
      <c r="C100" s="173" t="s">
        <v>371</v>
      </c>
      <c r="D100" s="174">
        <v>1</v>
      </c>
      <c r="E100" s="188">
        <v>0</v>
      </c>
      <c r="F100" s="175"/>
      <c r="G100" s="207"/>
      <c r="H100" s="196"/>
      <c r="I100" s="196"/>
      <c r="J100" s="196"/>
      <c r="K100" s="249" t="s">
        <v>5</v>
      </c>
      <c r="L100" s="250">
        <f>L97-L98</f>
        <v>5</v>
      </c>
      <c r="M100" s="107"/>
      <c r="N100" s="107"/>
      <c r="O100" s="107"/>
      <c r="P100" s="107"/>
      <c r="Q100" s="107"/>
      <c r="R100" s="107"/>
      <c r="S100" s="107"/>
      <c r="T100" s="107"/>
      <c r="U100" s="107"/>
      <c r="V100" s="107"/>
      <c r="W100" s="107"/>
      <c r="X100" s="107"/>
      <c r="Y100" s="107"/>
      <c r="Z100" s="107"/>
      <c r="AA100" s="107"/>
      <c r="AB100" s="107"/>
    </row>
    <row r="101" spans="1:28" ht="27.6">
      <c r="A101" s="177"/>
      <c r="B101" s="258"/>
      <c r="C101" s="259"/>
      <c r="D101" s="259"/>
      <c r="E101" s="259"/>
      <c r="F101" s="260"/>
      <c r="G101" s="211"/>
      <c r="H101" s="196"/>
      <c r="I101" s="196"/>
      <c r="J101" s="196"/>
      <c r="K101" s="252" t="s">
        <v>423</v>
      </c>
      <c r="L101" s="253">
        <f>IFERROR(L99/L97,"N/A")</f>
        <v>0.2</v>
      </c>
      <c r="M101" s="107"/>
      <c r="N101" s="107"/>
      <c r="O101" s="107"/>
      <c r="P101" s="107"/>
      <c r="Q101" s="107"/>
      <c r="R101" s="107"/>
      <c r="S101" s="107"/>
      <c r="T101" s="107"/>
      <c r="U101" s="107"/>
      <c r="V101" s="107"/>
      <c r="W101" s="107"/>
      <c r="X101" s="107"/>
      <c r="Y101" s="107"/>
      <c r="Z101" s="107"/>
      <c r="AA101" s="107"/>
      <c r="AB101" s="107"/>
    </row>
    <row r="102" spans="1:28" ht="13.9">
      <c r="A102" s="178"/>
      <c r="H102" s="196"/>
      <c r="I102" s="196"/>
      <c r="J102" s="196"/>
      <c r="M102" s="107"/>
      <c r="N102" s="107"/>
      <c r="O102" s="107"/>
      <c r="P102" s="107"/>
      <c r="Q102" s="107"/>
      <c r="R102" s="107"/>
      <c r="S102" s="107"/>
      <c r="T102" s="107"/>
      <c r="U102" s="107"/>
      <c r="V102" s="107"/>
      <c r="W102" s="107"/>
      <c r="X102" s="107"/>
      <c r="Y102" s="107"/>
      <c r="Z102" s="107"/>
      <c r="AA102" s="107"/>
      <c r="AB102" s="107"/>
    </row>
    <row r="103" spans="1:28" ht="13.9">
      <c r="A103" s="171"/>
      <c r="B103" s="173"/>
      <c r="C103" s="173"/>
      <c r="D103" s="174"/>
      <c r="E103" s="188"/>
      <c r="F103" s="175"/>
      <c r="G103" s="207"/>
      <c r="H103" s="196"/>
      <c r="I103" s="196"/>
      <c r="J103" s="196"/>
      <c r="K103" s="1"/>
      <c r="L103" s="1"/>
      <c r="M103" s="107"/>
      <c r="N103" s="107"/>
      <c r="O103" s="107"/>
      <c r="P103" s="107"/>
      <c r="Q103" s="107"/>
      <c r="R103" s="107"/>
      <c r="S103" s="107"/>
      <c r="T103" s="107"/>
      <c r="U103" s="107"/>
      <c r="V103" s="107"/>
      <c r="W103" s="107"/>
      <c r="X103" s="107"/>
      <c r="Y103" s="107"/>
      <c r="Z103" s="107"/>
      <c r="AA103" s="107"/>
      <c r="AB103" s="107"/>
    </row>
    <row r="104" spans="1:28" ht="13.9">
      <c r="A104" s="162" t="s">
        <v>464</v>
      </c>
      <c r="B104" s="168" t="s">
        <v>373</v>
      </c>
      <c r="C104" s="169"/>
      <c r="D104" s="169"/>
      <c r="E104" s="169"/>
      <c r="F104" s="170"/>
      <c r="G104" s="205"/>
      <c r="H104" s="196"/>
      <c r="I104" s="196"/>
      <c r="J104" s="196"/>
      <c r="K104" s="200"/>
      <c r="L104" s="200"/>
      <c r="M104" s="107"/>
      <c r="N104" s="107"/>
      <c r="O104" s="107"/>
      <c r="P104" s="107"/>
      <c r="Q104" s="107"/>
      <c r="R104" s="107"/>
      <c r="S104" s="107"/>
      <c r="T104" s="107"/>
      <c r="U104" s="107"/>
      <c r="V104" s="107"/>
      <c r="W104" s="107"/>
      <c r="X104" s="107"/>
      <c r="Y104" s="107"/>
      <c r="Z104" s="107"/>
      <c r="AA104" s="107"/>
      <c r="AB104" s="107"/>
    </row>
    <row r="105" spans="1:28" ht="55.15">
      <c r="A105" s="223" t="s">
        <v>465</v>
      </c>
      <c r="B105" s="172" t="s">
        <v>199</v>
      </c>
      <c r="C105" s="173" t="s">
        <v>374</v>
      </c>
      <c r="D105" s="174">
        <v>2</v>
      </c>
      <c r="E105" s="188" t="s">
        <v>286</v>
      </c>
      <c r="F105" s="175"/>
      <c r="G105" s="207"/>
      <c r="H105" s="196"/>
      <c r="I105" s="196"/>
      <c r="J105" s="196"/>
      <c r="K105" s="249" t="s">
        <v>2</v>
      </c>
      <c r="L105" s="250">
        <f>SUM(D105:D109)-SUMIF(E105:E109,"-",D105:D109)</f>
        <v>7</v>
      </c>
      <c r="M105" s="107"/>
      <c r="N105" s="107"/>
      <c r="O105" s="107"/>
      <c r="P105" s="107"/>
      <c r="Q105" s="107"/>
      <c r="R105" s="107"/>
      <c r="S105" s="107"/>
      <c r="T105" s="107"/>
      <c r="U105" s="107"/>
      <c r="V105" s="107"/>
      <c r="W105" s="107"/>
      <c r="X105" s="107"/>
      <c r="Y105" s="107"/>
      <c r="Z105" s="107"/>
      <c r="AA105" s="107"/>
      <c r="AB105" s="107"/>
    </row>
    <row r="106" spans="1:28" ht="96.6">
      <c r="A106" s="223" t="s">
        <v>466</v>
      </c>
      <c r="B106" s="173" t="s">
        <v>200</v>
      </c>
      <c r="C106" s="173" t="s">
        <v>467</v>
      </c>
      <c r="D106" s="174">
        <v>3</v>
      </c>
      <c r="E106" s="188" t="s">
        <v>286</v>
      </c>
      <c r="F106" s="175"/>
      <c r="G106" s="207"/>
      <c r="H106" s="196"/>
      <c r="I106" s="196"/>
      <c r="J106" s="196"/>
      <c r="K106" s="249" t="s">
        <v>3</v>
      </c>
      <c r="L106" s="250">
        <f>SUMIF(E105:E109,"~?",D105:D109)</f>
        <v>5</v>
      </c>
      <c r="M106" s="107"/>
      <c r="N106" s="107"/>
      <c r="O106" s="107"/>
      <c r="P106" s="107"/>
      <c r="Q106" s="107"/>
      <c r="R106" s="107"/>
      <c r="S106" s="107"/>
      <c r="T106" s="107"/>
      <c r="U106" s="107"/>
      <c r="V106" s="107"/>
      <c r="W106" s="107"/>
      <c r="X106" s="107"/>
      <c r="Y106" s="107"/>
      <c r="Z106" s="107"/>
      <c r="AA106" s="107"/>
      <c r="AB106" s="107"/>
    </row>
    <row r="107" spans="1:28" ht="55.15">
      <c r="A107" s="222" t="s">
        <v>468</v>
      </c>
      <c r="B107" s="173" t="s">
        <v>202</v>
      </c>
      <c r="C107" s="173" t="s">
        <v>377</v>
      </c>
      <c r="D107" s="174">
        <v>2</v>
      </c>
      <c r="E107" s="188">
        <v>1</v>
      </c>
      <c r="F107" s="175"/>
      <c r="G107" s="207" t="s">
        <v>599</v>
      </c>
      <c r="H107" s="196"/>
      <c r="I107" s="196"/>
      <c r="J107" s="196"/>
      <c r="K107" s="249" t="s">
        <v>4</v>
      </c>
      <c r="L107" s="250">
        <f>SUM(E105:E109)</f>
        <v>1</v>
      </c>
      <c r="M107" s="107"/>
      <c r="N107" s="107"/>
      <c r="O107" s="107"/>
      <c r="P107" s="107"/>
      <c r="Q107" s="107"/>
      <c r="R107" s="107"/>
      <c r="S107" s="107"/>
      <c r="T107" s="107"/>
      <c r="U107" s="107"/>
      <c r="V107" s="107"/>
      <c r="W107" s="107"/>
      <c r="X107" s="107"/>
      <c r="Y107" s="107"/>
      <c r="Z107" s="107"/>
      <c r="AA107" s="107"/>
      <c r="AB107" s="107"/>
    </row>
    <row r="108" spans="1:28" ht="27.6">
      <c r="H108" s="196"/>
      <c r="I108" s="196"/>
      <c r="J108" s="196"/>
      <c r="K108" s="249" t="s">
        <v>5</v>
      </c>
      <c r="L108" s="250">
        <f>L105-L106</f>
        <v>2</v>
      </c>
      <c r="M108" s="107"/>
      <c r="N108" s="107"/>
      <c r="O108" s="107"/>
      <c r="P108" s="107"/>
      <c r="Q108" s="107"/>
      <c r="R108" s="107"/>
      <c r="S108" s="107"/>
      <c r="T108" s="107"/>
      <c r="U108" s="107"/>
      <c r="V108" s="107"/>
      <c r="W108" s="107"/>
      <c r="X108" s="107"/>
      <c r="Y108" s="107"/>
      <c r="Z108" s="107"/>
      <c r="AA108" s="107"/>
      <c r="AB108" s="107"/>
    </row>
    <row r="109" spans="1:28" ht="27.6">
      <c r="A109" s="171"/>
      <c r="B109" s="173"/>
      <c r="C109" s="173"/>
      <c r="D109" s="174"/>
      <c r="E109" s="188"/>
      <c r="F109" s="175"/>
      <c r="G109" s="207"/>
      <c r="H109" s="196"/>
      <c r="I109" s="196"/>
      <c r="J109" s="196"/>
      <c r="K109" s="252" t="s">
        <v>423</v>
      </c>
      <c r="L109" s="253">
        <f>IFERROR(L107/L105,"N/A")</f>
        <v>0.14285714285714285</v>
      </c>
      <c r="M109" s="107"/>
      <c r="N109" s="107"/>
      <c r="O109" s="107"/>
      <c r="P109" s="107"/>
      <c r="Q109" s="107"/>
      <c r="R109" s="107"/>
      <c r="S109" s="107"/>
      <c r="T109" s="107"/>
      <c r="U109" s="107"/>
      <c r="V109" s="107"/>
      <c r="W109" s="107"/>
      <c r="X109" s="107"/>
      <c r="Y109" s="107"/>
      <c r="Z109" s="107"/>
      <c r="AA109" s="107"/>
      <c r="AB109" s="107"/>
    </row>
    <row r="110" spans="1:28" ht="13.9">
      <c r="A110" s="162" t="s">
        <v>469</v>
      </c>
      <c r="B110" s="168" t="s">
        <v>203</v>
      </c>
      <c r="C110" s="169"/>
      <c r="D110" s="169"/>
      <c r="E110" s="169"/>
      <c r="F110" s="170"/>
      <c r="G110" s="205"/>
      <c r="H110" s="196"/>
      <c r="I110" s="196"/>
      <c r="J110" s="196"/>
      <c r="K110" s="200"/>
      <c r="L110" s="200"/>
      <c r="M110" s="107"/>
      <c r="N110" s="107"/>
      <c r="O110" s="107"/>
      <c r="P110" s="107"/>
      <c r="Q110" s="107"/>
      <c r="R110" s="107"/>
      <c r="S110" s="107"/>
      <c r="T110" s="107"/>
      <c r="U110" s="107"/>
      <c r="V110" s="107"/>
      <c r="W110" s="107"/>
      <c r="X110" s="107"/>
      <c r="Y110" s="107"/>
      <c r="Z110" s="107"/>
      <c r="AA110" s="107"/>
      <c r="AB110" s="107"/>
    </row>
    <row r="111" spans="1:28" ht="27.6">
      <c r="A111" s="222" t="s">
        <v>470</v>
      </c>
      <c r="B111" s="172" t="s">
        <v>204</v>
      </c>
      <c r="C111" s="173"/>
      <c r="D111" s="174">
        <v>3</v>
      </c>
      <c r="E111" s="188">
        <v>3</v>
      </c>
      <c r="F111" s="207"/>
      <c r="G111" s="207"/>
      <c r="H111" s="196"/>
      <c r="I111" s="196"/>
      <c r="J111" s="196"/>
      <c r="K111" s="249" t="s">
        <v>2</v>
      </c>
      <c r="L111" s="250">
        <f>SUM(D111:D115)-SUMIF(E111:E115,"-",D111:D115)</f>
        <v>7</v>
      </c>
      <c r="M111" s="107"/>
      <c r="N111" s="107"/>
      <c r="O111" s="107"/>
      <c r="P111" s="107"/>
      <c r="Q111" s="107"/>
      <c r="R111" s="107"/>
      <c r="S111" s="107"/>
      <c r="T111" s="107"/>
      <c r="U111" s="107"/>
      <c r="V111" s="107"/>
      <c r="W111" s="107"/>
      <c r="X111" s="107"/>
      <c r="Y111" s="107"/>
      <c r="Z111" s="107"/>
      <c r="AA111" s="107"/>
      <c r="AB111" s="107"/>
    </row>
    <row r="112" spans="1:28" ht="55.15">
      <c r="A112" s="222" t="s">
        <v>471</v>
      </c>
      <c r="B112" s="201" t="s">
        <v>205</v>
      </c>
      <c r="C112" s="173"/>
      <c r="D112" s="174">
        <v>1</v>
      </c>
      <c r="E112" s="188">
        <v>1</v>
      </c>
      <c r="F112" s="175"/>
      <c r="G112" s="207"/>
      <c r="H112" s="196"/>
      <c r="I112" s="196"/>
      <c r="J112" s="196"/>
      <c r="K112" s="249" t="s">
        <v>3</v>
      </c>
      <c r="L112" s="250">
        <f>SUMIF(E111:E115,"~?",D111:D115)</f>
        <v>0</v>
      </c>
      <c r="M112" s="107"/>
      <c r="N112" s="107"/>
      <c r="O112" s="107"/>
      <c r="P112" s="107"/>
      <c r="Q112" s="107"/>
      <c r="R112" s="107"/>
      <c r="S112" s="107"/>
      <c r="T112" s="107"/>
      <c r="U112" s="107"/>
      <c r="V112" s="107"/>
      <c r="W112" s="107"/>
      <c r="X112" s="107"/>
      <c r="Y112" s="107"/>
      <c r="Z112" s="107"/>
      <c r="AA112" s="107"/>
      <c r="AB112" s="107"/>
    </row>
    <row r="113" spans="1:28" ht="55.15">
      <c r="A113" s="222" t="s">
        <v>472</v>
      </c>
      <c r="B113" s="172" t="s">
        <v>207</v>
      </c>
      <c r="C113" s="173"/>
      <c r="D113" s="174">
        <v>2</v>
      </c>
      <c r="E113" s="275">
        <v>2</v>
      </c>
      <c r="F113" s="175"/>
      <c r="G113" s="207"/>
      <c r="H113" s="196"/>
      <c r="I113" s="196"/>
      <c r="J113" s="196"/>
      <c r="K113" s="249" t="s">
        <v>4</v>
      </c>
      <c r="L113" s="250">
        <f>SUM(E111:E115)</f>
        <v>7</v>
      </c>
      <c r="M113" s="107"/>
      <c r="N113" s="107"/>
      <c r="O113" s="107"/>
      <c r="P113" s="107"/>
      <c r="Q113" s="107"/>
      <c r="R113" s="107"/>
      <c r="S113" s="107"/>
      <c r="T113" s="107"/>
      <c r="U113" s="107"/>
      <c r="V113" s="107"/>
      <c r="W113" s="107"/>
      <c r="X113" s="107"/>
      <c r="Y113" s="107"/>
      <c r="Z113" s="107"/>
      <c r="AA113" s="107"/>
      <c r="AB113" s="107"/>
    </row>
    <row r="114" spans="1:28" ht="27.6">
      <c r="A114" s="222" t="s">
        <v>473</v>
      </c>
      <c r="B114" s="172" t="s">
        <v>208</v>
      </c>
      <c r="C114" s="173" t="s">
        <v>379</v>
      </c>
      <c r="D114" s="174">
        <v>1</v>
      </c>
      <c r="E114" s="275">
        <v>1</v>
      </c>
      <c r="F114" s="175"/>
      <c r="G114" s="207"/>
      <c r="H114" s="196"/>
      <c r="I114" s="196"/>
      <c r="J114" s="196"/>
      <c r="K114" s="249" t="s">
        <v>5</v>
      </c>
      <c r="L114" s="250">
        <f>L111-L112</f>
        <v>7</v>
      </c>
      <c r="M114" s="107"/>
      <c r="N114" s="107"/>
      <c r="O114" s="107"/>
      <c r="P114" s="107"/>
      <c r="Q114" s="107"/>
      <c r="R114" s="107"/>
      <c r="S114" s="107"/>
      <c r="T114" s="107"/>
      <c r="U114" s="107"/>
      <c r="V114" s="107"/>
      <c r="W114" s="107"/>
      <c r="X114" s="107"/>
      <c r="Y114" s="107"/>
      <c r="Z114" s="107"/>
      <c r="AA114" s="107"/>
      <c r="AB114" s="107"/>
    </row>
    <row r="115" spans="1:28" ht="27.6">
      <c r="H115" s="196"/>
      <c r="I115" s="196"/>
      <c r="J115" s="196"/>
      <c r="K115" s="252" t="s">
        <v>423</v>
      </c>
      <c r="L115" s="253">
        <f>IFERROR(L113/L111,"N/A")</f>
        <v>1</v>
      </c>
      <c r="M115" s="107"/>
      <c r="N115" s="107"/>
      <c r="O115" s="107"/>
      <c r="P115" s="107"/>
      <c r="Q115" s="107"/>
      <c r="R115" s="107"/>
      <c r="S115" s="107"/>
      <c r="T115" s="107"/>
      <c r="U115" s="107"/>
      <c r="V115" s="107"/>
      <c r="W115" s="107"/>
      <c r="X115" s="107"/>
      <c r="Y115" s="107"/>
      <c r="Z115" s="107"/>
      <c r="AA115" s="107"/>
      <c r="AB115" s="107"/>
    </row>
    <row r="116" spans="1:28" ht="13.9">
      <c r="A116" s="162" t="s">
        <v>474</v>
      </c>
      <c r="B116" s="168" t="s">
        <v>44</v>
      </c>
      <c r="C116" s="169"/>
      <c r="D116" s="169"/>
      <c r="E116" s="169"/>
      <c r="F116" s="170"/>
      <c r="G116" s="205"/>
      <c r="H116" s="196"/>
      <c r="I116" s="196"/>
      <c r="J116" s="196"/>
      <c r="K116" s="200"/>
      <c r="L116" s="200"/>
      <c r="M116" s="107"/>
      <c r="N116" s="107"/>
      <c r="O116" s="107"/>
      <c r="P116" s="107"/>
      <c r="Q116" s="107"/>
      <c r="R116" s="107"/>
      <c r="S116" s="107"/>
      <c r="T116" s="107"/>
      <c r="U116" s="107"/>
      <c r="V116" s="107"/>
      <c r="W116" s="107"/>
      <c r="X116" s="107"/>
      <c r="Y116" s="107"/>
      <c r="Z116" s="107"/>
      <c r="AA116" s="107"/>
      <c r="AB116" s="107"/>
    </row>
    <row r="117" spans="1:28" ht="55.15">
      <c r="A117" s="222" t="s">
        <v>475</v>
      </c>
      <c r="B117" s="172" t="s">
        <v>210</v>
      </c>
      <c r="C117" s="173" t="s">
        <v>380</v>
      </c>
      <c r="D117" s="174">
        <v>1</v>
      </c>
      <c r="E117" s="188">
        <v>1</v>
      </c>
      <c r="F117" s="175"/>
      <c r="G117" s="207"/>
      <c r="H117" s="196"/>
      <c r="I117" s="196"/>
      <c r="J117" s="196"/>
      <c r="K117" s="249" t="s">
        <v>2</v>
      </c>
      <c r="L117" s="250">
        <f>SUM(D117:D122)-SUMIF(E117:E122,"-",D117:D122)</f>
        <v>5</v>
      </c>
      <c r="M117" s="107"/>
      <c r="N117" s="107"/>
      <c r="O117" s="107"/>
      <c r="P117" s="107"/>
      <c r="Q117" s="107"/>
      <c r="R117" s="107"/>
      <c r="S117" s="107"/>
      <c r="T117" s="107"/>
      <c r="U117" s="107"/>
      <c r="V117" s="107"/>
      <c r="W117" s="107"/>
      <c r="X117" s="107"/>
      <c r="Y117" s="107"/>
      <c r="Z117" s="107"/>
      <c r="AA117" s="107"/>
      <c r="AB117" s="107"/>
    </row>
    <row r="118" spans="1:28" ht="27.6">
      <c r="A118" s="222" t="s">
        <v>476</v>
      </c>
      <c r="B118" s="172" t="s">
        <v>211</v>
      </c>
      <c r="C118" s="173"/>
      <c r="D118" s="174">
        <v>1</v>
      </c>
      <c r="E118" s="188">
        <v>1</v>
      </c>
      <c r="F118" s="175"/>
      <c r="G118" s="207"/>
      <c r="H118" s="196"/>
      <c r="I118" s="196"/>
      <c r="J118" s="196"/>
      <c r="K118" s="249" t="s">
        <v>3</v>
      </c>
      <c r="L118" s="250">
        <f>SUMIF(E117:E122,"~?",D117:D122)</f>
        <v>0</v>
      </c>
      <c r="M118" s="107"/>
      <c r="N118" s="107"/>
      <c r="O118" s="107"/>
      <c r="P118" s="107"/>
      <c r="Q118" s="107"/>
      <c r="R118" s="107"/>
      <c r="S118" s="107"/>
      <c r="T118" s="107"/>
      <c r="U118" s="107"/>
      <c r="V118" s="107"/>
      <c r="W118" s="107"/>
      <c r="X118" s="107"/>
      <c r="Y118" s="107"/>
      <c r="Z118" s="107"/>
      <c r="AA118" s="107"/>
      <c r="AB118" s="107"/>
    </row>
    <row r="119" spans="1:28" ht="55.15">
      <c r="A119" s="222" t="s">
        <v>477</v>
      </c>
      <c r="B119" s="172" t="s">
        <v>212</v>
      </c>
      <c r="C119" s="173" t="s">
        <v>383</v>
      </c>
      <c r="D119" s="174">
        <v>1</v>
      </c>
      <c r="E119" s="188">
        <v>1</v>
      </c>
      <c r="F119" s="175"/>
      <c r="G119" s="207"/>
      <c r="H119" s="196"/>
      <c r="I119" s="196"/>
      <c r="J119" s="196"/>
      <c r="K119" s="249" t="s">
        <v>4</v>
      </c>
      <c r="L119" s="250">
        <f>SUM(E117:E122)</f>
        <v>5</v>
      </c>
      <c r="M119" s="107"/>
      <c r="N119" s="107"/>
      <c r="O119" s="107"/>
      <c r="P119" s="107"/>
      <c r="Q119" s="107"/>
      <c r="R119" s="107"/>
      <c r="S119" s="107"/>
      <c r="T119" s="107"/>
      <c r="U119" s="107"/>
      <c r="V119" s="107"/>
      <c r="W119" s="107"/>
      <c r="X119" s="107"/>
      <c r="Y119" s="107"/>
      <c r="Z119" s="107"/>
      <c r="AA119" s="107"/>
      <c r="AB119" s="107"/>
    </row>
    <row r="120" spans="1:28" ht="41.45">
      <c r="A120" s="222" t="s">
        <v>478</v>
      </c>
      <c r="B120" s="172" t="s">
        <v>385</v>
      </c>
      <c r="C120" s="173" t="s">
        <v>386</v>
      </c>
      <c r="D120" s="174">
        <v>1</v>
      </c>
      <c r="E120" s="188">
        <v>1</v>
      </c>
      <c r="G120" s="207"/>
      <c r="H120" s="196"/>
      <c r="I120" s="196"/>
      <c r="J120" s="196"/>
      <c r="K120" s="249" t="s">
        <v>5</v>
      </c>
      <c r="L120" s="250">
        <f>L117-L118</f>
        <v>5</v>
      </c>
      <c r="M120" s="107"/>
      <c r="N120" s="107"/>
      <c r="O120" s="107"/>
      <c r="P120" s="107"/>
      <c r="Q120" s="107"/>
      <c r="R120" s="107"/>
      <c r="S120" s="107"/>
      <c r="T120" s="107"/>
      <c r="U120" s="107"/>
      <c r="V120" s="107"/>
      <c r="W120" s="107"/>
      <c r="X120" s="107"/>
      <c r="Y120" s="107"/>
      <c r="Z120" s="107"/>
      <c r="AA120" s="107"/>
      <c r="AB120" s="107"/>
    </row>
    <row r="121" spans="1:28" ht="41.45">
      <c r="A121" s="222" t="s">
        <v>479</v>
      </c>
      <c r="B121" s="172" t="s">
        <v>214</v>
      </c>
      <c r="C121" s="173" t="s">
        <v>388</v>
      </c>
      <c r="D121" s="174">
        <v>1</v>
      </c>
      <c r="E121" s="188">
        <v>1</v>
      </c>
      <c r="F121" s="175"/>
      <c r="G121" s="175"/>
      <c r="H121" s="196"/>
      <c r="I121" s="196"/>
      <c r="J121" s="196"/>
      <c r="K121" s="252" t="s">
        <v>423</v>
      </c>
      <c r="L121" s="253">
        <f>IFERROR(L119/L117,"N/A")</f>
        <v>1</v>
      </c>
      <c r="M121" s="107"/>
      <c r="N121" s="107"/>
      <c r="O121" s="107"/>
      <c r="P121" s="107"/>
      <c r="Q121" s="107"/>
      <c r="R121" s="107"/>
      <c r="S121" s="107"/>
      <c r="T121" s="107"/>
      <c r="U121" s="107"/>
      <c r="V121" s="107"/>
      <c r="W121" s="107"/>
      <c r="X121" s="107"/>
      <c r="Y121" s="107"/>
      <c r="Z121" s="107"/>
      <c r="AA121" s="107"/>
      <c r="AB121" s="107"/>
    </row>
    <row r="122" spans="1:28" ht="13.9">
      <c r="A122" s="171"/>
      <c r="B122" s="173"/>
      <c r="C122" s="173"/>
      <c r="D122" s="174"/>
      <c r="E122" s="188"/>
      <c r="F122" s="175"/>
      <c r="G122" s="207"/>
      <c r="H122" s="196"/>
      <c r="I122" s="196"/>
      <c r="J122" s="196"/>
      <c r="K122" s="1"/>
      <c r="L122" s="1"/>
      <c r="M122" s="107"/>
      <c r="N122" s="107"/>
      <c r="O122" s="107"/>
      <c r="P122" s="107"/>
      <c r="Q122" s="107"/>
      <c r="R122" s="107"/>
      <c r="S122" s="107"/>
      <c r="T122" s="107"/>
      <c r="U122" s="107"/>
      <c r="V122" s="107"/>
      <c r="W122" s="107"/>
      <c r="X122" s="107"/>
      <c r="Y122" s="107"/>
      <c r="Z122" s="107"/>
      <c r="AA122" s="107"/>
      <c r="AB122" s="107"/>
    </row>
    <row r="123" spans="1:28" ht="13.9">
      <c r="A123" s="162" t="s">
        <v>480</v>
      </c>
      <c r="B123" s="168" t="s">
        <v>45</v>
      </c>
      <c r="C123" s="169"/>
      <c r="D123" s="169"/>
      <c r="E123" s="169"/>
      <c r="F123" s="170"/>
      <c r="G123" s="205"/>
      <c r="H123" s="196"/>
      <c r="I123" s="196"/>
      <c r="J123" s="196"/>
      <c r="K123" s="200"/>
      <c r="L123" s="200"/>
      <c r="M123" s="107"/>
      <c r="N123" s="107"/>
      <c r="O123" s="107"/>
      <c r="P123" s="107"/>
      <c r="Q123" s="107"/>
      <c r="R123" s="107"/>
      <c r="S123" s="107"/>
      <c r="T123" s="107"/>
      <c r="U123" s="107"/>
      <c r="V123" s="107"/>
      <c r="W123" s="107"/>
      <c r="X123" s="107"/>
      <c r="Y123" s="107"/>
      <c r="Z123" s="107"/>
      <c r="AA123" s="107"/>
      <c r="AB123" s="107"/>
    </row>
    <row r="124" spans="1:28" ht="69">
      <c r="A124" s="223" t="s">
        <v>481</v>
      </c>
      <c r="B124" s="172" t="s">
        <v>215</v>
      </c>
      <c r="C124" s="173" t="s">
        <v>389</v>
      </c>
      <c r="D124" s="174">
        <v>1</v>
      </c>
      <c r="E124" s="188">
        <v>0.5</v>
      </c>
      <c r="F124" s="175"/>
      <c r="G124" s="207"/>
      <c r="H124" s="196"/>
      <c r="I124" s="196"/>
      <c r="J124" s="196"/>
      <c r="K124" s="249" t="s">
        <v>2</v>
      </c>
      <c r="L124" s="250">
        <f>SUM(D124:D130)-SUMIF(E124:E130,"-",D124:D130)</f>
        <v>7</v>
      </c>
      <c r="M124" s="107"/>
      <c r="N124" s="107"/>
      <c r="O124" s="107"/>
      <c r="P124" s="107"/>
      <c r="Q124" s="107"/>
      <c r="R124" s="107"/>
      <c r="S124" s="107"/>
      <c r="T124" s="107"/>
      <c r="U124" s="107"/>
      <c r="V124" s="107"/>
      <c r="W124" s="107"/>
      <c r="X124" s="107"/>
      <c r="Y124" s="107"/>
      <c r="Z124" s="107"/>
      <c r="AA124" s="107"/>
      <c r="AB124" s="107"/>
    </row>
    <row r="125" spans="1:28" ht="27.6">
      <c r="A125" s="223" t="s">
        <v>482</v>
      </c>
      <c r="B125" s="172" t="s">
        <v>216</v>
      </c>
      <c r="C125" s="173"/>
      <c r="D125" s="174">
        <v>1</v>
      </c>
      <c r="E125" s="188">
        <v>1</v>
      </c>
      <c r="F125" s="175"/>
      <c r="G125" s="207"/>
      <c r="H125" s="196"/>
      <c r="I125" s="196"/>
      <c r="J125" s="196"/>
      <c r="K125" s="249" t="s">
        <v>3</v>
      </c>
      <c r="L125" s="250">
        <f>SUMIF(E124:E130,"~?",D124:D130)</f>
        <v>0</v>
      </c>
      <c r="M125" s="107"/>
      <c r="N125" s="107"/>
      <c r="O125" s="107"/>
      <c r="P125" s="107"/>
      <c r="Q125" s="107"/>
      <c r="R125" s="107"/>
      <c r="S125" s="107"/>
      <c r="T125" s="107"/>
      <c r="U125" s="107"/>
      <c r="V125" s="107"/>
      <c r="W125" s="107"/>
      <c r="X125" s="107"/>
      <c r="Y125" s="107"/>
      <c r="Z125" s="107"/>
      <c r="AA125" s="107"/>
      <c r="AB125" s="107"/>
    </row>
    <row r="126" spans="1:28" ht="27.6">
      <c r="A126" s="223" t="s">
        <v>483</v>
      </c>
      <c r="B126" s="172" t="s">
        <v>217</v>
      </c>
      <c r="C126" s="173" t="s">
        <v>390</v>
      </c>
      <c r="D126" s="174">
        <v>1</v>
      </c>
      <c r="E126" s="188">
        <v>0</v>
      </c>
      <c r="F126" s="175"/>
      <c r="G126" s="207"/>
      <c r="H126" s="196"/>
      <c r="I126" s="196"/>
      <c r="J126" s="196"/>
      <c r="K126" s="249" t="s">
        <v>4</v>
      </c>
      <c r="L126" s="250">
        <f>SUM(E124:E130)</f>
        <v>1.5</v>
      </c>
      <c r="M126" s="107"/>
      <c r="N126" s="107"/>
      <c r="O126" s="107"/>
      <c r="P126" s="107"/>
      <c r="Q126" s="107"/>
      <c r="R126" s="107"/>
      <c r="S126" s="107"/>
      <c r="T126" s="107"/>
      <c r="U126" s="107"/>
      <c r="V126" s="107"/>
      <c r="W126" s="107"/>
      <c r="X126" s="107"/>
      <c r="Y126" s="107"/>
      <c r="Z126" s="107"/>
      <c r="AA126" s="107"/>
      <c r="AB126" s="107"/>
    </row>
    <row r="127" spans="1:28" ht="27.6">
      <c r="A127" s="223" t="s">
        <v>484</v>
      </c>
      <c r="B127" s="172" t="s">
        <v>218</v>
      </c>
      <c r="C127" s="173"/>
      <c r="D127" s="174">
        <v>1</v>
      </c>
      <c r="E127" s="188">
        <v>0</v>
      </c>
      <c r="F127" s="175"/>
      <c r="G127" s="207"/>
      <c r="H127" s="196"/>
      <c r="I127" s="196"/>
      <c r="J127" s="196"/>
      <c r="K127" s="249" t="s">
        <v>5</v>
      </c>
      <c r="L127" s="250">
        <f>L124-L125</f>
        <v>7</v>
      </c>
      <c r="M127" s="107"/>
      <c r="N127" s="107"/>
      <c r="O127" s="107"/>
      <c r="P127" s="107"/>
      <c r="Q127" s="107"/>
      <c r="R127" s="107"/>
      <c r="S127" s="107"/>
      <c r="T127" s="107"/>
      <c r="U127" s="107"/>
      <c r="V127" s="107"/>
      <c r="W127" s="107"/>
      <c r="X127" s="107"/>
      <c r="Y127" s="107"/>
      <c r="Z127" s="107"/>
      <c r="AA127" s="107"/>
      <c r="AB127" s="107"/>
    </row>
    <row r="128" spans="1:28" ht="41.45">
      <c r="A128" s="223" t="s">
        <v>485</v>
      </c>
      <c r="B128" s="172" t="s">
        <v>219</v>
      </c>
      <c r="C128" s="173" t="s">
        <v>391</v>
      </c>
      <c r="D128" s="174">
        <v>1</v>
      </c>
      <c r="E128" s="188">
        <v>0</v>
      </c>
      <c r="F128" s="175"/>
      <c r="G128" s="207"/>
      <c r="H128" s="196"/>
      <c r="I128" s="196"/>
      <c r="J128" s="196"/>
      <c r="K128" s="252" t="s">
        <v>423</v>
      </c>
      <c r="L128" s="253">
        <f>IFERROR(L126/L124,"N/A")</f>
        <v>0.21428571428571427</v>
      </c>
      <c r="M128" s="107"/>
      <c r="N128" s="107"/>
      <c r="O128" s="107"/>
      <c r="P128" s="107"/>
      <c r="Q128" s="107"/>
      <c r="R128" s="107"/>
      <c r="S128" s="107"/>
      <c r="T128" s="107"/>
      <c r="U128" s="107"/>
      <c r="V128" s="107"/>
      <c r="W128" s="107"/>
      <c r="X128" s="107"/>
      <c r="Y128" s="107"/>
      <c r="Z128" s="107"/>
      <c r="AA128" s="107"/>
      <c r="AB128" s="107"/>
    </row>
    <row r="129" spans="1:28" ht="27.6">
      <c r="A129" s="223" t="s">
        <v>486</v>
      </c>
      <c r="B129" s="172" t="s">
        <v>220</v>
      </c>
      <c r="C129" s="173" t="s">
        <v>392</v>
      </c>
      <c r="D129" s="174">
        <v>1</v>
      </c>
      <c r="E129" s="188">
        <v>0</v>
      </c>
      <c r="F129" s="175"/>
      <c r="G129" s="207"/>
      <c r="H129" s="196"/>
      <c r="I129" s="196"/>
      <c r="J129" s="196"/>
      <c r="K129" s="1"/>
      <c r="L129" s="1"/>
      <c r="M129" s="107"/>
      <c r="N129" s="107"/>
      <c r="O129" s="107"/>
      <c r="P129" s="107"/>
      <c r="Q129" s="107"/>
      <c r="R129" s="107"/>
      <c r="S129" s="107"/>
      <c r="T129" s="107"/>
      <c r="U129" s="107"/>
      <c r="V129" s="107"/>
      <c r="W129" s="107"/>
      <c r="X129" s="107"/>
      <c r="Y129" s="107"/>
      <c r="Z129" s="107"/>
      <c r="AA129" s="107"/>
      <c r="AB129" s="107"/>
    </row>
    <row r="130" spans="1:28" ht="96.6">
      <c r="A130" s="223" t="s">
        <v>487</v>
      </c>
      <c r="B130" s="172" t="s">
        <v>221</v>
      </c>
      <c r="C130" s="173" t="s">
        <v>393</v>
      </c>
      <c r="D130" s="174">
        <v>1</v>
      </c>
      <c r="E130" s="188">
        <v>0</v>
      </c>
      <c r="F130" s="175"/>
      <c r="G130" s="207"/>
      <c r="H130" s="196"/>
      <c r="I130" s="196"/>
      <c r="J130" s="196"/>
      <c r="K130" s="1"/>
      <c r="L130" s="1"/>
      <c r="M130" s="107"/>
      <c r="N130" s="107"/>
      <c r="O130" s="107"/>
      <c r="P130" s="107"/>
      <c r="Q130" s="107"/>
      <c r="R130" s="107"/>
      <c r="S130" s="107"/>
      <c r="T130" s="107"/>
      <c r="U130" s="107"/>
      <c r="V130" s="107"/>
      <c r="W130" s="107"/>
      <c r="X130" s="107"/>
      <c r="Y130" s="107"/>
      <c r="Z130" s="107"/>
      <c r="AA130" s="107"/>
      <c r="AB130" s="107"/>
    </row>
    <row r="131" spans="1:28" ht="13.9">
      <c r="A131" s="261"/>
      <c r="B131" s="173"/>
      <c r="C131" s="173"/>
      <c r="D131" s="174"/>
      <c r="E131" s="188"/>
      <c r="F131" s="175"/>
      <c r="G131" s="207"/>
      <c r="H131" s="196"/>
      <c r="I131" s="196"/>
      <c r="J131" s="196"/>
      <c r="K131" s="1"/>
      <c r="L131" s="1"/>
      <c r="M131" s="107"/>
      <c r="N131" s="107"/>
      <c r="O131" s="107"/>
      <c r="P131" s="107"/>
      <c r="Q131" s="107"/>
      <c r="R131" s="107"/>
      <c r="S131" s="107"/>
      <c r="T131" s="107"/>
      <c r="U131" s="107"/>
      <c r="V131" s="107"/>
      <c r="W131" s="107"/>
      <c r="X131" s="107"/>
      <c r="Y131" s="107"/>
      <c r="Z131" s="107"/>
      <c r="AA131" s="107"/>
      <c r="AB131" s="107"/>
    </row>
    <row r="132" spans="1:28" ht="13.9">
      <c r="A132" s="162" t="s">
        <v>488</v>
      </c>
      <c r="B132" s="168" t="s">
        <v>47</v>
      </c>
      <c r="C132" s="169"/>
      <c r="D132" s="169"/>
      <c r="E132" s="169"/>
      <c r="F132" s="170"/>
      <c r="G132" s="205"/>
      <c r="H132" s="196"/>
      <c r="I132" s="196"/>
      <c r="J132" s="196"/>
      <c r="K132" s="200"/>
      <c r="L132" s="200"/>
      <c r="M132" s="107"/>
      <c r="N132" s="107"/>
      <c r="O132" s="107"/>
      <c r="P132" s="107"/>
      <c r="Q132" s="107"/>
      <c r="R132" s="107"/>
      <c r="S132" s="107"/>
      <c r="T132" s="107"/>
      <c r="U132" s="107"/>
      <c r="V132" s="107"/>
      <c r="W132" s="107"/>
      <c r="X132" s="107"/>
      <c r="Y132" s="107"/>
      <c r="Z132" s="107"/>
      <c r="AA132" s="107"/>
      <c r="AB132" s="107"/>
    </row>
    <row r="133" spans="1:28" ht="27.6">
      <c r="A133" s="223" t="s">
        <v>489</v>
      </c>
      <c r="B133" s="172" t="s">
        <v>223</v>
      </c>
      <c r="C133" s="173" t="s">
        <v>394</v>
      </c>
      <c r="D133" s="174">
        <v>1</v>
      </c>
      <c r="E133" s="275">
        <v>0</v>
      </c>
      <c r="F133" s="175"/>
      <c r="G133" s="207"/>
      <c r="H133" s="196"/>
      <c r="I133" s="196"/>
      <c r="J133" s="196"/>
      <c r="K133" s="249" t="s">
        <v>2</v>
      </c>
      <c r="L133" s="250">
        <f>SUM(D133:D146)-SUMIF(E133:E146,"-",D133:D146)</f>
        <v>8</v>
      </c>
      <c r="M133" s="107"/>
      <c r="N133" s="107"/>
      <c r="O133" s="107"/>
      <c r="P133" s="107"/>
      <c r="Q133" s="107"/>
      <c r="R133" s="107"/>
      <c r="S133" s="107"/>
      <c r="T133" s="107"/>
      <c r="U133" s="107"/>
      <c r="V133" s="107"/>
      <c r="W133" s="107"/>
      <c r="X133" s="107"/>
      <c r="Y133" s="107"/>
      <c r="Z133" s="107"/>
      <c r="AA133" s="107"/>
      <c r="AB133" s="107"/>
    </row>
    <row r="134" spans="1:28" ht="41.45">
      <c r="A134" s="223" t="s">
        <v>490</v>
      </c>
      <c r="B134" s="172" t="s">
        <v>224</v>
      </c>
      <c r="C134" s="173" t="s">
        <v>395</v>
      </c>
      <c r="D134" s="174">
        <v>1</v>
      </c>
      <c r="E134" s="275">
        <v>0</v>
      </c>
      <c r="F134" s="175"/>
      <c r="G134" s="207"/>
      <c r="H134" s="196"/>
      <c r="I134" s="196"/>
      <c r="J134" s="196"/>
      <c r="K134" s="249" t="s">
        <v>3</v>
      </c>
      <c r="L134" s="250">
        <f>SUMIF(E133:E146,"~?",D133:D146)</f>
        <v>0</v>
      </c>
      <c r="M134" s="107"/>
      <c r="N134" s="107"/>
      <c r="O134" s="107"/>
      <c r="P134" s="107"/>
      <c r="Q134" s="107"/>
      <c r="R134" s="107"/>
      <c r="S134" s="107"/>
      <c r="T134" s="107"/>
      <c r="U134" s="107"/>
      <c r="V134" s="107"/>
      <c r="W134" s="107"/>
      <c r="X134" s="107"/>
      <c r="Y134" s="107"/>
      <c r="Z134" s="107"/>
      <c r="AA134" s="107"/>
      <c r="AB134" s="107"/>
    </row>
    <row r="135" spans="1:28" ht="41.45">
      <c r="A135" s="223" t="s">
        <v>491</v>
      </c>
      <c r="B135" s="172" t="s">
        <v>225</v>
      </c>
      <c r="C135" s="173" t="s">
        <v>396</v>
      </c>
      <c r="D135" s="174">
        <v>1</v>
      </c>
      <c r="E135" s="275">
        <v>0</v>
      </c>
      <c r="F135" s="175"/>
      <c r="G135" s="207"/>
      <c r="H135" s="196"/>
      <c r="I135" s="196"/>
      <c r="J135" s="196"/>
      <c r="K135" s="249" t="s">
        <v>4</v>
      </c>
      <c r="L135" s="250">
        <f>SUM(E133:E145)</f>
        <v>0</v>
      </c>
      <c r="M135" s="107"/>
      <c r="N135" s="107"/>
      <c r="O135" s="107"/>
      <c r="P135" s="107"/>
      <c r="Q135" s="107"/>
      <c r="R135" s="107"/>
      <c r="S135" s="107"/>
      <c r="T135" s="107"/>
      <c r="U135" s="107"/>
      <c r="V135" s="107"/>
      <c r="W135" s="107"/>
      <c r="X135" s="107"/>
      <c r="Y135" s="107"/>
      <c r="Z135" s="107"/>
      <c r="AA135" s="107"/>
      <c r="AB135" s="107"/>
    </row>
    <row r="136" spans="1:28" ht="82.9">
      <c r="A136" s="223" t="s">
        <v>492</v>
      </c>
      <c r="B136" s="172" t="s">
        <v>226</v>
      </c>
      <c r="C136" s="173" t="s">
        <v>397</v>
      </c>
      <c r="D136" s="174">
        <v>1</v>
      </c>
      <c r="E136" s="275">
        <v>0</v>
      </c>
      <c r="F136" s="175"/>
      <c r="G136" s="207"/>
      <c r="H136" s="196"/>
      <c r="I136" s="196"/>
      <c r="J136" s="196"/>
      <c r="K136" s="249" t="s">
        <v>5</v>
      </c>
      <c r="L136" s="250">
        <f>L133-L134</f>
        <v>8</v>
      </c>
      <c r="M136" s="107"/>
      <c r="N136" s="107"/>
      <c r="O136" s="107"/>
      <c r="P136" s="107"/>
      <c r="Q136" s="107"/>
      <c r="R136" s="107"/>
      <c r="S136" s="107"/>
      <c r="T136" s="107"/>
      <c r="U136" s="107"/>
      <c r="V136" s="107"/>
      <c r="W136" s="107"/>
      <c r="X136" s="107"/>
      <c r="Y136" s="107"/>
      <c r="Z136" s="107"/>
      <c r="AA136" s="107"/>
      <c r="AB136" s="107"/>
    </row>
    <row r="137" spans="1:28" ht="27.6">
      <c r="A137" s="262"/>
      <c r="B137" s="173"/>
      <c r="C137" s="173"/>
      <c r="D137" s="174"/>
      <c r="E137" s="188"/>
      <c r="F137" s="175"/>
      <c r="G137" s="207"/>
      <c r="H137" s="196"/>
      <c r="I137" s="196"/>
      <c r="J137" s="196"/>
      <c r="K137" s="252" t="s">
        <v>423</v>
      </c>
      <c r="L137" s="253">
        <f>IFERROR(L135/L133,"N/A")</f>
        <v>0</v>
      </c>
      <c r="M137" s="107"/>
      <c r="N137" s="107"/>
      <c r="O137" s="107"/>
      <c r="P137" s="107"/>
      <c r="Q137" s="107"/>
      <c r="R137" s="107"/>
      <c r="S137" s="107"/>
      <c r="T137" s="107"/>
      <c r="U137" s="107"/>
      <c r="V137" s="107"/>
      <c r="W137" s="107"/>
      <c r="X137" s="107"/>
      <c r="Y137" s="107"/>
      <c r="Z137" s="107"/>
      <c r="AA137" s="107"/>
      <c r="AB137" s="107"/>
    </row>
    <row r="138" spans="1:28" ht="13.9">
      <c r="A138" s="262"/>
      <c r="B138" s="242" t="s">
        <v>398</v>
      </c>
      <c r="C138" s="240"/>
      <c r="D138" s="240"/>
      <c r="E138" s="240"/>
      <c r="F138" s="241"/>
      <c r="G138" s="210"/>
      <c r="H138" s="196"/>
      <c r="I138" s="196"/>
      <c r="J138" s="196"/>
      <c r="K138" s="1"/>
      <c r="L138" s="1"/>
      <c r="M138" s="107"/>
      <c r="N138" s="107"/>
      <c r="O138" s="107"/>
      <c r="P138" s="107"/>
      <c r="Q138" s="107"/>
      <c r="R138" s="107"/>
      <c r="S138" s="107"/>
      <c r="T138" s="107"/>
      <c r="U138" s="107"/>
      <c r="V138" s="107"/>
      <c r="W138" s="107"/>
      <c r="X138" s="107"/>
      <c r="Y138" s="107"/>
      <c r="Z138" s="107"/>
      <c r="AA138" s="107"/>
      <c r="AB138" s="107"/>
    </row>
    <row r="139" spans="1:28" ht="27.6">
      <c r="A139" s="223" t="s">
        <v>493</v>
      </c>
      <c r="B139" s="172" t="s">
        <v>228</v>
      </c>
      <c r="C139" s="173"/>
      <c r="D139" s="174">
        <v>1</v>
      </c>
      <c r="E139" s="275" t="s">
        <v>311</v>
      </c>
      <c r="F139" s="175"/>
      <c r="G139" s="207"/>
      <c r="H139" s="196"/>
      <c r="I139" s="196"/>
      <c r="J139" s="196"/>
      <c r="K139" s="1"/>
      <c r="L139" s="1"/>
      <c r="M139" s="107"/>
      <c r="N139" s="107"/>
      <c r="O139" s="107"/>
      <c r="P139" s="107"/>
      <c r="Q139" s="107"/>
      <c r="R139" s="107"/>
      <c r="S139" s="107"/>
      <c r="T139" s="107"/>
      <c r="U139" s="107"/>
      <c r="V139" s="107"/>
      <c r="W139" s="107"/>
      <c r="X139" s="107"/>
      <c r="Y139" s="107"/>
      <c r="Z139" s="107"/>
      <c r="AA139" s="107"/>
      <c r="AB139" s="107"/>
    </row>
    <row r="140" spans="1:28" ht="27.6">
      <c r="A140" s="223" t="s">
        <v>494</v>
      </c>
      <c r="B140" s="172" t="s">
        <v>229</v>
      </c>
      <c r="C140" s="173"/>
      <c r="D140" s="174">
        <v>1</v>
      </c>
      <c r="E140" s="275">
        <v>0</v>
      </c>
      <c r="F140" s="175"/>
      <c r="G140" s="207"/>
      <c r="H140" s="196"/>
      <c r="I140" s="196"/>
      <c r="J140" s="196"/>
      <c r="K140" s="1"/>
      <c r="L140" s="1"/>
      <c r="M140" s="107"/>
      <c r="N140" s="107"/>
      <c r="O140" s="107"/>
      <c r="P140" s="107"/>
      <c r="Q140" s="107"/>
      <c r="R140" s="107"/>
      <c r="S140" s="107"/>
      <c r="T140" s="107"/>
      <c r="U140" s="107"/>
      <c r="V140" s="107"/>
      <c r="W140" s="107"/>
      <c r="X140" s="107"/>
      <c r="Y140" s="107"/>
      <c r="Z140" s="107"/>
      <c r="AA140" s="107"/>
      <c r="AB140" s="107"/>
    </row>
    <row r="141" spans="1:28" ht="27.6">
      <c r="A141" s="223" t="s">
        <v>495</v>
      </c>
      <c r="B141" s="172" t="s">
        <v>230</v>
      </c>
      <c r="C141" s="173" t="s">
        <v>399</v>
      </c>
      <c r="D141" s="174">
        <v>1</v>
      </c>
      <c r="E141" s="275" t="s">
        <v>311</v>
      </c>
      <c r="F141" s="175"/>
      <c r="G141" s="207"/>
      <c r="H141" s="196"/>
      <c r="I141" s="196"/>
      <c r="J141" s="196"/>
      <c r="K141" s="1"/>
      <c r="L141" s="1"/>
      <c r="M141" s="107"/>
      <c r="N141" s="107"/>
      <c r="O141" s="107"/>
      <c r="P141" s="107"/>
      <c r="Q141" s="107"/>
      <c r="R141" s="107"/>
      <c r="S141" s="107"/>
      <c r="T141" s="107"/>
      <c r="U141" s="107"/>
      <c r="V141" s="107"/>
      <c r="W141" s="107"/>
      <c r="X141" s="107"/>
      <c r="Y141" s="107"/>
      <c r="Z141" s="107"/>
      <c r="AA141" s="107"/>
      <c r="AB141" s="107"/>
    </row>
    <row r="142" spans="1:28" ht="55.15">
      <c r="A142" s="223" t="s">
        <v>496</v>
      </c>
      <c r="B142" s="172" t="s">
        <v>231</v>
      </c>
      <c r="C142" s="173"/>
      <c r="D142" s="174">
        <v>1</v>
      </c>
      <c r="E142" s="275" t="s">
        <v>311</v>
      </c>
      <c r="F142" s="175"/>
      <c r="G142" s="207"/>
      <c r="H142" s="196"/>
      <c r="I142" s="196"/>
      <c r="J142" s="196"/>
      <c r="K142" s="1"/>
      <c r="L142" s="1"/>
      <c r="M142" s="107"/>
      <c r="N142" s="107"/>
      <c r="O142" s="107"/>
      <c r="P142" s="107"/>
      <c r="Q142" s="107"/>
      <c r="R142" s="107"/>
      <c r="S142" s="107"/>
      <c r="T142" s="107"/>
      <c r="U142" s="107"/>
      <c r="V142" s="107"/>
      <c r="W142" s="107"/>
      <c r="X142" s="107"/>
      <c r="Y142" s="107"/>
      <c r="Z142" s="107"/>
      <c r="AA142" s="107"/>
      <c r="AB142" s="107"/>
    </row>
    <row r="143" spans="1:28" ht="13.9">
      <c r="A143" s="223" t="s">
        <v>497</v>
      </c>
      <c r="B143" s="172" t="s">
        <v>232</v>
      </c>
      <c r="C143" s="173"/>
      <c r="D143" s="174">
        <v>1</v>
      </c>
      <c r="E143" s="275">
        <v>0</v>
      </c>
      <c r="F143" s="175"/>
      <c r="G143" s="207"/>
      <c r="H143" s="196"/>
      <c r="I143" s="196"/>
      <c r="J143" s="196"/>
      <c r="K143" s="1"/>
      <c r="L143" s="1"/>
      <c r="M143" s="107"/>
      <c r="N143" s="107"/>
      <c r="O143" s="107"/>
      <c r="P143" s="107"/>
      <c r="Q143" s="107"/>
      <c r="R143" s="107"/>
      <c r="S143" s="107"/>
      <c r="T143" s="107"/>
      <c r="U143" s="107"/>
      <c r="V143" s="107"/>
      <c r="W143" s="107"/>
      <c r="X143" s="107"/>
      <c r="Y143" s="107"/>
      <c r="Z143" s="107"/>
      <c r="AA143" s="107"/>
      <c r="AB143" s="107"/>
    </row>
    <row r="144" spans="1:28" ht="13.9">
      <c r="A144" s="223" t="s">
        <v>498</v>
      </c>
      <c r="B144" s="172" t="s">
        <v>499</v>
      </c>
      <c r="C144" s="173"/>
      <c r="D144" s="174">
        <v>1</v>
      </c>
      <c r="E144" s="275" t="s">
        <v>311</v>
      </c>
      <c r="F144" s="175"/>
      <c r="G144" s="207"/>
      <c r="H144" s="196"/>
      <c r="I144" s="196"/>
      <c r="J144" s="196"/>
      <c r="K144" s="1"/>
      <c r="L144" s="1"/>
      <c r="M144" s="107"/>
      <c r="N144" s="107"/>
      <c r="O144" s="107"/>
      <c r="P144" s="107"/>
      <c r="Q144" s="107"/>
      <c r="R144" s="107"/>
      <c r="S144" s="107"/>
      <c r="T144" s="107"/>
      <c r="U144" s="107"/>
      <c r="V144" s="107"/>
      <c r="W144" s="107"/>
      <c r="X144" s="107"/>
      <c r="Y144" s="107"/>
      <c r="Z144" s="107"/>
      <c r="AA144" s="107"/>
      <c r="AB144" s="107"/>
    </row>
    <row r="145" spans="1:28" ht="110.45">
      <c r="A145" s="223" t="s">
        <v>500</v>
      </c>
      <c r="B145" s="172" t="s">
        <v>234</v>
      </c>
      <c r="C145" s="173" t="s">
        <v>400</v>
      </c>
      <c r="D145" s="174">
        <v>2</v>
      </c>
      <c r="E145" s="275">
        <v>0</v>
      </c>
      <c r="F145" s="175"/>
      <c r="G145" s="207"/>
      <c r="H145" s="196"/>
      <c r="I145" s="196"/>
      <c r="J145" s="196"/>
      <c r="K145" s="1"/>
      <c r="L145" s="1"/>
      <c r="M145" s="107"/>
      <c r="N145" s="107"/>
      <c r="O145" s="107"/>
      <c r="P145" s="107"/>
      <c r="Q145" s="107"/>
      <c r="R145" s="107"/>
      <c r="S145" s="107"/>
      <c r="T145" s="107"/>
      <c r="U145" s="107"/>
      <c r="V145" s="107"/>
      <c r="W145" s="107"/>
      <c r="X145" s="107"/>
      <c r="Y145" s="107"/>
      <c r="Z145" s="107"/>
      <c r="AA145" s="107"/>
      <c r="AB145" s="107"/>
    </row>
    <row r="146" spans="1:28" ht="13.9">
      <c r="A146" s="262"/>
      <c r="B146" s="173"/>
      <c r="C146" s="173"/>
      <c r="D146" s="174"/>
      <c r="E146" s="188"/>
      <c r="F146" s="175"/>
      <c r="G146" s="207"/>
      <c r="H146" s="196"/>
      <c r="I146" s="196"/>
      <c r="J146" s="196"/>
      <c r="K146" s="1"/>
      <c r="L146" s="1"/>
      <c r="M146" s="107"/>
      <c r="N146" s="107"/>
      <c r="O146" s="107"/>
      <c r="P146" s="107"/>
      <c r="Q146" s="107"/>
      <c r="R146" s="107"/>
      <c r="S146" s="107"/>
      <c r="T146" s="107"/>
      <c r="U146" s="107"/>
      <c r="V146" s="107"/>
      <c r="W146" s="107"/>
      <c r="X146" s="107"/>
      <c r="Y146" s="107"/>
      <c r="Z146" s="107"/>
      <c r="AA146" s="107"/>
      <c r="AB146" s="107"/>
    </row>
    <row r="147" spans="1:28" ht="13.9">
      <c r="A147" s="171"/>
      <c r="B147" s="173"/>
      <c r="C147" s="173"/>
      <c r="D147" s="174"/>
      <c r="E147" s="188"/>
      <c r="F147" s="175"/>
      <c r="G147" s="207"/>
      <c r="H147" s="196"/>
      <c r="I147" s="196"/>
      <c r="J147" s="196"/>
      <c r="K147" s="1"/>
      <c r="L147" s="1"/>
      <c r="M147" s="107"/>
      <c r="N147" s="107"/>
      <c r="O147" s="107"/>
      <c r="P147" s="107"/>
      <c r="Q147" s="107"/>
      <c r="R147" s="107"/>
      <c r="S147" s="107"/>
      <c r="T147" s="107"/>
      <c r="U147" s="107"/>
      <c r="V147" s="107"/>
      <c r="W147" s="107"/>
      <c r="X147" s="107"/>
      <c r="Y147" s="107"/>
      <c r="Z147" s="107"/>
      <c r="AA147" s="107"/>
      <c r="AB147" s="107"/>
    </row>
    <row r="148" spans="1:28" ht="13.9">
      <c r="A148" s="179"/>
      <c r="B148" s="180"/>
      <c r="C148" s="180"/>
      <c r="D148" s="181"/>
      <c r="E148" s="192"/>
      <c r="F148" s="182"/>
      <c r="G148" s="212"/>
      <c r="H148" s="196"/>
      <c r="I148" s="196"/>
      <c r="J148" s="196"/>
      <c r="K148" s="1"/>
      <c r="L148" s="1"/>
      <c r="M148" s="107"/>
      <c r="N148" s="107"/>
      <c r="O148" s="107"/>
      <c r="P148" s="107"/>
      <c r="Q148" s="107"/>
      <c r="R148" s="107"/>
      <c r="S148" s="107"/>
      <c r="T148" s="107"/>
      <c r="U148" s="107"/>
      <c r="V148" s="107"/>
      <c r="W148" s="107"/>
      <c r="X148" s="107"/>
      <c r="Y148" s="107"/>
      <c r="Z148" s="107"/>
      <c r="AA148" s="107"/>
      <c r="AB148" s="107"/>
    </row>
    <row r="149" spans="1:28" ht="13.9">
      <c r="A149" s="171"/>
      <c r="B149" s="173"/>
      <c r="C149" s="173"/>
      <c r="D149" s="174"/>
      <c r="E149" s="188"/>
      <c r="F149" s="175"/>
      <c r="G149" s="207"/>
      <c r="H149" s="196"/>
      <c r="I149" s="196"/>
      <c r="J149" s="196"/>
      <c r="K149" s="1"/>
      <c r="L149" s="1"/>
      <c r="M149" s="107"/>
      <c r="N149" s="107"/>
      <c r="O149" s="107"/>
      <c r="P149" s="107"/>
      <c r="Q149" s="107"/>
      <c r="R149" s="107"/>
      <c r="S149" s="107"/>
      <c r="T149" s="107"/>
      <c r="U149" s="107"/>
      <c r="V149" s="107"/>
      <c r="W149" s="107"/>
      <c r="X149" s="107"/>
      <c r="Y149" s="107"/>
      <c r="Z149" s="107"/>
      <c r="AA149" s="107"/>
      <c r="AB149" s="107"/>
    </row>
    <row r="150" spans="1:28" ht="27.6">
      <c r="A150" s="171"/>
      <c r="B150" s="183" t="s">
        <v>403</v>
      </c>
      <c r="C150" s="263"/>
      <c r="D150" s="184" t="s">
        <v>250</v>
      </c>
      <c r="F150" s="175"/>
      <c r="G150" s="207"/>
      <c r="H150" s="196"/>
      <c r="I150" s="196"/>
      <c r="J150" s="196"/>
      <c r="K150" s="1"/>
      <c r="L150" s="1"/>
      <c r="M150" s="107"/>
      <c r="N150" s="107"/>
      <c r="O150" s="107"/>
      <c r="P150" s="107"/>
      <c r="Q150" s="107"/>
      <c r="R150" s="107"/>
      <c r="S150" s="107"/>
      <c r="T150" s="107"/>
      <c r="U150" s="107"/>
      <c r="V150" s="107"/>
      <c r="W150" s="107"/>
      <c r="X150" s="107"/>
      <c r="Y150" s="107"/>
      <c r="Z150" s="107"/>
      <c r="AA150" s="107"/>
      <c r="AB150" s="107"/>
    </row>
    <row r="151" spans="1:28" ht="30" customHeight="1">
      <c r="A151" s="185"/>
      <c r="B151" s="264" t="s">
        <v>2</v>
      </c>
      <c r="C151" s="265" t="s">
        <v>501</v>
      </c>
      <c r="D151" s="19">
        <f>SUM(D7:D146)-SUMIF(E5:E146,"-",D5:D146)</f>
        <v>113</v>
      </c>
      <c r="E151" s="1"/>
      <c r="F151" s="175"/>
      <c r="G151" s="207"/>
      <c r="H151" s="196"/>
      <c r="I151" s="196"/>
      <c r="J151" s="196"/>
      <c r="K151" s="1"/>
      <c r="L151" s="1"/>
      <c r="M151" s="107"/>
      <c r="N151" s="107"/>
      <c r="O151" s="107"/>
      <c r="P151" s="107"/>
      <c r="Q151" s="107"/>
      <c r="R151" s="107"/>
      <c r="S151" s="107"/>
      <c r="T151" s="107"/>
      <c r="U151" s="107"/>
      <c r="V151" s="107"/>
      <c r="W151" s="107"/>
      <c r="X151" s="107"/>
      <c r="Y151" s="107"/>
      <c r="Z151" s="107"/>
      <c r="AA151" s="107"/>
      <c r="AB151" s="107"/>
    </row>
    <row r="152" spans="1:28" ht="30" customHeight="1">
      <c r="A152" s="185"/>
      <c r="B152" s="264" t="s">
        <v>3</v>
      </c>
      <c r="C152" s="265" t="s">
        <v>241</v>
      </c>
      <c r="D152" s="19">
        <f>SUMIF(E5:E146,"~?",D5:D146)</f>
        <v>5</v>
      </c>
      <c r="E152" s="1"/>
      <c r="F152" s="175"/>
      <c r="G152" s="207"/>
      <c r="H152" s="196"/>
      <c r="I152" s="196"/>
      <c r="J152" s="196"/>
      <c r="K152" s="1"/>
      <c r="L152" s="1"/>
      <c r="M152" s="107"/>
      <c r="N152" s="107"/>
      <c r="O152" s="107"/>
      <c r="P152" s="107"/>
      <c r="Q152" s="107"/>
      <c r="R152" s="107"/>
      <c r="S152" s="107"/>
      <c r="T152" s="107"/>
      <c r="U152" s="107"/>
      <c r="V152" s="107"/>
      <c r="W152" s="107"/>
      <c r="X152" s="107"/>
      <c r="Y152" s="107"/>
      <c r="Z152" s="107"/>
      <c r="AA152" s="107"/>
      <c r="AB152" s="107"/>
    </row>
    <row r="153" spans="1:28" ht="30" customHeight="1">
      <c r="A153" s="185"/>
      <c r="B153" s="264" t="s">
        <v>4</v>
      </c>
      <c r="C153" s="265" t="s">
        <v>242</v>
      </c>
      <c r="D153" s="19">
        <f>SUM(E5:E146)</f>
        <v>64</v>
      </c>
      <c r="E153" s="1"/>
      <c r="F153" s="175"/>
      <c r="G153" s="207"/>
      <c r="H153" s="196"/>
      <c r="I153" s="196"/>
      <c r="J153" s="196"/>
      <c r="K153" s="1"/>
      <c r="L153" s="1"/>
      <c r="M153" s="107"/>
      <c r="N153" s="107"/>
      <c r="O153" s="107"/>
      <c r="P153" s="107"/>
      <c r="Q153" s="107"/>
      <c r="R153" s="107"/>
      <c r="S153" s="107"/>
      <c r="T153" s="107"/>
      <c r="U153" s="107"/>
      <c r="V153" s="107"/>
      <c r="W153" s="107"/>
      <c r="X153" s="107"/>
      <c r="Y153" s="107"/>
      <c r="Z153" s="107"/>
      <c r="AA153" s="107"/>
      <c r="AB153" s="107"/>
    </row>
    <row r="154" spans="1:28" ht="30" customHeight="1">
      <c r="A154" s="185"/>
      <c r="B154" s="264" t="s">
        <v>5</v>
      </c>
      <c r="C154" s="265" t="s">
        <v>243</v>
      </c>
      <c r="D154" s="19">
        <f>D151-D152</f>
        <v>108</v>
      </c>
      <c r="E154" s="1"/>
      <c r="F154" s="175"/>
      <c r="G154" s="207"/>
      <c r="H154" s="196"/>
      <c r="I154" s="196"/>
      <c r="J154" s="196"/>
      <c r="K154" s="1"/>
      <c r="L154" s="1"/>
      <c r="M154" s="107"/>
      <c r="N154" s="107"/>
      <c r="O154" s="107"/>
      <c r="P154" s="107"/>
      <c r="Q154" s="107"/>
      <c r="R154" s="107"/>
      <c r="S154" s="107"/>
      <c r="T154" s="107"/>
      <c r="U154" s="107"/>
      <c r="V154" s="107"/>
      <c r="W154" s="107"/>
      <c r="X154" s="107"/>
      <c r="Y154" s="107"/>
      <c r="Z154" s="107"/>
      <c r="AA154" s="107"/>
      <c r="AB154" s="107"/>
    </row>
    <row r="155" spans="1:28" ht="30" customHeight="1">
      <c r="A155" s="185"/>
      <c r="B155" s="266" t="s">
        <v>244</v>
      </c>
      <c r="C155" s="265" t="s">
        <v>502</v>
      </c>
      <c r="D155" s="267">
        <f>SUMPRODUCT(C160:C174,Váhy!C2:C16)</f>
        <v>0.58274350649350648</v>
      </c>
      <c r="E155" s="218"/>
      <c r="F155" s="175"/>
      <c r="G155" s="207"/>
      <c r="H155" s="196"/>
      <c r="I155" s="196"/>
      <c r="J155" s="196"/>
      <c r="K155" s="1"/>
      <c r="L155" s="1"/>
      <c r="M155" s="107"/>
      <c r="N155" s="107"/>
      <c r="O155" s="107"/>
      <c r="P155" s="107"/>
      <c r="Q155" s="107"/>
      <c r="R155" s="107"/>
      <c r="S155" s="107"/>
      <c r="T155" s="107"/>
      <c r="U155" s="107"/>
      <c r="V155" s="107"/>
      <c r="W155" s="107"/>
      <c r="X155" s="107"/>
      <c r="Y155" s="107"/>
      <c r="Z155" s="107"/>
      <c r="AA155" s="107"/>
      <c r="AB155" s="107"/>
    </row>
    <row r="156" spans="1:28" ht="13.9">
      <c r="A156" s="185"/>
      <c r="B156" s="175"/>
      <c r="C156" s="175"/>
      <c r="D156" s="175"/>
      <c r="E156" s="175"/>
      <c r="F156" s="175"/>
      <c r="G156" s="207"/>
      <c r="H156" s="196"/>
      <c r="I156" s="196"/>
      <c r="J156" s="196"/>
      <c r="K156" s="1"/>
      <c r="L156" s="1"/>
      <c r="M156" s="107"/>
      <c r="N156" s="107"/>
      <c r="O156" s="107"/>
      <c r="P156" s="107"/>
      <c r="Q156" s="107"/>
      <c r="R156" s="107"/>
      <c r="S156" s="107"/>
      <c r="T156" s="107"/>
      <c r="U156" s="107"/>
      <c r="V156" s="107"/>
      <c r="W156" s="107"/>
      <c r="X156" s="107"/>
      <c r="Y156" s="107"/>
      <c r="Z156" s="107"/>
      <c r="AA156" s="107"/>
      <c r="AB156" s="107"/>
    </row>
    <row r="157" spans="1:28" ht="13.9">
      <c r="A157" s="171"/>
      <c r="B157" s="175"/>
      <c r="C157" s="175"/>
      <c r="D157" s="175"/>
      <c r="E157" s="175"/>
      <c r="F157" s="175"/>
      <c r="G157" s="207"/>
      <c r="H157" s="196"/>
      <c r="I157" s="196"/>
      <c r="J157" s="196"/>
      <c r="K157" s="1"/>
      <c r="L157" s="1"/>
      <c r="M157" s="107"/>
      <c r="N157" s="107"/>
      <c r="O157" s="107"/>
      <c r="P157" s="107"/>
      <c r="Q157" s="107"/>
      <c r="R157" s="107"/>
      <c r="S157" s="107"/>
      <c r="T157" s="107"/>
      <c r="U157" s="107"/>
      <c r="V157" s="107"/>
      <c r="W157" s="107"/>
      <c r="X157" s="107"/>
      <c r="Y157" s="107"/>
      <c r="Z157" s="107"/>
      <c r="AA157" s="107"/>
      <c r="AB157" s="107"/>
    </row>
    <row r="158" spans="1:28" ht="13.9">
      <c r="A158" s="171"/>
      <c r="B158" s="175"/>
      <c r="C158" s="175"/>
      <c r="D158" s="175"/>
      <c r="E158" s="175"/>
      <c r="F158" s="175"/>
      <c r="G158" s="207"/>
      <c r="H158" s="196"/>
      <c r="I158" s="196"/>
      <c r="J158" s="196"/>
      <c r="K158" s="1"/>
      <c r="L158" s="1"/>
      <c r="M158" s="107"/>
      <c r="N158" s="107"/>
      <c r="O158" s="107"/>
      <c r="P158" s="107"/>
      <c r="Q158" s="107"/>
      <c r="R158" s="107"/>
      <c r="S158" s="107"/>
      <c r="T158" s="107"/>
      <c r="U158" s="107"/>
      <c r="V158" s="107"/>
      <c r="W158" s="107"/>
      <c r="X158" s="107"/>
      <c r="Y158" s="107"/>
      <c r="Z158" s="107"/>
      <c r="AA158" s="107"/>
      <c r="AB158" s="107"/>
    </row>
    <row r="159" spans="1:28" ht="55.15">
      <c r="A159" s="171"/>
      <c r="B159" s="183" t="s">
        <v>503</v>
      </c>
      <c r="C159" s="183" t="s">
        <v>504</v>
      </c>
      <c r="D159" s="197" t="s">
        <v>505</v>
      </c>
      <c r="E159" s="175"/>
      <c r="F159" s="175"/>
      <c r="G159" s="207"/>
      <c r="H159" s="196"/>
      <c r="I159" s="196"/>
      <c r="J159" s="196"/>
      <c r="K159" s="1"/>
      <c r="L159" s="1"/>
      <c r="M159" s="107"/>
      <c r="N159" s="107"/>
      <c r="O159" s="107"/>
      <c r="P159" s="107"/>
      <c r="Q159" s="107"/>
      <c r="R159" s="107"/>
      <c r="S159" s="107"/>
      <c r="T159" s="107"/>
      <c r="U159" s="107"/>
      <c r="V159" s="107"/>
      <c r="W159" s="107"/>
      <c r="X159" s="107"/>
      <c r="Y159" s="107"/>
      <c r="Z159" s="107"/>
      <c r="AA159" s="107"/>
      <c r="AB159" s="107"/>
    </row>
    <row r="160" spans="1:28" ht="13.9">
      <c r="A160" s="171"/>
      <c r="B160" s="175" t="str">
        <f>[4]Dimenzie!$B$2</f>
        <v>Vyhľadateľnosť</v>
      </c>
      <c r="C160" s="198">
        <f>L11</f>
        <v>0.66666666666666663</v>
      </c>
      <c r="D160" s="198">
        <f t="shared" ref="D160:D174" si="0">1-C160</f>
        <v>0.33333333333333337</v>
      </c>
      <c r="E160" s="175"/>
      <c r="F160" s="175"/>
      <c r="G160" s="207"/>
      <c r="H160" s="196"/>
      <c r="I160" s="196"/>
      <c r="J160" s="196"/>
      <c r="K160" s="1"/>
      <c r="L160" s="1"/>
      <c r="M160" s="107"/>
      <c r="N160" s="107"/>
      <c r="O160" s="107"/>
      <c r="P160" s="107"/>
      <c r="Q160" s="107"/>
      <c r="R160" s="107"/>
      <c r="S160" s="107"/>
      <c r="T160" s="107"/>
      <c r="U160" s="107"/>
      <c r="V160" s="107"/>
      <c r="W160" s="107"/>
      <c r="X160" s="107"/>
      <c r="Y160" s="107"/>
      <c r="Z160" s="107"/>
      <c r="AA160" s="107"/>
      <c r="AB160" s="107"/>
    </row>
    <row r="161" spans="1:28" ht="13.9">
      <c r="A161" s="171"/>
      <c r="B161" s="175" t="str">
        <f>[4]Dimenzie!$B$3</f>
        <v>Návody a informovanosť</v>
      </c>
      <c r="C161" s="198">
        <f>L17</f>
        <v>0.91666666666666663</v>
      </c>
      <c r="D161" s="198">
        <f t="shared" si="0"/>
        <v>8.333333333333337E-2</v>
      </c>
      <c r="E161" s="175"/>
      <c r="F161" s="175"/>
      <c r="G161" s="207"/>
      <c r="H161" s="196"/>
      <c r="I161" s="196"/>
      <c r="J161" s="196"/>
      <c r="K161" s="1"/>
      <c r="L161" s="1"/>
      <c r="M161" s="107"/>
      <c r="N161" s="107"/>
      <c r="O161" s="107"/>
      <c r="P161" s="107"/>
      <c r="Q161" s="107"/>
      <c r="R161" s="107"/>
      <c r="S161" s="107"/>
      <c r="T161" s="107"/>
      <c r="U161" s="107"/>
      <c r="V161" s="107"/>
      <c r="W161" s="107"/>
      <c r="X161" s="107"/>
      <c r="Y161" s="107"/>
      <c r="Z161" s="107"/>
      <c r="AA161" s="107"/>
      <c r="AB161" s="107"/>
    </row>
    <row r="162" spans="1:28" ht="13.9">
      <c r="A162" s="171"/>
      <c r="B162" s="175" t="str">
        <f>[4]Dimenzie!$B$4</f>
        <v>Navigácia vo formulároch</v>
      </c>
      <c r="C162" s="198">
        <f>L27</f>
        <v>1</v>
      </c>
      <c r="D162" s="198">
        <f t="shared" si="0"/>
        <v>0</v>
      </c>
      <c r="E162" s="175"/>
      <c r="F162" s="175"/>
      <c r="G162" s="207"/>
      <c r="H162" s="196"/>
      <c r="I162" s="196"/>
      <c r="J162" s="196"/>
      <c r="K162" s="1"/>
      <c r="L162" s="1"/>
      <c r="M162" s="107"/>
      <c r="N162" s="107"/>
      <c r="O162" s="107"/>
      <c r="P162" s="107"/>
      <c r="Q162" s="107"/>
      <c r="R162" s="107"/>
      <c r="S162" s="107"/>
      <c r="T162" s="107"/>
      <c r="U162" s="107"/>
      <c r="V162" s="107"/>
      <c r="W162" s="107"/>
      <c r="X162" s="107"/>
      <c r="Y162" s="107"/>
      <c r="Z162" s="107"/>
      <c r="AA162" s="107"/>
      <c r="AB162" s="107"/>
    </row>
    <row r="163" spans="1:28" ht="13.9">
      <c r="A163" s="171"/>
      <c r="B163" s="175" t="str">
        <f>[4]Dimenzie!$B$5</f>
        <v>Proaktívnosť</v>
      </c>
      <c r="C163" s="198">
        <f>L33</f>
        <v>0.16666666666666666</v>
      </c>
      <c r="D163" s="198">
        <f t="shared" si="0"/>
        <v>0.83333333333333337</v>
      </c>
      <c r="E163" s="175"/>
      <c r="F163" s="175"/>
      <c r="G163" s="207"/>
      <c r="H163" s="196"/>
      <c r="I163" s="196"/>
      <c r="J163" s="196"/>
      <c r="K163" s="1"/>
      <c r="L163" s="1"/>
      <c r="M163" s="107"/>
      <c r="N163" s="107"/>
      <c r="O163" s="107"/>
      <c r="P163" s="107"/>
      <c r="Q163" s="107"/>
      <c r="R163" s="107"/>
      <c r="S163" s="107"/>
      <c r="T163" s="107"/>
      <c r="U163" s="107"/>
      <c r="V163" s="107"/>
      <c r="W163" s="107"/>
      <c r="X163" s="107"/>
      <c r="Y163" s="107"/>
      <c r="Z163" s="107"/>
      <c r="AA163" s="107"/>
      <c r="AB163" s="107"/>
    </row>
    <row r="164" spans="1:28" ht="13.9">
      <c r="A164" s="171"/>
      <c r="B164" s="175" t="str">
        <f>[4]Dimenzie!$B$6</f>
        <v>1x a dosť!</v>
      </c>
      <c r="C164" s="198">
        <f>L39</f>
        <v>0.75</v>
      </c>
      <c r="D164" s="198">
        <f t="shared" si="0"/>
        <v>0.25</v>
      </c>
      <c r="E164" s="175"/>
      <c r="F164" s="175"/>
      <c r="G164" s="207"/>
      <c r="H164" s="196"/>
      <c r="I164" s="196"/>
      <c r="J164" s="196"/>
      <c r="K164" s="1"/>
      <c r="L164" s="1"/>
      <c r="M164" s="107"/>
      <c r="N164" s="107"/>
      <c r="O164" s="107"/>
      <c r="P164" s="107"/>
      <c r="Q164" s="107"/>
      <c r="R164" s="107"/>
      <c r="S164" s="107"/>
      <c r="T164" s="107"/>
      <c r="U164" s="107"/>
      <c r="V164" s="107"/>
      <c r="W164" s="107"/>
      <c r="X164" s="107"/>
      <c r="Y164" s="107"/>
      <c r="Z164" s="107"/>
      <c r="AA164" s="107"/>
      <c r="AB164" s="107"/>
    </row>
    <row r="165" spans="1:28" ht="13.9">
      <c r="A165" s="171"/>
      <c r="B165" s="175" t="str">
        <f>[4]Dimenzie!$B$7</f>
        <v>Spätná väzba</v>
      </c>
      <c r="C165" s="198">
        <f>L45</f>
        <v>0.27272727272727271</v>
      </c>
      <c r="D165" s="198">
        <f t="shared" si="0"/>
        <v>0.72727272727272729</v>
      </c>
      <c r="E165" s="175"/>
      <c r="F165" s="175"/>
      <c r="G165" s="207"/>
      <c r="H165" s="196"/>
      <c r="I165" s="196"/>
      <c r="J165" s="196"/>
      <c r="K165" s="1"/>
      <c r="L165" s="1"/>
      <c r="M165" s="107"/>
      <c r="N165" s="107"/>
      <c r="O165" s="107"/>
      <c r="P165" s="107"/>
      <c r="Q165" s="107"/>
      <c r="R165" s="107"/>
      <c r="S165" s="107"/>
      <c r="T165" s="107"/>
      <c r="U165" s="107"/>
      <c r="V165" s="107"/>
      <c r="W165" s="107"/>
      <c r="X165" s="107"/>
      <c r="Y165" s="107"/>
      <c r="Z165" s="107"/>
      <c r="AA165" s="107"/>
      <c r="AB165" s="107"/>
    </row>
    <row r="166" spans="1:28" ht="13.9">
      <c r="A166" s="171"/>
      <c r="B166" s="175" t="str">
        <f>[4]Dimenzie!$B$8</f>
        <v>Použiteľnosť</v>
      </c>
      <c r="C166" s="198">
        <f>L56</f>
        <v>0.72916666666666663</v>
      </c>
      <c r="D166" s="198">
        <f t="shared" si="0"/>
        <v>0.27083333333333337</v>
      </c>
      <c r="E166" s="175"/>
      <c r="F166" s="175"/>
      <c r="G166" s="207"/>
      <c r="H166" s="196"/>
      <c r="I166" s="196"/>
      <c r="J166" s="196"/>
      <c r="K166" s="1"/>
      <c r="L166" s="1"/>
      <c r="M166" s="107"/>
      <c r="N166" s="107"/>
      <c r="O166" s="107"/>
      <c r="P166" s="107"/>
      <c r="Q166" s="107"/>
      <c r="R166" s="107"/>
      <c r="S166" s="107"/>
      <c r="T166" s="107"/>
      <c r="U166" s="107"/>
      <c r="V166" s="107"/>
      <c r="W166" s="107"/>
      <c r="X166" s="107"/>
      <c r="Y166" s="107"/>
      <c r="Z166" s="107"/>
      <c r="AA166" s="107"/>
      <c r="AB166" s="107"/>
    </row>
    <row r="167" spans="1:28" ht="13.9">
      <c r="A167" s="171"/>
      <c r="B167" s="175" t="str">
        <f>[4]Dimenzie!$B$9</f>
        <v>Zrozumiteľnosť</v>
      </c>
      <c r="C167" s="198">
        <f>L89</f>
        <v>0</v>
      </c>
      <c r="D167" s="198">
        <f t="shared" si="0"/>
        <v>1</v>
      </c>
      <c r="E167" s="175"/>
      <c r="F167" s="175"/>
      <c r="G167" s="207"/>
      <c r="H167" s="196"/>
      <c r="I167" s="196"/>
      <c r="J167" s="196"/>
      <c r="K167" s="1"/>
      <c r="L167" s="1"/>
      <c r="M167" s="107"/>
      <c r="N167" s="107"/>
      <c r="O167" s="107"/>
      <c r="P167" s="107"/>
      <c r="Q167" s="107"/>
      <c r="R167" s="107"/>
      <c r="S167" s="107"/>
      <c r="T167" s="107"/>
      <c r="U167" s="107"/>
      <c r="V167" s="107"/>
      <c r="W167" s="107"/>
      <c r="X167" s="107"/>
      <c r="Y167" s="107"/>
      <c r="Z167" s="107"/>
      <c r="AA167" s="107"/>
      <c r="AB167" s="107"/>
    </row>
    <row r="168" spans="1:28" ht="13.9">
      <c r="A168" s="171"/>
      <c r="B168" s="175" t="str">
        <f>[4]Dimenzie!$B$10</f>
        <v>Dostupnosť online</v>
      </c>
      <c r="C168" s="198">
        <f>L95</f>
        <v>1</v>
      </c>
      <c r="D168" s="198">
        <f t="shared" si="0"/>
        <v>0</v>
      </c>
      <c r="E168" s="175"/>
      <c r="F168" s="175"/>
      <c r="G168" s="207"/>
      <c r="H168" s="196"/>
      <c r="I168" s="196"/>
      <c r="J168" s="196"/>
      <c r="K168" s="1"/>
      <c r="L168" s="1"/>
      <c r="M168" s="107"/>
      <c r="N168" s="107"/>
      <c r="O168" s="107"/>
      <c r="P168" s="107"/>
      <c r="Q168" s="107"/>
      <c r="R168" s="107"/>
      <c r="S168" s="107"/>
      <c r="T168" s="107"/>
      <c r="U168" s="107"/>
      <c r="V168" s="107"/>
      <c r="W168" s="107"/>
      <c r="X168" s="107"/>
      <c r="Y168" s="107"/>
      <c r="Z168" s="107"/>
      <c r="AA168" s="107"/>
      <c r="AB168" s="107"/>
    </row>
    <row r="169" spans="1:28" ht="13.9">
      <c r="A169" s="171"/>
      <c r="B169" s="175" t="str">
        <f>[4]Dimenzie!$B$11</f>
        <v>Mobilita</v>
      </c>
      <c r="C169" s="198">
        <f>L101</f>
        <v>0.2</v>
      </c>
      <c r="D169" s="198">
        <f t="shared" si="0"/>
        <v>0.8</v>
      </c>
      <c r="E169" s="175"/>
      <c r="F169" s="175"/>
      <c r="G169" s="207"/>
      <c r="H169" s="196"/>
      <c r="I169" s="196"/>
      <c r="J169" s="196"/>
      <c r="K169" s="1"/>
      <c r="L169" s="1"/>
      <c r="M169" s="107"/>
      <c r="N169" s="107"/>
      <c r="O169" s="107"/>
      <c r="P169" s="107"/>
      <c r="Q169" s="107"/>
      <c r="R169" s="107"/>
      <c r="S169" s="107"/>
      <c r="T169" s="107"/>
      <c r="U169" s="107"/>
      <c r="V169" s="107"/>
      <c r="W169" s="107"/>
      <c r="X169" s="107"/>
      <c r="Y169" s="107"/>
      <c r="Z169" s="107"/>
      <c r="AA169" s="107"/>
      <c r="AB169" s="107"/>
    </row>
    <row r="170" spans="1:28" ht="13.9">
      <c r="A170" s="171"/>
      <c r="B170" s="175" t="str">
        <f>[4]Dimenzie!$B$12</f>
        <v>Inkluzívnosť</v>
      </c>
      <c r="C170" s="198">
        <f>L109</f>
        <v>0.14285714285714285</v>
      </c>
      <c r="D170" s="198">
        <f t="shared" si="0"/>
        <v>0.85714285714285721</v>
      </c>
      <c r="E170" s="175"/>
      <c r="F170" s="175"/>
      <c r="G170" s="207"/>
      <c r="H170" s="196"/>
      <c r="I170" s="196"/>
      <c r="J170" s="196"/>
      <c r="K170" s="1"/>
      <c r="L170" s="1"/>
      <c r="M170" s="107"/>
      <c r="N170" s="107"/>
      <c r="O170" s="107"/>
      <c r="P170" s="107"/>
      <c r="Q170" s="107"/>
      <c r="R170" s="107"/>
      <c r="S170" s="107"/>
      <c r="T170" s="107"/>
      <c r="U170" s="107"/>
      <c r="V170" s="107"/>
      <c r="W170" s="107"/>
      <c r="X170" s="107"/>
      <c r="Y170" s="107"/>
      <c r="Z170" s="107"/>
      <c r="AA170" s="107"/>
      <c r="AB170" s="107"/>
    </row>
    <row r="171" spans="1:28" ht="13.9">
      <c r="A171" s="171"/>
      <c r="B171" s="175" t="str">
        <f>[4]Dimenzie!$B$13</f>
        <v>Platba</v>
      </c>
      <c r="C171" s="198">
        <f>L115</f>
        <v>1</v>
      </c>
      <c r="D171" s="198">
        <f t="shared" si="0"/>
        <v>0</v>
      </c>
      <c r="E171" s="175"/>
      <c r="F171" s="175"/>
      <c r="G171" s="207"/>
      <c r="H171" s="196"/>
      <c r="I171" s="196"/>
      <c r="J171" s="196"/>
      <c r="K171" s="1"/>
      <c r="L171" s="1"/>
      <c r="M171" s="107"/>
      <c r="N171" s="107"/>
      <c r="O171" s="107"/>
      <c r="P171" s="107"/>
      <c r="Q171" s="107"/>
      <c r="R171" s="107"/>
      <c r="S171" s="107"/>
      <c r="T171" s="107"/>
      <c r="U171" s="107"/>
      <c r="V171" s="107"/>
      <c r="W171" s="107"/>
      <c r="X171" s="107"/>
      <c r="Y171" s="107"/>
      <c r="Z171" s="107"/>
      <c r="AA171" s="107"/>
      <c r="AB171" s="107"/>
    </row>
    <row r="172" spans="1:28" ht="13.9">
      <c r="A172" s="171"/>
      <c r="B172" s="175" t="str">
        <f>[4]Dimenzie!$B$14</f>
        <v>Bezpečnosť</v>
      </c>
      <c r="C172" s="198">
        <f>L121</f>
        <v>1</v>
      </c>
      <c r="D172" s="198">
        <f t="shared" si="0"/>
        <v>0</v>
      </c>
      <c r="E172" s="175"/>
      <c r="F172" s="175"/>
      <c r="G172" s="207"/>
      <c r="H172" s="196"/>
      <c r="I172" s="199"/>
      <c r="J172" s="196"/>
      <c r="K172" s="1"/>
      <c r="L172" s="1"/>
      <c r="M172" s="107"/>
      <c r="N172" s="107"/>
      <c r="O172" s="107"/>
      <c r="P172" s="107"/>
      <c r="Q172" s="107"/>
      <c r="R172" s="107"/>
      <c r="S172" s="107"/>
      <c r="T172" s="107"/>
      <c r="U172" s="107"/>
      <c r="V172" s="107"/>
      <c r="W172" s="107"/>
      <c r="X172" s="107"/>
      <c r="Y172" s="107"/>
      <c r="Z172" s="107"/>
      <c r="AA172" s="107"/>
      <c r="AB172" s="107"/>
    </row>
    <row r="173" spans="1:28" ht="13.9">
      <c r="A173" s="171"/>
      <c r="B173" s="175" t="str">
        <f>[4]Dimenzie!$B$15</f>
        <v>Transparentnosť</v>
      </c>
      <c r="C173" s="198">
        <f>L128</f>
        <v>0.21428571428571427</v>
      </c>
      <c r="D173" s="198">
        <f t="shared" si="0"/>
        <v>0.7857142857142857</v>
      </c>
      <c r="E173" s="175"/>
      <c r="F173" s="175"/>
      <c r="G173" s="207"/>
      <c r="H173" s="196"/>
      <c r="I173" s="196"/>
      <c r="J173" s="196"/>
      <c r="K173" s="1"/>
      <c r="L173" s="1"/>
      <c r="M173" s="107"/>
      <c r="N173" s="107"/>
      <c r="O173" s="107"/>
      <c r="P173" s="107"/>
      <c r="Q173" s="107"/>
      <c r="R173" s="107"/>
      <c r="S173" s="107"/>
      <c r="T173" s="107"/>
      <c r="U173" s="107"/>
      <c r="V173" s="107"/>
      <c r="W173" s="107"/>
      <c r="X173" s="107"/>
      <c r="Y173" s="107"/>
      <c r="Z173" s="107"/>
      <c r="AA173" s="107"/>
      <c r="AB173" s="107"/>
    </row>
    <row r="174" spans="1:28" ht="13.9">
      <c r="A174" s="171"/>
      <c r="B174" s="175" t="str">
        <f>[4]Dimenzie!$B$16</f>
        <v>Rozvoj</v>
      </c>
      <c r="C174" s="198">
        <f>L137</f>
        <v>0</v>
      </c>
      <c r="D174" s="198">
        <f t="shared" si="0"/>
        <v>1</v>
      </c>
      <c r="E174" s="175"/>
      <c r="F174" s="175"/>
      <c r="G174" s="207"/>
      <c r="H174" s="196"/>
      <c r="I174" s="196"/>
      <c r="J174" s="196"/>
      <c r="K174" s="1"/>
      <c r="L174" s="1"/>
      <c r="M174" s="107"/>
      <c r="N174" s="107"/>
      <c r="O174" s="107"/>
      <c r="P174" s="107"/>
      <c r="Q174" s="107"/>
      <c r="R174" s="107"/>
      <c r="S174" s="107"/>
      <c r="T174" s="107"/>
      <c r="U174" s="107"/>
      <c r="V174" s="107"/>
      <c r="W174" s="107"/>
      <c r="X174" s="107"/>
      <c r="Y174" s="107"/>
      <c r="Z174" s="107"/>
      <c r="AA174" s="107"/>
      <c r="AB174" s="107"/>
    </row>
    <row r="175" spans="1:28" ht="13.9">
      <c r="A175" s="171"/>
      <c r="B175" s="175"/>
      <c r="C175" s="175"/>
      <c r="D175" s="175"/>
      <c r="E175" s="175"/>
      <c r="F175" s="175"/>
      <c r="G175" s="207"/>
      <c r="H175" s="196"/>
      <c r="I175" s="196"/>
      <c r="J175" s="196"/>
      <c r="K175" s="1"/>
      <c r="L175" s="1"/>
      <c r="M175" s="107"/>
      <c r="N175" s="107"/>
      <c r="O175" s="107"/>
      <c r="P175" s="107"/>
      <c r="Q175" s="107"/>
      <c r="R175" s="107"/>
      <c r="S175" s="107"/>
      <c r="T175" s="107"/>
      <c r="U175" s="107"/>
      <c r="V175" s="107"/>
      <c r="W175" s="107"/>
      <c r="X175" s="107"/>
      <c r="Y175" s="107"/>
      <c r="Z175" s="107"/>
      <c r="AA175" s="107"/>
      <c r="AB175" s="107"/>
    </row>
    <row r="176" spans="1:28" ht="13.9">
      <c r="A176" s="171"/>
      <c r="B176" s="175"/>
      <c r="C176" s="175"/>
      <c r="D176" s="175"/>
      <c r="E176" s="175"/>
      <c r="F176" s="175"/>
      <c r="G176" s="207"/>
      <c r="H176" s="196"/>
      <c r="I176" s="196"/>
      <c r="J176" s="196"/>
      <c r="K176" s="1"/>
      <c r="L176" s="1"/>
      <c r="M176" s="107"/>
      <c r="N176" s="107"/>
      <c r="O176" s="107"/>
      <c r="P176" s="107"/>
      <c r="Q176" s="107"/>
      <c r="R176" s="107"/>
      <c r="S176" s="107"/>
      <c r="T176" s="107"/>
      <c r="U176" s="107"/>
      <c r="V176" s="107"/>
      <c r="W176" s="107"/>
      <c r="X176" s="107"/>
      <c r="Y176" s="107"/>
      <c r="Z176" s="107"/>
      <c r="AA176" s="107"/>
      <c r="AB176" s="107"/>
    </row>
    <row r="177" spans="1:28" ht="13.9">
      <c r="A177" s="171"/>
      <c r="B177" s="175"/>
      <c r="C177" s="175"/>
      <c r="D177" s="175"/>
      <c r="E177" s="175"/>
      <c r="F177" s="175"/>
      <c r="G177" s="207"/>
      <c r="H177" s="196"/>
      <c r="I177" s="196"/>
      <c r="J177" s="196"/>
      <c r="K177" s="1"/>
      <c r="L177" s="1"/>
      <c r="M177" s="107"/>
      <c r="N177" s="107"/>
      <c r="O177" s="107"/>
      <c r="P177" s="107"/>
      <c r="Q177" s="107"/>
      <c r="R177" s="107"/>
      <c r="S177" s="107"/>
      <c r="T177" s="107"/>
      <c r="U177" s="107"/>
      <c r="V177" s="107"/>
      <c r="W177" s="107"/>
      <c r="X177" s="107"/>
      <c r="Y177" s="107"/>
      <c r="Z177" s="107"/>
      <c r="AA177" s="107"/>
      <c r="AB177" s="107"/>
    </row>
    <row r="178" spans="1:28" ht="13.9">
      <c r="A178" s="171"/>
      <c r="B178" s="175"/>
      <c r="C178" s="175"/>
      <c r="D178" s="175"/>
      <c r="E178" s="175"/>
      <c r="F178" s="175"/>
      <c r="G178" s="207"/>
      <c r="H178" s="196"/>
      <c r="I178" s="196"/>
      <c r="J178" s="196"/>
      <c r="K178" s="1"/>
      <c r="L178" s="1"/>
      <c r="M178" s="107"/>
      <c r="N178" s="107"/>
      <c r="O178" s="107"/>
      <c r="P178" s="107"/>
      <c r="Q178" s="107"/>
      <c r="R178" s="107"/>
      <c r="S178" s="107"/>
      <c r="T178" s="107"/>
      <c r="U178" s="107"/>
      <c r="V178" s="107"/>
      <c r="W178" s="107"/>
      <c r="X178" s="107"/>
      <c r="Y178" s="107"/>
      <c r="Z178" s="107"/>
      <c r="AA178" s="107"/>
      <c r="AB178" s="107"/>
    </row>
    <row r="179" spans="1:28" ht="13.9">
      <c r="A179" s="171"/>
      <c r="B179" s="175"/>
      <c r="C179" s="175"/>
      <c r="D179" s="175"/>
      <c r="E179" s="175"/>
      <c r="F179" s="175"/>
      <c r="G179" s="207"/>
      <c r="H179" s="196"/>
      <c r="I179" s="196"/>
      <c r="J179" s="196"/>
      <c r="K179" s="1"/>
      <c r="L179" s="1"/>
      <c r="M179" s="107"/>
      <c r="N179" s="107"/>
      <c r="O179" s="107"/>
      <c r="P179" s="107"/>
      <c r="Q179" s="107"/>
      <c r="R179" s="107"/>
      <c r="S179" s="107"/>
      <c r="T179" s="107"/>
      <c r="U179" s="107"/>
      <c r="V179" s="107"/>
      <c r="W179" s="107"/>
      <c r="X179" s="107"/>
      <c r="Y179" s="107"/>
      <c r="Z179" s="107"/>
      <c r="AA179" s="107"/>
      <c r="AB179" s="107"/>
    </row>
    <row r="180" spans="1:28" ht="13.9">
      <c r="A180" s="171"/>
      <c r="B180" s="175"/>
      <c r="C180" s="175"/>
      <c r="D180" s="175"/>
      <c r="E180" s="175"/>
      <c r="F180" s="175"/>
      <c r="G180" s="207"/>
      <c r="H180" s="196"/>
      <c r="I180" s="196"/>
      <c r="J180" s="196"/>
      <c r="K180" s="1"/>
      <c r="L180" s="1"/>
      <c r="M180" s="107"/>
      <c r="N180" s="107"/>
      <c r="O180" s="107"/>
      <c r="P180" s="107"/>
      <c r="Q180" s="107"/>
      <c r="R180" s="107"/>
      <c r="S180" s="107"/>
      <c r="T180" s="107"/>
      <c r="U180" s="107"/>
      <c r="V180" s="107"/>
      <c r="W180" s="107"/>
      <c r="X180" s="107"/>
      <c r="Y180" s="107"/>
      <c r="Z180" s="107"/>
      <c r="AA180" s="107"/>
      <c r="AB180" s="107"/>
    </row>
    <row r="181" spans="1:28" ht="13.9">
      <c r="A181" s="171"/>
      <c r="B181" s="175"/>
      <c r="C181" s="175"/>
      <c r="D181" s="175"/>
      <c r="E181" s="175"/>
      <c r="F181" s="175"/>
      <c r="G181" s="207"/>
      <c r="H181" s="196"/>
      <c r="I181" s="196"/>
      <c r="J181" s="196"/>
      <c r="K181" s="1"/>
      <c r="L181" s="1"/>
      <c r="M181" s="107"/>
      <c r="N181" s="107"/>
      <c r="O181" s="107"/>
      <c r="P181" s="107"/>
      <c r="Q181" s="107"/>
      <c r="R181" s="107"/>
      <c r="S181" s="107"/>
      <c r="T181" s="107"/>
      <c r="U181" s="107"/>
      <c r="V181" s="107"/>
      <c r="W181" s="107"/>
      <c r="X181" s="107"/>
      <c r="Y181" s="107"/>
      <c r="Z181" s="107"/>
      <c r="AA181" s="107"/>
      <c r="AB181" s="107"/>
    </row>
    <row r="182" spans="1:28" ht="13.9">
      <c r="A182" s="171"/>
      <c r="B182" s="175"/>
      <c r="C182" s="175"/>
      <c r="D182" s="175"/>
      <c r="E182" s="175"/>
      <c r="F182" s="175"/>
      <c r="G182" s="207"/>
      <c r="H182" s="196"/>
      <c r="I182" s="196"/>
      <c r="J182" s="196"/>
      <c r="K182" s="1"/>
      <c r="L182" s="1"/>
      <c r="M182" s="107"/>
      <c r="N182" s="107"/>
      <c r="O182" s="107"/>
      <c r="P182" s="107"/>
      <c r="Q182" s="107"/>
      <c r="R182" s="107"/>
      <c r="S182" s="107"/>
      <c r="T182" s="107"/>
      <c r="U182" s="107"/>
      <c r="V182" s="107"/>
      <c r="W182" s="107"/>
      <c r="X182" s="107"/>
      <c r="Y182" s="107"/>
      <c r="Z182" s="107"/>
      <c r="AA182" s="107"/>
      <c r="AB182" s="107"/>
    </row>
    <row r="183" spans="1:28" ht="13.9">
      <c r="A183" s="171"/>
      <c r="B183" s="175"/>
      <c r="C183" s="175"/>
      <c r="D183" s="175"/>
      <c r="E183" s="175"/>
      <c r="F183" s="175"/>
      <c r="G183" s="207"/>
      <c r="H183" s="196"/>
      <c r="I183" s="196"/>
      <c r="J183" s="196"/>
      <c r="K183" s="1"/>
      <c r="L183" s="1"/>
      <c r="M183" s="107"/>
      <c r="N183" s="107"/>
      <c r="O183" s="107"/>
      <c r="P183" s="107"/>
      <c r="Q183" s="107"/>
      <c r="R183" s="107"/>
      <c r="S183" s="107"/>
      <c r="T183" s="107"/>
      <c r="U183" s="107"/>
      <c r="V183" s="107"/>
      <c r="W183" s="107"/>
      <c r="X183" s="107"/>
      <c r="Y183" s="107"/>
      <c r="Z183" s="107"/>
      <c r="AA183" s="107"/>
      <c r="AB183" s="107"/>
    </row>
    <row r="184" spans="1:28" ht="13.9">
      <c r="A184" s="171"/>
      <c r="B184" s="175"/>
      <c r="C184" s="175"/>
      <c r="D184" s="175"/>
      <c r="E184" s="175"/>
      <c r="F184" s="175"/>
      <c r="G184" s="207"/>
      <c r="H184" s="196"/>
      <c r="I184" s="196"/>
      <c r="J184" s="196"/>
      <c r="K184" s="1"/>
      <c r="L184" s="1"/>
      <c r="M184" s="107"/>
      <c r="N184" s="107"/>
      <c r="O184" s="107"/>
      <c r="P184" s="107"/>
      <c r="Q184" s="107"/>
      <c r="R184" s="107"/>
      <c r="S184" s="107"/>
      <c r="T184" s="107"/>
      <c r="U184" s="107"/>
      <c r="V184" s="107"/>
      <c r="W184" s="107"/>
      <c r="X184" s="107"/>
      <c r="Y184" s="107"/>
      <c r="Z184" s="107"/>
      <c r="AA184" s="107"/>
      <c r="AB184" s="107"/>
    </row>
    <row r="185" spans="1:28" ht="13.9">
      <c r="A185" s="171"/>
      <c r="B185" s="175"/>
      <c r="C185" s="175"/>
      <c r="D185" s="175"/>
      <c r="E185" s="175"/>
      <c r="F185" s="175"/>
      <c r="G185" s="207"/>
      <c r="H185" s="196"/>
      <c r="I185" s="196"/>
      <c r="J185" s="196"/>
      <c r="K185" s="1"/>
      <c r="L185" s="1"/>
      <c r="M185" s="107"/>
      <c r="N185" s="107"/>
      <c r="O185" s="107"/>
      <c r="P185" s="107"/>
      <c r="Q185" s="107"/>
      <c r="R185" s="107"/>
      <c r="S185" s="107"/>
      <c r="T185" s="107"/>
      <c r="U185" s="107"/>
      <c r="V185" s="107"/>
      <c r="W185" s="107"/>
      <c r="X185" s="107"/>
      <c r="Y185" s="107"/>
      <c r="Z185" s="107"/>
      <c r="AA185" s="107"/>
      <c r="AB185" s="107"/>
    </row>
    <row r="186" spans="1:28" ht="13.9">
      <c r="A186" s="171"/>
      <c r="B186" s="175"/>
      <c r="C186" s="175"/>
      <c r="D186" s="175"/>
      <c r="E186" s="175"/>
      <c r="F186" s="175"/>
      <c r="G186" s="207"/>
      <c r="H186" s="196"/>
      <c r="I186" s="196"/>
      <c r="J186" s="196"/>
      <c r="K186" s="1"/>
      <c r="L186" s="1"/>
      <c r="M186" s="107"/>
      <c r="N186" s="107"/>
      <c r="O186" s="107"/>
      <c r="P186" s="107"/>
      <c r="Q186" s="107"/>
      <c r="R186" s="107"/>
      <c r="S186" s="107"/>
      <c r="T186" s="107"/>
      <c r="U186" s="107"/>
      <c r="V186" s="107"/>
      <c r="W186" s="107"/>
      <c r="X186" s="107"/>
      <c r="Y186" s="107"/>
      <c r="Z186" s="107"/>
      <c r="AA186" s="107"/>
      <c r="AB186" s="107"/>
    </row>
    <row r="187" spans="1:28" ht="13.9">
      <c r="A187" s="171"/>
      <c r="B187" s="175"/>
      <c r="C187" s="175"/>
      <c r="D187" s="175"/>
      <c r="E187" s="175"/>
      <c r="F187" s="175"/>
      <c r="G187" s="207"/>
      <c r="H187" s="196"/>
      <c r="I187" s="196"/>
      <c r="J187" s="196"/>
      <c r="K187" s="1"/>
      <c r="L187" s="1"/>
      <c r="M187" s="107"/>
      <c r="N187" s="107"/>
      <c r="O187" s="107"/>
      <c r="P187" s="107"/>
      <c r="Q187" s="107"/>
      <c r="R187" s="107"/>
      <c r="S187" s="107"/>
      <c r="T187" s="107"/>
      <c r="U187" s="107"/>
      <c r="V187" s="107"/>
      <c r="W187" s="107"/>
      <c r="X187" s="107"/>
      <c r="Y187" s="107"/>
      <c r="Z187" s="107"/>
      <c r="AA187" s="107"/>
      <c r="AB187" s="107"/>
    </row>
    <row r="188" spans="1:28" ht="13.9">
      <c r="A188" s="171"/>
      <c r="B188" s="175"/>
      <c r="C188" s="175"/>
      <c r="D188" s="175"/>
      <c r="E188" s="175"/>
      <c r="F188" s="175"/>
      <c r="G188" s="207"/>
      <c r="H188" s="196"/>
      <c r="I188" s="196"/>
      <c r="J188" s="196"/>
      <c r="K188" s="1"/>
      <c r="L188" s="1"/>
      <c r="M188" s="107"/>
      <c r="N188" s="107"/>
      <c r="O188" s="107"/>
      <c r="P188" s="107"/>
      <c r="Q188" s="107"/>
      <c r="R188" s="107"/>
      <c r="S188" s="107"/>
      <c r="T188" s="107"/>
      <c r="U188" s="107"/>
      <c r="V188" s="107"/>
      <c r="W188" s="107"/>
      <c r="X188" s="107"/>
      <c r="Y188" s="107"/>
      <c r="Z188" s="107"/>
      <c r="AA188" s="107"/>
      <c r="AB188" s="107"/>
    </row>
    <row r="189" spans="1:28" ht="13.9">
      <c r="A189" s="171"/>
      <c r="B189" s="175"/>
      <c r="C189" s="175"/>
      <c r="D189" s="175"/>
      <c r="E189" s="175"/>
      <c r="F189" s="175"/>
      <c r="G189" s="207"/>
      <c r="H189" s="196"/>
      <c r="I189" s="196"/>
      <c r="J189" s="196"/>
      <c r="K189" s="1"/>
      <c r="L189" s="1"/>
      <c r="M189" s="107"/>
      <c r="N189" s="107"/>
      <c r="O189" s="107"/>
      <c r="P189" s="107"/>
      <c r="Q189" s="107"/>
      <c r="R189" s="107"/>
      <c r="S189" s="107"/>
      <c r="T189" s="107"/>
      <c r="U189" s="107"/>
      <c r="V189" s="107"/>
      <c r="W189" s="107"/>
      <c r="X189" s="107"/>
      <c r="Y189" s="107"/>
      <c r="Z189" s="107"/>
      <c r="AA189" s="107"/>
      <c r="AB189" s="107"/>
    </row>
    <row r="190" spans="1:28" ht="13.9">
      <c r="A190" s="171"/>
      <c r="B190" s="175"/>
      <c r="C190" s="175"/>
      <c r="D190" s="175"/>
      <c r="E190" s="175"/>
      <c r="F190" s="175"/>
      <c r="G190" s="207"/>
      <c r="H190" s="196"/>
      <c r="I190" s="196"/>
      <c r="J190" s="196"/>
      <c r="K190" s="1"/>
      <c r="L190" s="1"/>
      <c r="M190" s="107"/>
      <c r="N190" s="107"/>
      <c r="O190" s="107"/>
      <c r="P190" s="107"/>
      <c r="Q190" s="107"/>
      <c r="R190" s="107"/>
      <c r="S190" s="107"/>
      <c r="T190" s="107"/>
      <c r="U190" s="107"/>
      <c r="V190" s="107"/>
      <c r="W190" s="107"/>
      <c r="X190" s="107"/>
      <c r="Y190" s="107"/>
      <c r="Z190" s="107"/>
      <c r="AA190" s="107"/>
      <c r="AB190" s="107"/>
    </row>
    <row r="191" spans="1:28" ht="13.9">
      <c r="A191" s="171"/>
      <c r="B191" s="175"/>
      <c r="C191" s="175"/>
      <c r="D191" s="175"/>
      <c r="E191" s="175"/>
      <c r="F191" s="175"/>
      <c r="G191" s="207"/>
      <c r="H191" s="196"/>
      <c r="I191" s="196"/>
      <c r="J191" s="196"/>
      <c r="K191" s="1"/>
      <c r="L191" s="1"/>
      <c r="M191" s="107"/>
      <c r="N191" s="107"/>
      <c r="O191" s="107"/>
      <c r="P191" s="107"/>
      <c r="Q191" s="107"/>
      <c r="R191" s="107"/>
      <c r="S191" s="107"/>
      <c r="T191" s="107"/>
      <c r="U191" s="107"/>
      <c r="V191" s="107"/>
      <c r="W191" s="107"/>
      <c r="X191" s="107"/>
      <c r="Y191" s="107"/>
      <c r="Z191" s="107"/>
      <c r="AA191" s="107"/>
      <c r="AB191" s="107"/>
    </row>
    <row r="192" spans="1:28" ht="13.9">
      <c r="A192" s="171"/>
      <c r="B192" s="175"/>
      <c r="C192" s="175"/>
      <c r="D192" s="175"/>
      <c r="E192" s="175"/>
      <c r="F192" s="175"/>
      <c r="G192" s="207"/>
      <c r="H192" s="196"/>
      <c r="I192" s="196"/>
      <c r="J192" s="196"/>
      <c r="K192" s="1"/>
      <c r="L192" s="1"/>
      <c r="M192" s="107"/>
      <c r="N192" s="107"/>
      <c r="O192" s="107"/>
      <c r="P192" s="107"/>
      <c r="Q192" s="107"/>
      <c r="R192" s="107"/>
      <c r="S192" s="107"/>
      <c r="T192" s="107"/>
      <c r="U192" s="107"/>
      <c r="V192" s="107"/>
      <c r="W192" s="107"/>
      <c r="X192" s="107"/>
      <c r="Y192" s="107"/>
      <c r="Z192" s="107"/>
      <c r="AA192" s="107"/>
      <c r="AB192" s="107"/>
    </row>
    <row r="193" spans="1:28" ht="13.9">
      <c r="A193" s="171"/>
      <c r="B193" s="175"/>
      <c r="C193" s="175"/>
      <c r="D193" s="175"/>
      <c r="E193" s="175"/>
      <c r="F193" s="175"/>
      <c r="G193" s="207"/>
      <c r="H193" s="196"/>
      <c r="I193" s="196"/>
      <c r="J193" s="196"/>
      <c r="K193" s="1"/>
      <c r="L193" s="1"/>
      <c r="M193" s="107"/>
      <c r="N193" s="107"/>
      <c r="O193" s="107"/>
      <c r="P193" s="107"/>
      <c r="Q193" s="107"/>
      <c r="R193" s="107"/>
      <c r="S193" s="107"/>
      <c r="T193" s="107"/>
      <c r="U193" s="107"/>
      <c r="V193" s="107"/>
      <c r="W193" s="107"/>
      <c r="X193" s="107"/>
      <c r="Y193" s="107"/>
      <c r="Z193" s="107"/>
      <c r="AA193" s="107"/>
      <c r="AB193" s="107"/>
    </row>
    <row r="194" spans="1:28" ht="13.9">
      <c r="A194" s="171"/>
      <c r="B194" s="175"/>
      <c r="C194" s="175"/>
      <c r="D194" s="175"/>
      <c r="E194" s="175"/>
      <c r="F194" s="175"/>
      <c r="G194" s="207"/>
      <c r="H194" s="196"/>
      <c r="I194" s="196"/>
      <c r="J194" s="196"/>
      <c r="K194" s="1"/>
      <c r="L194" s="1"/>
      <c r="M194" s="107"/>
      <c r="N194" s="107"/>
      <c r="O194" s="107"/>
      <c r="P194" s="107"/>
      <c r="Q194" s="107"/>
      <c r="R194" s="107"/>
      <c r="S194" s="107"/>
      <c r="T194" s="107"/>
      <c r="U194" s="107"/>
      <c r="V194" s="107"/>
      <c r="W194" s="107"/>
      <c r="X194" s="107"/>
      <c r="Y194" s="107"/>
      <c r="Z194" s="107"/>
      <c r="AA194" s="107"/>
      <c r="AB194" s="107"/>
    </row>
    <row r="195" spans="1:28" ht="13.9">
      <c r="A195" s="171"/>
      <c r="B195" s="175"/>
      <c r="C195" s="175"/>
      <c r="D195" s="175"/>
      <c r="E195" s="175"/>
      <c r="F195" s="175"/>
      <c r="G195" s="207"/>
      <c r="H195" s="196"/>
      <c r="I195" s="196"/>
      <c r="J195" s="196"/>
      <c r="K195" s="1"/>
      <c r="L195" s="1"/>
      <c r="M195" s="107"/>
      <c r="N195" s="107"/>
      <c r="O195" s="107"/>
      <c r="P195" s="107"/>
      <c r="Q195" s="107"/>
      <c r="R195" s="107"/>
      <c r="S195" s="107"/>
      <c r="T195" s="107"/>
      <c r="U195" s="107"/>
      <c r="V195" s="107"/>
      <c r="W195" s="107"/>
      <c r="X195" s="107"/>
      <c r="Y195" s="107"/>
      <c r="Z195" s="107"/>
      <c r="AA195" s="107"/>
      <c r="AB195" s="107"/>
    </row>
    <row r="196" spans="1:28" ht="13.9">
      <c r="A196" s="171"/>
      <c r="B196" s="175"/>
      <c r="C196" s="175"/>
      <c r="D196" s="175"/>
      <c r="E196" s="175"/>
      <c r="F196" s="175"/>
      <c r="G196" s="207"/>
      <c r="H196" s="196"/>
      <c r="I196" s="196"/>
      <c r="J196" s="196"/>
      <c r="K196" s="1"/>
      <c r="L196" s="1"/>
      <c r="M196" s="107"/>
      <c r="N196" s="107"/>
      <c r="O196" s="107"/>
      <c r="P196" s="107"/>
      <c r="Q196" s="107"/>
      <c r="R196" s="107"/>
      <c r="S196" s="107"/>
      <c r="T196" s="107"/>
      <c r="U196" s="107"/>
      <c r="V196" s="107"/>
      <c r="W196" s="107"/>
      <c r="X196" s="107"/>
      <c r="Y196" s="107"/>
      <c r="Z196" s="107"/>
      <c r="AA196" s="107"/>
      <c r="AB196" s="107"/>
    </row>
    <row r="197" spans="1:28" ht="13.9">
      <c r="A197" s="171"/>
      <c r="B197" s="175"/>
      <c r="C197" s="175"/>
      <c r="D197" s="175"/>
      <c r="E197" s="175"/>
      <c r="F197" s="175"/>
      <c r="G197" s="207"/>
      <c r="H197" s="196"/>
      <c r="I197" s="196"/>
      <c r="J197" s="196"/>
      <c r="K197" s="1"/>
      <c r="L197" s="1"/>
      <c r="M197" s="107"/>
      <c r="N197" s="107"/>
      <c r="O197" s="107"/>
      <c r="P197" s="107"/>
      <c r="Q197" s="107"/>
      <c r="R197" s="107"/>
      <c r="S197" s="107"/>
      <c r="T197" s="107"/>
      <c r="U197" s="107"/>
      <c r="V197" s="107"/>
      <c r="W197" s="107"/>
      <c r="X197" s="107"/>
      <c r="Y197" s="107"/>
      <c r="Z197" s="107"/>
      <c r="AA197" s="107"/>
      <c r="AB197" s="107"/>
    </row>
    <row r="198" spans="1:28" ht="13.9">
      <c r="A198" s="171"/>
      <c r="B198" s="175"/>
      <c r="C198" s="175"/>
      <c r="D198" s="175"/>
      <c r="E198" s="175"/>
      <c r="F198" s="175"/>
      <c r="G198" s="207"/>
      <c r="H198" s="196"/>
      <c r="I198" s="196"/>
      <c r="J198" s="196"/>
      <c r="K198" s="1"/>
      <c r="L198" s="1"/>
      <c r="M198" s="107"/>
      <c r="N198" s="107"/>
      <c r="O198" s="107"/>
      <c r="P198" s="107"/>
      <c r="Q198" s="107"/>
      <c r="R198" s="107"/>
      <c r="S198" s="107"/>
      <c r="T198" s="107"/>
      <c r="U198" s="107"/>
      <c r="V198" s="107"/>
      <c r="W198" s="107"/>
      <c r="X198" s="107"/>
      <c r="Y198" s="107"/>
      <c r="Z198" s="107"/>
      <c r="AA198" s="107"/>
      <c r="AB198" s="107"/>
    </row>
    <row r="199" spans="1:28" ht="13.9">
      <c r="A199" s="171"/>
      <c r="B199" s="175"/>
      <c r="C199" s="175"/>
      <c r="D199" s="175"/>
      <c r="E199" s="175"/>
      <c r="F199" s="175"/>
      <c r="G199" s="207"/>
      <c r="H199" s="196"/>
      <c r="I199" s="196"/>
      <c r="J199" s="196"/>
      <c r="K199" s="1"/>
      <c r="L199" s="1"/>
      <c r="M199" s="107"/>
      <c r="N199" s="107"/>
      <c r="O199" s="107"/>
      <c r="P199" s="107"/>
      <c r="Q199" s="107"/>
      <c r="R199" s="107"/>
      <c r="S199" s="107"/>
      <c r="T199" s="107"/>
      <c r="U199" s="107"/>
      <c r="V199" s="107"/>
      <c r="W199" s="107"/>
      <c r="X199" s="107"/>
      <c r="Y199" s="107"/>
      <c r="Z199" s="107"/>
      <c r="AA199" s="107"/>
      <c r="AB199" s="107"/>
    </row>
    <row r="200" spans="1:28" ht="13.9">
      <c r="A200" s="171"/>
      <c r="B200" s="175"/>
      <c r="C200" s="175"/>
      <c r="D200" s="175"/>
      <c r="E200" s="175"/>
      <c r="F200" s="175"/>
      <c r="G200" s="207"/>
      <c r="H200" s="196"/>
      <c r="I200" s="196"/>
      <c r="J200" s="196"/>
      <c r="K200" s="1"/>
      <c r="L200" s="1"/>
      <c r="M200" s="107"/>
      <c r="N200" s="107"/>
      <c r="O200" s="107"/>
      <c r="P200" s="107"/>
      <c r="Q200" s="107"/>
      <c r="R200" s="107"/>
      <c r="S200" s="107"/>
      <c r="T200" s="107"/>
      <c r="U200" s="107"/>
      <c r="V200" s="107"/>
      <c r="W200" s="107"/>
      <c r="X200" s="107"/>
      <c r="Y200" s="107"/>
      <c r="Z200" s="107"/>
      <c r="AA200" s="107"/>
      <c r="AB200" s="107"/>
    </row>
    <row r="201" spans="1:28" ht="13.9">
      <c r="A201" s="171"/>
      <c r="B201" s="175"/>
      <c r="C201" s="175"/>
      <c r="D201" s="175"/>
      <c r="E201" s="175"/>
      <c r="F201" s="175"/>
      <c r="G201" s="207"/>
      <c r="H201" s="196"/>
      <c r="I201" s="196"/>
      <c r="J201" s="196"/>
      <c r="K201" s="1"/>
      <c r="L201" s="1"/>
      <c r="M201" s="107"/>
      <c r="N201" s="107"/>
      <c r="O201" s="107"/>
      <c r="P201" s="107"/>
      <c r="Q201" s="107"/>
      <c r="R201" s="107"/>
      <c r="S201" s="107"/>
      <c r="T201" s="107"/>
      <c r="U201" s="107"/>
      <c r="V201" s="107"/>
      <c r="W201" s="107"/>
      <c r="X201" s="107"/>
      <c r="Y201" s="107"/>
      <c r="Z201" s="107"/>
      <c r="AA201" s="107"/>
      <c r="AB201" s="107"/>
    </row>
    <row r="202" spans="1:28" ht="13.9">
      <c r="A202" s="171"/>
      <c r="B202" s="175"/>
      <c r="C202" s="175"/>
      <c r="D202" s="175"/>
      <c r="E202" s="175"/>
      <c r="F202" s="175"/>
      <c r="G202" s="207"/>
      <c r="H202" s="196"/>
      <c r="I202" s="196"/>
      <c r="J202" s="196"/>
      <c r="K202" s="1"/>
      <c r="L202" s="1"/>
      <c r="M202" s="107"/>
      <c r="N202" s="107"/>
      <c r="O202" s="107"/>
      <c r="P202" s="107"/>
      <c r="Q202" s="107"/>
      <c r="R202" s="107"/>
      <c r="S202" s="107"/>
      <c r="T202" s="107"/>
      <c r="U202" s="107"/>
      <c r="V202" s="107"/>
      <c r="W202" s="107"/>
      <c r="X202" s="107"/>
      <c r="Y202" s="107"/>
      <c r="Z202" s="107"/>
      <c r="AA202" s="107"/>
      <c r="AB202" s="107"/>
    </row>
    <row r="203" spans="1:28" ht="13.9">
      <c r="A203" s="171"/>
      <c r="B203" s="175"/>
      <c r="C203" s="175"/>
      <c r="D203" s="175"/>
      <c r="E203" s="175"/>
      <c r="F203" s="175"/>
      <c r="G203" s="207"/>
      <c r="H203" s="196"/>
      <c r="I203" s="196"/>
      <c r="J203" s="196"/>
      <c r="K203" s="1"/>
      <c r="L203" s="1"/>
      <c r="M203" s="107"/>
      <c r="N203" s="107"/>
      <c r="O203" s="107"/>
      <c r="P203" s="107"/>
      <c r="Q203" s="107"/>
      <c r="R203" s="107"/>
      <c r="S203" s="107"/>
      <c r="T203" s="107"/>
      <c r="U203" s="107"/>
      <c r="V203" s="107"/>
      <c r="W203" s="107"/>
      <c r="X203" s="107"/>
      <c r="Y203" s="107"/>
      <c r="Z203" s="107"/>
      <c r="AA203" s="107"/>
      <c r="AB203" s="107"/>
    </row>
    <row r="204" spans="1:28" ht="13.9">
      <c r="A204" s="171"/>
      <c r="B204" s="175"/>
      <c r="C204" s="175"/>
      <c r="D204" s="175"/>
      <c r="E204" s="175"/>
      <c r="F204" s="175"/>
      <c r="G204" s="207"/>
      <c r="H204" s="196"/>
      <c r="I204" s="196"/>
      <c r="J204" s="196"/>
      <c r="K204" s="1"/>
      <c r="L204" s="1"/>
      <c r="M204" s="107"/>
      <c r="N204" s="107"/>
      <c r="O204" s="107"/>
      <c r="P204" s="107"/>
      <c r="Q204" s="107"/>
      <c r="R204" s="107"/>
      <c r="S204" s="107"/>
      <c r="T204" s="107"/>
      <c r="U204" s="107"/>
      <c r="V204" s="107"/>
      <c r="W204" s="107"/>
      <c r="X204" s="107"/>
      <c r="Y204" s="107"/>
      <c r="Z204" s="107"/>
      <c r="AA204" s="107"/>
      <c r="AB204" s="107"/>
    </row>
    <row r="205" spans="1:28" ht="13.9">
      <c r="A205" s="171"/>
      <c r="B205" s="175"/>
      <c r="C205" s="175"/>
      <c r="D205" s="175"/>
      <c r="E205" s="175"/>
      <c r="F205" s="175"/>
      <c r="G205" s="207"/>
      <c r="H205" s="196"/>
      <c r="I205" s="196"/>
      <c r="J205" s="196"/>
      <c r="K205" s="1"/>
      <c r="L205" s="1"/>
      <c r="M205" s="107"/>
      <c r="N205" s="107"/>
      <c r="O205" s="107"/>
      <c r="P205" s="107"/>
      <c r="Q205" s="107"/>
      <c r="R205" s="107"/>
      <c r="S205" s="107"/>
      <c r="T205" s="107"/>
      <c r="U205" s="107"/>
      <c r="V205" s="107"/>
      <c r="W205" s="107"/>
      <c r="X205" s="107"/>
      <c r="Y205" s="107"/>
      <c r="Z205" s="107"/>
      <c r="AA205" s="107"/>
      <c r="AB205" s="107"/>
    </row>
    <row r="206" spans="1:28" ht="13.9">
      <c r="A206" s="171"/>
      <c r="B206" s="175"/>
      <c r="C206" s="175"/>
      <c r="D206" s="175"/>
      <c r="E206" s="175"/>
      <c r="F206" s="175"/>
      <c r="G206" s="207"/>
      <c r="H206" s="196"/>
      <c r="I206" s="196"/>
      <c r="J206" s="196"/>
      <c r="K206" s="1"/>
      <c r="L206" s="1"/>
      <c r="M206" s="107"/>
      <c r="N206" s="107"/>
      <c r="O206" s="107"/>
      <c r="P206" s="107"/>
      <c r="Q206" s="107"/>
      <c r="R206" s="107"/>
      <c r="S206" s="107"/>
      <c r="T206" s="107"/>
      <c r="U206" s="107"/>
      <c r="V206" s="107"/>
      <c r="W206" s="107"/>
      <c r="X206" s="107"/>
      <c r="Y206" s="107"/>
      <c r="Z206" s="107"/>
      <c r="AA206" s="107"/>
      <c r="AB206" s="107"/>
    </row>
    <row r="207" spans="1:28" ht="13.9">
      <c r="A207" s="171"/>
      <c r="B207" s="175"/>
      <c r="C207" s="175"/>
      <c r="D207" s="175"/>
      <c r="E207" s="175"/>
      <c r="F207" s="175"/>
      <c r="G207" s="207"/>
      <c r="H207" s="196"/>
      <c r="I207" s="196"/>
      <c r="J207" s="196"/>
      <c r="K207" s="1"/>
      <c r="L207" s="1"/>
      <c r="M207" s="107"/>
      <c r="N207" s="107"/>
      <c r="O207" s="107"/>
      <c r="P207" s="107"/>
      <c r="Q207" s="107"/>
      <c r="R207" s="107"/>
      <c r="S207" s="107"/>
      <c r="T207" s="107"/>
      <c r="U207" s="107"/>
      <c r="V207" s="107"/>
      <c r="W207" s="107"/>
      <c r="X207" s="107"/>
      <c r="Y207" s="107"/>
      <c r="Z207" s="107"/>
      <c r="AA207" s="107"/>
      <c r="AB207" s="107"/>
    </row>
    <row r="208" spans="1:28" ht="13.9">
      <c r="A208" s="171"/>
      <c r="B208" s="175"/>
      <c r="C208" s="175"/>
      <c r="D208" s="175"/>
      <c r="E208" s="175"/>
      <c r="F208" s="175"/>
      <c r="G208" s="207"/>
      <c r="H208" s="196"/>
      <c r="I208" s="196"/>
      <c r="J208" s="196"/>
      <c r="K208" s="1"/>
      <c r="L208" s="1"/>
      <c r="M208" s="107"/>
      <c r="N208" s="107"/>
      <c r="O208" s="107"/>
      <c r="P208" s="107"/>
      <c r="Q208" s="107"/>
      <c r="R208" s="107"/>
      <c r="S208" s="107"/>
      <c r="T208" s="107"/>
      <c r="U208" s="107"/>
      <c r="V208" s="107"/>
      <c r="W208" s="107"/>
      <c r="X208" s="107"/>
      <c r="Y208" s="107"/>
      <c r="Z208" s="107"/>
      <c r="AA208" s="107"/>
      <c r="AB208" s="107"/>
    </row>
  </sheetData>
  <autoFilter ref="A1:AB208" xr:uid="{00000000-0009-0000-0000-00000C000000}"/>
  <mergeCells count="1">
    <mergeCell ref="I77:I78"/>
  </mergeCells>
  <hyperlinks>
    <hyperlink ref="F13" r:id="rId1" xr:uid="{00000000-0004-0000-0C00-000000000000}"/>
    <hyperlink ref="F46" r:id="rId2" xr:uid="{00000000-0004-0000-0C00-000001000000}"/>
  </hyperlinks>
  <pageMargins left="0.7" right="0.7" top="0.75" bottom="0.75" header="0.3" footer="0.3"/>
  <pageSetup paperSize="9" orientation="portrait" r:id="rId3"/>
  <drawing r:id="rId4"/>
  <legacyDrawing r:id="rId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39997558519241921"/>
    <outlinePr summaryBelow="0" summaryRight="0"/>
  </sheetPr>
  <dimension ref="A1:AB208"/>
  <sheetViews>
    <sheetView zoomScale="70" zoomScaleNormal="70" workbookViewId="0">
      <pane ySplit="1" topLeftCell="A143" activePane="bottomLeft" state="frozen"/>
      <selection pane="bottomLeft" activeCell="H153" sqref="H153"/>
    </sheetView>
  </sheetViews>
  <sheetFormatPr defaultColWidth="14.42578125" defaultRowHeight="15.75" customHeight="1"/>
  <cols>
    <col min="1" max="1" width="15.28515625" bestFit="1" customWidth="1"/>
    <col min="2" max="2" width="40.85546875" customWidth="1"/>
    <col min="3" max="3" width="45.28515625" customWidth="1"/>
    <col min="4" max="5" width="10.5703125" customWidth="1"/>
    <col min="6" max="6" width="33.28515625" hidden="1" customWidth="1"/>
    <col min="7" max="7" width="27.7109375" style="209" customWidth="1"/>
    <col min="8" max="8" width="26.28515625" customWidth="1"/>
    <col min="11" max="12" width="18.5703125" customWidth="1"/>
  </cols>
  <sheetData>
    <row r="1" spans="1:28" ht="59.45" customHeight="1">
      <c r="A1" s="281" t="s">
        <v>51</v>
      </c>
      <c r="B1" s="281" t="s">
        <v>247</v>
      </c>
      <c r="C1" s="281" t="s">
        <v>248</v>
      </c>
      <c r="D1" s="281" t="s">
        <v>249</v>
      </c>
      <c r="E1" s="281" t="s">
        <v>250</v>
      </c>
      <c r="F1" s="281" t="s">
        <v>251</v>
      </c>
      <c r="G1" s="282" t="s">
        <v>252</v>
      </c>
      <c r="H1" s="283" t="s">
        <v>413</v>
      </c>
      <c r="I1" s="281" t="s">
        <v>414</v>
      </c>
      <c r="J1" s="283" t="s">
        <v>415</v>
      </c>
      <c r="K1" s="1"/>
      <c r="L1" s="1"/>
      <c r="M1" s="163"/>
      <c r="N1" s="163"/>
      <c r="O1" s="163"/>
      <c r="P1" s="163"/>
      <c r="Q1" s="163"/>
      <c r="R1" s="163"/>
      <c r="S1" s="163"/>
      <c r="T1" s="163"/>
      <c r="U1" s="163"/>
      <c r="V1" s="163"/>
      <c r="W1" s="163"/>
      <c r="X1" s="163"/>
      <c r="Y1" s="163"/>
      <c r="Z1" s="163"/>
      <c r="AA1" s="163"/>
      <c r="AB1" s="163"/>
    </row>
    <row r="2" spans="1:28" ht="13.9">
      <c r="A2" s="284" t="s">
        <v>253</v>
      </c>
      <c r="B2" s="285" t="s">
        <v>404</v>
      </c>
      <c r="C2" s="286" t="s">
        <v>600</v>
      </c>
      <c r="D2" s="286" t="s">
        <v>404</v>
      </c>
      <c r="E2" s="286" t="s">
        <v>404</v>
      </c>
      <c r="F2" s="286" t="s">
        <v>404</v>
      </c>
      <c r="G2" s="287" t="s">
        <v>404</v>
      </c>
      <c r="H2" s="288"/>
      <c r="I2" s="288"/>
      <c r="J2" s="288"/>
      <c r="K2" s="1"/>
      <c r="L2" s="1"/>
      <c r="M2" s="166"/>
      <c r="N2" s="166"/>
      <c r="O2" s="166"/>
      <c r="P2" s="166"/>
      <c r="Q2" s="166"/>
      <c r="R2" s="166"/>
      <c r="S2" s="166"/>
      <c r="T2" s="166"/>
      <c r="U2" s="166"/>
      <c r="V2" s="166"/>
      <c r="W2" s="166"/>
      <c r="X2" s="166"/>
      <c r="Y2" s="166"/>
      <c r="Z2" s="166"/>
      <c r="AA2" s="166"/>
      <c r="AB2" s="166"/>
    </row>
    <row r="3" spans="1:28" ht="13.9">
      <c r="A3" s="289" t="s">
        <v>254</v>
      </c>
      <c r="B3" s="290" t="s">
        <v>404</v>
      </c>
      <c r="C3" s="291" t="s">
        <v>417</v>
      </c>
      <c r="D3" s="291" t="s">
        <v>404</v>
      </c>
      <c r="E3" s="291" t="s">
        <v>404</v>
      </c>
      <c r="F3" s="291" t="s">
        <v>404</v>
      </c>
      <c r="G3" s="292" t="s">
        <v>404</v>
      </c>
      <c r="H3" s="196"/>
      <c r="I3" s="196"/>
      <c r="J3" s="196"/>
      <c r="K3" s="1"/>
      <c r="L3" s="1"/>
      <c r="M3" s="107"/>
      <c r="N3" s="107"/>
      <c r="O3" s="107"/>
      <c r="P3" s="107"/>
      <c r="Q3" s="107"/>
      <c r="R3" s="107"/>
      <c r="S3" s="107"/>
      <c r="T3" s="107"/>
      <c r="U3" s="107"/>
      <c r="V3" s="107"/>
      <c r="W3" s="107"/>
      <c r="X3" s="107"/>
      <c r="Y3" s="107"/>
      <c r="Z3" s="107"/>
      <c r="AA3" s="107"/>
      <c r="AB3" s="107"/>
    </row>
    <row r="4" spans="1:28" ht="26.45">
      <c r="A4" s="289" t="s">
        <v>255</v>
      </c>
      <c r="B4" s="290" t="s">
        <v>404</v>
      </c>
      <c r="C4" s="293">
        <v>44979</v>
      </c>
      <c r="D4" s="291" t="s">
        <v>404</v>
      </c>
      <c r="E4" s="291" t="s">
        <v>404</v>
      </c>
      <c r="F4" s="291" t="s">
        <v>404</v>
      </c>
      <c r="G4" s="292" t="s">
        <v>404</v>
      </c>
      <c r="H4" s="196"/>
      <c r="I4" s="196"/>
      <c r="J4" s="196"/>
      <c r="K4" s="1"/>
      <c r="L4" s="1"/>
      <c r="M4" s="107"/>
      <c r="N4" s="107"/>
      <c r="O4" s="107"/>
      <c r="P4" s="107"/>
      <c r="Q4" s="107"/>
      <c r="R4" s="107"/>
      <c r="S4" s="107"/>
      <c r="T4" s="107"/>
      <c r="U4" s="107"/>
      <c r="V4" s="107"/>
      <c r="W4" s="107"/>
      <c r="X4" s="107"/>
      <c r="Y4" s="107"/>
      <c r="Z4" s="107"/>
      <c r="AA4" s="107"/>
      <c r="AB4" s="107"/>
    </row>
    <row r="5" spans="1:28" ht="13.9">
      <c r="A5" s="294" t="s">
        <v>257</v>
      </c>
      <c r="B5" s="295" t="s">
        <v>258</v>
      </c>
      <c r="C5" s="295" t="s">
        <v>259</v>
      </c>
      <c r="D5" s="288"/>
      <c r="E5" s="288"/>
      <c r="F5" s="288"/>
      <c r="G5" s="296"/>
      <c r="H5" s="196"/>
      <c r="I5" s="196"/>
      <c r="J5" s="196"/>
      <c r="K5" s="1"/>
      <c r="L5" s="1"/>
      <c r="M5" s="107"/>
      <c r="N5" s="107"/>
      <c r="O5" s="107"/>
      <c r="P5" s="107"/>
      <c r="Q5" s="107"/>
      <c r="R5" s="107"/>
      <c r="S5" s="107"/>
      <c r="T5" s="107"/>
      <c r="U5" s="107"/>
      <c r="V5" s="107"/>
      <c r="W5" s="107"/>
      <c r="X5" s="107"/>
      <c r="Y5" s="107"/>
      <c r="Z5" s="107"/>
      <c r="AA5" s="107"/>
      <c r="AB5" s="107"/>
    </row>
    <row r="6" spans="1:28" ht="13.9">
      <c r="A6" s="281">
        <v>1</v>
      </c>
      <c r="B6" s="297" t="s">
        <v>21</v>
      </c>
      <c r="C6" s="281" t="s">
        <v>404</v>
      </c>
      <c r="D6" s="281" t="s">
        <v>404</v>
      </c>
      <c r="E6" s="281" t="s">
        <v>404</v>
      </c>
      <c r="F6" s="281" t="s">
        <v>404</v>
      </c>
      <c r="G6" s="282" t="s">
        <v>404</v>
      </c>
      <c r="H6" s="196"/>
      <c r="I6" s="196"/>
      <c r="J6" s="196"/>
      <c r="K6" s="200" t="s">
        <v>404</v>
      </c>
      <c r="L6" s="200" t="s">
        <v>404</v>
      </c>
      <c r="M6" s="107"/>
      <c r="N6" s="107"/>
      <c r="O6" s="107"/>
      <c r="P6" s="107"/>
      <c r="Q6" s="107"/>
      <c r="R6" s="107"/>
      <c r="S6" s="107"/>
      <c r="T6" s="107"/>
      <c r="U6" s="107"/>
      <c r="V6" s="107"/>
      <c r="W6" s="107"/>
      <c r="X6" s="107"/>
      <c r="Y6" s="107"/>
      <c r="Z6" s="107"/>
      <c r="AA6" s="107"/>
      <c r="AB6" s="107"/>
    </row>
    <row r="7" spans="1:28" ht="110.45">
      <c r="A7" s="298">
        <v>44927</v>
      </c>
      <c r="B7" s="299" t="s">
        <v>85</v>
      </c>
      <c r="C7" s="196" t="s">
        <v>260</v>
      </c>
      <c r="D7" s="196">
        <v>2</v>
      </c>
      <c r="E7" s="288">
        <v>0.5</v>
      </c>
      <c r="F7" s="300"/>
      <c r="G7" s="301" t="s">
        <v>601</v>
      </c>
      <c r="H7" s="196"/>
      <c r="I7" s="196"/>
      <c r="J7" s="196"/>
      <c r="K7" s="249" t="s">
        <v>2</v>
      </c>
      <c r="L7" s="302" t="s">
        <v>602</v>
      </c>
      <c r="M7" s="107"/>
      <c r="N7" s="107"/>
      <c r="O7" s="107"/>
      <c r="P7" s="107"/>
      <c r="Q7" s="107"/>
      <c r="R7" s="107"/>
      <c r="S7" s="107"/>
      <c r="T7" s="107"/>
      <c r="U7" s="107"/>
      <c r="V7" s="107"/>
      <c r="W7" s="107"/>
      <c r="X7" s="107"/>
      <c r="Y7" s="107"/>
      <c r="Z7" s="107"/>
      <c r="AA7" s="107"/>
      <c r="AB7" s="107"/>
    </row>
    <row r="8" spans="1:28" ht="55.15">
      <c r="A8" s="304">
        <v>44958</v>
      </c>
      <c r="B8" s="299" t="s">
        <v>86</v>
      </c>
      <c r="C8" s="196" t="s">
        <v>263</v>
      </c>
      <c r="D8" s="196">
        <v>2</v>
      </c>
      <c r="E8" s="288">
        <v>1</v>
      </c>
      <c r="F8" s="301"/>
      <c r="G8" s="301" t="s">
        <v>603</v>
      </c>
      <c r="H8" s="196"/>
      <c r="I8" s="196"/>
      <c r="J8" s="196"/>
      <c r="K8" s="249" t="s">
        <v>3</v>
      </c>
      <c r="L8" s="302" t="s">
        <v>604</v>
      </c>
      <c r="M8" s="107"/>
      <c r="N8" s="107"/>
      <c r="O8" s="107"/>
      <c r="P8" s="107"/>
      <c r="Q8" s="107"/>
      <c r="R8" s="107"/>
      <c r="S8" s="107"/>
      <c r="T8" s="107"/>
      <c r="U8" s="107"/>
      <c r="V8" s="107"/>
      <c r="W8" s="107"/>
      <c r="X8" s="107"/>
      <c r="Y8" s="107"/>
      <c r="Z8" s="107"/>
      <c r="AA8" s="107"/>
      <c r="AB8" s="107"/>
    </row>
    <row r="9" spans="1:28" ht="55.15">
      <c r="A9" s="304">
        <v>44986</v>
      </c>
      <c r="B9" s="299" t="s">
        <v>87</v>
      </c>
      <c r="C9" s="196" t="s">
        <v>265</v>
      </c>
      <c r="D9" s="196">
        <v>1</v>
      </c>
      <c r="E9" s="288">
        <v>0</v>
      </c>
      <c r="F9" s="301"/>
      <c r="G9" s="301" t="s">
        <v>605</v>
      </c>
      <c r="H9" s="196"/>
      <c r="I9" s="196"/>
      <c r="J9" s="196"/>
      <c r="K9" s="249" t="s">
        <v>4</v>
      </c>
      <c r="L9" s="302" t="s">
        <v>606</v>
      </c>
      <c r="M9" s="107"/>
      <c r="N9" s="107"/>
      <c r="O9" s="107"/>
      <c r="P9" s="107"/>
      <c r="Q9" s="107"/>
      <c r="R9" s="107"/>
      <c r="S9" s="107"/>
      <c r="T9" s="107"/>
      <c r="U9" s="107"/>
      <c r="V9" s="107"/>
      <c r="W9" s="107"/>
      <c r="X9" s="107"/>
      <c r="Y9" s="107"/>
      <c r="Z9" s="107"/>
      <c r="AA9" s="107"/>
      <c r="AB9" s="107"/>
    </row>
    <row r="10" spans="1:28" ht="41.45">
      <c r="A10" s="304">
        <v>45017</v>
      </c>
      <c r="B10" s="299" t="s">
        <v>88</v>
      </c>
      <c r="C10" s="196" t="s">
        <v>267</v>
      </c>
      <c r="D10" s="196">
        <v>1</v>
      </c>
      <c r="E10" s="288">
        <v>1</v>
      </c>
      <c r="F10" s="301"/>
      <c r="G10" s="301"/>
      <c r="H10" s="196"/>
      <c r="I10" s="196"/>
      <c r="J10" s="196"/>
      <c r="K10" s="249" t="s">
        <v>5</v>
      </c>
      <c r="L10" s="302" t="s">
        <v>602</v>
      </c>
      <c r="M10" s="107"/>
      <c r="N10" s="107"/>
      <c r="O10" s="107"/>
      <c r="P10" s="107"/>
      <c r="Q10" s="107"/>
      <c r="R10" s="107"/>
      <c r="S10" s="107"/>
      <c r="T10" s="107"/>
      <c r="U10" s="107"/>
      <c r="V10" s="107"/>
      <c r="W10" s="107"/>
      <c r="X10" s="107"/>
      <c r="Y10" s="107"/>
      <c r="Z10" s="107"/>
      <c r="AA10" s="107"/>
      <c r="AB10" s="107"/>
    </row>
    <row r="11" spans="1:28" ht="27.6">
      <c r="A11" s="288"/>
      <c r="B11" s="196"/>
      <c r="C11" s="196"/>
      <c r="D11" s="196"/>
      <c r="E11" s="288"/>
      <c r="F11" s="196"/>
      <c r="G11" s="305"/>
      <c r="H11" s="196"/>
      <c r="I11" s="196"/>
      <c r="J11" s="196"/>
      <c r="K11" s="252" t="s">
        <v>423</v>
      </c>
      <c r="L11" s="306">
        <v>0.41670000000000001</v>
      </c>
      <c r="M11" s="107"/>
      <c r="N11" s="107"/>
      <c r="O11" s="107"/>
      <c r="P11" s="107"/>
      <c r="Q11" s="107"/>
      <c r="R11" s="107"/>
      <c r="S11" s="107"/>
      <c r="T11" s="107"/>
      <c r="U11" s="107"/>
      <c r="V11" s="107"/>
      <c r="W11" s="107"/>
      <c r="X11" s="107"/>
      <c r="Y11" s="107"/>
      <c r="Z11" s="107"/>
      <c r="AA11" s="107"/>
      <c r="AB11" s="107"/>
    </row>
    <row r="12" spans="1:28" ht="13.9">
      <c r="A12" s="281">
        <v>2</v>
      </c>
      <c r="B12" s="297" t="s">
        <v>23</v>
      </c>
      <c r="C12" s="281" t="s">
        <v>404</v>
      </c>
      <c r="D12" s="281" t="s">
        <v>404</v>
      </c>
      <c r="E12" s="281" t="s">
        <v>404</v>
      </c>
      <c r="F12" s="281" t="s">
        <v>404</v>
      </c>
      <c r="G12" s="282" t="s">
        <v>404</v>
      </c>
      <c r="H12" s="196"/>
      <c r="I12" s="196"/>
      <c r="J12" s="196"/>
      <c r="K12" s="200" t="s">
        <v>404</v>
      </c>
      <c r="L12" s="200" t="s">
        <v>404</v>
      </c>
      <c r="M12" s="107"/>
      <c r="N12" s="107"/>
      <c r="O12" s="107"/>
      <c r="P12" s="107"/>
      <c r="Q12" s="107"/>
      <c r="R12" s="107"/>
      <c r="S12" s="107"/>
      <c r="T12" s="107"/>
      <c r="U12" s="107"/>
      <c r="V12" s="107"/>
      <c r="W12" s="107"/>
      <c r="X12" s="107"/>
      <c r="Y12" s="107"/>
      <c r="Z12" s="107"/>
      <c r="AA12" s="107"/>
      <c r="AB12" s="107"/>
    </row>
    <row r="13" spans="1:28" ht="138">
      <c r="A13" s="304">
        <v>44928</v>
      </c>
      <c r="B13" s="299" t="s">
        <v>89</v>
      </c>
      <c r="C13" s="196" t="s">
        <v>268</v>
      </c>
      <c r="D13" s="196">
        <v>2</v>
      </c>
      <c r="E13" s="288">
        <v>1.5</v>
      </c>
      <c r="F13" s="307"/>
      <c r="G13" s="305" t="s">
        <v>607</v>
      </c>
      <c r="H13" s="196"/>
      <c r="I13" s="196"/>
      <c r="J13" s="196"/>
      <c r="K13" s="249" t="s">
        <v>2</v>
      </c>
      <c r="L13" s="302" t="s">
        <v>608</v>
      </c>
      <c r="M13" s="107"/>
      <c r="N13" s="107"/>
      <c r="O13" s="107"/>
      <c r="P13" s="107"/>
      <c r="Q13" s="107"/>
      <c r="R13" s="107"/>
      <c r="S13" s="107"/>
      <c r="T13" s="107"/>
      <c r="U13" s="107"/>
      <c r="V13" s="107"/>
      <c r="W13" s="107"/>
      <c r="X13" s="107"/>
      <c r="Y13" s="107"/>
      <c r="Z13" s="107"/>
      <c r="AA13" s="107"/>
      <c r="AB13" s="107"/>
    </row>
    <row r="14" spans="1:28" ht="55.15">
      <c r="A14" s="304">
        <v>44959</v>
      </c>
      <c r="B14" s="299" t="s">
        <v>90</v>
      </c>
      <c r="C14" s="196" t="s">
        <v>271</v>
      </c>
      <c r="D14" s="196">
        <v>3</v>
      </c>
      <c r="E14" s="288">
        <v>2</v>
      </c>
      <c r="F14" s="196"/>
      <c r="G14" s="308" t="s">
        <v>609</v>
      </c>
      <c r="H14" s="196"/>
      <c r="I14" s="196"/>
      <c r="J14" s="196"/>
      <c r="K14" s="249" t="s">
        <v>3</v>
      </c>
      <c r="L14" s="302" t="s">
        <v>604</v>
      </c>
      <c r="M14" s="107"/>
      <c r="N14" s="107"/>
      <c r="O14" s="107"/>
      <c r="P14" s="107"/>
      <c r="Q14" s="107"/>
      <c r="R14" s="107"/>
      <c r="S14" s="107"/>
      <c r="T14" s="107"/>
      <c r="U14" s="107"/>
      <c r="V14" s="107"/>
      <c r="W14" s="107"/>
      <c r="X14" s="107"/>
      <c r="Y14" s="107"/>
      <c r="Z14" s="107"/>
      <c r="AA14" s="107"/>
      <c r="AB14" s="107"/>
    </row>
    <row r="15" spans="1:28" ht="96.6">
      <c r="A15" s="304">
        <v>44987</v>
      </c>
      <c r="B15" s="299" t="s">
        <v>91</v>
      </c>
      <c r="C15" s="196" t="s">
        <v>273</v>
      </c>
      <c r="D15" s="196">
        <v>1</v>
      </c>
      <c r="E15" s="288">
        <v>0.5</v>
      </c>
      <c r="F15" s="196"/>
      <c r="G15" s="308" t="s">
        <v>428</v>
      </c>
      <c r="H15" s="196"/>
      <c r="I15" s="196"/>
      <c r="J15" s="196"/>
      <c r="K15" s="249" t="s">
        <v>4</v>
      </c>
      <c r="L15" s="302" t="s">
        <v>610</v>
      </c>
      <c r="M15" s="107"/>
      <c r="N15" s="107"/>
      <c r="O15" s="107"/>
      <c r="P15" s="107"/>
      <c r="Q15" s="107"/>
      <c r="R15" s="107"/>
      <c r="S15" s="107"/>
      <c r="T15" s="107"/>
      <c r="U15" s="107"/>
      <c r="V15" s="107"/>
      <c r="W15" s="107"/>
      <c r="X15" s="107"/>
      <c r="Y15" s="107"/>
      <c r="Z15" s="107"/>
      <c r="AA15" s="107"/>
      <c r="AB15" s="107"/>
    </row>
    <row r="16" spans="1:28" ht="41.45">
      <c r="A16" s="304">
        <v>45018</v>
      </c>
      <c r="B16" s="299" t="s">
        <v>92</v>
      </c>
      <c r="C16" s="196" t="s">
        <v>275</v>
      </c>
      <c r="D16" s="196">
        <v>2</v>
      </c>
      <c r="E16" s="288">
        <v>2</v>
      </c>
      <c r="F16" s="196"/>
      <c r="G16" s="305"/>
      <c r="H16" s="196"/>
      <c r="I16" s="196"/>
      <c r="J16" s="196"/>
      <c r="K16" s="249" t="s">
        <v>5</v>
      </c>
      <c r="L16" s="302" t="s">
        <v>608</v>
      </c>
      <c r="M16" s="107"/>
      <c r="N16" s="107"/>
      <c r="O16" s="107"/>
      <c r="P16" s="107"/>
      <c r="Q16" s="107"/>
      <c r="R16" s="107"/>
      <c r="S16" s="107"/>
      <c r="T16" s="107"/>
      <c r="U16" s="107"/>
      <c r="V16" s="107"/>
      <c r="W16" s="107"/>
      <c r="X16" s="107"/>
      <c r="Y16" s="107"/>
      <c r="Z16" s="107"/>
      <c r="AA16" s="107"/>
      <c r="AB16" s="107"/>
    </row>
    <row r="17" spans="1:28" ht="27.6">
      <c r="A17" s="304">
        <v>45048</v>
      </c>
      <c r="B17" s="299" t="s">
        <v>93</v>
      </c>
      <c r="C17" s="196" t="s">
        <v>277</v>
      </c>
      <c r="D17" s="196">
        <v>1</v>
      </c>
      <c r="E17" s="288">
        <v>1</v>
      </c>
      <c r="F17" s="196"/>
      <c r="G17" s="305"/>
      <c r="H17" s="196"/>
      <c r="I17" s="196"/>
      <c r="J17" s="196"/>
      <c r="K17" s="252" t="s">
        <v>423</v>
      </c>
      <c r="L17" s="306">
        <v>0.83330000000000004</v>
      </c>
      <c r="M17" s="107"/>
      <c r="N17" s="107"/>
      <c r="O17" s="107"/>
      <c r="P17" s="107"/>
      <c r="Q17" s="107"/>
      <c r="R17" s="107"/>
      <c r="S17" s="107"/>
      <c r="T17" s="107"/>
      <c r="U17" s="107"/>
      <c r="V17" s="107"/>
      <c r="W17" s="107"/>
      <c r="X17" s="107"/>
      <c r="Y17" s="107"/>
      <c r="Z17" s="107"/>
      <c r="AA17" s="107"/>
      <c r="AB17" s="107"/>
    </row>
    <row r="18" spans="1:28" ht="41.45">
      <c r="A18" s="304">
        <v>45079</v>
      </c>
      <c r="B18" s="299" t="s">
        <v>95</v>
      </c>
      <c r="C18" s="196" t="s">
        <v>281</v>
      </c>
      <c r="D18" s="196">
        <v>2</v>
      </c>
      <c r="E18" s="288">
        <v>2</v>
      </c>
      <c r="F18" s="196"/>
      <c r="G18" s="305"/>
      <c r="H18" s="196"/>
      <c r="I18" s="196"/>
      <c r="J18" s="196"/>
      <c r="K18" s="1"/>
      <c r="L18" s="1"/>
      <c r="M18" s="107"/>
      <c r="N18" s="107"/>
      <c r="O18" s="107"/>
      <c r="P18" s="107"/>
      <c r="Q18" s="107"/>
      <c r="R18" s="107"/>
      <c r="S18" s="107"/>
      <c r="T18" s="107"/>
      <c r="U18" s="107"/>
      <c r="V18" s="107"/>
      <c r="W18" s="107"/>
      <c r="X18" s="107"/>
      <c r="Y18" s="107"/>
      <c r="Z18" s="107"/>
      <c r="AA18" s="107"/>
      <c r="AB18" s="107"/>
    </row>
    <row r="19" spans="1:28" ht="41.45">
      <c r="A19" s="304">
        <v>45109</v>
      </c>
      <c r="B19" s="299" t="s">
        <v>96</v>
      </c>
      <c r="C19" s="196"/>
      <c r="D19" s="196">
        <v>1</v>
      </c>
      <c r="E19" s="288">
        <v>1</v>
      </c>
      <c r="F19" s="196"/>
      <c r="G19" s="305"/>
      <c r="H19" s="196"/>
      <c r="I19" s="196"/>
      <c r="J19" s="196"/>
      <c r="K19" s="1"/>
      <c r="L19" s="1"/>
      <c r="M19" s="107"/>
      <c r="N19" s="107"/>
      <c r="O19" s="107"/>
      <c r="P19" s="107"/>
      <c r="Q19" s="107"/>
      <c r="R19" s="107"/>
      <c r="S19" s="107"/>
      <c r="T19" s="107"/>
      <c r="U19" s="107"/>
      <c r="V19" s="107"/>
      <c r="W19" s="107"/>
      <c r="X19" s="107"/>
      <c r="Y19" s="107"/>
      <c r="Z19" s="107"/>
      <c r="AA19" s="107"/>
      <c r="AB19" s="107"/>
    </row>
    <row r="20" spans="1:28" ht="13.9">
      <c r="H20" s="196"/>
      <c r="I20" s="196"/>
      <c r="J20" s="196"/>
      <c r="K20" s="1"/>
      <c r="L20" s="1"/>
      <c r="M20" s="107"/>
      <c r="N20" s="107"/>
      <c r="O20" s="107"/>
      <c r="P20" s="107"/>
      <c r="Q20" s="107"/>
      <c r="R20" s="107"/>
      <c r="S20" s="107"/>
      <c r="T20" s="107"/>
      <c r="U20" s="107"/>
      <c r="V20" s="107"/>
      <c r="W20" s="107"/>
      <c r="X20" s="107"/>
      <c r="Y20" s="107"/>
      <c r="Z20" s="107"/>
      <c r="AA20" s="107"/>
      <c r="AB20" s="107"/>
    </row>
    <row r="21" spans="1:28" ht="13.9">
      <c r="A21" s="288"/>
      <c r="B21" s="196"/>
      <c r="C21" s="196"/>
      <c r="D21" s="196"/>
      <c r="E21" s="288"/>
      <c r="F21" s="196"/>
      <c r="G21" s="305"/>
      <c r="H21" s="196"/>
      <c r="I21" s="196"/>
      <c r="J21" s="196"/>
      <c r="K21" s="1"/>
      <c r="L21" s="1"/>
      <c r="M21" s="107"/>
      <c r="N21" s="107"/>
      <c r="O21" s="107"/>
      <c r="P21" s="107"/>
      <c r="Q21" s="107"/>
      <c r="R21" s="107"/>
      <c r="S21" s="107"/>
      <c r="T21" s="107"/>
      <c r="U21" s="107"/>
      <c r="V21" s="107"/>
      <c r="W21" s="107"/>
      <c r="X21" s="107"/>
      <c r="Y21" s="107"/>
      <c r="Z21" s="107"/>
      <c r="AA21" s="107"/>
      <c r="AB21" s="107"/>
    </row>
    <row r="22" spans="1:28" ht="13.9">
      <c r="A22" s="281">
        <v>3</v>
      </c>
      <c r="B22" s="281" t="s">
        <v>25</v>
      </c>
      <c r="C22" s="281" t="s">
        <v>404</v>
      </c>
      <c r="D22" s="281" t="s">
        <v>404</v>
      </c>
      <c r="E22" s="281" t="s">
        <v>404</v>
      </c>
      <c r="F22" s="281" t="s">
        <v>404</v>
      </c>
      <c r="G22" s="282" t="s">
        <v>404</v>
      </c>
      <c r="H22" s="196"/>
      <c r="I22" s="196"/>
      <c r="J22" s="196"/>
      <c r="K22" s="200" t="s">
        <v>404</v>
      </c>
      <c r="L22" s="200" t="s">
        <v>404</v>
      </c>
      <c r="M22" s="107"/>
      <c r="N22" s="107"/>
      <c r="O22" s="107"/>
      <c r="P22" s="107"/>
      <c r="Q22" s="107"/>
      <c r="R22" s="107"/>
      <c r="S22" s="107"/>
      <c r="T22" s="107"/>
      <c r="U22" s="107"/>
      <c r="V22" s="107"/>
      <c r="W22" s="107"/>
      <c r="X22" s="107"/>
      <c r="Y22" s="107"/>
      <c r="Z22" s="107"/>
      <c r="AA22" s="107"/>
      <c r="AB22" s="107"/>
    </row>
    <row r="23" spans="1:28" ht="55.15">
      <c r="A23" s="304">
        <v>44929</v>
      </c>
      <c r="B23" s="299" t="s">
        <v>97</v>
      </c>
      <c r="C23" s="196"/>
      <c r="D23" s="196">
        <v>1</v>
      </c>
      <c r="E23" s="288">
        <v>1</v>
      </c>
      <c r="F23" s="196"/>
      <c r="G23" s="305"/>
      <c r="H23" s="196"/>
      <c r="I23" s="196"/>
      <c r="J23" s="196"/>
      <c r="K23" s="249" t="s">
        <v>2</v>
      </c>
      <c r="L23" s="302" t="s">
        <v>611</v>
      </c>
      <c r="M23" s="107"/>
      <c r="N23" s="107"/>
      <c r="O23" s="107"/>
      <c r="P23" s="107"/>
      <c r="Q23" s="107"/>
      <c r="R23" s="107"/>
      <c r="S23" s="107"/>
      <c r="T23" s="107"/>
      <c r="U23" s="107"/>
      <c r="V23" s="107"/>
      <c r="W23" s="107"/>
      <c r="X23" s="107"/>
      <c r="Y23" s="107"/>
      <c r="Z23" s="107"/>
      <c r="AA23" s="107"/>
      <c r="AB23" s="107"/>
    </row>
    <row r="24" spans="1:28" ht="82.9">
      <c r="A24" s="304">
        <v>44960</v>
      </c>
      <c r="B24" s="299" t="s">
        <v>98</v>
      </c>
      <c r="C24" s="196" t="s">
        <v>285</v>
      </c>
      <c r="D24" s="196">
        <v>3</v>
      </c>
      <c r="E24" s="288">
        <v>3</v>
      </c>
      <c r="F24" s="196"/>
      <c r="G24" s="196" t="s">
        <v>612</v>
      </c>
      <c r="H24" s="196"/>
      <c r="I24" s="196"/>
      <c r="J24" s="196"/>
      <c r="K24" s="249" t="s">
        <v>3</v>
      </c>
      <c r="L24" s="302" t="s">
        <v>604</v>
      </c>
      <c r="M24" s="107"/>
      <c r="N24" s="107"/>
      <c r="O24" s="107"/>
      <c r="P24" s="107"/>
      <c r="Q24" s="107"/>
      <c r="R24" s="107"/>
      <c r="S24" s="107"/>
      <c r="T24" s="107"/>
      <c r="U24" s="107"/>
      <c r="V24" s="107"/>
      <c r="W24" s="107"/>
      <c r="X24" s="107"/>
      <c r="Y24" s="107"/>
      <c r="Z24" s="107"/>
      <c r="AA24" s="107"/>
      <c r="AB24" s="107"/>
    </row>
    <row r="25" spans="1:28" ht="13.9">
      <c r="A25" s="299"/>
      <c r="B25" s="299"/>
      <c r="C25" s="196"/>
      <c r="D25" s="196"/>
      <c r="E25" s="288"/>
      <c r="G25" s="305"/>
      <c r="H25" s="196"/>
      <c r="I25" s="196"/>
      <c r="J25" s="196"/>
      <c r="K25" s="249" t="s">
        <v>4</v>
      </c>
      <c r="L25" s="302" t="s">
        <v>611</v>
      </c>
      <c r="M25" s="107"/>
      <c r="N25" s="107"/>
      <c r="O25" s="107"/>
      <c r="P25" s="107"/>
      <c r="Q25" s="107"/>
      <c r="R25" s="107"/>
      <c r="S25" s="107"/>
      <c r="T25" s="107"/>
      <c r="U25" s="107"/>
      <c r="V25" s="107"/>
      <c r="W25" s="107"/>
      <c r="X25" s="107"/>
      <c r="Y25" s="107"/>
      <c r="Z25" s="107"/>
      <c r="AA25" s="107"/>
      <c r="AB25" s="107"/>
    </row>
    <row r="26" spans="1:28" ht="27.6">
      <c r="A26" s="288"/>
      <c r="B26" s="196"/>
      <c r="C26" s="196"/>
      <c r="D26" s="196"/>
      <c r="E26" s="288"/>
      <c r="F26" s="196"/>
      <c r="G26" s="305"/>
      <c r="H26" s="196"/>
      <c r="I26" s="196"/>
      <c r="J26" s="196"/>
      <c r="K26" s="249" t="s">
        <v>5</v>
      </c>
      <c r="L26" s="302" t="s">
        <v>611</v>
      </c>
      <c r="M26" s="107"/>
      <c r="N26" s="107"/>
      <c r="O26" s="107"/>
      <c r="P26" s="107"/>
      <c r="Q26" s="107"/>
      <c r="R26" s="107"/>
      <c r="S26" s="107"/>
      <c r="T26" s="107"/>
      <c r="U26" s="107"/>
      <c r="V26" s="107"/>
      <c r="W26" s="107"/>
      <c r="X26" s="107"/>
      <c r="Y26" s="107"/>
      <c r="Z26" s="107"/>
      <c r="AA26" s="107"/>
      <c r="AB26" s="107"/>
    </row>
    <row r="27" spans="1:28" ht="27.6">
      <c r="H27" s="196"/>
      <c r="I27" s="196"/>
      <c r="J27" s="196"/>
      <c r="K27" s="252" t="s">
        <v>423</v>
      </c>
      <c r="L27" s="306">
        <v>1</v>
      </c>
      <c r="M27" s="107"/>
      <c r="N27" s="107"/>
      <c r="O27" s="107"/>
      <c r="P27" s="107"/>
      <c r="Q27" s="107"/>
      <c r="R27" s="107"/>
      <c r="S27" s="107"/>
      <c r="T27" s="107"/>
      <c r="U27" s="107"/>
      <c r="V27" s="107"/>
      <c r="W27" s="107"/>
      <c r="X27" s="107"/>
      <c r="Y27" s="107"/>
      <c r="Z27" s="107"/>
      <c r="AA27" s="107"/>
      <c r="AB27" s="107"/>
    </row>
    <row r="28" spans="1:28" ht="28.15" customHeight="1">
      <c r="A28" s="281">
        <v>4</v>
      </c>
      <c r="B28" s="297" t="s">
        <v>27</v>
      </c>
      <c r="C28" s="297"/>
      <c r="D28" s="281" t="s">
        <v>404</v>
      </c>
      <c r="E28" s="281" t="s">
        <v>404</v>
      </c>
      <c r="F28" s="281" t="s">
        <v>404</v>
      </c>
      <c r="G28" s="282" t="s">
        <v>404</v>
      </c>
      <c r="H28" s="196"/>
      <c r="I28" s="196"/>
      <c r="J28" s="196"/>
      <c r="K28" s="1"/>
      <c r="L28" s="1"/>
      <c r="M28" s="107"/>
      <c r="N28" s="107"/>
      <c r="O28" s="107"/>
      <c r="P28" s="107"/>
      <c r="Q28" s="107"/>
      <c r="R28" s="107"/>
      <c r="S28" s="107"/>
      <c r="T28" s="107"/>
      <c r="U28" s="107"/>
      <c r="V28" s="107"/>
      <c r="W28" s="107"/>
      <c r="X28" s="107"/>
      <c r="Y28" s="107"/>
      <c r="Z28" s="107"/>
      <c r="AA28" s="107"/>
      <c r="AB28" s="107"/>
    </row>
    <row r="29" spans="1:28" ht="138">
      <c r="A29" s="304">
        <v>44930</v>
      </c>
      <c r="B29" s="299" t="s">
        <v>101</v>
      </c>
      <c r="C29" s="196" t="s">
        <v>613</v>
      </c>
      <c r="D29" s="196">
        <v>2</v>
      </c>
      <c r="E29" s="288">
        <v>1</v>
      </c>
      <c r="F29" s="196"/>
      <c r="G29" s="305"/>
      <c r="H29" s="196"/>
      <c r="I29" s="196"/>
      <c r="J29" s="196"/>
      <c r="K29" s="255" t="s">
        <v>2</v>
      </c>
      <c r="L29" s="309" t="s">
        <v>602</v>
      </c>
      <c r="M29" s="107"/>
      <c r="N29" s="107"/>
      <c r="O29" s="107"/>
      <c r="P29" s="107"/>
      <c r="Q29" s="107"/>
      <c r="R29" s="107"/>
      <c r="S29" s="107"/>
      <c r="T29" s="107"/>
      <c r="U29" s="107"/>
      <c r="V29" s="107"/>
      <c r="W29" s="107"/>
      <c r="X29" s="107"/>
      <c r="Y29" s="107"/>
      <c r="Z29" s="107"/>
      <c r="AA29" s="107"/>
      <c r="AB29" s="107"/>
    </row>
    <row r="30" spans="1:28" ht="55.15">
      <c r="A30" s="304">
        <v>44961</v>
      </c>
      <c r="B30" s="299" t="s">
        <v>102</v>
      </c>
      <c r="C30" s="196" t="s">
        <v>292</v>
      </c>
      <c r="D30" s="196">
        <v>2</v>
      </c>
      <c r="E30" s="288">
        <v>1</v>
      </c>
      <c r="F30" s="196"/>
      <c r="G30" s="305"/>
      <c r="H30" s="196"/>
      <c r="I30" s="196"/>
      <c r="J30" s="196"/>
      <c r="K30" s="249" t="s">
        <v>3</v>
      </c>
      <c r="L30" s="302" t="s">
        <v>604</v>
      </c>
      <c r="M30" s="107"/>
      <c r="N30" s="107"/>
      <c r="O30" s="107"/>
      <c r="P30" s="107"/>
      <c r="Q30" s="107"/>
      <c r="R30" s="107"/>
      <c r="S30" s="107"/>
      <c r="T30" s="107"/>
      <c r="U30" s="107"/>
      <c r="V30" s="107"/>
      <c r="W30" s="107"/>
      <c r="X30" s="107"/>
      <c r="Y30" s="107"/>
      <c r="Z30" s="107"/>
      <c r="AA30" s="107"/>
      <c r="AB30" s="107"/>
    </row>
    <row r="31" spans="1:28" ht="69">
      <c r="A31" s="310">
        <v>44989</v>
      </c>
      <c r="B31" s="299" t="s">
        <v>103</v>
      </c>
      <c r="C31" s="196" t="s">
        <v>294</v>
      </c>
      <c r="D31" s="196">
        <v>2</v>
      </c>
      <c r="E31" s="288">
        <v>1</v>
      </c>
      <c r="F31" s="196"/>
      <c r="G31" s="305"/>
      <c r="H31" s="196"/>
      <c r="I31" s="196"/>
      <c r="J31" s="196"/>
      <c r="K31" s="249" t="s">
        <v>4</v>
      </c>
      <c r="L31" s="302" t="s">
        <v>606</v>
      </c>
      <c r="M31" s="107"/>
      <c r="N31" s="107"/>
      <c r="O31" s="107"/>
      <c r="P31" s="107"/>
      <c r="Q31" s="107"/>
      <c r="R31" s="107"/>
      <c r="S31" s="107"/>
      <c r="T31" s="107"/>
      <c r="U31" s="107"/>
      <c r="V31" s="107"/>
      <c r="W31" s="107"/>
      <c r="X31" s="107"/>
      <c r="Y31" s="107"/>
      <c r="Z31" s="107"/>
      <c r="AA31" s="107"/>
      <c r="AB31" s="107"/>
    </row>
    <row r="32" spans="1:28" ht="27.6">
      <c r="A32" s="288"/>
      <c r="B32" s="196"/>
      <c r="C32" s="196"/>
      <c r="D32" s="196"/>
      <c r="E32" s="288"/>
      <c r="F32" s="196"/>
      <c r="G32" s="305"/>
      <c r="H32" s="196"/>
      <c r="I32" s="196"/>
      <c r="J32" s="196"/>
      <c r="K32" s="249" t="s">
        <v>5</v>
      </c>
      <c r="L32" s="302" t="s">
        <v>602</v>
      </c>
      <c r="M32" s="107"/>
      <c r="N32" s="107"/>
      <c r="O32" s="107"/>
      <c r="P32" s="107"/>
      <c r="Q32" s="107"/>
      <c r="R32" s="107"/>
      <c r="S32" s="107"/>
      <c r="T32" s="107"/>
      <c r="U32" s="107"/>
      <c r="V32" s="107"/>
      <c r="W32" s="107"/>
      <c r="X32" s="107"/>
      <c r="Y32" s="107"/>
      <c r="Z32" s="107"/>
      <c r="AA32" s="107"/>
      <c r="AB32" s="107"/>
    </row>
    <row r="33" spans="1:28" ht="27.6">
      <c r="A33" s="288"/>
      <c r="B33" s="196"/>
      <c r="C33" s="196"/>
      <c r="D33" s="196"/>
      <c r="E33" s="288"/>
      <c r="F33" s="196"/>
      <c r="G33" s="305"/>
      <c r="H33" s="196"/>
      <c r="I33" s="196"/>
      <c r="J33" s="196"/>
      <c r="K33" s="252" t="s">
        <v>423</v>
      </c>
      <c r="L33" s="306">
        <v>0.5</v>
      </c>
      <c r="M33" s="107"/>
      <c r="N33" s="107"/>
      <c r="O33" s="107"/>
      <c r="P33" s="107"/>
      <c r="Q33" s="107"/>
      <c r="R33" s="107"/>
      <c r="S33" s="107"/>
      <c r="T33" s="107"/>
      <c r="U33" s="107"/>
      <c r="V33" s="107"/>
      <c r="W33" s="107"/>
      <c r="X33" s="107"/>
      <c r="Y33" s="107"/>
      <c r="Z33" s="107"/>
      <c r="AA33" s="107"/>
      <c r="AB33" s="107"/>
    </row>
    <row r="34" spans="1:28" ht="13.9">
      <c r="A34" s="281">
        <v>5</v>
      </c>
      <c r="B34" s="297" t="s">
        <v>296</v>
      </c>
      <c r="C34" s="297"/>
      <c r="D34" s="281" t="s">
        <v>404</v>
      </c>
      <c r="E34" s="281" t="s">
        <v>404</v>
      </c>
      <c r="F34" s="281" t="s">
        <v>404</v>
      </c>
      <c r="G34" s="282" t="s">
        <v>404</v>
      </c>
      <c r="H34" s="196"/>
      <c r="I34" s="196"/>
      <c r="J34" s="196"/>
      <c r="M34" s="107"/>
      <c r="N34" s="107"/>
      <c r="O34" s="107"/>
      <c r="P34" s="107"/>
      <c r="Q34" s="107"/>
      <c r="R34" s="107"/>
      <c r="S34" s="107"/>
      <c r="T34" s="107"/>
      <c r="U34" s="107"/>
      <c r="V34" s="107"/>
      <c r="W34" s="107"/>
      <c r="X34" s="107"/>
      <c r="Y34" s="107"/>
      <c r="Z34" s="107"/>
      <c r="AA34" s="107"/>
      <c r="AB34" s="107"/>
    </row>
    <row r="35" spans="1:28" ht="69">
      <c r="A35" s="304">
        <v>44931</v>
      </c>
      <c r="B35" s="299" t="s">
        <v>105</v>
      </c>
      <c r="C35" s="196" t="s">
        <v>297</v>
      </c>
      <c r="D35" s="196">
        <v>3</v>
      </c>
      <c r="E35" s="288">
        <v>1.5</v>
      </c>
      <c r="F35" s="196"/>
      <c r="G35" s="305" t="s">
        <v>592</v>
      </c>
      <c r="H35" s="196" t="s">
        <v>614</v>
      </c>
      <c r="I35" s="196"/>
      <c r="J35" s="196"/>
      <c r="K35" s="249" t="s">
        <v>2</v>
      </c>
      <c r="L35" s="302" t="s">
        <v>611</v>
      </c>
      <c r="M35" s="107"/>
      <c r="N35" s="107"/>
      <c r="O35" s="107"/>
      <c r="P35" s="107"/>
      <c r="Q35" s="107"/>
      <c r="R35" s="107"/>
      <c r="S35" s="107"/>
      <c r="T35" s="107"/>
      <c r="U35" s="107"/>
      <c r="V35" s="107"/>
      <c r="W35" s="107"/>
      <c r="X35" s="107"/>
      <c r="Y35" s="107"/>
      <c r="Z35" s="107"/>
      <c r="AA35" s="107"/>
      <c r="AB35" s="107"/>
    </row>
    <row r="36" spans="1:28" ht="69">
      <c r="A36" s="304">
        <v>44962</v>
      </c>
      <c r="B36" s="299" t="s">
        <v>107</v>
      </c>
      <c r="C36" s="196" t="s">
        <v>299</v>
      </c>
      <c r="D36" s="196">
        <v>1</v>
      </c>
      <c r="E36" s="288">
        <v>1</v>
      </c>
      <c r="F36" s="196"/>
      <c r="G36" s="305"/>
      <c r="H36" s="196"/>
      <c r="I36" s="196"/>
      <c r="J36" s="196"/>
      <c r="K36" s="249" t="s">
        <v>3</v>
      </c>
      <c r="L36" s="302" t="s">
        <v>604</v>
      </c>
      <c r="M36" s="107"/>
      <c r="N36" s="107"/>
      <c r="O36" s="107"/>
      <c r="P36" s="107"/>
      <c r="Q36" s="107"/>
      <c r="R36" s="107"/>
      <c r="S36" s="107"/>
      <c r="T36" s="107"/>
      <c r="U36" s="107"/>
      <c r="V36" s="107"/>
      <c r="W36" s="107"/>
      <c r="X36" s="107"/>
      <c r="Y36" s="107"/>
      <c r="Z36" s="107"/>
      <c r="AA36" s="107"/>
      <c r="AB36" s="107"/>
    </row>
    <row r="37" spans="1:28" ht="13.9">
      <c r="H37" s="196"/>
      <c r="I37" s="196"/>
      <c r="J37" s="196"/>
      <c r="K37" s="249" t="s">
        <v>4</v>
      </c>
      <c r="L37" s="302" t="s">
        <v>606</v>
      </c>
      <c r="M37" s="107"/>
      <c r="N37" s="107"/>
      <c r="O37" s="107"/>
      <c r="P37" s="107"/>
      <c r="Q37" s="107"/>
      <c r="R37" s="107"/>
      <c r="S37" s="107"/>
      <c r="T37" s="107"/>
      <c r="U37" s="107"/>
      <c r="V37" s="107"/>
      <c r="W37" s="107"/>
      <c r="X37" s="107"/>
      <c r="Y37" s="107"/>
      <c r="Z37" s="107"/>
      <c r="AA37" s="107"/>
      <c r="AB37" s="107"/>
    </row>
    <row r="38" spans="1:28" ht="27.6">
      <c r="A38" s="288"/>
      <c r="B38" s="196"/>
      <c r="C38" s="196"/>
      <c r="D38" s="196"/>
      <c r="E38" s="288"/>
      <c r="F38" s="196"/>
      <c r="G38" s="305"/>
      <c r="H38" s="196"/>
      <c r="I38" s="196"/>
      <c r="J38" s="196"/>
      <c r="K38" s="249" t="s">
        <v>5</v>
      </c>
      <c r="L38" s="302" t="s">
        <v>611</v>
      </c>
      <c r="M38" s="107"/>
      <c r="N38" s="107"/>
      <c r="O38" s="107"/>
      <c r="P38" s="107"/>
      <c r="Q38" s="107"/>
      <c r="R38" s="107"/>
      <c r="S38" s="107"/>
      <c r="T38" s="107"/>
      <c r="U38" s="107"/>
      <c r="V38" s="107"/>
      <c r="W38" s="107"/>
      <c r="X38" s="107"/>
      <c r="Y38" s="107"/>
      <c r="Z38" s="107"/>
      <c r="AA38" s="107"/>
      <c r="AB38" s="107"/>
    </row>
    <row r="39" spans="1:28" ht="27.6">
      <c r="A39" s="288"/>
      <c r="B39" s="196"/>
      <c r="C39" s="196"/>
      <c r="D39" s="196"/>
      <c r="E39" s="288"/>
      <c r="F39" s="196"/>
      <c r="G39" s="305"/>
      <c r="H39" s="196"/>
      <c r="I39" s="196"/>
      <c r="J39" s="196"/>
      <c r="K39" s="252" t="s">
        <v>423</v>
      </c>
      <c r="L39" s="306">
        <v>0.625</v>
      </c>
      <c r="M39" s="107"/>
      <c r="N39" s="107"/>
      <c r="O39" s="107"/>
      <c r="P39" s="107"/>
      <c r="Q39" s="107"/>
      <c r="R39" s="107"/>
      <c r="S39" s="107"/>
      <c r="T39" s="107"/>
      <c r="U39" s="107"/>
      <c r="V39" s="107"/>
      <c r="W39" s="107"/>
      <c r="X39" s="107"/>
      <c r="Y39" s="107"/>
      <c r="Z39" s="107"/>
      <c r="AA39" s="107"/>
      <c r="AB39" s="107"/>
    </row>
    <row r="40" spans="1:28" ht="28.9" customHeight="1">
      <c r="A40" s="281">
        <v>6</v>
      </c>
      <c r="B40" s="297" t="s">
        <v>31</v>
      </c>
      <c r="C40" s="297"/>
      <c r="D40" s="281" t="s">
        <v>404</v>
      </c>
      <c r="E40" s="281" t="s">
        <v>404</v>
      </c>
      <c r="F40" s="281" t="s">
        <v>404</v>
      </c>
      <c r="G40" s="282" t="s">
        <v>404</v>
      </c>
      <c r="H40" s="196"/>
      <c r="I40" s="196"/>
      <c r="J40" s="196"/>
      <c r="M40" s="107"/>
      <c r="N40" s="107"/>
      <c r="O40" s="107"/>
      <c r="P40" s="107"/>
      <c r="Q40" s="107"/>
      <c r="R40" s="107"/>
      <c r="S40" s="107"/>
      <c r="T40" s="107"/>
      <c r="U40" s="107"/>
      <c r="V40" s="107"/>
      <c r="W40" s="107"/>
      <c r="X40" s="107"/>
      <c r="Y40" s="107"/>
      <c r="Z40" s="107"/>
      <c r="AA40" s="107"/>
      <c r="AB40" s="107"/>
    </row>
    <row r="41" spans="1:28" ht="27.6">
      <c r="A41" s="288"/>
      <c r="B41" s="311" t="s">
        <v>300</v>
      </c>
      <c r="C41" s="311" t="s">
        <v>404</v>
      </c>
      <c r="D41" s="311" t="s">
        <v>404</v>
      </c>
      <c r="E41" s="311" t="s">
        <v>404</v>
      </c>
      <c r="F41" s="311" t="s">
        <v>404</v>
      </c>
      <c r="G41" s="312" t="s">
        <v>404</v>
      </c>
      <c r="H41" s="196"/>
      <c r="I41" s="196"/>
      <c r="J41" s="196"/>
      <c r="K41" s="249" t="s">
        <v>2</v>
      </c>
      <c r="L41" s="302" t="s">
        <v>615</v>
      </c>
      <c r="M41" s="107"/>
      <c r="N41" s="107"/>
      <c r="O41" s="107"/>
      <c r="P41" s="107"/>
      <c r="Q41" s="107"/>
      <c r="R41" s="107"/>
      <c r="S41" s="107"/>
      <c r="T41" s="107"/>
      <c r="U41" s="107"/>
      <c r="V41" s="107"/>
      <c r="W41" s="107"/>
      <c r="X41" s="107"/>
      <c r="Y41" s="107"/>
      <c r="Z41" s="107"/>
      <c r="AA41" s="107"/>
      <c r="AB41" s="107"/>
    </row>
    <row r="42" spans="1:28" ht="27.6">
      <c r="A42" s="313">
        <v>36897</v>
      </c>
      <c r="B42" s="299" t="s">
        <v>110</v>
      </c>
      <c r="C42" s="196" t="s">
        <v>301</v>
      </c>
      <c r="D42" s="196">
        <v>2</v>
      </c>
      <c r="E42" s="288">
        <v>0</v>
      </c>
      <c r="F42" s="307"/>
      <c r="G42" s="305"/>
      <c r="H42" s="196"/>
      <c r="I42" s="196"/>
      <c r="J42" s="196"/>
      <c r="K42" s="249" t="s">
        <v>3</v>
      </c>
      <c r="L42" s="302" t="s">
        <v>604</v>
      </c>
      <c r="M42" s="107"/>
      <c r="N42" s="107"/>
      <c r="O42" s="107"/>
      <c r="P42" s="107"/>
      <c r="Q42" s="107"/>
      <c r="R42" s="107"/>
      <c r="S42" s="107"/>
      <c r="T42" s="107"/>
      <c r="U42" s="107"/>
      <c r="V42" s="107"/>
      <c r="W42" s="107"/>
      <c r="X42" s="107"/>
      <c r="Y42" s="107"/>
      <c r="Z42" s="107"/>
      <c r="AA42" s="107"/>
      <c r="AB42" s="107"/>
    </row>
    <row r="43" spans="1:28" ht="41.45">
      <c r="A43" s="314">
        <v>37262</v>
      </c>
      <c r="B43" s="299" t="s">
        <v>112</v>
      </c>
      <c r="C43" s="196" t="s">
        <v>303</v>
      </c>
      <c r="D43" s="196">
        <v>1</v>
      </c>
      <c r="E43" s="196">
        <v>1</v>
      </c>
      <c r="F43" s="196"/>
      <c r="G43" s="196"/>
      <c r="H43" s="196" t="s">
        <v>616</v>
      </c>
      <c r="I43" s="196"/>
      <c r="J43" s="196"/>
      <c r="K43" s="249" t="s">
        <v>4</v>
      </c>
      <c r="L43" s="302" t="s">
        <v>606</v>
      </c>
      <c r="M43" s="107"/>
      <c r="N43" s="107"/>
      <c r="O43" s="107"/>
      <c r="P43" s="107"/>
      <c r="Q43" s="107"/>
      <c r="R43" s="107"/>
      <c r="S43" s="107"/>
      <c r="T43" s="107"/>
      <c r="U43" s="107"/>
      <c r="V43" s="107"/>
      <c r="W43" s="107"/>
      <c r="X43" s="107"/>
      <c r="Y43" s="107"/>
      <c r="Z43" s="107"/>
      <c r="AA43" s="107"/>
      <c r="AB43" s="107"/>
    </row>
    <row r="44" spans="1:28" ht="69">
      <c r="A44" s="315">
        <v>37627</v>
      </c>
      <c r="B44" s="299" t="s">
        <v>114</v>
      </c>
      <c r="C44" s="196" t="s">
        <v>304</v>
      </c>
      <c r="D44" s="196">
        <v>2</v>
      </c>
      <c r="E44" s="196">
        <v>1</v>
      </c>
      <c r="F44" s="196"/>
      <c r="G44" s="196" t="s">
        <v>617</v>
      </c>
      <c r="H44" s="196"/>
      <c r="I44" s="196"/>
      <c r="J44" s="196"/>
      <c r="K44" s="249" t="s">
        <v>5</v>
      </c>
      <c r="L44" s="302" t="s">
        <v>615</v>
      </c>
      <c r="M44" s="107"/>
      <c r="N44" s="107"/>
      <c r="O44" s="107"/>
      <c r="P44" s="107"/>
      <c r="Q44" s="107"/>
      <c r="R44" s="107"/>
      <c r="S44" s="107"/>
      <c r="T44" s="107"/>
      <c r="U44" s="107"/>
      <c r="V44" s="107"/>
      <c r="W44" s="107"/>
      <c r="X44" s="107"/>
      <c r="Y44" s="107"/>
      <c r="Z44" s="107"/>
      <c r="AA44" s="107"/>
      <c r="AB44" s="107"/>
    </row>
    <row r="45" spans="1:28" ht="27.6">
      <c r="A45" s="303"/>
      <c r="B45" s="311" t="s">
        <v>115</v>
      </c>
      <c r="C45" s="311" t="s">
        <v>404</v>
      </c>
      <c r="D45" s="311" t="s">
        <v>404</v>
      </c>
      <c r="E45" s="311" t="s">
        <v>404</v>
      </c>
      <c r="F45" s="311" t="s">
        <v>404</v>
      </c>
      <c r="G45" s="312" t="s">
        <v>404</v>
      </c>
      <c r="H45" s="196"/>
      <c r="I45" s="196"/>
      <c r="J45" s="196"/>
      <c r="K45" s="252" t="s">
        <v>423</v>
      </c>
      <c r="L45" s="306">
        <v>0.2727</v>
      </c>
      <c r="M45" s="107"/>
      <c r="N45" s="107"/>
      <c r="O45" s="107"/>
      <c r="P45" s="107"/>
      <c r="Q45" s="107"/>
      <c r="R45" s="107"/>
      <c r="S45" s="107"/>
      <c r="T45" s="107"/>
      <c r="U45" s="107"/>
      <c r="V45" s="107"/>
      <c r="W45" s="107"/>
      <c r="X45" s="107"/>
      <c r="Y45" s="107"/>
      <c r="Z45" s="107"/>
      <c r="AA45" s="107"/>
      <c r="AB45" s="107"/>
    </row>
    <row r="46" spans="1:28" ht="69">
      <c r="A46" s="316">
        <v>36928</v>
      </c>
      <c r="B46" s="299" t="s">
        <v>119</v>
      </c>
      <c r="C46" s="196" t="s">
        <v>307</v>
      </c>
      <c r="D46" s="196">
        <v>2</v>
      </c>
      <c r="E46" s="288">
        <v>0</v>
      </c>
      <c r="F46" s="196"/>
      <c r="G46" s="305"/>
      <c r="H46" s="196"/>
      <c r="I46" s="196"/>
      <c r="J46" s="196"/>
      <c r="K46" s="1"/>
      <c r="L46" s="1"/>
      <c r="M46" s="107"/>
      <c r="N46" s="107"/>
      <c r="O46" s="107"/>
      <c r="P46" s="107"/>
      <c r="Q46" s="107"/>
      <c r="R46" s="107"/>
      <c r="S46" s="107"/>
      <c r="T46" s="107"/>
      <c r="U46" s="107"/>
      <c r="V46" s="107"/>
      <c r="W46" s="107"/>
      <c r="X46" s="107"/>
      <c r="Y46" s="107"/>
      <c r="Z46" s="107"/>
      <c r="AA46" s="107"/>
      <c r="AB46" s="107"/>
    </row>
    <row r="47" spans="1:28" ht="13.9">
      <c r="A47" s="303"/>
      <c r="B47" s="311" t="s">
        <v>120</v>
      </c>
      <c r="C47" s="311" t="s">
        <v>404</v>
      </c>
      <c r="D47" s="311" t="s">
        <v>404</v>
      </c>
      <c r="E47" s="311" t="s">
        <v>404</v>
      </c>
      <c r="F47" s="311" t="s">
        <v>404</v>
      </c>
      <c r="G47" s="312" t="s">
        <v>404</v>
      </c>
      <c r="H47" s="196"/>
      <c r="I47" s="196"/>
      <c r="J47" s="196"/>
      <c r="K47" s="1"/>
      <c r="L47" s="1"/>
      <c r="M47" s="107"/>
      <c r="N47" s="107"/>
      <c r="O47" s="107"/>
      <c r="P47" s="107"/>
      <c r="Q47" s="107"/>
      <c r="R47" s="107"/>
      <c r="S47" s="107"/>
      <c r="T47" s="107"/>
      <c r="U47" s="107"/>
      <c r="V47" s="107"/>
      <c r="W47" s="107"/>
      <c r="X47" s="107"/>
      <c r="Y47" s="107"/>
      <c r="Z47" s="107"/>
      <c r="AA47" s="107"/>
      <c r="AB47" s="107"/>
    </row>
    <row r="48" spans="1:28" ht="69">
      <c r="A48" s="317">
        <v>36956</v>
      </c>
      <c r="B48" s="299" t="s">
        <v>122</v>
      </c>
      <c r="C48" s="196" t="s">
        <v>309</v>
      </c>
      <c r="D48" s="196">
        <v>2</v>
      </c>
      <c r="E48" s="288">
        <v>1</v>
      </c>
      <c r="F48" s="196"/>
      <c r="G48" s="305" t="s">
        <v>618</v>
      </c>
      <c r="H48" s="196" t="s">
        <v>619</v>
      </c>
      <c r="I48" s="196"/>
      <c r="J48" s="196"/>
      <c r="K48" s="1"/>
      <c r="L48" s="1"/>
      <c r="M48" s="107"/>
      <c r="N48" s="107"/>
      <c r="O48" s="107"/>
      <c r="P48" s="107"/>
      <c r="Q48" s="107"/>
      <c r="R48" s="107"/>
      <c r="S48" s="107"/>
      <c r="T48" s="107"/>
      <c r="U48" s="107"/>
      <c r="V48" s="107"/>
      <c r="W48" s="107"/>
      <c r="X48" s="107"/>
      <c r="Y48" s="107"/>
      <c r="Z48" s="107"/>
      <c r="AA48" s="107"/>
      <c r="AB48" s="107"/>
    </row>
    <row r="49" spans="1:28" ht="55.15">
      <c r="A49" s="317">
        <v>37321</v>
      </c>
      <c r="B49" s="299" t="s">
        <v>128</v>
      </c>
      <c r="C49" s="196" t="s">
        <v>312</v>
      </c>
      <c r="D49" s="196">
        <v>2</v>
      </c>
      <c r="E49" s="288">
        <v>0</v>
      </c>
      <c r="F49" s="196"/>
      <c r="G49" s="196"/>
      <c r="H49" s="196"/>
      <c r="I49" s="196"/>
      <c r="J49" s="196"/>
      <c r="K49" s="1"/>
      <c r="L49" s="1"/>
      <c r="M49" s="107"/>
      <c r="N49" s="107"/>
      <c r="O49" s="107"/>
      <c r="P49" s="107"/>
      <c r="Q49" s="107"/>
      <c r="R49" s="107"/>
      <c r="S49" s="107"/>
      <c r="T49" s="107"/>
      <c r="U49" s="107"/>
      <c r="V49" s="107"/>
      <c r="W49" s="107"/>
      <c r="X49" s="107"/>
      <c r="Y49" s="107"/>
      <c r="Z49" s="107"/>
      <c r="AA49" s="107"/>
      <c r="AB49" s="107"/>
    </row>
    <row r="50" spans="1:28" ht="13.9">
      <c r="A50" s="288"/>
      <c r="B50" s="196"/>
      <c r="C50" s="196"/>
      <c r="D50" s="196"/>
      <c r="E50" s="288"/>
      <c r="F50" s="196"/>
      <c r="G50" s="305"/>
      <c r="H50" s="196"/>
      <c r="I50" s="196"/>
      <c r="J50" s="196"/>
      <c r="K50" s="1"/>
      <c r="L50" s="1"/>
      <c r="M50" s="107"/>
      <c r="N50" s="107"/>
      <c r="O50" s="107"/>
      <c r="P50" s="107"/>
      <c r="Q50" s="107"/>
      <c r="R50" s="107"/>
      <c r="S50" s="107"/>
      <c r="T50" s="107"/>
      <c r="U50" s="107"/>
      <c r="V50" s="107"/>
      <c r="W50" s="107"/>
      <c r="X50" s="107"/>
      <c r="Y50" s="107"/>
      <c r="Z50" s="107"/>
      <c r="AA50" s="107"/>
      <c r="AB50" s="107"/>
    </row>
    <row r="51" spans="1:28" ht="13.9">
      <c r="A51" s="281">
        <v>7</v>
      </c>
      <c r="B51" s="297" t="s">
        <v>313</v>
      </c>
      <c r="C51" s="297"/>
      <c r="D51" s="297"/>
      <c r="E51" s="281" t="s">
        <v>404</v>
      </c>
      <c r="F51" s="281" t="s">
        <v>404</v>
      </c>
      <c r="G51" s="282" t="s">
        <v>404</v>
      </c>
      <c r="H51" s="196"/>
      <c r="I51" s="196"/>
      <c r="J51" s="196"/>
      <c r="K51" s="200" t="s">
        <v>404</v>
      </c>
      <c r="L51" s="200" t="s">
        <v>404</v>
      </c>
      <c r="M51" s="107"/>
      <c r="N51" s="107"/>
      <c r="O51" s="107"/>
      <c r="P51" s="107"/>
      <c r="Q51" s="107"/>
      <c r="R51" s="107"/>
      <c r="S51" s="107"/>
      <c r="T51" s="107"/>
      <c r="U51" s="107"/>
      <c r="V51" s="107"/>
      <c r="W51" s="107"/>
      <c r="X51" s="107"/>
      <c r="Y51" s="107"/>
      <c r="Z51" s="107"/>
      <c r="AA51" s="107"/>
      <c r="AB51" s="107"/>
    </row>
    <row r="52" spans="1:28" ht="27.6">
      <c r="A52" s="288"/>
      <c r="B52" s="318" t="s">
        <v>130</v>
      </c>
      <c r="C52" s="318"/>
      <c r="D52" s="311" t="s">
        <v>404</v>
      </c>
      <c r="E52" s="311" t="s">
        <v>404</v>
      </c>
      <c r="F52" s="311" t="s">
        <v>404</v>
      </c>
      <c r="G52" s="312" t="s">
        <v>404</v>
      </c>
      <c r="H52" s="196"/>
      <c r="I52" s="196"/>
      <c r="J52" s="196"/>
      <c r="K52" s="249" t="s">
        <v>2</v>
      </c>
      <c r="L52" s="302" t="s">
        <v>620</v>
      </c>
      <c r="M52" s="107"/>
      <c r="N52" s="107"/>
      <c r="O52" s="107"/>
      <c r="P52" s="107"/>
      <c r="Q52" s="107"/>
      <c r="R52" s="107"/>
      <c r="S52" s="107"/>
      <c r="T52" s="107"/>
      <c r="U52" s="107"/>
      <c r="V52" s="107"/>
      <c r="W52" s="107"/>
      <c r="X52" s="107"/>
      <c r="Y52" s="107"/>
      <c r="Z52" s="107"/>
      <c r="AA52" s="107"/>
      <c r="AB52" s="107"/>
    </row>
    <row r="53" spans="1:28" ht="55.15">
      <c r="A53" s="315">
        <v>36898</v>
      </c>
      <c r="B53" s="299" t="s">
        <v>132</v>
      </c>
      <c r="C53" s="196" t="s">
        <v>314</v>
      </c>
      <c r="D53" s="196">
        <v>1</v>
      </c>
      <c r="E53" s="288">
        <v>0</v>
      </c>
      <c r="F53" s="196"/>
      <c r="G53" s="196"/>
      <c r="H53" s="196"/>
      <c r="I53" s="196"/>
      <c r="J53" s="196"/>
      <c r="K53" s="249" t="s">
        <v>3</v>
      </c>
      <c r="L53" s="302" t="s">
        <v>604</v>
      </c>
      <c r="M53" s="107"/>
      <c r="N53" s="107"/>
      <c r="O53" s="107"/>
      <c r="P53" s="107"/>
      <c r="Q53" s="107"/>
      <c r="R53" s="107"/>
      <c r="S53" s="107"/>
      <c r="T53" s="107"/>
      <c r="U53" s="107"/>
      <c r="V53" s="107"/>
      <c r="W53" s="107"/>
      <c r="X53" s="107"/>
      <c r="Y53" s="107"/>
      <c r="Z53" s="107"/>
      <c r="AA53" s="107"/>
      <c r="AB53" s="107"/>
    </row>
    <row r="54" spans="1:28" ht="69">
      <c r="A54" s="315">
        <v>37263</v>
      </c>
      <c r="B54" s="299" t="s">
        <v>134</v>
      </c>
      <c r="C54" s="196" t="s">
        <v>317</v>
      </c>
      <c r="D54" s="196">
        <v>1</v>
      </c>
      <c r="E54" s="288">
        <v>0</v>
      </c>
      <c r="F54" s="196"/>
      <c r="G54" s="196"/>
      <c r="H54" s="196"/>
      <c r="I54" s="196"/>
      <c r="J54" s="196"/>
      <c r="K54" s="249" t="s">
        <v>4</v>
      </c>
      <c r="L54" s="302" t="s">
        <v>621</v>
      </c>
      <c r="M54" s="107"/>
      <c r="N54" s="107"/>
      <c r="O54" s="107"/>
      <c r="P54" s="107"/>
      <c r="Q54" s="107"/>
      <c r="R54" s="107"/>
      <c r="S54" s="107"/>
      <c r="T54" s="107"/>
      <c r="U54" s="107"/>
      <c r="V54" s="107"/>
      <c r="W54" s="107"/>
      <c r="X54" s="107"/>
      <c r="Y54" s="107"/>
      <c r="Z54" s="107"/>
      <c r="AA54" s="107"/>
      <c r="AB54" s="107"/>
    </row>
    <row r="55" spans="1:28" ht="27.6">
      <c r="A55" s="288"/>
      <c r="B55" s="311" t="s">
        <v>318</v>
      </c>
      <c r="C55" s="311" t="s">
        <v>404</v>
      </c>
      <c r="D55" s="311" t="s">
        <v>404</v>
      </c>
      <c r="E55" s="311" t="s">
        <v>404</v>
      </c>
      <c r="F55" s="311" t="s">
        <v>404</v>
      </c>
      <c r="G55" s="312" t="s">
        <v>404</v>
      </c>
      <c r="H55" s="196"/>
      <c r="I55" s="196"/>
      <c r="J55" s="196"/>
      <c r="K55" s="249" t="s">
        <v>5</v>
      </c>
      <c r="L55" s="302" t="s">
        <v>620</v>
      </c>
      <c r="M55" s="107"/>
      <c r="N55" s="107"/>
      <c r="O55" s="107"/>
      <c r="P55" s="107"/>
      <c r="Q55" s="107"/>
      <c r="R55" s="107"/>
      <c r="S55" s="107"/>
      <c r="T55" s="107"/>
      <c r="U55" s="107"/>
      <c r="V55" s="107"/>
      <c r="W55" s="107"/>
      <c r="X55" s="107"/>
      <c r="Y55" s="107"/>
      <c r="Z55" s="107"/>
      <c r="AA55" s="107"/>
      <c r="AB55" s="107"/>
    </row>
    <row r="56" spans="1:28" ht="41.45">
      <c r="A56" s="319">
        <v>36929</v>
      </c>
      <c r="B56" s="299" t="s">
        <v>137</v>
      </c>
      <c r="C56" s="196" t="s">
        <v>319</v>
      </c>
      <c r="D56" s="196">
        <v>1</v>
      </c>
      <c r="E56" s="288">
        <v>0</v>
      </c>
      <c r="F56" s="196"/>
      <c r="G56" s="305" t="s">
        <v>622</v>
      </c>
      <c r="H56" s="196"/>
      <c r="I56" s="196"/>
      <c r="J56" s="196"/>
      <c r="K56" s="252" t="s">
        <v>423</v>
      </c>
      <c r="L56" s="306">
        <v>0.54169999999999996</v>
      </c>
      <c r="M56" s="107"/>
      <c r="N56" s="107"/>
      <c r="O56" s="107"/>
      <c r="P56" s="107"/>
      <c r="Q56" s="107"/>
      <c r="R56" s="107"/>
      <c r="S56" s="107"/>
      <c r="T56" s="107"/>
      <c r="U56" s="107"/>
      <c r="V56" s="107"/>
      <c r="W56" s="107"/>
      <c r="X56" s="107"/>
      <c r="Y56" s="107"/>
      <c r="Z56" s="107"/>
      <c r="AA56" s="107"/>
      <c r="AB56" s="107"/>
    </row>
    <row r="57" spans="1:28" ht="27.6">
      <c r="A57" s="319">
        <v>37294</v>
      </c>
      <c r="B57" s="299" t="s">
        <v>139</v>
      </c>
      <c r="C57" s="196" t="s">
        <v>321</v>
      </c>
      <c r="D57" s="196">
        <v>1</v>
      </c>
      <c r="E57" s="288">
        <v>1</v>
      </c>
      <c r="F57" s="196"/>
      <c r="G57" s="196"/>
      <c r="H57" s="196"/>
      <c r="I57" s="196"/>
      <c r="J57" s="196"/>
      <c r="K57" s="1"/>
      <c r="L57" s="1"/>
      <c r="M57" s="107"/>
      <c r="N57" s="107"/>
      <c r="O57" s="107"/>
      <c r="P57" s="107"/>
      <c r="Q57" s="107"/>
      <c r="R57" s="107"/>
      <c r="S57" s="107"/>
      <c r="T57" s="107"/>
      <c r="U57" s="107"/>
      <c r="V57" s="107"/>
      <c r="W57" s="107"/>
      <c r="X57" s="107"/>
      <c r="Y57" s="107"/>
      <c r="Z57" s="107"/>
      <c r="AA57" s="107"/>
      <c r="AB57" s="107"/>
    </row>
    <row r="58" spans="1:28" ht="55.15">
      <c r="A58" s="319">
        <v>37659</v>
      </c>
      <c r="B58" s="299" t="s">
        <v>141</v>
      </c>
      <c r="C58" s="196"/>
      <c r="D58" s="196">
        <v>1</v>
      </c>
      <c r="E58" s="288">
        <v>1</v>
      </c>
      <c r="F58" s="196"/>
      <c r="G58" s="305"/>
      <c r="H58" s="196"/>
      <c r="I58" s="196"/>
      <c r="J58" s="196"/>
      <c r="K58" s="1"/>
      <c r="L58" s="1"/>
      <c r="M58" s="107"/>
      <c r="N58" s="107"/>
      <c r="O58" s="107"/>
      <c r="P58" s="107"/>
      <c r="Q58" s="107"/>
      <c r="R58" s="107"/>
      <c r="S58" s="107"/>
      <c r="T58" s="107"/>
      <c r="U58" s="107"/>
      <c r="V58" s="107"/>
      <c r="W58" s="107"/>
      <c r="X58" s="107"/>
      <c r="Y58" s="107"/>
      <c r="Z58" s="107"/>
      <c r="AA58" s="107"/>
      <c r="AB58" s="107"/>
    </row>
    <row r="59" spans="1:28" ht="13.9">
      <c r="A59" s="288"/>
      <c r="B59" s="311" t="s">
        <v>323</v>
      </c>
      <c r="C59" s="311" t="s">
        <v>404</v>
      </c>
      <c r="D59" s="311" t="s">
        <v>404</v>
      </c>
      <c r="E59" s="311" t="s">
        <v>404</v>
      </c>
      <c r="F59" s="311" t="s">
        <v>404</v>
      </c>
      <c r="G59" s="312" t="s">
        <v>404</v>
      </c>
      <c r="H59" s="196"/>
      <c r="I59" s="196"/>
      <c r="J59" s="196"/>
      <c r="K59" s="1"/>
      <c r="L59" s="1"/>
      <c r="M59" s="107"/>
      <c r="N59" s="107"/>
      <c r="O59" s="107"/>
      <c r="P59" s="107"/>
      <c r="Q59" s="107"/>
      <c r="R59" s="107"/>
      <c r="S59" s="107"/>
      <c r="T59" s="107"/>
      <c r="U59" s="107"/>
      <c r="V59" s="107"/>
      <c r="W59" s="107"/>
      <c r="X59" s="107"/>
      <c r="Y59" s="107"/>
      <c r="Z59" s="107"/>
      <c r="AA59" s="107"/>
      <c r="AB59" s="107"/>
    </row>
    <row r="60" spans="1:28" ht="55.15">
      <c r="A60" s="319">
        <v>36957</v>
      </c>
      <c r="B60" s="299" t="s">
        <v>144</v>
      </c>
      <c r="C60" s="196" t="s">
        <v>324</v>
      </c>
      <c r="D60" s="196">
        <v>1</v>
      </c>
      <c r="E60" s="288">
        <v>0</v>
      </c>
      <c r="F60" s="196"/>
      <c r="G60" s="305"/>
      <c r="H60" s="196"/>
      <c r="I60" s="196"/>
      <c r="J60" s="196"/>
      <c r="K60" s="1"/>
      <c r="L60" s="1"/>
      <c r="M60" s="107"/>
      <c r="N60" s="107"/>
      <c r="O60" s="107"/>
      <c r="P60" s="107"/>
      <c r="Q60" s="107"/>
      <c r="R60" s="107"/>
      <c r="S60" s="107"/>
      <c r="T60" s="107"/>
      <c r="U60" s="107"/>
      <c r="V60" s="107"/>
      <c r="W60" s="107"/>
      <c r="X60" s="107"/>
      <c r="Y60" s="107"/>
      <c r="Z60" s="107"/>
      <c r="AA60" s="107"/>
      <c r="AB60" s="107"/>
    </row>
    <row r="61" spans="1:28" ht="13.9">
      <c r="A61" s="288"/>
      <c r="B61" s="311" t="s">
        <v>325</v>
      </c>
      <c r="C61" s="311" t="s">
        <v>404</v>
      </c>
      <c r="D61" s="311" t="s">
        <v>404</v>
      </c>
      <c r="E61" s="311" t="s">
        <v>404</v>
      </c>
      <c r="F61" s="311" t="s">
        <v>404</v>
      </c>
      <c r="G61" s="312" t="s">
        <v>404</v>
      </c>
      <c r="H61" s="196"/>
      <c r="I61" s="196"/>
      <c r="J61" s="196"/>
      <c r="K61" s="1"/>
      <c r="L61" s="1"/>
      <c r="M61" s="107"/>
      <c r="N61" s="107"/>
      <c r="O61" s="107"/>
      <c r="P61" s="107"/>
      <c r="Q61" s="107"/>
      <c r="R61" s="107"/>
      <c r="S61" s="107"/>
      <c r="T61" s="107"/>
      <c r="U61" s="107"/>
      <c r="V61" s="107"/>
      <c r="W61" s="107"/>
      <c r="X61" s="107"/>
      <c r="Y61" s="107"/>
      <c r="Z61" s="107"/>
      <c r="AA61" s="107"/>
      <c r="AB61" s="107"/>
    </row>
    <row r="62" spans="1:28" ht="55.15">
      <c r="A62" s="319">
        <v>36988</v>
      </c>
      <c r="B62" s="299" t="s">
        <v>147</v>
      </c>
      <c r="C62" s="196" t="s">
        <v>326</v>
      </c>
      <c r="D62" s="196">
        <v>1</v>
      </c>
      <c r="E62" s="288">
        <v>1</v>
      </c>
      <c r="F62" s="196"/>
      <c r="G62" s="305"/>
      <c r="H62" s="196"/>
      <c r="I62" s="196"/>
      <c r="J62" s="196"/>
      <c r="K62" s="1"/>
      <c r="L62" s="1"/>
      <c r="M62" s="107"/>
      <c r="N62" s="107"/>
      <c r="O62" s="107"/>
      <c r="P62" s="107"/>
      <c r="Q62" s="107"/>
      <c r="R62" s="107"/>
      <c r="S62" s="107"/>
      <c r="T62" s="107"/>
      <c r="U62" s="107"/>
      <c r="V62" s="107"/>
      <c r="W62" s="107"/>
      <c r="X62" s="107"/>
      <c r="Y62" s="107"/>
      <c r="Z62" s="107"/>
      <c r="AA62" s="107"/>
      <c r="AB62" s="107"/>
    </row>
    <row r="63" spans="1:28" ht="27.6">
      <c r="A63" s="319">
        <v>37353</v>
      </c>
      <c r="B63" s="299" t="s">
        <v>149</v>
      </c>
      <c r="C63" s="196" t="s">
        <v>328</v>
      </c>
      <c r="D63" s="196">
        <v>1</v>
      </c>
      <c r="E63" s="288">
        <v>0.5</v>
      </c>
      <c r="F63" s="196"/>
      <c r="G63" s="305" t="s">
        <v>623</v>
      </c>
      <c r="H63" s="196"/>
      <c r="I63" s="196"/>
      <c r="J63" s="196"/>
      <c r="K63" s="1"/>
      <c r="L63" s="1"/>
      <c r="M63" s="107"/>
      <c r="N63" s="107"/>
      <c r="O63" s="107"/>
      <c r="P63" s="107"/>
      <c r="Q63" s="107"/>
      <c r="R63" s="107"/>
      <c r="S63" s="107"/>
      <c r="T63" s="107"/>
      <c r="U63" s="107"/>
      <c r="V63" s="107"/>
      <c r="W63" s="107"/>
      <c r="X63" s="107"/>
      <c r="Y63" s="107"/>
      <c r="Z63" s="107"/>
      <c r="AA63" s="107"/>
      <c r="AB63" s="107"/>
    </row>
    <row r="64" spans="1:28" ht="110.45">
      <c r="A64" s="319">
        <v>37718</v>
      </c>
      <c r="B64" s="299" t="s">
        <v>151</v>
      </c>
      <c r="C64" s="196" t="s">
        <v>329</v>
      </c>
      <c r="D64" s="196">
        <v>1</v>
      </c>
      <c r="E64" s="288">
        <v>0.5</v>
      </c>
      <c r="F64" s="196"/>
      <c r="G64" s="305" t="s">
        <v>624</v>
      </c>
      <c r="H64" s="196"/>
      <c r="I64" s="196"/>
      <c r="J64" s="196"/>
      <c r="K64" s="1"/>
      <c r="L64" s="1"/>
      <c r="M64" s="107"/>
      <c r="N64" s="107"/>
      <c r="O64" s="107"/>
      <c r="P64" s="107"/>
      <c r="Q64" s="107"/>
      <c r="R64" s="107"/>
      <c r="S64" s="107"/>
      <c r="T64" s="107"/>
      <c r="U64" s="107"/>
      <c r="V64" s="107"/>
      <c r="W64" s="107"/>
      <c r="X64" s="107"/>
      <c r="Y64" s="107"/>
      <c r="Z64" s="107"/>
      <c r="AA64" s="107"/>
      <c r="AB64" s="107"/>
    </row>
    <row r="65" spans="1:28" ht="13.9">
      <c r="A65" s="288"/>
      <c r="B65" s="311" t="s">
        <v>331</v>
      </c>
      <c r="C65" s="311" t="s">
        <v>404</v>
      </c>
      <c r="D65" s="311" t="s">
        <v>404</v>
      </c>
      <c r="E65" s="311" t="s">
        <v>404</v>
      </c>
      <c r="F65" s="311" t="s">
        <v>404</v>
      </c>
      <c r="G65" s="312" t="s">
        <v>404</v>
      </c>
      <c r="H65" s="196"/>
      <c r="I65" s="196"/>
      <c r="J65" s="196"/>
      <c r="K65" s="1"/>
      <c r="L65" s="1"/>
      <c r="M65" s="107"/>
      <c r="N65" s="107"/>
      <c r="O65" s="107"/>
      <c r="P65" s="107"/>
      <c r="Q65" s="107"/>
      <c r="R65" s="107"/>
      <c r="S65" s="107"/>
      <c r="T65" s="107"/>
      <c r="U65" s="107"/>
      <c r="V65" s="107"/>
      <c r="W65" s="107"/>
      <c r="X65" s="107"/>
      <c r="Y65" s="107"/>
      <c r="Z65" s="107"/>
      <c r="AA65" s="107"/>
      <c r="AB65" s="107"/>
    </row>
    <row r="66" spans="1:28" ht="82.9">
      <c r="A66" s="319">
        <v>37018</v>
      </c>
      <c r="B66" s="299" t="s">
        <v>154</v>
      </c>
      <c r="C66" s="196" t="s">
        <v>332</v>
      </c>
      <c r="D66" s="196">
        <v>1</v>
      </c>
      <c r="E66" s="288">
        <v>0</v>
      </c>
      <c r="F66" s="196"/>
      <c r="G66" s="305"/>
      <c r="H66" s="196"/>
      <c r="I66" s="196"/>
      <c r="J66" s="196"/>
      <c r="K66" s="1"/>
      <c r="L66" s="1"/>
      <c r="M66" s="107"/>
      <c r="N66" s="107"/>
      <c r="O66" s="107"/>
      <c r="P66" s="107"/>
      <c r="Q66" s="107"/>
      <c r="R66" s="107"/>
      <c r="S66" s="107"/>
      <c r="T66" s="107"/>
      <c r="U66" s="107"/>
      <c r="V66" s="107"/>
      <c r="W66" s="107"/>
      <c r="X66" s="107"/>
      <c r="Y66" s="107"/>
      <c r="Z66" s="107"/>
      <c r="AA66" s="107"/>
      <c r="AB66" s="107"/>
    </row>
    <row r="67" spans="1:28" ht="55.15">
      <c r="A67" s="319">
        <v>37383</v>
      </c>
      <c r="B67" s="299" t="s">
        <v>156</v>
      </c>
      <c r="C67" s="196"/>
      <c r="D67" s="196">
        <v>1</v>
      </c>
      <c r="E67" s="288">
        <v>0</v>
      </c>
      <c r="F67" s="196"/>
      <c r="G67" s="305"/>
      <c r="H67" s="196"/>
      <c r="I67" s="196"/>
      <c r="J67" s="196"/>
      <c r="K67" s="1"/>
      <c r="L67" s="1"/>
      <c r="M67" s="107"/>
      <c r="N67" s="107"/>
      <c r="O67" s="107"/>
      <c r="P67" s="107"/>
      <c r="Q67" s="107"/>
      <c r="R67" s="107"/>
      <c r="S67" s="107"/>
      <c r="T67" s="107"/>
      <c r="U67" s="107"/>
      <c r="V67" s="107"/>
      <c r="W67" s="107"/>
      <c r="X67" s="107"/>
      <c r="Y67" s="107"/>
      <c r="Z67" s="107"/>
      <c r="AA67" s="107"/>
      <c r="AB67" s="107"/>
    </row>
    <row r="68" spans="1:28" ht="13.9">
      <c r="A68" s="288"/>
      <c r="B68" s="311" t="s">
        <v>335</v>
      </c>
      <c r="C68" s="311" t="s">
        <v>404</v>
      </c>
      <c r="D68" s="311" t="s">
        <v>404</v>
      </c>
      <c r="E68" s="311" t="s">
        <v>404</v>
      </c>
      <c r="F68" s="311" t="s">
        <v>404</v>
      </c>
      <c r="G68" s="312" t="s">
        <v>404</v>
      </c>
      <c r="H68" s="196"/>
      <c r="I68" s="196"/>
      <c r="J68" s="196"/>
      <c r="K68" s="1"/>
      <c r="L68" s="1"/>
      <c r="M68" s="107"/>
      <c r="N68" s="107"/>
      <c r="O68" s="107"/>
      <c r="P68" s="107"/>
      <c r="Q68" s="107"/>
      <c r="R68" s="107"/>
      <c r="S68" s="107"/>
      <c r="T68" s="107"/>
      <c r="U68" s="107"/>
      <c r="V68" s="107"/>
      <c r="W68" s="107"/>
      <c r="X68" s="107"/>
      <c r="Y68" s="107"/>
      <c r="Z68" s="107"/>
      <c r="AA68" s="107"/>
      <c r="AB68" s="107"/>
    </row>
    <row r="69" spans="1:28" ht="82.9">
      <c r="A69" s="319">
        <v>37049</v>
      </c>
      <c r="B69" s="299" t="s">
        <v>159</v>
      </c>
      <c r="C69" s="196" t="s">
        <v>336</v>
      </c>
      <c r="D69" s="196">
        <v>3</v>
      </c>
      <c r="E69" s="288">
        <v>3</v>
      </c>
      <c r="F69" s="196"/>
      <c r="G69" s="305"/>
      <c r="H69" s="196"/>
      <c r="I69" s="196"/>
      <c r="J69" s="196"/>
      <c r="K69" s="1"/>
      <c r="L69" s="1"/>
      <c r="M69" s="107"/>
      <c r="N69" s="107"/>
      <c r="O69" s="107"/>
      <c r="P69" s="107"/>
      <c r="Q69" s="107"/>
      <c r="R69" s="107"/>
      <c r="S69" s="107"/>
      <c r="T69" s="107"/>
      <c r="U69" s="107"/>
      <c r="V69" s="107"/>
      <c r="W69" s="107"/>
      <c r="X69" s="107"/>
      <c r="Y69" s="107"/>
      <c r="Z69" s="107"/>
      <c r="AA69" s="107"/>
      <c r="AB69" s="107"/>
    </row>
    <row r="70" spans="1:28" ht="55.15">
      <c r="A70" s="319">
        <v>37414</v>
      </c>
      <c r="B70" s="299" t="s">
        <v>161</v>
      </c>
      <c r="C70" s="196" t="s">
        <v>338</v>
      </c>
      <c r="D70" s="196">
        <v>1</v>
      </c>
      <c r="E70" s="288">
        <v>1</v>
      </c>
      <c r="F70" s="196"/>
      <c r="G70" s="305"/>
      <c r="H70" s="196"/>
      <c r="I70" s="196"/>
      <c r="J70" s="196"/>
      <c r="K70" s="1"/>
      <c r="L70" s="1"/>
      <c r="M70" s="107"/>
      <c r="N70" s="107"/>
      <c r="O70" s="107"/>
      <c r="P70" s="107"/>
      <c r="Q70" s="107"/>
      <c r="R70" s="107"/>
      <c r="S70" s="107"/>
      <c r="T70" s="107"/>
      <c r="U70" s="107"/>
      <c r="V70" s="107"/>
      <c r="W70" s="107"/>
      <c r="X70" s="107"/>
      <c r="Y70" s="107"/>
      <c r="Z70" s="107"/>
      <c r="AA70" s="107"/>
      <c r="AB70" s="107"/>
    </row>
    <row r="71" spans="1:28" ht="41.45">
      <c r="A71" s="319">
        <v>37779</v>
      </c>
      <c r="B71" s="299" t="s">
        <v>340</v>
      </c>
      <c r="C71" s="196" t="s">
        <v>341</v>
      </c>
      <c r="D71" s="196">
        <v>1</v>
      </c>
      <c r="E71" s="288">
        <v>1</v>
      </c>
      <c r="F71" s="196"/>
      <c r="G71" s="196"/>
      <c r="H71" s="196"/>
      <c r="I71" s="196"/>
      <c r="J71" s="196"/>
      <c r="K71" s="1"/>
      <c r="L71" s="1"/>
      <c r="M71" s="107"/>
      <c r="N71" s="107"/>
      <c r="O71" s="107"/>
      <c r="P71" s="107"/>
      <c r="Q71" s="107"/>
      <c r="R71" s="107"/>
      <c r="S71" s="107"/>
      <c r="T71" s="107"/>
      <c r="U71" s="107"/>
      <c r="V71" s="107"/>
      <c r="W71" s="107"/>
      <c r="X71" s="107"/>
      <c r="Y71" s="107"/>
      <c r="Z71" s="107"/>
      <c r="AA71" s="107"/>
      <c r="AB71" s="107"/>
    </row>
    <row r="72" spans="1:28" ht="55.15">
      <c r="A72" s="319">
        <v>38145</v>
      </c>
      <c r="B72" s="299" t="s">
        <v>342</v>
      </c>
      <c r="C72" s="196"/>
      <c r="D72" s="196">
        <v>1</v>
      </c>
      <c r="E72" s="288">
        <v>0</v>
      </c>
      <c r="F72" s="196"/>
      <c r="G72" s="196"/>
      <c r="H72" s="196"/>
      <c r="I72" s="196"/>
      <c r="J72" s="196"/>
      <c r="K72" s="1"/>
      <c r="L72" s="1"/>
      <c r="M72" s="107"/>
      <c r="N72" s="107"/>
      <c r="O72" s="107"/>
      <c r="P72" s="107"/>
      <c r="Q72" s="107"/>
      <c r="R72" s="107"/>
      <c r="S72" s="107"/>
      <c r="T72" s="107"/>
      <c r="U72" s="107"/>
      <c r="V72" s="107"/>
      <c r="W72" s="107"/>
      <c r="X72" s="107"/>
      <c r="Y72" s="107"/>
      <c r="Z72" s="107"/>
      <c r="AA72" s="107"/>
      <c r="AB72" s="107"/>
    </row>
    <row r="73" spans="1:28" ht="13.9">
      <c r="A73" s="288"/>
      <c r="B73" s="311" t="s">
        <v>343</v>
      </c>
      <c r="C73" s="311" t="s">
        <v>404</v>
      </c>
      <c r="D73" s="311" t="s">
        <v>404</v>
      </c>
      <c r="E73" s="311" t="s">
        <v>404</v>
      </c>
      <c r="F73" s="311" t="s">
        <v>404</v>
      </c>
      <c r="G73" s="312" t="s">
        <v>404</v>
      </c>
      <c r="H73" s="196"/>
      <c r="I73" s="196"/>
      <c r="J73" s="196"/>
      <c r="K73" s="1"/>
      <c r="L73" s="1"/>
      <c r="M73" s="107"/>
      <c r="N73" s="107"/>
      <c r="O73" s="107"/>
      <c r="P73" s="107"/>
      <c r="Q73" s="107"/>
      <c r="R73" s="107"/>
      <c r="S73" s="107"/>
      <c r="T73" s="107"/>
      <c r="U73" s="107"/>
      <c r="V73" s="107"/>
      <c r="W73" s="107"/>
      <c r="X73" s="107"/>
      <c r="Y73" s="107"/>
      <c r="Z73" s="107"/>
      <c r="AA73" s="107"/>
      <c r="AB73" s="107"/>
    </row>
    <row r="74" spans="1:28" ht="55.15">
      <c r="A74" s="319">
        <v>37079</v>
      </c>
      <c r="B74" s="299" t="s">
        <v>168</v>
      </c>
      <c r="C74" s="196" t="s">
        <v>344</v>
      </c>
      <c r="D74" s="196">
        <v>1</v>
      </c>
      <c r="E74" s="288">
        <v>0.5</v>
      </c>
      <c r="F74" s="307"/>
      <c r="G74" s="305" t="s">
        <v>625</v>
      </c>
      <c r="H74" s="196" t="s">
        <v>626</v>
      </c>
      <c r="I74" s="196"/>
      <c r="J74" s="196"/>
      <c r="K74" s="1"/>
      <c r="L74" s="1"/>
      <c r="M74" s="107"/>
      <c r="N74" s="107"/>
      <c r="O74" s="107"/>
      <c r="P74" s="107"/>
      <c r="Q74" s="107"/>
      <c r="R74" s="107"/>
      <c r="S74" s="107"/>
      <c r="T74" s="107"/>
      <c r="U74" s="107"/>
      <c r="V74" s="107"/>
      <c r="W74" s="107"/>
      <c r="X74" s="107"/>
      <c r="Y74" s="107"/>
      <c r="Z74" s="107"/>
      <c r="AA74" s="107"/>
      <c r="AB74" s="107"/>
    </row>
    <row r="75" spans="1:28" ht="41.45">
      <c r="A75" s="319">
        <v>37444</v>
      </c>
      <c r="B75" s="299" t="s">
        <v>170</v>
      </c>
      <c r="C75" s="196"/>
      <c r="D75" s="196">
        <v>1</v>
      </c>
      <c r="E75" s="288">
        <v>1</v>
      </c>
      <c r="F75" s="196"/>
      <c r="G75" s="305"/>
      <c r="H75" s="196"/>
      <c r="I75" s="196"/>
      <c r="J75" s="196"/>
      <c r="K75" s="1"/>
      <c r="L75" s="1"/>
      <c r="M75" s="107"/>
      <c r="N75" s="107"/>
      <c r="O75" s="107"/>
      <c r="P75" s="107"/>
      <c r="Q75" s="107"/>
      <c r="R75" s="107"/>
      <c r="S75" s="107"/>
      <c r="T75" s="107"/>
      <c r="U75" s="107"/>
      <c r="V75" s="107"/>
      <c r="W75" s="107"/>
      <c r="X75" s="107"/>
      <c r="Y75" s="107"/>
      <c r="Z75" s="107"/>
      <c r="AA75" s="107"/>
      <c r="AB75" s="107"/>
    </row>
    <row r="76" spans="1:28" ht="13.9">
      <c r="A76" s="288"/>
      <c r="B76" s="311" t="s">
        <v>348</v>
      </c>
      <c r="C76" s="311" t="s">
        <v>404</v>
      </c>
      <c r="D76" s="311" t="s">
        <v>404</v>
      </c>
      <c r="E76" s="311" t="s">
        <v>404</v>
      </c>
      <c r="F76" s="311" t="s">
        <v>404</v>
      </c>
      <c r="G76" s="312" t="s">
        <v>404</v>
      </c>
      <c r="H76" s="196"/>
      <c r="I76" s="196"/>
      <c r="J76" s="196"/>
      <c r="K76" s="1"/>
      <c r="L76" s="1"/>
      <c r="M76" s="107"/>
      <c r="N76" s="107"/>
      <c r="O76" s="107"/>
      <c r="P76" s="107"/>
      <c r="Q76" s="107"/>
      <c r="R76" s="107"/>
      <c r="S76" s="107"/>
      <c r="T76" s="107"/>
      <c r="U76" s="107"/>
      <c r="V76" s="107"/>
      <c r="W76" s="107"/>
      <c r="X76" s="107"/>
      <c r="Y76" s="107"/>
      <c r="Z76" s="107"/>
      <c r="AA76" s="107"/>
      <c r="AB76" s="107"/>
    </row>
    <row r="77" spans="1:28" ht="55.15">
      <c r="A77" s="319">
        <v>37110</v>
      </c>
      <c r="B77" s="299" t="s">
        <v>173</v>
      </c>
      <c r="C77" s="196" t="s">
        <v>349</v>
      </c>
      <c r="D77" s="196">
        <v>1</v>
      </c>
      <c r="E77" s="288">
        <v>0</v>
      </c>
      <c r="F77" s="196"/>
      <c r="G77" s="196"/>
      <c r="H77" s="196"/>
      <c r="I77" s="378"/>
      <c r="J77" s="196"/>
      <c r="K77" s="1"/>
      <c r="L77" s="1"/>
      <c r="M77" s="107"/>
      <c r="N77" s="107"/>
      <c r="O77" s="107"/>
      <c r="P77" s="107"/>
      <c r="Q77" s="107"/>
      <c r="R77" s="107"/>
      <c r="S77" s="107"/>
      <c r="T77" s="107"/>
      <c r="U77" s="107"/>
      <c r="V77" s="107"/>
      <c r="W77" s="107"/>
      <c r="X77" s="107"/>
      <c r="Y77" s="107"/>
      <c r="Z77" s="107"/>
      <c r="AA77" s="107"/>
      <c r="AB77" s="107"/>
    </row>
    <row r="78" spans="1:28" ht="43.5" customHeight="1">
      <c r="A78" s="319">
        <v>37475</v>
      </c>
      <c r="B78" s="299" t="s">
        <v>175</v>
      </c>
      <c r="C78" s="196"/>
      <c r="D78" s="196">
        <v>1</v>
      </c>
      <c r="E78" s="288">
        <v>0</v>
      </c>
      <c r="F78" s="196"/>
      <c r="G78" s="196"/>
      <c r="H78" s="196"/>
      <c r="I78" s="378"/>
      <c r="J78" s="196"/>
      <c r="K78" s="1"/>
      <c r="L78" s="1"/>
      <c r="M78" s="107"/>
      <c r="N78" s="107"/>
      <c r="O78" s="107"/>
      <c r="P78" s="107"/>
      <c r="Q78" s="107"/>
      <c r="R78" s="107"/>
      <c r="S78" s="107"/>
      <c r="T78" s="107"/>
      <c r="U78" s="107"/>
      <c r="V78" s="107"/>
      <c r="W78" s="107"/>
      <c r="X78" s="107"/>
      <c r="Y78" s="107"/>
      <c r="Z78" s="107"/>
      <c r="AA78" s="107"/>
      <c r="AB78" s="107"/>
    </row>
    <row r="79" spans="1:28" ht="13.9">
      <c r="A79" s="288"/>
      <c r="B79" s="311" t="s">
        <v>351</v>
      </c>
      <c r="C79" s="311" t="s">
        <v>404</v>
      </c>
      <c r="D79" s="311" t="s">
        <v>404</v>
      </c>
      <c r="E79" s="311" t="s">
        <v>404</v>
      </c>
      <c r="F79" s="311" t="s">
        <v>404</v>
      </c>
      <c r="G79" s="312" t="s">
        <v>404</v>
      </c>
      <c r="H79" s="196"/>
      <c r="I79" s="196"/>
      <c r="J79" s="196"/>
      <c r="K79" s="1"/>
      <c r="L79" s="1"/>
      <c r="M79" s="107"/>
      <c r="N79" s="107"/>
      <c r="O79" s="107"/>
      <c r="P79" s="107"/>
      <c r="Q79" s="107"/>
      <c r="R79" s="107"/>
      <c r="S79" s="107"/>
      <c r="T79" s="107"/>
      <c r="U79" s="107"/>
      <c r="V79" s="107"/>
      <c r="W79" s="107"/>
      <c r="X79" s="107"/>
      <c r="Y79" s="107"/>
      <c r="Z79" s="107"/>
      <c r="AA79" s="107"/>
      <c r="AB79" s="107"/>
    </row>
    <row r="80" spans="1:28" ht="55.15">
      <c r="A80" s="319">
        <v>37141</v>
      </c>
      <c r="B80" s="299" t="s">
        <v>180</v>
      </c>
      <c r="C80" s="196"/>
      <c r="D80" s="196">
        <v>1</v>
      </c>
      <c r="E80" s="288">
        <v>1</v>
      </c>
      <c r="F80" s="196"/>
      <c r="G80" s="305"/>
      <c r="H80" s="196"/>
      <c r="I80" s="196"/>
      <c r="J80" s="196"/>
      <c r="K80" s="1"/>
      <c r="L80" s="1"/>
      <c r="M80" s="107"/>
      <c r="N80" s="107"/>
      <c r="O80" s="107"/>
      <c r="P80" s="107"/>
      <c r="Q80" s="107"/>
      <c r="R80" s="107"/>
      <c r="S80" s="107"/>
      <c r="T80" s="107"/>
      <c r="U80" s="107"/>
      <c r="V80" s="107"/>
      <c r="W80" s="107"/>
      <c r="X80" s="107"/>
      <c r="Y80" s="107"/>
      <c r="Z80" s="107"/>
      <c r="AA80" s="107"/>
      <c r="AB80" s="107"/>
    </row>
    <row r="81" spans="1:28" ht="55.15">
      <c r="A81" s="319">
        <v>37506</v>
      </c>
      <c r="B81" s="299" t="s">
        <v>182</v>
      </c>
      <c r="C81" s="196"/>
      <c r="D81" s="196">
        <v>1</v>
      </c>
      <c r="E81" s="288">
        <v>0.5</v>
      </c>
      <c r="F81" s="196"/>
      <c r="G81" s="305"/>
      <c r="H81" s="196"/>
      <c r="I81" s="196"/>
      <c r="J81" s="196"/>
      <c r="K81" s="1"/>
      <c r="L81" s="1"/>
      <c r="M81" s="107"/>
      <c r="N81" s="107"/>
      <c r="O81" s="107"/>
      <c r="P81" s="107"/>
      <c r="Q81" s="107"/>
      <c r="R81" s="107"/>
      <c r="S81" s="107"/>
      <c r="T81" s="107"/>
      <c r="U81" s="107"/>
      <c r="V81" s="107"/>
      <c r="W81" s="107"/>
      <c r="X81" s="107"/>
      <c r="Y81" s="107"/>
      <c r="Z81" s="107"/>
      <c r="AA81" s="107"/>
      <c r="AB81" s="107"/>
    </row>
    <row r="82" spans="1:28" ht="41.45">
      <c r="A82" s="319">
        <v>37871</v>
      </c>
      <c r="B82" s="299" t="s">
        <v>184</v>
      </c>
      <c r="C82" s="196"/>
      <c r="D82" s="196">
        <v>1</v>
      </c>
      <c r="E82" s="288">
        <v>1</v>
      </c>
      <c r="F82" s="196"/>
      <c r="G82" s="305"/>
      <c r="H82" s="196"/>
      <c r="I82" s="196"/>
      <c r="J82" s="196"/>
      <c r="K82" s="1"/>
      <c r="L82" s="1"/>
      <c r="M82" s="107"/>
      <c r="N82" s="107"/>
      <c r="O82" s="107"/>
      <c r="P82" s="107"/>
      <c r="Q82" s="107"/>
      <c r="R82" s="107"/>
      <c r="S82" s="107"/>
      <c r="T82" s="107"/>
      <c r="U82" s="107"/>
      <c r="V82" s="107"/>
      <c r="W82" s="107"/>
      <c r="X82" s="107"/>
      <c r="Y82" s="107"/>
      <c r="Z82" s="107"/>
      <c r="AA82" s="107"/>
      <c r="AB82" s="107"/>
    </row>
    <row r="83" spans="1:28" ht="13.9">
      <c r="A83" s="288"/>
      <c r="B83" s="196"/>
      <c r="C83" s="196"/>
      <c r="D83" s="196"/>
      <c r="E83" s="288"/>
      <c r="F83" s="196"/>
      <c r="G83" s="305"/>
      <c r="H83" s="196"/>
      <c r="I83" s="196"/>
      <c r="J83" s="196"/>
      <c r="K83" s="1"/>
      <c r="L83" s="1"/>
      <c r="M83" s="107"/>
      <c r="N83" s="107"/>
      <c r="O83" s="107"/>
      <c r="P83" s="107"/>
      <c r="Q83" s="107"/>
      <c r="R83" s="107"/>
      <c r="S83" s="107"/>
      <c r="T83" s="107"/>
      <c r="U83" s="107"/>
      <c r="V83" s="107"/>
      <c r="W83" s="107"/>
      <c r="X83" s="107"/>
      <c r="Y83" s="107"/>
      <c r="Z83" s="107"/>
      <c r="AA83" s="107"/>
      <c r="AB83" s="107"/>
    </row>
    <row r="84" spans="1:28" ht="13.9">
      <c r="A84" s="281">
        <v>8</v>
      </c>
      <c r="B84" s="297" t="s">
        <v>353</v>
      </c>
      <c r="C84" s="297"/>
      <c r="D84" s="297"/>
      <c r="E84" s="297"/>
      <c r="F84" s="281" t="s">
        <v>404</v>
      </c>
      <c r="G84" s="282" t="s">
        <v>404</v>
      </c>
      <c r="H84" s="196"/>
      <c r="I84" s="196"/>
      <c r="J84" s="196"/>
      <c r="K84" s="200" t="s">
        <v>404</v>
      </c>
      <c r="L84" s="200" t="s">
        <v>404</v>
      </c>
      <c r="M84" s="107"/>
      <c r="N84" s="107"/>
      <c r="O84" s="107"/>
      <c r="P84" s="107"/>
      <c r="Q84" s="107"/>
      <c r="R84" s="107"/>
      <c r="S84" s="107"/>
      <c r="T84" s="107"/>
      <c r="U84" s="107"/>
      <c r="V84" s="107"/>
      <c r="W84" s="107"/>
      <c r="X84" s="107"/>
      <c r="Y84" s="107"/>
      <c r="Z84" s="107"/>
      <c r="AA84" s="107"/>
      <c r="AB84" s="107"/>
    </row>
    <row r="85" spans="1:28" ht="41.45">
      <c r="A85" s="320">
        <v>44934</v>
      </c>
      <c r="B85" s="299" t="s">
        <v>186</v>
      </c>
      <c r="C85" s="196" t="s">
        <v>354</v>
      </c>
      <c r="D85" s="196">
        <v>2</v>
      </c>
      <c r="E85" s="288">
        <v>0</v>
      </c>
      <c r="F85" s="196"/>
      <c r="G85" s="196"/>
      <c r="H85" s="196"/>
      <c r="I85" s="196"/>
      <c r="J85" s="196"/>
      <c r="K85" s="249" t="s">
        <v>2</v>
      </c>
      <c r="L85" s="302" t="s">
        <v>627</v>
      </c>
      <c r="M85" s="107"/>
      <c r="N85" s="107"/>
      <c r="O85" s="107"/>
      <c r="P85" s="107"/>
      <c r="Q85" s="107"/>
      <c r="R85" s="107"/>
      <c r="S85" s="107"/>
      <c r="T85" s="107"/>
      <c r="U85" s="107"/>
      <c r="V85" s="107"/>
      <c r="W85" s="107"/>
      <c r="X85" s="107"/>
      <c r="Y85" s="107"/>
      <c r="Z85" s="107"/>
      <c r="AA85" s="107"/>
      <c r="AB85" s="107"/>
    </row>
    <row r="86" spans="1:28" ht="54" customHeight="1">
      <c r="B86" s="299"/>
      <c r="C86" s="196"/>
      <c r="D86" s="196"/>
      <c r="E86" s="288"/>
      <c r="F86" s="196"/>
      <c r="G86" s="196"/>
      <c r="H86" s="196"/>
      <c r="I86" s="196"/>
      <c r="J86" s="196"/>
      <c r="K86" s="249" t="s">
        <v>3</v>
      </c>
      <c r="L86" s="302" t="s">
        <v>604</v>
      </c>
      <c r="M86" s="107"/>
      <c r="N86" s="107"/>
      <c r="O86" s="107"/>
      <c r="P86" s="107"/>
      <c r="Q86" s="107"/>
      <c r="R86" s="107"/>
      <c r="S86" s="107"/>
      <c r="T86" s="107"/>
      <c r="U86" s="107"/>
      <c r="V86" s="107"/>
      <c r="W86" s="107"/>
      <c r="X86" s="107"/>
      <c r="Y86" s="107"/>
      <c r="Z86" s="107"/>
      <c r="AA86" s="107"/>
      <c r="AB86" s="107"/>
    </row>
    <row r="87" spans="1:28" ht="45.6" customHeight="1">
      <c r="B87" s="299"/>
      <c r="C87" s="196"/>
      <c r="D87" s="196"/>
      <c r="E87" s="288"/>
      <c r="F87" s="196"/>
      <c r="G87" s="301"/>
      <c r="H87" s="196"/>
      <c r="I87" s="196"/>
      <c r="J87" s="196"/>
      <c r="K87" s="249" t="s">
        <v>4</v>
      </c>
      <c r="L87" s="302" t="s">
        <v>604</v>
      </c>
      <c r="M87" s="107"/>
      <c r="N87" s="107"/>
      <c r="O87" s="107"/>
      <c r="P87" s="107"/>
      <c r="Q87" s="107"/>
      <c r="R87" s="107"/>
      <c r="S87" s="107"/>
      <c r="T87" s="107"/>
      <c r="U87" s="107"/>
      <c r="V87" s="107"/>
      <c r="W87" s="107"/>
      <c r="X87" s="107"/>
      <c r="Y87" s="107"/>
      <c r="Z87" s="107"/>
      <c r="AA87" s="107"/>
      <c r="AB87" s="107"/>
    </row>
    <row r="88" spans="1:28" ht="27.6">
      <c r="A88" s="288"/>
      <c r="B88" s="196"/>
      <c r="C88" s="196"/>
      <c r="D88" s="196"/>
      <c r="E88" s="288"/>
      <c r="F88" s="196"/>
      <c r="G88" s="305"/>
      <c r="H88" s="196"/>
      <c r="I88" s="196"/>
      <c r="J88" s="196"/>
      <c r="K88" s="249" t="s">
        <v>5</v>
      </c>
      <c r="L88" s="302" t="s">
        <v>627</v>
      </c>
      <c r="M88" s="107"/>
      <c r="N88" s="107"/>
      <c r="O88" s="107"/>
      <c r="P88" s="107"/>
      <c r="Q88" s="107"/>
      <c r="R88" s="107"/>
      <c r="S88" s="107"/>
      <c r="T88" s="107"/>
      <c r="U88" s="107"/>
      <c r="V88" s="107"/>
      <c r="W88" s="107"/>
      <c r="X88" s="107"/>
      <c r="Y88" s="107"/>
      <c r="Z88" s="107"/>
      <c r="AA88" s="107"/>
      <c r="AB88" s="107"/>
    </row>
    <row r="89" spans="1:28" ht="39.6" customHeight="1">
      <c r="A89" s="288"/>
      <c r="B89" s="196"/>
      <c r="C89" s="196"/>
      <c r="D89" s="196"/>
      <c r="E89" s="288"/>
      <c r="F89" s="196"/>
      <c r="G89" s="305"/>
      <c r="H89" s="196"/>
      <c r="I89" s="196"/>
      <c r="J89" s="196"/>
      <c r="K89" s="252" t="s">
        <v>423</v>
      </c>
      <c r="L89" s="306">
        <v>0</v>
      </c>
      <c r="M89" s="107"/>
      <c r="N89" s="107"/>
      <c r="O89" s="107"/>
      <c r="P89" s="107"/>
      <c r="Q89" s="107"/>
      <c r="R89" s="107"/>
      <c r="S89" s="107"/>
      <c r="T89" s="107"/>
      <c r="U89" s="107"/>
      <c r="V89" s="107"/>
      <c r="W89" s="107"/>
      <c r="X89" s="107"/>
      <c r="Y89" s="107"/>
      <c r="Z89" s="107"/>
      <c r="AA89" s="107"/>
      <c r="AB89" s="107"/>
    </row>
    <row r="90" spans="1:28" ht="31.15" customHeight="1">
      <c r="A90" s="281">
        <v>9</v>
      </c>
      <c r="B90" s="297" t="s">
        <v>37</v>
      </c>
      <c r="C90" s="281" t="s">
        <v>404</v>
      </c>
      <c r="D90" s="281" t="s">
        <v>404</v>
      </c>
      <c r="E90" s="281" t="s">
        <v>404</v>
      </c>
      <c r="F90" s="281" t="s">
        <v>404</v>
      </c>
      <c r="G90" s="282" t="s">
        <v>404</v>
      </c>
      <c r="H90" s="196"/>
      <c r="I90" s="196"/>
      <c r="J90" s="196"/>
      <c r="M90" s="107"/>
      <c r="N90" s="107"/>
      <c r="O90" s="107"/>
      <c r="P90" s="107"/>
      <c r="Q90" s="107"/>
      <c r="R90" s="107"/>
      <c r="S90" s="107"/>
      <c r="T90" s="107"/>
      <c r="U90" s="107"/>
      <c r="V90" s="107"/>
      <c r="W90" s="107"/>
      <c r="X90" s="107"/>
      <c r="Y90" s="107"/>
      <c r="Z90" s="107"/>
      <c r="AA90" s="107"/>
      <c r="AB90" s="107"/>
    </row>
    <row r="91" spans="1:28" ht="27.6">
      <c r="A91" s="321">
        <v>44935</v>
      </c>
      <c r="B91" s="299" t="s">
        <v>190</v>
      </c>
      <c r="C91" s="196" t="s">
        <v>359</v>
      </c>
      <c r="D91" s="196">
        <v>3</v>
      </c>
      <c r="E91" s="288">
        <v>3</v>
      </c>
      <c r="F91" s="196"/>
      <c r="G91" s="301"/>
      <c r="H91" s="196"/>
      <c r="I91" s="196"/>
      <c r="J91" s="196"/>
      <c r="K91" s="249" t="s">
        <v>2</v>
      </c>
      <c r="L91" s="302" t="s">
        <v>628</v>
      </c>
      <c r="M91" s="107"/>
      <c r="N91" s="107"/>
      <c r="O91" s="107"/>
      <c r="P91" s="107"/>
      <c r="Q91" s="107"/>
      <c r="R91" s="107"/>
      <c r="S91" s="107"/>
      <c r="T91" s="107"/>
      <c r="U91" s="107"/>
      <c r="V91" s="107"/>
      <c r="W91" s="107"/>
      <c r="X91" s="107"/>
      <c r="Y91" s="107"/>
      <c r="Z91" s="107"/>
      <c r="AA91" s="107"/>
      <c r="AB91" s="107"/>
    </row>
    <row r="92" spans="1:28" ht="41.45">
      <c r="A92" s="320">
        <v>44966</v>
      </c>
      <c r="B92" s="322" t="s">
        <v>191</v>
      </c>
      <c r="C92" s="196" t="s">
        <v>361</v>
      </c>
      <c r="D92" s="196">
        <v>2</v>
      </c>
      <c r="E92" s="288">
        <v>2</v>
      </c>
      <c r="F92" s="196"/>
      <c r="G92" s="196"/>
      <c r="H92" s="196"/>
      <c r="I92" s="196"/>
      <c r="J92" s="196"/>
      <c r="K92" s="249" t="s">
        <v>3</v>
      </c>
      <c r="L92" s="302" t="s">
        <v>604</v>
      </c>
      <c r="M92" s="107"/>
      <c r="N92" s="107"/>
      <c r="O92" s="107"/>
      <c r="P92" s="107"/>
      <c r="Q92" s="107"/>
      <c r="R92" s="107"/>
      <c r="S92" s="107"/>
      <c r="T92" s="107"/>
      <c r="U92" s="107"/>
      <c r="V92" s="107"/>
      <c r="W92" s="107"/>
      <c r="X92" s="107"/>
      <c r="Y92" s="107"/>
      <c r="Z92" s="107"/>
      <c r="AA92" s="107"/>
      <c r="AB92" s="107"/>
    </row>
    <row r="93" spans="1:28" ht="22.9" customHeight="1">
      <c r="A93" s="288"/>
      <c r="B93" s="322"/>
      <c r="C93" s="196"/>
      <c r="D93" s="196"/>
      <c r="E93" s="288"/>
      <c r="F93" s="196"/>
      <c r="G93" s="196"/>
      <c r="H93" s="196"/>
      <c r="I93" s="196"/>
      <c r="J93" s="196"/>
      <c r="K93" s="249" t="s">
        <v>4</v>
      </c>
      <c r="L93" s="302" t="s">
        <v>628</v>
      </c>
      <c r="M93" s="107"/>
      <c r="N93" s="107"/>
      <c r="O93" s="107"/>
      <c r="P93" s="107"/>
      <c r="Q93" s="107"/>
      <c r="R93" s="107"/>
      <c r="S93" s="107"/>
      <c r="T93" s="107"/>
      <c r="U93" s="107"/>
      <c r="V93" s="107"/>
      <c r="W93" s="107"/>
      <c r="X93" s="107"/>
      <c r="Y93" s="107"/>
      <c r="Z93" s="107"/>
      <c r="AA93" s="107"/>
      <c r="AB93" s="107"/>
    </row>
    <row r="94" spans="1:28" ht="27.6">
      <c r="A94" s="288"/>
      <c r="B94" s="299"/>
      <c r="C94" s="196"/>
      <c r="D94" s="196"/>
      <c r="E94" s="288"/>
      <c r="F94" s="196"/>
      <c r="G94" s="305"/>
      <c r="H94" s="196"/>
      <c r="I94" s="196"/>
      <c r="J94" s="196"/>
      <c r="K94" s="249" t="s">
        <v>5</v>
      </c>
      <c r="L94" s="302" t="s">
        <v>628</v>
      </c>
      <c r="M94" s="107"/>
      <c r="N94" s="107"/>
      <c r="O94" s="107"/>
      <c r="P94" s="107"/>
      <c r="Q94" s="107"/>
      <c r="R94" s="107"/>
      <c r="S94" s="107"/>
      <c r="T94" s="107"/>
      <c r="U94" s="107"/>
      <c r="V94" s="107"/>
      <c r="W94" s="107"/>
      <c r="X94" s="107"/>
      <c r="Y94" s="107"/>
      <c r="Z94" s="107"/>
      <c r="AA94" s="107"/>
      <c r="AB94" s="107"/>
    </row>
    <row r="95" spans="1:28" ht="42.6" customHeight="1">
      <c r="A95" s="288"/>
      <c r="B95" s="299"/>
      <c r="C95" s="196"/>
      <c r="D95" s="196"/>
      <c r="E95" s="288"/>
      <c r="F95" s="196"/>
      <c r="G95" s="305"/>
      <c r="H95" s="196"/>
      <c r="I95" s="196"/>
      <c r="J95" s="196"/>
      <c r="K95" s="252" t="s">
        <v>423</v>
      </c>
      <c r="L95" s="306">
        <v>1</v>
      </c>
      <c r="M95" s="107"/>
      <c r="N95" s="107"/>
      <c r="O95" s="107"/>
      <c r="P95" s="107"/>
      <c r="Q95" s="107"/>
      <c r="R95" s="107"/>
      <c r="S95" s="107"/>
      <c r="T95" s="107"/>
      <c r="U95" s="107"/>
      <c r="V95" s="107"/>
      <c r="W95" s="107"/>
      <c r="X95" s="107"/>
      <c r="Y95" s="107"/>
      <c r="Z95" s="107"/>
      <c r="AA95" s="107"/>
      <c r="AB95" s="107"/>
    </row>
    <row r="96" spans="1:28" ht="33.6" customHeight="1">
      <c r="A96" s="281">
        <v>10</v>
      </c>
      <c r="B96" s="297" t="s">
        <v>363</v>
      </c>
      <c r="C96" s="281" t="s">
        <v>404</v>
      </c>
      <c r="D96" s="281" t="s">
        <v>404</v>
      </c>
      <c r="E96" s="281" t="s">
        <v>404</v>
      </c>
      <c r="F96" s="281" t="s">
        <v>404</v>
      </c>
      <c r="G96" s="282" t="s">
        <v>404</v>
      </c>
      <c r="H96" s="196"/>
      <c r="I96" s="196"/>
      <c r="J96" s="196"/>
      <c r="M96" s="107"/>
      <c r="N96" s="107"/>
      <c r="O96" s="107"/>
      <c r="P96" s="107"/>
      <c r="Q96" s="107"/>
      <c r="R96" s="107"/>
      <c r="S96" s="107"/>
      <c r="T96" s="107"/>
      <c r="U96" s="107"/>
      <c r="V96" s="107"/>
      <c r="W96" s="107"/>
      <c r="X96" s="107"/>
      <c r="Y96" s="107"/>
      <c r="Z96" s="107"/>
      <c r="AA96" s="107"/>
      <c r="AB96" s="107"/>
    </row>
    <row r="97" spans="1:28" ht="41.45">
      <c r="A97" s="320">
        <v>44936</v>
      </c>
      <c r="B97" s="299" t="s">
        <v>193</v>
      </c>
      <c r="C97" s="196" t="s">
        <v>364</v>
      </c>
      <c r="D97" s="196">
        <v>1</v>
      </c>
      <c r="E97" s="288">
        <v>0</v>
      </c>
      <c r="F97" s="196"/>
      <c r="G97" s="305"/>
      <c r="H97" s="196"/>
      <c r="I97" s="196"/>
      <c r="J97" s="196"/>
      <c r="K97" s="249" t="s">
        <v>2</v>
      </c>
      <c r="L97" s="302" t="s">
        <v>628</v>
      </c>
      <c r="M97" s="107"/>
      <c r="N97" s="107"/>
      <c r="O97" s="107"/>
      <c r="P97" s="107"/>
      <c r="Q97" s="107"/>
      <c r="R97" s="107"/>
      <c r="S97" s="107"/>
      <c r="T97" s="107"/>
      <c r="U97" s="107"/>
      <c r="V97" s="107"/>
      <c r="W97" s="107"/>
      <c r="X97" s="107"/>
      <c r="Y97" s="107"/>
      <c r="Z97" s="107"/>
      <c r="AA97" s="107"/>
      <c r="AB97" s="107"/>
    </row>
    <row r="98" spans="1:28" ht="41.45">
      <c r="A98" s="320">
        <v>44967</v>
      </c>
      <c r="B98" s="299" t="s">
        <v>194</v>
      </c>
      <c r="C98" s="196" t="s">
        <v>366</v>
      </c>
      <c r="D98" s="196">
        <v>1</v>
      </c>
      <c r="E98" s="288">
        <v>0</v>
      </c>
      <c r="F98" s="196"/>
      <c r="G98" s="305"/>
      <c r="H98" s="196"/>
      <c r="I98" s="196"/>
      <c r="J98" s="196"/>
      <c r="K98" s="249" t="s">
        <v>3</v>
      </c>
      <c r="L98" s="302" t="s">
        <v>604</v>
      </c>
      <c r="M98" s="107"/>
      <c r="N98" s="107"/>
      <c r="O98" s="107"/>
      <c r="P98" s="107"/>
      <c r="Q98" s="107"/>
      <c r="R98" s="107"/>
      <c r="S98" s="107"/>
      <c r="T98" s="107"/>
      <c r="U98" s="107"/>
      <c r="V98" s="107"/>
      <c r="W98" s="107"/>
      <c r="X98" s="107"/>
      <c r="Y98" s="107"/>
      <c r="Z98" s="107"/>
      <c r="AA98" s="107"/>
      <c r="AB98" s="107"/>
    </row>
    <row r="99" spans="1:28" ht="82.9">
      <c r="A99" s="320">
        <v>44995</v>
      </c>
      <c r="B99" s="299" t="s">
        <v>195</v>
      </c>
      <c r="C99" s="196" t="s">
        <v>368</v>
      </c>
      <c r="D99" s="196">
        <v>2</v>
      </c>
      <c r="E99" s="288">
        <v>0</v>
      </c>
      <c r="F99" s="196"/>
      <c r="G99" s="305"/>
      <c r="H99" s="196"/>
      <c r="I99" s="196"/>
      <c r="J99" s="196"/>
      <c r="K99" s="249" t="s">
        <v>4</v>
      </c>
      <c r="L99" s="302" t="s">
        <v>604</v>
      </c>
      <c r="M99" s="107"/>
      <c r="N99" s="107"/>
      <c r="O99" s="107"/>
      <c r="P99" s="107"/>
      <c r="Q99" s="107"/>
      <c r="R99" s="107"/>
      <c r="S99" s="107"/>
      <c r="T99" s="107"/>
      <c r="U99" s="107"/>
      <c r="V99" s="107"/>
      <c r="W99" s="107"/>
      <c r="X99" s="107"/>
      <c r="Y99" s="107"/>
      <c r="Z99" s="107"/>
      <c r="AA99" s="107"/>
      <c r="AB99" s="107"/>
    </row>
    <row r="100" spans="1:28" ht="27.6">
      <c r="A100" s="320">
        <v>45026</v>
      </c>
      <c r="B100" s="299" t="s">
        <v>197</v>
      </c>
      <c r="C100" s="196" t="s">
        <v>371</v>
      </c>
      <c r="D100" s="196">
        <v>1</v>
      </c>
      <c r="E100" s="288">
        <v>0</v>
      </c>
      <c r="F100" s="196"/>
      <c r="G100" s="305"/>
      <c r="H100" s="196"/>
      <c r="I100" s="196"/>
      <c r="J100" s="196"/>
      <c r="K100" s="249" t="s">
        <v>5</v>
      </c>
      <c r="L100" s="302" t="s">
        <v>628</v>
      </c>
      <c r="M100" s="107"/>
      <c r="N100" s="107"/>
      <c r="O100" s="107"/>
      <c r="P100" s="107"/>
      <c r="Q100" s="107"/>
      <c r="R100" s="107"/>
      <c r="S100" s="107"/>
      <c r="T100" s="107"/>
      <c r="U100" s="107"/>
      <c r="V100" s="107"/>
      <c r="W100" s="107"/>
      <c r="X100" s="107"/>
      <c r="Y100" s="107"/>
      <c r="Z100" s="107"/>
      <c r="AA100" s="107"/>
      <c r="AB100" s="107"/>
    </row>
    <row r="101" spans="1:28" ht="27.6">
      <c r="A101" s="323"/>
      <c r="B101" s="324"/>
      <c r="C101" s="323"/>
      <c r="D101" s="323"/>
      <c r="E101" s="323"/>
      <c r="F101" s="323"/>
      <c r="G101" s="325"/>
      <c r="H101" s="196"/>
      <c r="I101" s="196"/>
      <c r="J101" s="196"/>
      <c r="K101" s="252" t="s">
        <v>423</v>
      </c>
      <c r="L101" s="306">
        <v>0</v>
      </c>
      <c r="M101" s="107"/>
      <c r="N101" s="107"/>
      <c r="O101" s="107"/>
      <c r="P101" s="107"/>
      <c r="Q101" s="107"/>
      <c r="R101" s="107"/>
      <c r="S101" s="107"/>
      <c r="T101" s="107"/>
      <c r="U101" s="107"/>
      <c r="V101" s="107"/>
      <c r="W101" s="107"/>
      <c r="X101" s="107"/>
      <c r="Y101" s="107"/>
      <c r="Z101" s="107"/>
      <c r="AA101" s="107"/>
      <c r="AB101" s="107"/>
    </row>
    <row r="102" spans="1:28" ht="13.9">
      <c r="A102" s="1"/>
      <c r="H102" s="196"/>
      <c r="I102" s="196"/>
      <c r="J102" s="196"/>
      <c r="M102" s="107"/>
      <c r="N102" s="107"/>
      <c r="O102" s="107"/>
      <c r="P102" s="107"/>
      <c r="Q102" s="107"/>
      <c r="R102" s="107"/>
      <c r="S102" s="107"/>
      <c r="T102" s="107"/>
      <c r="U102" s="107"/>
      <c r="V102" s="107"/>
      <c r="W102" s="107"/>
      <c r="X102" s="107"/>
      <c r="Y102" s="107"/>
      <c r="Z102" s="107"/>
      <c r="AA102" s="107"/>
      <c r="AB102" s="107"/>
    </row>
    <row r="103" spans="1:28" ht="13.9">
      <c r="A103" s="288"/>
      <c r="B103" s="196"/>
      <c r="C103" s="196"/>
      <c r="D103" s="196"/>
      <c r="E103" s="288"/>
      <c r="F103" s="196"/>
      <c r="G103" s="305"/>
      <c r="H103" s="196"/>
      <c r="I103" s="196"/>
      <c r="J103" s="196"/>
      <c r="K103" s="1"/>
      <c r="L103" s="1"/>
      <c r="M103" s="107"/>
      <c r="N103" s="107"/>
      <c r="O103" s="107"/>
      <c r="P103" s="107"/>
      <c r="Q103" s="107"/>
      <c r="R103" s="107"/>
      <c r="S103" s="107"/>
      <c r="T103" s="107"/>
      <c r="U103" s="107"/>
      <c r="V103" s="107"/>
      <c r="W103" s="107"/>
      <c r="X103" s="107"/>
      <c r="Y103" s="107"/>
      <c r="Z103" s="107"/>
      <c r="AA103" s="107"/>
      <c r="AB103" s="107"/>
    </row>
    <row r="104" spans="1:28" ht="13.9">
      <c r="A104" s="281">
        <v>11</v>
      </c>
      <c r="B104" s="297" t="s">
        <v>373</v>
      </c>
      <c r="C104" s="281" t="s">
        <v>404</v>
      </c>
      <c r="D104" s="281" t="s">
        <v>404</v>
      </c>
      <c r="E104" s="281" t="s">
        <v>404</v>
      </c>
      <c r="F104" s="281" t="s">
        <v>404</v>
      </c>
      <c r="G104" s="282" t="s">
        <v>404</v>
      </c>
      <c r="H104" s="196"/>
      <c r="I104" s="196"/>
      <c r="J104" s="196"/>
      <c r="K104" s="200" t="s">
        <v>404</v>
      </c>
      <c r="L104" s="200" t="s">
        <v>404</v>
      </c>
      <c r="M104" s="107"/>
      <c r="N104" s="107"/>
      <c r="O104" s="107"/>
      <c r="P104" s="107"/>
      <c r="Q104" s="107"/>
      <c r="R104" s="107"/>
      <c r="S104" s="107"/>
      <c r="T104" s="107"/>
      <c r="U104" s="107"/>
      <c r="V104" s="107"/>
      <c r="W104" s="107"/>
      <c r="X104" s="107"/>
      <c r="Y104" s="107"/>
      <c r="Z104" s="107"/>
      <c r="AA104" s="107"/>
      <c r="AB104" s="107"/>
    </row>
    <row r="105" spans="1:28" ht="55.15">
      <c r="A105" s="326">
        <v>44937</v>
      </c>
      <c r="B105" s="299" t="s">
        <v>199</v>
      </c>
      <c r="C105" s="196" t="s">
        <v>374</v>
      </c>
      <c r="D105" s="196">
        <v>2</v>
      </c>
      <c r="E105" s="288">
        <v>1</v>
      </c>
      <c r="F105" s="196"/>
      <c r="G105" s="305" t="s">
        <v>629</v>
      </c>
      <c r="H105" s="196"/>
      <c r="I105" s="196"/>
      <c r="J105" s="196"/>
      <c r="K105" s="249" t="s">
        <v>2</v>
      </c>
      <c r="L105" s="302" t="s">
        <v>630</v>
      </c>
      <c r="M105" s="107"/>
      <c r="N105" s="107"/>
      <c r="O105" s="107"/>
      <c r="P105" s="107"/>
      <c r="Q105" s="107"/>
      <c r="R105" s="107"/>
      <c r="S105" s="107"/>
      <c r="T105" s="107"/>
      <c r="U105" s="107"/>
      <c r="V105" s="107"/>
      <c r="W105" s="107"/>
      <c r="X105" s="107"/>
      <c r="Y105" s="107"/>
      <c r="Z105" s="107"/>
      <c r="AA105" s="107"/>
      <c r="AB105" s="107"/>
    </row>
    <row r="106" spans="1:28" ht="96.6">
      <c r="A106" s="326">
        <v>44968</v>
      </c>
      <c r="B106" s="196" t="s">
        <v>200</v>
      </c>
      <c r="C106" s="196" t="s">
        <v>467</v>
      </c>
      <c r="D106" s="196">
        <v>3</v>
      </c>
      <c r="E106" s="288">
        <v>0</v>
      </c>
      <c r="F106" s="196"/>
      <c r="G106" s="305"/>
      <c r="H106" s="196"/>
      <c r="I106" s="196"/>
      <c r="J106" s="196"/>
      <c r="K106" s="249" t="s">
        <v>3</v>
      </c>
      <c r="L106" s="302" t="s">
        <v>604</v>
      </c>
      <c r="M106" s="107"/>
      <c r="N106" s="107"/>
      <c r="O106" s="107"/>
      <c r="P106" s="107"/>
      <c r="Q106" s="107"/>
      <c r="R106" s="107"/>
      <c r="S106" s="107"/>
      <c r="T106" s="107"/>
      <c r="U106" s="107"/>
      <c r="V106" s="107"/>
      <c r="W106" s="107"/>
      <c r="X106" s="107"/>
      <c r="Y106" s="107"/>
      <c r="Z106" s="107"/>
      <c r="AA106" s="107"/>
      <c r="AB106" s="107"/>
    </row>
    <row r="107" spans="1:28" ht="55.15">
      <c r="A107" s="320">
        <v>44996</v>
      </c>
      <c r="B107" s="196" t="s">
        <v>202</v>
      </c>
      <c r="C107" s="196" t="s">
        <v>377</v>
      </c>
      <c r="D107" s="196">
        <v>2</v>
      </c>
      <c r="E107" s="288">
        <v>1</v>
      </c>
      <c r="F107" s="196"/>
      <c r="G107" s="305" t="s">
        <v>631</v>
      </c>
      <c r="H107" s="196"/>
      <c r="I107" s="196"/>
      <c r="J107" s="196"/>
      <c r="K107" s="249" t="s">
        <v>4</v>
      </c>
      <c r="L107" s="302" t="s">
        <v>627</v>
      </c>
      <c r="M107" s="107"/>
      <c r="N107" s="107"/>
      <c r="O107" s="107"/>
      <c r="P107" s="107"/>
      <c r="Q107" s="107"/>
      <c r="R107" s="107"/>
      <c r="S107" s="107"/>
      <c r="T107" s="107"/>
      <c r="U107" s="107"/>
      <c r="V107" s="107"/>
      <c r="W107" s="107"/>
      <c r="X107" s="107"/>
      <c r="Y107" s="107"/>
      <c r="Z107" s="107"/>
      <c r="AA107" s="107"/>
      <c r="AB107" s="107"/>
    </row>
    <row r="108" spans="1:28" ht="27.6">
      <c r="H108" s="196"/>
      <c r="I108" s="196"/>
      <c r="J108" s="196"/>
      <c r="K108" s="249" t="s">
        <v>5</v>
      </c>
      <c r="L108" s="302" t="s">
        <v>630</v>
      </c>
      <c r="M108" s="107"/>
      <c r="N108" s="107"/>
      <c r="O108" s="107"/>
      <c r="P108" s="107"/>
      <c r="Q108" s="107"/>
      <c r="R108" s="107"/>
      <c r="S108" s="107"/>
      <c r="T108" s="107"/>
      <c r="U108" s="107"/>
      <c r="V108" s="107"/>
      <c r="W108" s="107"/>
      <c r="X108" s="107"/>
      <c r="Y108" s="107"/>
      <c r="Z108" s="107"/>
      <c r="AA108" s="107"/>
      <c r="AB108" s="107"/>
    </row>
    <row r="109" spans="1:28" ht="27.6">
      <c r="A109" s="288"/>
      <c r="B109" s="196"/>
      <c r="C109" s="196"/>
      <c r="D109" s="196"/>
      <c r="E109" s="288"/>
      <c r="F109" s="196"/>
      <c r="G109" s="305"/>
      <c r="H109" s="196"/>
      <c r="I109" s="196"/>
      <c r="J109" s="196"/>
      <c r="K109" s="252" t="s">
        <v>423</v>
      </c>
      <c r="L109" s="306">
        <v>0.28570000000000001</v>
      </c>
      <c r="M109" s="107"/>
      <c r="N109" s="107"/>
      <c r="O109" s="107"/>
      <c r="P109" s="107"/>
      <c r="Q109" s="107"/>
      <c r="R109" s="107"/>
      <c r="S109" s="107"/>
      <c r="T109" s="107"/>
      <c r="U109" s="107"/>
      <c r="V109" s="107"/>
      <c r="W109" s="107"/>
      <c r="X109" s="107"/>
      <c r="Y109" s="107"/>
      <c r="Z109" s="107"/>
      <c r="AA109" s="107"/>
      <c r="AB109" s="107"/>
    </row>
    <row r="110" spans="1:28" ht="13.9">
      <c r="A110" s="281">
        <v>12</v>
      </c>
      <c r="B110" s="297" t="s">
        <v>203</v>
      </c>
      <c r="C110" s="297"/>
      <c r="D110" s="297"/>
      <c r="E110" s="297"/>
      <c r="F110" s="297"/>
      <c r="G110" s="297"/>
      <c r="H110" s="196"/>
      <c r="I110" s="196"/>
      <c r="J110" s="196"/>
      <c r="K110" s="200" t="s">
        <v>404</v>
      </c>
      <c r="L110" s="200" t="s">
        <v>404</v>
      </c>
      <c r="M110" s="107"/>
      <c r="N110" s="107"/>
      <c r="O110" s="107"/>
      <c r="P110" s="107"/>
      <c r="Q110" s="107"/>
      <c r="R110" s="107"/>
      <c r="S110" s="107"/>
      <c r="T110" s="107"/>
      <c r="U110" s="107"/>
      <c r="V110" s="107"/>
      <c r="W110" s="107"/>
      <c r="X110" s="107"/>
      <c r="Y110" s="107"/>
      <c r="Z110" s="107"/>
      <c r="AA110" s="107"/>
      <c r="AB110" s="107"/>
    </row>
    <row r="111" spans="1:28" ht="27.6">
      <c r="A111" s="320">
        <v>44938</v>
      </c>
      <c r="B111" s="299" t="s">
        <v>204</v>
      </c>
      <c r="C111" s="196"/>
      <c r="D111" s="196">
        <v>3</v>
      </c>
      <c r="E111" s="288">
        <v>2</v>
      </c>
      <c r="F111" s="305"/>
      <c r="G111" s="305"/>
      <c r="H111" s="196"/>
      <c r="I111" s="196"/>
      <c r="J111" s="196"/>
      <c r="K111" s="249" t="s">
        <v>2</v>
      </c>
      <c r="L111" s="302" t="s">
        <v>630</v>
      </c>
      <c r="M111" s="107"/>
      <c r="N111" s="107"/>
      <c r="O111" s="107"/>
      <c r="P111" s="107"/>
      <c r="Q111" s="107"/>
      <c r="R111" s="107"/>
      <c r="S111" s="107"/>
      <c r="T111" s="107"/>
      <c r="U111" s="107"/>
      <c r="V111" s="107"/>
      <c r="W111" s="107"/>
      <c r="X111" s="107"/>
      <c r="Y111" s="107"/>
      <c r="Z111" s="107"/>
      <c r="AA111" s="107"/>
      <c r="AB111" s="107"/>
    </row>
    <row r="112" spans="1:28" ht="55.15">
      <c r="A112" s="320">
        <v>44969</v>
      </c>
      <c r="B112" s="327" t="s">
        <v>205</v>
      </c>
      <c r="C112" s="196"/>
      <c r="D112" s="196">
        <v>1</v>
      </c>
      <c r="E112" s="288">
        <v>1</v>
      </c>
      <c r="F112" s="196"/>
      <c r="G112" s="305"/>
      <c r="H112" s="196"/>
      <c r="I112" s="196"/>
      <c r="J112" s="196"/>
      <c r="K112" s="249" t="s">
        <v>3</v>
      </c>
      <c r="L112" s="302" t="s">
        <v>604</v>
      </c>
      <c r="M112" s="107"/>
      <c r="N112" s="107"/>
      <c r="O112" s="107"/>
      <c r="P112" s="107"/>
      <c r="Q112" s="107"/>
      <c r="R112" s="107"/>
      <c r="S112" s="107"/>
      <c r="T112" s="107"/>
      <c r="U112" s="107"/>
      <c r="V112" s="107"/>
      <c r="W112" s="107"/>
      <c r="X112" s="107"/>
      <c r="Y112" s="107"/>
      <c r="Z112" s="107"/>
      <c r="AA112" s="107"/>
      <c r="AB112" s="107"/>
    </row>
    <row r="113" spans="1:28" ht="55.15">
      <c r="A113" s="320">
        <v>44997</v>
      </c>
      <c r="B113" s="299" t="s">
        <v>207</v>
      </c>
      <c r="C113" s="196"/>
      <c r="D113" s="196">
        <v>2</v>
      </c>
      <c r="E113" s="288">
        <v>2</v>
      </c>
      <c r="F113" s="196"/>
      <c r="G113" s="305"/>
      <c r="H113" s="196"/>
      <c r="I113" s="196"/>
      <c r="J113" s="196"/>
      <c r="K113" s="249" t="s">
        <v>4</v>
      </c>
      <c r="L113" s="302" t="s">
        <v>602</v>
      </c>
      <c r="M113" s="107"/>
      <c r="N113" s="107"/>
      <c r="O113" s="107"/>
      <c r="P113" s="107"/>
      <c r="Q113" s="107"/>
      <c r="R113" s="107"/>
      <c r="S113" s="107"/>
      <c r="T113" s="107"/>
      <c r="U113" s="107"/>
      <c r="V113" s="107"/>
      <c r="W113" s="107"/>
      <c r="X113" s="107"/>
      <c r="Y113" s="107"/>
      <c r="Z113" s="107"/>
      <c r="AA113" s="107"/>
      <c r="AB113" s="107"/>
    </row>
    <row r="114" spans="1:28" ht="27.6">
      <c r="A114" s="320">
        <v>45028</v>
      </c>
      <c r="B114" s="299" t="s">
        <v>208</v>
      </c>
      <c r="C114" s="196" t="s">
        <v>379</v>
      </c>
      <c r="D114" s="196">
        <v>1</v>
      </c>
      <c r="E114" s="288">
        <v>1</v>
      </c>
      <c r="F114" s="196"/>
      <c r="G114" s="305"/>
      <c r="H114" s="196"/>
      <c r="I114" s="196"/>
      <c r="J114" s="196"/>
      <c r="K114" s="249" t="s">
        <v>5</v>
      </c>
      <c r="L114" s="302" t="s">
        <v>630</v>
      </c>
      <c r="M114" s="107"/>
      <c r="N114" s="107"/>
      <c r="O114" s="107"/>
      <c r="P114" s="107"/>
      <c r="Q114" s="107"/>
      <c r="R114" s="107"/>
      <c r="S114" s="107"/>
      <c r="T114" s="107"/>
      <c r="U114" s="107"/>
      <c r="V114" s="107"/>
      <c r="W114" s="107"/>
      <c r="X114" s="107"/>
      <c r="Y114" s="107"/>
      <c r="Z114" s="107"/>
      <c r="AA114" s="107"/>
      <c r="AB114" s="107"/>
    </row>
    <row r="115" spans="1:28" ht="27.6">
      <c r="H115" s="196"/>
      <c r="I115" s="196"/>
      <c r="J115" s="196"/>
      <c r="K115" s="252" t="s">
        <v>423</v>
      </c>
      <c r="L115" s="306">
        <v>0.85709999999999997</v>
      </c>
      <c r="M115" s="107"/>
      <c r="N115" s="107"/>
      <c r="O115" s="107"/>
      <c r="P115" s="107"/>
      <c r="Q115" s="107"/>
      <c r="R115" s="107"/>
      <c r="S115" s="107"/>
      <c r="T115" s="107"/>
      <c r="U115" s="107"/>
      <c r="V115" s="107"/>
      <c r="W115" s="107"/>
      <c r="X115" s="107"/>
      <c r="Y115" s="107"/>
      <c r="Z115" s="107"/>
      <c r="AA115" s="107"/>
      <c r="AB115" s="107"/>
    </row>
    <row r="116" spans="1:28" ht="13.9">
      <c r="A116" s="281">
        <v>13</v>
      </c>
      <c r="B116" s="297" t="s">
        <v>44</v>
      </c>
      <c r="C116" s="281" t="s">
        <v>404</v>
      </c>
      <c r="D116" s="281" t="s">
        <v>404</v>
      </c>
      <c r="E116" s="281" t="s">
        <v>404</v>
      </c>
      <c r="F116" s="281" t="s">
        <v>404</v>
      </c>
      <c r="G116" s="282" t="s">
        <v>404</v>
      </c>
      <c r="H116" s="196"/>
      <c r="I116" s="196"/>
      <c r="J116" s="196"/>
      <c r="K116" s="200" t="s">
        <v>404</v>
      </c>
      <c r="L116" s="200" t="s">
        <v>404</v>
      </c>
      <c r="M116" s="107"/>
      <c r="N116" s="107"/>
      <c r="O116" s="107"/>
      <c r="P116" s="107"/>
      <c r="Q116" s="107"/>
      <c r="R116" s="107"/>
      <c r="S116" s="107"/>
      <c r="T116" s="107"/>
      <c r="U116" s="107"/>
      <c r="V116" s="107"/>
      <c r="W116" s="107"/>
      <c r="X116" s="107"/>
      <c r="Y116" s="107"/>
      <c r="Z116" s="107"/>
      <c r="AA116" s="107"/>
      <c r="AB116" s="107"/>
    </row>
    <row r="117" spans="1:28" ht="55.15">
      <c r="A117" s="320">
        <v>44939</v>
      </c>
      <c r="B117" s="299" t="s">
        <v>210</v>
      </c>
      <c r="C117" s="196" t="s">
        <v>380</v>
      </c>
      <c r="D117" s="196">
        <v>1</v>
      </c>
      <c r="E117" s="288">
        <v>1</v>
      </c>
      <c r="F117" s="196"/>
      <c r="G117" s="305"/>
      <c r="H117" s="196"/>
      <c r="I117" s="196"/>
      <c r="J117" s="196"/>
      <c r="K117" s="249" t="s">
        <v>2</v>
      </c>
      <c r="L117" s="302" t="s">
        <v>628</v>
      </c>
      <c r="M117" s="107"/>
      <c r="N117" s="107"/>
      <c r="O117" s="107"/>
      <c r="P117" s="107"/>
      <c r="Q117" s="107"/>
      <c r="R117" s="107"/>
      <c r="S117" s="107"/>
      <c r="T117" s="107"/>
      <c r="U117" s="107"/>
      <c r="V117" s="107"/>
      <c r="W117" s="107"/>
      <c r="X117" s="107"/>
      <c r="Y117" s="107"/>
      <c r="Z117" s="107"/>
      <c r="AA117" s="107"/>
      <c r="AB117" s="107"/>
    </row>
    <row r="118" spans="1:28" ht="27.6">
      <c r="A118" s="320">
        <v>44970</v>
      </c>
      <c r="B118" s="299" t="s">
        <v>211</v>
      </c>
      <c r="C118" s="196"/>
      <c r="D118" s="196">
        <v>1</v>
      </c>
      <c r="E118" s="288">
        <v>1</v>
      </c>
      <c r="F118" s="196"/>
      <c r="G118" s="305"/>
      <c r="H118" s="196"/>
      <c r="I118" s="196"/>
      <c r="J118" s="196"/>
      <c r="K118" s="249" t="s">
        <v>3</v>
      </c>
      <c r="L118" s="302" t="s">
        <v>604</v>
      </c>
      <c r="M118" s="107"/>
      <c r="N118" s="107"/>
      <c r="O118" s="107"/>
      <c r="P118" s="107"/>
      <c r="Q118" s="107"/>
      <c r="R118" s="107"/>
      <c r="S118" s="107"/>
      <c r="T118" s="107"/>
      <c r="U118" s="107"/>
      <c r="V118" s="107"/>
      <c r="W118" s="107"/>
      <c r="X118" s="107"/>
      <c r="Y118" s="107"/>
      <c r="Z118" s="107"/>
      <c r="AA118" s="107"/>
      <c r="AB118" s="107"/>
    </row>
    <row r="119" spans="1:28" ht="55.15">
      <c r="A119" s="320">
        <v>44998</v>
      </c>
      <c r="B119" s="299" t="s">
        <v>212</v>
      </c>
      <c r="C119" s="196" t="s">
        <v>383</v>
      </c>
      <c r="D119" s="196">
        <v>1</v>
      </c>
      <c r="E119" s="288">
        <v>0.5</v>
      </c>
      <c r="F119" s="196"/>
      <c r="G119" s="305" t="s">
        <v>632</v>
      </c>
      <c r="H119" s="196"/>
      <c r="I119" s="196"/>
      <c r="J119" s="196"/>
      <c r="K119" s="249" t="s">
        <v>4</v>
      </c>
      <c r="L119" s="302" t="s">
        <v>628</v>
      </c>
      <c r="M119" s="107"/>
      <c r="N119" s="107"/>
      <c r="O119" s="107"/>
      <c r="P119" s="107"/>
      <c r="Q119" s="107"/>
      <c r="R119" s="107"/>
      <c r="S119" s="107"/>
      <c r="T119" s="107"/>
      <c r="U119" s="107"/>
      <c r="V119" s="107"/>
      <c r="W119" s="107"/>
      <c r="X119" s="107"/>
      <c r="Y119" s="107"/>
      <c r="Z119" s="107"/>
      <c r="AA119" s="107"/>
      <c r="AB119" s="107"/>
    </row>
    <row r="120" spans="1:28" ht="41.45">
      <c r="A120" s="320">
        <v>45029</v>
      </c>
      <c r="B120" s="299" t="s">
        <v>385</v>
      </c>
      <c r="C120" s="196" t="s">
        <v>386</v>
      </c>
      <c r="D120" s="196">
        <v>1</v>
      </c>
      <c r="E120" s="288">
        <v>1</v>
      </c>
      <c r="G120" s="305"/>
      <c r="H120" s="196"/>
      <c r="I120" s="196"/>
      <c r="J120" s="196"/>
      <c r="K120" s="249" t="s">
        <v>5</v>
      </c>
      <c r="L120" s="302" t="s">
        <v>628</v>
      </c>
      <c r="M120" s="107"/>
      <c r="N120" s="107"/>
      <c r="O120" s="107"/>
      <c r="P120" s="107"/>
      <c r="Q120" s="107"/>
      <c r="R120" s="107"/>
      <c r="S120" s="107"/>
      <c r="T120" s="107"/>
      <c r="U120" s="107"/>
      <c r="V120" s="107"/>
      <c r="W120" s="107"/>
      <c r="X120" s="107"/>
      <c r="Y120" s="107"/>
      <c r="Z120" s="107"/>
      <c r="AA120" s="107"/>
      <c r="AB120" s="107"/>
    </row>
    <row r="121" spans="1:28" ht="41.45">
      <c r="A121" s="320">
        <v>45059</v>
      </c>
      <c r="B121" s="299" t="s">
        <v>214</v>
      </c>
      <c r="C121" s="196" t="s">
        <v>388</v>
      </c>
      <c r="D121" s="196">
        <v>1</v>
      </c>
      <c r="E121" s="288">
        <v>1</v>
      </c>
      <c r="F121" s="196"/>
      <c r="G121" s="196"/>
      <c r="H121" s="196"/>
      <c r="I121" s="196"/>
      <c r="J121" s="196"/>
      <c r="K121" s="252" t="s">
        <v>423</v>
      </c>
      <c r="L121" s="306">
        <v>0.9</v>
      </c>
      <c r="M121" s="107"/>
      <c r="N121" s="107"/>
      <c r="O121" s="107"/>
      <c r="P121" s="107"/>
      <c r="Q121" s="107"/>
      <c r="R121" s="107"/>
      <c r="S121" s="107"/>
      <c r="T121" s="107"/>
      <c r="U121" s="107"/>
      <c r="V121" s="107"/>
      <c r="W121" s="107"/>
      <c r="X121" s="107"/>
      <c r="Y121" s="107"/>
      <c r="Z121" s="107"/>
      <c r="AA121" s="107"/>
      <c r="AB121" s="107"/>
    </row>
    <row r="122" spans="1:28" ht="13.9">
      <c r="A122" s="288"/>
      <c r="B122" s="196"/>
      <c r="C122" s="196"/>
      <c r="D122" s="196"/>
      <c r="E122" s="288"/>
      <c r="F122" s="196"/>
      <c r="G122" s="305"/>
      <c r="H122" s="196"/>
      <c r="I122" s="196"/>
      <c r="J122" s="196"/>
      <c r="K122" s="1"/>
      <c r="L122" s="1"/>
      <c r="M122" s="107"/>
      <c r="N122" s="107"/>
      <c r="O122" s="107"/>
      <c r="P122" s="107"/>
      <c r="Q122" s="107"/>
      <c r="R122" s="107"/>
      <c r="S122" s="107"/>
      <c r="T122" s="107"/>
      <c r="U122" s="107"/>
      <c r="V122" s="107"/>
      <c r="W122" s="107"/>
      <c r="X122" s="107"/>
      <c r="Y122" s="107"/>
      <c r="Z122" s="107"/>
      <c r="AA122" s="107"/>
      <c r="AB122" s="107"/>
    </row>
    <row r="123" spans="1:28" ht="13.9">
      <c r="A123" s="281">
        <v>14</v>
      </c>
      <c r="B123" s="297" t="s">
        <v>45</v>
      </c>
      <c r="C123" s="281" t="s">
        <v>404</v>
      </c>
      <c r="D123" s="281" t="s">
        <v>404</v>
      </c>
      <c r="E123" s="281" t="s">
        <v>404</v>
      </c>
      <c r="F123" s="281" t="s">
        <v>404</v>
      </c>
      <c r="G123" s="282" t="s">
        <v>404</v>
      </c>
      <c r="H123" s="196"/>
      <c r="I123" s="196"/>
      <c r="J123" s="196"/>
      <c r="K123" s="200" t="s">
        <v>404</v>
      </c>
      <c r="L123" s="200" t="s">
        <v>404</v>
      </c>
      <c r="M123" s="107"/>
      <c r="N123" s="107"/>
      <c r="O123" s="107"/>
      <c r="P123" s="107"/>
      <c r="Q123" s="107"/>
      <c r="R123" s="107"/>
      <c r="S123" s="107"/>
      <c r="T123" s="107"/>
      <c r="U123" s="107"/>
      <c r="V123" s="107"/>
      <c r="W123" s="107"/>
      <c r="X123" s="107"/>
      <c r="Y123" s="107"/>
      <c r="Z123" s="107"/>
      <c r="AA123" s="107"/>
      <c r="AB123" s="107"/>
    </row>
    <row r="124" spans="1:28" ht="69">
      <c r="A124" s="326">
        <v>44940</v>
      </c>
      <c r="B124" s="299" t="s">
        <v>215</v>
      </c>
      <c r="C124" s="196" t="s">
        <v>389</v>
      </c>
      <c r="D124" s="196">
        <v>1</v>
      </c>
      <c r="E124" s="288">
        <v>0</v>
      </c>
      <c r="F124" s="196"/>
      <c r="G124" s="305"/>
      <c r="H124" s="196"/>
      <c r="I124" s="196"/>
      <c r="J124" s="196"/>
      <c r="K124" s="249" t="s">
        <v>2</v>
      </c>
      <c r="L124" s="302" t="s">
        <v>630</v>
      </c>
      <c r="M124" s="107"/>
      <c r="N124" s="107"/>
      <c r="O124" s="107"/>
      <c r="P124" s="107"/>
      <c r="Q124" s="107"/>
      <c r="R124" s="107"/>
      <c r="S124" s="107"/>
      <c r="T124" s="107"/>
      <c r="U124" s="107"/>
      <c r="V124" s="107"/>
      <c r="W124" s="107"/>
      <c r="X124" s="107"/>
      <c r="Y124" s="107"/>
      <c r="Z124" s="107"/>
      <c r="AA124" s="107"/>
      <c r="AB124" s="107"/>
    </row>
    <row r="125" spans="1:28" ht="27.6">
      <c r="A125" s="326">
        <v>44971</v>
      </c>
      <c r="B125" s="299" t="s">
        <v>216</v>
      </c>
      <c r="C125" s="196"/>
      <c r="D125" s="196">
        <v>1</v>
      </c>
      <c r="E125" s="288">
        <v>0</v>
      </c>
      <c r="F125" s="196"/>
      <c r="G125" s="305"/>
      <c r="H125" s="196"/>
      <c r="I125" s="196"/>
      <c r="J125" s="196"/>
      <c r="K125" s="249" t="s">
        <v>3</v>
      </c>
      <c r="L125" s="302" t="s">
        <v>604</v>
      </c>
      <c r="M125" s="107"/>
      <c r="N125" s="107"/>
      <c r="O125" s="107"/>
      <c r="P125" s="107"/>
      <c r="Q125" s="107"/>
      <c r="R125" s="107"/>
      <c r="S125" s="107"/>
      <c r="T125" s="107"/>
      <c r="U125" s="107"/>
      <c r="V125" s="107"/>
      <c r="W125" s="107"/>
      <c r="X125" s="107"/>
      <c r="Y125" s="107"/>
      <c r="Z125" s="107"/>
      <c r="AA125" s="107"/>
      <c r="AB125" s="107"/>
    </row>
    <row r="126" spans="1:28" ht="27.6">
      <c r="A126" s="326">
        <v>44999</v>
      </c>
      <c r="B126" s="299" t="s">
        <v>217</v>
      </c>
      <c r="C126" s="196" t="s">
        <v>390</v>
      </c>
      <c r="D126" s="196">
        <v>1</v>
      </c>
      <c r="E126" s="288">
        <v>0</v>
      </c>
      <c r="F126" s="196"/>
      <c r="G126" s="305"/>
      <c r="H126" s="196"/>
      <c r="I126" s="196"/>
      <c r="J126" s="196"/>
      <c r="K126" s="249" t="s">
        <v>4</v>
      </c>
      <c r="L126" s="302" t="s">
        <v>604</v>
      </c>
      <c r="M126" s="107"/>
      <c r="N126" s="107"/>
      <c r="O126" s="107"/>
      <c r="P126" s="107"/>
      <c r="Q126" s="107"/>
      <c r="R126" s="107"/>
      <c r="S126" s="107"/>
      <c r="T126" s="107"/>
      <c r="U126" s="107"/>
      <c r="V126" s="107"/>
      <c r="W126" s="107"/>
      <c r="X126" s="107"/>
      <c r="Y126" s="107"/>
      <c r="Z126" s="107"/>
      <c r="AA126" s="107"/>
      <c r="AB126" s="107"/>
    </row>
    <row r="127" spans="1:28" ht="27.6">
      <c r="A127" s="326">
        <v>45030</v>
      </c>
      <c r="B127" s="299" t="s">
        <v>218</v>
      </c>
      <c r="C127" s="196"/>
      <c r="D127" s="196">
        <v>1</v>
      </c>
      <c r="E127" s="288">
        <v>0</v>
      </c>
      <c r="F127" s="196"/>
      <c r="G127" s="305"/>
      <c r="H127" s="196"/>
      <c r="I127" s="196"/>
      <c r="J127" s="196"/>
      <c r="K127" s="249" t="s">
        <v>5</v>
      </c>
      <c r="L127" s="302" t="s">
        <v>630</v>
      </c>
      <c r="M127" s="107"/>
      <c r="N127" s="107"/>
      <c r="O127" s="107"/>
      <c r="P127" s="107"/>
      <c r="Q127" s="107"/>
      <c r="R127" s="107"/>
      <c r="S127" s="107"/>
      <c r="T127" s="107"/>
      <c r="U127" s="107"/>
      <c r="V127" s="107"/>
      <c r="W127" s="107"/>
      <c r="X127" s="107"/>
      <c r="Y127" s="107"/>
      <c r="Z127" s="107"/>
      <c r="AA127" s="107"/>
      <c r="AB127" s="107"/>
    </row>
    <row r="128" spans="1:28" ht="41.45">
      <c r="A128" s="326">
        <v>45060</v>
      </c>
      <c r="B128" s="299" t="s">
        <v>219</v>
      </c>
      <c r="C128" s="196" t="s">
        <v>391</v>
      </c>
      <c r="D128" s="196">
        <v>1</v>
      </c>
      <c r="E128" s="288">
        <v>0</v>
      </c>
      <c r="F128" s="196"/>
      <c r="G128" s="305"/>
      <c r="H128" s="196"/>
      <c r="I128" s="196"/>
      <c r="J128" s="196"/>
      <c r="K128" s="252" t="s">
        <v>423</v>
      </c>
      <c r="L128" s="306">
        <v>0</v>
      </c>
      <c r="M128" s="107"/>
      <c r="N128" s="107"/>
      <c r="O128" s="107"/>
      <c r="P128" s="107"/>
      <c r="Q128" s="107"/>
      <c r="R128" s="107"/>
      <c r="S128" s="107"/>
      <c r="T128" s="107"/>
      <c r="U128" s="107"/>
      <c r="V128" s="107"/>
      <c r="W128" s="107"/>
      <c r="X128" s="107"/>
      <c r="Y128" s="107"/>
      <c r="Z128" s="107"/>
      <c r="AA128" s="107"/>
      <c r="AB128" s="107"/>
    </row>
    <row r="129" spans="1:28" ht="27.6">
      <c r="A129" s="326">
        <v>45091</v>
      </c>
      <c r="B129" s="299" t="s">
        <v>220</v>
      </c>
      <c r="C129" s="196" t="s">
        <v>392</v>
      </c>
      <c r="D129" s="196">
        <v>1</v>
      </c>
      <c r="E129" s="288">
        <v>0</v>
      </c>
      <c r="F129" s="196"/>
      <c r="G129" s="305"/>
      <c r="H129" s="196"/>
      <c r="I129" s="196"/>
      <c r="J129" s="196"/>
      <c r="K129" s="1"/>
      <c r="L129" s="1"/>
      <c r="M129" s="107"/>
      <c r="N129" s="107"/>
      <c r="O129" s="107"/>
      <c r="P129" s="107"/>
      <c r="Q129" s="107"/>
      <c r="R129" s="107"/>
      <c r="S129" s="107"/>
      <c r="T129" s="107"/>
      <c r="U129" s="107"/>
      <c r="V129" s="107"/>
      <c r="W129" s="107"/>
      <c r="X129" s="107"/>
      <c r="Y129" s="107"/>
      <c r="Z129" s="107"/>
      <c r="AA129" s="107"/>
      <c r="AB129" s="107"/>
    </row>
    <row r="130" spans="1:28" ht="96.6">
      <c r="A130" s="326">
        <v>45121</v>
      </c>
      <c r="B130" s="299" t="s">
        <v>221</v>
      </c>
      <c r="C130" s="196" t="s">
        <v>393</v>
      </c>
      <c r="D130" s="196">
        <v>1</v>
      </c>
      <c r="E130" s="288">
        <v>0</v>
      </c>
      <c r="F130" s="196"/>
      <c r="G130" s="305"/>
      <c r="H130" s="196"/>
      <c r="I130" s="196"/>
      <c r="J130" s="196"/>
      <c r="K130" s="1"/>
      <c r="L130" s="1"/>
      <c r="M130" s="107"/>
      <c r="N130" s="107"/>
      <c r="O130" s="107"/>
      <c r="P130" s="107"/>
      <c r="Q130" s="107"/>
      <c r="R130" s="107"/>
      <c r="S130" s="107"/>
      <c r="T130" s="107"/>
      <c r="U130" s="107"/>
      <c r="V130" s="107"/>
      <c r="W130" s="107"/>
      <c r="X130" s="107"/>
      <c r="Y130" s="107"/>
      <c r="Z130" s="107"/>
      <c r="AA130" s="107"/>
      <c r="AB130" s="107"/>
    </row>
    <row r="131" spans="1:28" ht="13.9">
      <c r="A131" s="328"/>
      <c r="B131" s="196"/>
      <c r="C131" s="196"/>
      <c r="D131" s="196"/>
      <c r="E131" s="288"/>
      <c r="F131" s="196"/>
      <c r="G131" s="305"/>
      <c r="H131" s="196"/>
      <c r="I131" s="196"/>
      <c r="J131" s="196"/>
      <c r="K131" s="1"/>
      <c r="L131" s="1"/>
      <c r="M131" s="107"/>
      <c r="N131" s="107"/>
      <c r="O131" s="107"/>
      <c r="P131" s="107"/>
      <c r="Q131" s="107"/>
      <c r="R131" s="107"/>
      <c r="S131" s="107"/>
      <c r="T131" s="107"/>
      <c r="U131" s="107"/>
      <c r="V131" s="107"/>
      <c r="W131" s="107"/>
      <c r="X131" s="107"/>
      <c r="Y131" s="107"/>
      <c r="Z131" s="107"/>
      <c r="AA131" s="107"/>
      <c r="AB131" s="107"/>
    </row>
    <row r="132" spans="1:28" ht="13.9">
      <c r="A132" s="281">
        <v>15</v>
      </c>
      <c r="B132" s="297" t="s">
        <v>47</v>
      </c>
      <c r="C132" s="281" t="s">
        <v>404</v>
      </c>
      <c r="D132" s="281" t="s">
        <v>404</v>
      </c>
      <c r="E132" s="281" t="s">
        <v>404</v>
      </c>
      <c r="F132" s="281" t="s">
        <v>404</v>
      </c>
      <c r="G132" s="282" t="s">
        <v>404</v>
      </c>
      <c r="H132" s="196"/>
      <c r="I132" s="196"/>
      <c r="J132" s="196"/>
      <c r="K132" s="200" t="s">
        <v>404</v>
      </c>
      <c r="L132" s="200" t="s">
        <v>404</v>
      </c>
      <c r="M132" s="107"/>
      <c r="N132" s="107"/>
      <c r="O132" s="107"/>
      <c r="P132" s="107"/>
      <c r="Q132" s="107"/>
      <c r="R132" s="107"/>
      <c r="S132" s="107"/>
      <c r="T132" s="107"/>
      <c r="U132" s="107"/>
      <c r="V132" s="107"/>
      <c r="W132" s="107"/>
      <c r="X132" s="107"/>
      <c r="Y132" s="107"/>
      <c r="Z132" s="107"/>
      <c r="AA132" s="107"/>
      <c r="AB132" s="107"/>
    </row>
    <row r="133" spans="1:28" ht="27.6">
      <c r="A133" s="326">
        <v>44941</v>
      </c>
      <c r="B133" s="299" t="s">
        <v>223</v>
      </c>
      <c r="C133" s="196" t="s">
        <v>394</v>
      </c>
      <c r="D133" s="196">
        <v>1</v>
      </c>
      <c r="E133" s="288">
        <v>0</v>
      </c>
      <c r="F133" s="196"/>
      <c r="G133" s="305"/>
      <c r="H133" s="196"/>
      <c r="I133" s="196"/>
      <c r="J133" s="196"/>
      <c r="K133" s="249" t="s">
        <v>2</v>
      </c>
      <c r="L133" s="302" t="s">
        <v>608</v>
      </c>
      <c r="M133" s="107"/>
      <c r="N133" s="107"/>
      <c r="O133" s="107"/>
      <c r="P133" s="107"/>
      <c r="Q133" s="107"/>
      <c r="R133" s="107"/>
      <c r="S133" s="107"/>
      <c r="T133" s="107"/>
      <c r="U133" s="107"/>
      <c r="V133" s="107"/>
      <c r="W133" s="107"/>
      <c r="X133" s="107"/>
      <c r="Y133" s="107"/>
      <c r="Z133" s="107"/>
      <c r="AA133" s="107"/>
      <c r="AB133" s="107"/>
    </row>
    <row r="134" spans="1:28" ht="41.45">
      <c r="A134" s="326">
        <v>44972</v>
      </c>
      <c r="B134" s="299" t="s">
        <v>224</v>
      </c>
      <c r="C134" s="196" t="s">
        <v>395</v>
      </c>
      <c r="D134" s="196">
        <v>1</v>
      </c>
      <c r="E134" s="288">
        <v>0</v>
      </c>
      <c r="F134" s="196"/>
      <c r="G134" s="305"/>
      <c r="H134" s="196"/>
      <c r="I134" s="196"/>
      <c r="J134" s="196"/>
      <c r="K134" s="249" t="s">
        <v>3</v>
      </c>
      <c r="L134" s="302" t="s">
        <v>604</v>
      </c>
      <c r="M134" s="107"/>
      <c r="N134" s="107"/>
      <c r="O134" s="107"/>
      <c r="P134" s="107"/>
      <c r="Q134" s="107"/>
      <c r="R134" s="107"/>
      <c r="S134" s="107"/>
      <c r="T134" s="107"/>
      <c r="U134" s="107"/>
      <c r="V134" s="107"/>
      <c r="W134" s="107"/>
      <c r="X134" s="107"/>
      <c r="Y134" s="107"/>
      <c r="Z134" s="107"/>
      <c r="AA134" s="107"/>
      <c r="AB134" s="107"/>
    </row>
    <row r="135" spans="1:28" ht="41.45">
      <c r="A135" s="326">
        <v>45000</v>
      </c>
      <c r="B135" s="299" t="s">
        <v>225</v>
      </c>
      <c r="C135" s="196" t="s">
        <v>396</v>
      </c>
      <c r="D135" s="196">
        <v>1</v>
      </c>
      <c r="E135" s="288">
        <v>0</v>
      </c>
      <c r="F135" s="196"/>
      <c r="G135" s="305"/>
      <c r="H135" s="196"/>
      <c r="I135" s="196"/>
      <c r="J135" s="196"/>
      <c r="K135" s="249" t="s">
        <v>4</v>
      </c>
      <c r="L135" s="302" t="s">
        <v>633</v>
      </c>
      <c r="M135" s="107"/>
      <c r="N135" s="107"/>
      <c r="O135" s="107"/>
      <c r="P135" s="107"/>
      <c r="Q135" s="107"/>
      <c r="R135" s="107"/>
      <c r="S135" s="107"/>
      <c r="T135" s="107"/>
      <c r="U135" s="107"/>
      <c r="V135" s="107"/>
      <c r="W135" s="107"/>
      <c r="X135" s="107"/>
      <c r="Y135" s="107"/>
      <c r="Z135" s="107"/>
      <c r="AA135" s="107"/>
      <c r="AB135" s="107"/>
    </row>
    <row r="136" spans="1:28" ht="82.9">
      <c r="A136" s="326">
        <v>45031</v>
      </c>
      <c r="B136" s="299" t="s">
        <v>226</v>
      </c>
      <c r="C136" s="196" t="s">
        <v>397</v>
      </c>
      <c r="D136" s="196">
        <v>1</v>
      </c>
      <c r="E136" s="288">
        <v>0</v>
      </c>
      <c r="F136" s="196"/>
      <c r="G136" s="305"/>
      <c r="H136" s="196"/>
      <c r="I136" s="196"/>
      <c r="J136" s="196"/>
      <c r="K136" s="249" t="s">
        <v>5</v>
      </c>
      <c r="L136" s="302" t="s">
        <v>608</v>
      </c>
      <c r="M136" s="107"/>
      <c r="N136" s="107"/>
      <c r="O136" s="107"/>
      <c r="P136" s="107"/>
      <c r="Q136" s="107"/>
      <c r="R136" s="107"/>
      <c r="S136" s="107"/>
      <c r="T136" s="107"/>
      <c r="U136" s="107"/>
      <c r="V136" s="107"/>
      <c r="W136" s="107"/>
      <c r="X136" s="107"/>
      <c r="Y136" s="107"/>
      <c r="Z136" s="107"/>
      <c r="AA136" s="107"/>
      <c r="AB136" s="107"/>
    </row>
    <row r="137" spans="1:28" ht="27.6">
      <c r="A137" s="329"/>
      <c r="B137" s="196"/>
      <c r="C137" s="196"/>
      <c r="D137" s="196"/>
      <c r="E137" s="288"/>
      <c r="F137" s="196"/>
      <c r="G137" s="305"/>
      <c r="H137" s="196"/>
      <c r="I137" s="196"/>
      <c r="J137" s="196"/>
      <c r="K137" s="252" t="s">
        <v>423</v>
      </c>
      <c r="L137" s="306">
        <v>8.3299999999999999E-2</v>
      </c>
      <c r="M137" s="107"/>
      <c r="N137" s="107"/>
      <c r="O137" s="107"/>
      <c r="P137" s="107"/>
      <c r="Q137" s="107"/>
      <c r="R137" s="107"/>
      <c r="S137" s="107"/>
      <c r="T137" s="107"/>
      <c r="U137" s="107"/>
      <c r="V137" s="107"/>
      <c r="W137" s="107"/>
      <c r="X137" s="107"/>
      <c r="Y137" s="107"/>
      <c r="Z137" s="107"/>
      <c r="AA137" s="107"/>
      <c r="AB137" s="107"/>
    </row>
    <row r="138" spans="1:28" ht="13.9">
      <c r="A138" s="329"/>
      <c r="B138" s="318" t="s">
        <v>398</v>
      </c>
      <c r="C138" s="318"/>
      <c r="D138" s="318"/>
      <c r="E138" s="318"/>
      <c r="F138" s="318"/>
      <c r="G138" s="318"/>
      <c r="H138" s="196"/>
      <c r="I138" s="196"/>
      <c r="J138" s="196"/>
      <c r="K138" s="1"/>
      <c r="L138" s="1"/>
      <c r="M138" s="107"/>
      <c r="N138" s="107"/>
      <c r="O138" s="107"/>
      <c r="P138" s="107"/>
      <c r="Q138" s="107"/>
      <c r="R138" s="107"/>
      <c r="S138" s="107"/>
      <c r="T138" s="107"/>
      <c r="U138" s="107"/>
      <c r="V138" s="107"/>
      <c r="W138" s="107"/>
      <c r="X138" s="107"/>
      <c r="Y138" s="107"/>
      <c r="Z138" s="107"/>
      <c r="AA138" s="107"/>
      <c r="AB138" s="107"/>
    </row>
    <row r="139" spans="1:28" ht="27.6">
      <c r="A139" s="326">
        <v>45061</v>
      </c>
      <c r="B139" s="299" t="s">
        <v>228</v>
      </c>
      <c r="C139" s="196"/>
      <c r="D139" s="196">
        <v>1</v>
      </c>
      <c r="E139" s="288">
        <v>0</v>
      </c>
      <c r="F139" s="196"/>
      <c r="G139" s="305"/>
      <c r="H139" s="196"/>
      <c r="I139" s="196"/>
      <c r="J139" s="196"/>
      <c r="K139" s="1"/>
      <c r="L139" s="1"/>
      <c r="M139" s="107"/>
      <c r="N139" s="107"/>
      <c r="O139" s="107"/>
      <c r="P139" s="107"/>
      <c r="Q139" s="107"/>
      <c r="R139" s="107"/>
      <c r="S139" s="107"/>
      <c r="T139" s="107"/>
      <c r="U139" s="107"/>
      <c r="V139" s="107"/>
      <c r="W139" s="107"/>
      <c r="X139" s="107"/>
      <c r="Y139" s="107"/>
      <c r="Z139" s="107"/>
      <c r="AA139" s="107"/>
      <c r="AB139" s="107"/>
    </row>
    <row r="140" spans="1:28" ht="27.6">
      <c r="A140" s="326">
        <v>45092</v>
      </c>
      <c r="B140" s="299" t="s">
        <v>229</v>
      </c>
      <c r="C140" s="196"/>
      <c r="D140" s="196">
        <v>1</v>
      </c>
      <c r="E140" s="288">
        <v>0</v>
      </c>
      <c r="F140" s="196"/>
      <c r="G140" s="305"/>
      <c r="H140" s="196"/>
      <c r="I140" s="196"/>
      <c r="J140" s="196"/>
      <c r="K140" s="1"/>
      <c r="L140" s="1"/>
      <c r="M140" s="107"/>
      <c r="N140" s="107"/>
      <c r="O140" s="107"/>
      <c r="P140" s="107"/>
      <c r="Q140" s="107"/>
      <c r="R140" s="107"/>
      <c r="S140" s="107"/>
      <c r="T140" s="107"/>
      <c r="U140" s="107"/>
      <c r="V140" s="107"/>
      <c r="W140" s="107"/>
      <c r="X140" s="107"/>
      <c r="Y140" s="107"/>
      <c r="Z140" s="107"/>
      <c r="AA140" s="107"/>
      <c r="AB140" s="107"/>
    </row>
    <row r="141" spans="1:28" ht="27.6">
      <c r="A141" s="326">
        <v>45122</v>
      </c>
      <c r="B141" s="299" t="s">
        <v>230</v>
      </c>
      <c r="C141" s="196" t="s">
        <v>399</v>
      </c>
      <c r="D141" s="196">
        <v>1</v>
      </c>
      <c r="E141" s="288">
        <v>0</v>
      </c>
      <c r="F141" s="196"/>
      <c r="G141" s="305"/>
      <c r="H141" s="196"/>
      <c r="I141" s="196"/>
      <c r="J141" s="196"/>
      <c r="K141" s="1"/>
      <c r="L141" s="1"/>
      <c r="M141" s="107"/>
      <c r="N141" s="107"/>
      <c r="O141" s="107"/>
      <c r="P141" s="107"/>
      <c r="Q141" s="107"/>
      <c r="R141" s="107"/>
      <c r="S141" s="107"/>
      <c r="T141" s="107"/>
      <c r="U141" s="107"/>
      <c r="V141" s="107"/>
      <c r="W141" s="107"/>
      <c r="X141" s="107"/>
      <c r="Y141" s="107"/>
      <c r="Z141" s="107"/>
      <c r="AA141" s="107"/>
      <c r="AB141" s="107"/>
    </row>
    <row r="142" spans="1:28" ht="55.15">
      <c r="A142" s="326">
        <v>45153</v>
      </c>
      <c r="B142" s="299" t="s">
        <v>231</v>
      </c>
      <c r="C142" s="196"/>
      <c r="D142" s="196">
        <v>1</v>
      </c>
      <c r="E142" s="288">
        <v>1</v>
      </c>
      <c r="F142" s="196"/>
      <c r="G142" s="305"/>
      <c r="H142" s="196"/>
      <c r="I142" s="196"/>
      <c r="J142" s="196"/>
      <c r="K142" s="1"/>
      <c r="L142" s="1"/>
      <c r="M142" s="107"/>
      <c r="N142" s="107"/>
      <c r="O142" s="107"/>
      <c r="P142" s="107"/>
      <c r="Q142" s="107"/>
      <c r="R142" s="107"/>
      <c r="S142" s="107"/>
      <c r="T142" s="107"/>
      <c r="U142" s="107"/>
      <c r="V142" s="107"/>
      <c r="W142" s="107"/>
      <c r="X142" s="107"/>
      <c r="Y142" s="107"/>
      <c r="Z142" s="107"/>
      <c r="AA142" s="107"/>
      <c r="AB142" s="107"/>
    </row>
    <row r="143" spans="1:28" ht="13.9">
      <c r="A143" s="326">
        <v>45184</v>
      </c>
      <c r="B143" s="299" t="s">
        <v>232</v>
      </c>
      <c r="C143" s="196"/>
      <c r="D143" s="196">
        <v>1</v>
      </c>
      <c r="E143" s="288">
        <v>0</v>
      </c>
      <c r="F143" s="196"/>
      <c r="G143" s="305"/>
      <c r="H143" s="196"/>
      <c r="I143" s="196"/>
      <c r="J143" s="196"/>
      <c r="K143" s="1"/>
      <c r="L143" s="1"/>
      <c r="M143" s="107"/>
      <c r="N143" s="107"/>
      <c r="O143" s="107"/>
      <c r="P143" s="107"/>
      <c r="Q143" s="107"/>
      <c r="R143" s="107"/>
      <c r="S143" s="107"/>
      <c r="T143" s="107"/>
      <c r="U143" s="107"/>
      <c r="V143" s="107"/>
      <c r="W143" s="107"/>
      <c r="X143" s="107"/>
      <c r="Y143" s="107"/>
      <c r="Z143" s="107"/>
      <c r="AA143" s="107"/>
      <c r="AB143" s="107"/>
    </row>
    <row r="144" spans="1:28" ht="13.9">
      <c r="A144" s="326">
        <v>45214</v>
      </c>
      <c r="B144" s="299" t="s">
        <v>499</v>
      </c>
      <c r="C144" s="196"/>
      <c r="D144" s="196">
        <v>1</v>
      </c>
      <c r="E144" s="288">
        <v>0</v>
      </c>
      <c r="F144" s="196"/>
      <c r="G144" s="305"/>
      <c r="H144" s="196"/>
      <c r="I144" s="196"/>
      <c r="J144" s="196"/>
      <c r="K144" s="1"/>
      <c r="L144" s="1"/>
      <c r="M144" s="107"/>
      <c r="N144" s="107"/>
      <c r="O144" s="107"/>
      <c r="P144" s="107"/>
      <c r="Q144" s="107"/>
      <c r="R144" s="107"/>
      <c r="S144" s="107"/>
      <c r="T144" s="107"/>
      <c r="U144" s="107"/>
      <c r="V144" s="107"/>
      <c r="W144" s="107"/>
      <c r="X144" s="107"/>
      <c r="Y144" s="107"/>
      <c r="Z144" s="107"/>
      <c r="AA144" s="107"/>
      <c r="AB144" s="107"/>
    </row>
    <row r="145" spans="1:28" ht="110.45">
      <c r="A145" s="326">
        <v>45245</v>
      </c>
      <c r="B145" s="299" t="s">
        <v>234</v>
      </c>
      <c r="C145" s="196" t="s">
        <v>400</v>
      </c>
      <c r="D145" s="196">
        <v>2</v>
      </c>
      <c r="E145" s="288">
        <v>0</v>
      </c>
      <c r="F145" s="196"/>
      <c r="G145" s="305"/>
      <c r="H145" s="196"/>
      <c r="I145" s="196"/>
      <c r="J145" s="196"/>
      <c r="K145" s="1"/>
      <c r="L145" s="1"/>
      <c r="M145" s="107"/>
      <c r="N145" s="107"/>
      <c r="O145" s="107"/>
      <c r="P145" s="107"/>
      <c r="Q145" s="107"/>
      <c r="R145" s="107"/>
      <c r="S145" s="107"/>
      <c r="T145" s="107"/>
      <c r="U145" s="107"/>
      <c r="V145" s="107"/>
      <c r="W145" s="107"/>
      <c r="X145" s="107"/>
      <c r="Y145" s="107"/>
      <c r="Z145" s="107"/>
      <c r="AA145" s="107"/>
      <c r="AB145" s="107"/>
    </row>
    <row r="146" spans="1:28" ht="13.9">
      <c r="A146" s="329"/>
      <c r="B146" s="196"/>
      <c r="C146" s="196"/>
      <c r="D146" s="196"/>
      <c r="E146" s="288"/>
      <c r="F146" s="196"/>
      <c r="G146" s="305"/>
      <c r="H146" s="196"/>
      <c r="I146" s="196"/>
      <c r="J146" s="196"/>
      <c r="K146" s="1"/>
      <c r="L146" s="1"/>
      <c r="M146" s="107"/>
      <c r="N146" s="107"/>
      <c r="O146" s="107"/>
      <c r="P146" s="107"/>
      <c r="Q146" s="107"/>
      <c r="R146" s="107"/>
      <c r="S146" s="107"/>
      <c r="T146" s="107"/>
      <c r="U146" s="107"/>
      <c r="V146" s="107"/>
      <c r="W146" s="107"/>
      <c r="X146" s="107"/>
      <c r="Y146" s="107"/>
      <c r="Z146" s="107"/>
      <c r="AA146" s="107"/>
      <c r="AB146" s="107"/>
    </row>
    <row r="147" spans="1:28" ht="13.9">
      <c r="A147" s="288"/>
      <c r="B147" s="196"/>
      <c r="C147" s="196"/>
      <c r="D147" s="196"/>
      <c r="E147" s="288"/>
      <c r="F147" s="196"/>
      <c r="G147" s="305"/>
      <c r="H147" s="196"/>
      <c r="I147" s="196"/>
      <c r="J147" s="196"/>
      <c r="K147" s="1"/>
      <c r="L147" s="1"/>
      <c r="M147" s="107"/>
      <c r="N147" s="107"/>
      <c r="O147" s="107"/>
      <c r="P147" s="107"/>
      <c r="Q147" s="107"/>
      <c r="R147" s="107"/>
      <c r="S147" s="107"/>
      <c r="T147" s="107"/>
      <c r="U147" s="107"/>
      <c r="V147" s="107"/>
      <c r="W147" s="107"/>
      <c r="X147" s="107"/>
      <c r="Y147" s="107"/>
      <c r="Z147" s="107"/>
      <c r="AA147" s="107"/>
      <c r="AB147" s="107"/>
    </row>
    <row r="148" spans="1:28" ht="13.9">
      <c r="A148" s="330" t="s">
        <v>404</v>
      </c>
      <c r="B148" s="331" t="s">
        <v>404</v>
      </c>
      <c r="C148" s="331" t="s">
        <v>404</v>
      </c>
      <c r="D148" s="331" t="s">
        <v>404</v>
      </c>
      <c r="E148" s="330" t="s">
        <v>404</v>
      </c>
      <c r="F148" s="331" t="s">
        <v>404</v>
      </c>
      <c r="G148" s="332" t="s">
        <v>404</v>
      </c>
      <c r="H148" s="196"/>
      <c r="I148" s="196"/>
      <c r="J148" s="196"/>
      <c r="K148" s="1"/>
      <c r="L148" s="1"/>
      <c r="M148" s="107"/>
      <c r="N148" s="107"/>
      <c r="O148" s="107"/>
      <c r="P148" s="107"/>
      <c r="Q148" s="107"/>
      <c r="R148" s="107"/>
      <c r="S148" s="107"/>
      <c r="T148" s="107"/>
      <c r="U148" s="107"/>
      <c r="V148" s="107"/>
      <c r="W148" s="107"/>
      <c r="X148" s="107"/>
      <c r="Y148" s="107"/>
      <c r="Z148" s="107"/>
      <c r="AA148" s="107"/>
      <c r="AB148" s="107"/>
    </row>
    <row r="149" spans="1:28" ht="13.9">
      <c r="A149" s="288"/>
      <c r="B149" s="196"/>
      <c r="C149" s="196"/>
      <c r="D149" s="196"/>
      <c r="E149" s="288"/>
      <c r="F149" s="196"/>
      <c r="G149" s="305"/>
      <c r="H149" s="196"/>
      <c r="I149" s="196"/>
      <c r="J149" s="196"/>
      <c r="K149" s="1"/>
      <c r="L149" s="1"/>
      <c r="M149" s="107"/>
      <c r="N149" s="107"/>
      <c r="O149" s="107"/>
      <c r="P149" s="107"/>
      <c r="Q149" s="107"/>
      <c r="R149" s="107"/>
      <c r="S149" s="107"/>
      <c r="T149" s="107"/>
      <c r="U149" s="107"/>
      <c r="V149" s="107"/>
      <c r="W149" s="107"/>
      <c r="X149" s="107"/>
      <c r="Y149" s="107"/>
      <c r="Z149" s="107"/>
      <c r="AA149" s="107"/>
      <c r="AB149" s="107"/>
    </row>
    <row r="150" spans="1:28" ht="27.6">
      <c r="A150" s="288"/>
      <c r="B150" s="333" t="s">
        <v>403</v>
      </c>
      <c r="C150" s="334" t="s">
        <v>404</v>
      </c>
      <c r="D150" s="335" t="s">
        <v>250</v>
      </c>
      <c r="F150" s="196"/>
      <c r="G150" s="305"/>
      <c r="H150" s="196"/>
      <c r="I150" s="196"/>
      <c r="J150" s="196"/>
      <c r="K150" s="1"/>
      <c r="L150" s="1"/>
      <c r="M150" s="107"/>
      <c r="N150" s="107"/>
      <c r="O150" s="107"/>
      <c r="P150" s="107"/>
      <c r="Q150" s="107"/>
      <c r="R150" s="107"/>
      <c r="S150" s="107"/>
      <c r="T150" s="107"/>
      <c r="U150" s="107"/>
      <c r="V150" s="107"/>
      <c r="W150" s="107"/>
      <c r="X150" s="107"/>
      <c r="Y150" s="107"/>
      <c r="Z150" s="107"/>
      <c r="AA150" s="107"/>
      <c r="AB150" s="107"/>
    </row>
    <row r="151" spans="1:28" ht="30" customHeight="1">
      <c r="A151" s="288"/>
      <c r="B151" s="249" t="s">
        <v>2</v>
      </c>
      <c r="C151" s="336" t="s">
        <v>501</v>
      </c>
      <c r="D151" s="19">
        <f>SUM(D7:D146)-SUMIF(E5:E146,"-",D5:D146)</f>
        <v>117</v>
      </c>
      <c r="E151" s="1"/>
      <c r="F151" s="196"/>
      <c r="G151" s="305"/>
      <c r="H151" s="196"/>
      <c r="I151" s="196"/>
      <c r="J151" s="196"/>
      <c r="K151" s="1"/>
      <c r="L151" s="1"/>
      <c r="M151" s="107"/>
      <c r="N151" s="107"/>
      <c r="O151" s="107"/>
      <c r="P151" s="107"/>
      <c r="Q151" s="107"/>
      <c r="R151" s="107"/>
      <c r="S151" s="107"/>
      <c r="T151" s="107"/>
      <c r="U151" s="107"/>
      <c r="V151" s="107"/>
      <c r="W151" s="107"/>
      <c r="X151" s="107"/>
      <c r="Y151" s="107"/>
      <c r="Z151" s="107"/>
      <c r="AA151" s="107"/>
      <c r="AB151" s="107"/>
    </row>
    <row r="152" spans="1:28" ht="30" customHeight="1">
      <c r="A152" s="288"/>
      <c r="B152" s="249" t="s">
        <v>3</v>
      </c>
      <c r="C152" s="336" t="s">
        <v>241</v>
      </c>
      <c r="D152" s="19">
        <f>SUMIF(E5:E146,"~?",D5:D146)</f>
        <v>0</v>
      </c>
      <c r="E152" s="1"/>
      <c r="F152" s="196"/>
      <c r="G152" s="305"/>
      <c r="H152" s="196"/>
      <c r="I152" s="196"/>
      <c r="J152" s="196"/>
      <c r="K152" s="1"/>
      <c r="L152" s="1"/>
      <c r="M152" s="107"/>
      <c r="N152" s="107"/>
      <c r="O152" s="107"/>
      <c r="P152" s="107"/>
      <c r="Q152" s="107"/>
      <c r="R152" s="107"/>
      <c r="S152" s="107"/>
      <c r="T152" s="107"/>
      <c r="U152" s="107"/>
      <c r="V152" s="107"/>
      <c r="W152" s="107"/>
      <c r="X152" s="107"/>
      <c r="Y152" s="107"/>
      <c r="Z152" s="107"/>
      <c r="AA152" s="107"/>
      <c r="AB152" s="107"/>
    </row>
    <row r="153" spans="1:28" ht="30" customHeight="1">
      <c r="A153" s="288"/>
      <c r="B153" s="249" t="s">
        <v>4</v>
      </c>
      <c r="C153" s="336" t="s">
        <v>242</v>
      </c>
      <c r="D153" s="19">
        <f>SUM(E5:E146)</f>
        <v>56.5</v>
      </c>
      <c r="E153" s="1"/>
      <c r="F153" s="196"/>
      <c r="G153" s="305"/>
      <c r="H153" s="196"/>
      <c r="I153" s="196"/>
      <c r="J153" s="196"/>
      <c r="K153" s="1"/>
      <c r="L153" s="1"/>
      <c r="M153" s="107"/>
      <c r="N153" s="107"/>
      <c r="O153" s="107"/>
      <c r="P153" s="107"/>
      <c r="Q153" s="107"/>
      <c r="R153" s="107"/>
      <c r="S153" s="107"/>
      <c r="T153" s="107"/>
      <c r="U153" s="107"/>
      <c r="V153" s="107"/>
      <c r="W153" s="107"/>
      <c r="X153" s="107"/>
      <c r="Y153" s="107"/>
      <c r="Z153" s="107"/>
      <c r="AA153" s="107"/>
      <c r="AB153" s="107"/>
    </row>
    <row r="154" spans="1:28" ht="30" customHeight="1">
      <c r="A154" s="288"/>
      <c r="B154" s="249" t="s">
        <v>5</v>
      </c>
      <c r="C154" s="336" t="s">
        <v>243</v>
      </c>
      <c r="D154" s="19">
        <f>D151-D152</f>
        <v>117</v>
      </c>
      <c r="E154" s="1"/>
      <c r="F154" s="196"/>
      <c r="G154" s="305"/>
      <c r="H154" s="196"/>
      <c r="I154" s="196"/>
      <c r="J154" s="196"/>
      <c r="K154" s="1"/>
      <c r="L154" s="1"/>
      <c r="M154" s="107"/>
      <c r="N154" s="107"/>
      <c r="O154" s="107"/>
      <c r="P154" s="107"/>
      <c r="Q154" s="107"/>
      <c r="R154" s="107"/>
      <c r="S154" s="107"/>
      <c r="T154" s="107"/>
      <c r="U154" s="107"/>
      <c r="V154" s="107"/>
      <c r="W154" s="107"/>
      <c r="X154" s="107"/>
      <c r="Y154" s="107"/>
      <c r="Z154" s="107"/>
      <c r="AA154" s="107"/>
      <c r="AB154" s="107"/>
    </row>
    <row r="155" spans="1:28" ht="30" customHeight="1">
      <c r="A155" s="288"/>
      <c r="B155" s="252" t="s">
        <v>244</v>
      </c>
      <c r="C155" s="336" t="s">
        <v>502</v>
      </c>
      <c r="D155" s="267">
        <f>SUMPRODUCT(C160:C174,Váhy!C2:C16)</f>
        <v>0.51577499999999998</v>
      </c>
      <c r="E155" s="1"/>
      <c r="F155" s="196"/>
      <c r="G155" s="305"/>
      <c r="H155" s="196"/>
      <c r="I155" s="196"/>
      <c r="J155" s="196"/>
      <c r="K155" s="1"/>
      <c r="L155" s="1"/>
      <c r="M155" s="107"/>
      <c r="N155" s="107"/>
      <c r="O155" s="107"/>
      <c r="P155" s="107"/>
      <c r="Q155" s="107"/>
      <c r="R155" s="107"/>
      <c r="S155" s="107"/>
      <c r="T155" s="107"/>
      <c r="U155" s="107"/>
      <c r="V155" s="107"/>
      <c r="W155" s="107"/>
      <c r="X155" s="107"/>
      <c r="Y155" s="107"/>
      <c r="Z155" s="107"/>
      <c r="AA155" s="107"/>
      <c r="AB155" s="107"/>
    </row>
    <row r="156" spans="1:28" ht="13.9">
      <c r="A156" s="288"/>
      <c r="B156" s="196"/>
      <c r="C156" s="196"/>
      <c r="D156" s="196"/>
      <c r="E156" s="196"/>
      <c r="F156" s="196"/>
      <c r="G156" s="305"/>
      <c r="H156" s="196"/>
      <c r="I156" s="196"/>
      <c r="J156" s="196"/>
      <c r="K156" s="1"/>
      <c r="L156" s="1"/>
      <c r="M156" s="107"/>
      <c r="N156" s="107"/>
      <c r="O156" s="107"/>
      <c r="P156" s="107"/>
      <c r="Q156" s="107"/>
      <c r="R156" s="107"/>
      <c r="S156" s="107"/>
      <c r="T156" s="107"/>
      <c r="U156" s="107"/>
      <c r="V156" s="107"/>
      <c r="W156" s="107"/>
      <c r="X156" s="107"/>
      <c r="Y156" s="107"/>
      <c r="Z156" s="107"/>
      <c r="AA156" s="107"/>
      <c r="AB156" s="107"/>
    </row>
    <row r="157" spans="1:28" ht="13.9">
      <c r="A157" s="288"/>
      <c r="B157" s="196"/>
      <c r="C157" s="196"/>
      <c r="D157" s="196"/>
      <c r="E157" s="196"/>
      <c r="F157" s="196"/>
      <c r="G157" s="305"/>
      <c r="H157" s="196"/>
      <c r="I157" s="196"/>
      <c r="J157" s="196"/>
      <c r="K157" s="1"/>
      <c r="L157" s="1"/>
      <c r="M157" s="107"/>
      <c r="N157" s="107"/>
      <c r="O157" s="107"/>
      <c r="P157" s="107"/>
      <c r="Q157" s="107"/>
      <c r="R157" s="107"/>
      <c r="S157" s="107"/>
      <c r="T157" s="107"/>
      <c r="U157" s="107"/>
      <c r="V157" s="107"/>
      <c r="W157" s="107"/>
      <c r="X157" s="107"/>
      <c r="Y157" s="107"/>
      <c r="Z157" s="107"/>
      <c r="AA157" s="107"/>
      <c r="AB157" s="107"/>
    </row>
    <row r="158" spans="1:28" ht="13.9">
      <c r="A158" s="288"/>
      <c r="B158" s="196"/>
      <c r="C158" s="196"/>
      <c r="D158" s="196"/>
      <c r="E158" s="196"/>
      <c r="F158" s="196"/>
      <c r="G158" s="305"/>
      <c r="H158" s="196"/>
      <c r="I158" s="196"/>
      <c r="J158" s="196"/>
      <c r="K158" s="1"/>
      <c r="L158" s="1"/>
      <c r="M158" s="107"/>
      <c r="N158" s="107"/>
      <c r="O158" s="107"/>
      <c r="P158" s="107"/>
      <c r="Q158" s="107"/>
      <c r="R158" s="107"/>
      <c r="S158" s="107"/>
      <c r="T158" s="107"/>
      <c r="U158" s="107"/>
      <c r="V158" s="107"/>
      <c r="W158" s="107"/>
      <c r="X158" s="107"/>
      <c r="Y158" s="107"/>
      <c r="Z158" s="107"/>
      <c r="AA158" s="107"/>
      <c r="AB158" s="107"/>
    </row>
    <row r="159" spans="1:28" ht="55.15">
      <c r="A159" s="288"/>
      <c r="B159" s="333" t="s">
        <v>503</v>
      </c>
      <c r="C159" s="335" t="s">
        <v>504</v>
      </c>
      <c r="D159" s="335" t="s">
        <v>505</v>
      </c>
      <c r="E159" s="196"/>
      <c r="F159" s="196"/>
      <c r="G159" s="305"/>
      <c r="H159" s="196"/>
      <c r="I159" s="196"/>
      <c r="J159" s="196"/>
      <c r="K159" s="1"/>
      <c r="L159" s="1"/>
      <c r="M159" s="107"/>
      <c r="N159" s="107"/>
      <c r="O159" s="107"/>
      <c r="P159" s="107"/>
      <c r="Q159" s="107"/>
      <c r="R159" s="107"/>
      <c r="S159" s="107"/>
      <c r="T159" s="107"/>
      <c r="U159" s="107"/>
      <c r="V159" s="107"/>
      <c r="W159" s="107"/>
      <c r="X159" s="107"/>
      <c r="Y159" s="107"/>
      <c r="Z159" s="107"/>
      <c r="AA159" s="107"/>
      <c r="AB159" s="107"/>
    </row>
    <row r="160" spans="1:28" ht="13.9">
      <c r="A160" s="288"/>
      <c r="B160" s="196" t="s">
        <v>20</v>
      </c>
      <c r="C160" s="337">
        <v>0.41670000000000001</v>
      </c>
      <c r="D160" s="337">
        <v>0.58330000000000004</v>
      </c>
      <c r="E160" s="196"/>
      <c r="F160" s="196"/>
      <c r="G160" s="305"/>
      <c r="H160" s="196"/>
      <c r="I160" s="196"/>
      <c r="J160" s="196"/>
      <c r="K160" s="1"/>
      <c r="L160" s="1"/>
      <c r="M160" s="107"/>
      <c r="N160" s="107"/>
      <c r="O160" s="107"/>
      <c r="P160" s="107"/>
      <c r="Q160" s="107"/>
      <c r="R160" s="107"/>
      <c r="S160" s="107"/>
      <c r="T160" s="107"/>
      <c r="U160" s="107"/>
      <c r="V160" s="107"/>
      <c r="W160" s="107"/>
      <c r="X160" s="107"/>
      <c r="Y160" s="107"/>
      <c r="Z160" s="107"/>
      <c r="AA160" s="107"/>
      <c r="AB160" s="107"/>
    </row>
    <row r="161" spans="1:28" ht="13.9">
      <c r="A161" s="288"/>
      <c r="B161" s="196" t="s">
        <v>22</v>
      </c>
      <c r="C161" s="337">
        <v>0.83330000000000004</v>
      </c>
      <c r="D161" s="337">
        <v>0.16669999999999999</v>
      </c>
      <c r="E161" s="196"/>
      <c r="F161" s="196"/>
      <c r="G161" s="305"/>
      <c r="H161" s="196"/>
      <c r="I161" s="196"/>
      <c r="J161" s="196"/>
      <c r="K161" s="1"/>
      <c r="L161" s="1"/>
      <c r="M161" s="107"/>
      <c r="N161" s="107"/>
      <c r="O161" s="107"/>
      <c r="P161" s="107"/>
      <c r="Q161" s="107"/>
      <c r="R161" s="107"/>
      <c r="S161" s="107"/>
      <c r="T161" s="107"/>
      <c r="U161" s="107"/>
      <c r="V161" s="107"/>
      <c r="W161" s="107"/>
      <c r="X161" s="107"/>
      <c r="Y161" s="107"/>
      <c r="Z161" s="107"/>
      <c r="AA161" s="107"/>
      <c r="AB161" s="107"/>
    </row>
    <row r="162" spans="1:28" ht="13.9">
      <c r="A162" s="288"/>
      <c r="B162" s="196" t="s">
        <v>24</v>
      </c>
      <c r="C162" s="337">
        <v>1</v>
      </c>
      <c r="D162" s="337">
        <v>0</v>
      </c>
      <c r="E162" s="196"/>
      <c r="F162" s="196"/>
      <c r="G162" s="305"/>
      <c r="H162" s="196"/>
      <c r="I162" s="196"/>
      <c r="J162" s="196"/>
      <c r="K162" s="1"/>
      <c r="L162" s="1"/>
      <c r="M162" s="107"/>
      <c r="N162" s="107"/>
      <c r="O162" s="107"/>
      <c r="P162" s="107"/>
      <c r="Q162" s="107"/>
      <c r="R162" s="107"/>
      <c r="S162" s="107"/>
      <c r="T162" s="107"/>
      <c r="U162" s="107"/>
      <c r="V162" s="107"/>
      <c r="W162" s="107"/>
      <c r="X162" s="107"/>
      <c r="Y162" s="107"/>
      <c r="Z162" s="107"/>
      <c r="AA162" s="107"/>
      <c r="AB162" s="107"/>
    </row>
    <row r="163" spans="1:28" ht="13.9">
      <c r="A163" s="288"/>
      <c r="B163" s="196" t="s">
        <v>26</v>
      </c>
      <c r="C163" s="337">
        <v>0.5</v>
      </c>
      <c r="D163" s="337">
        <v>0.5</v>
      </c>
      <c r="E163" s="196"/>
      <c r="F163" s="196"/>
      <c r="G163" s="305"/>
      <c r="H163" s="196"/>
      <c r="I163" s="196"/>
      <c r="J163" s="196"/>
      <c r="K163" s="1"/>
      <c r="L163" s="1"/>
      <c r="M163" s="107"/>
      <c r="N163" s="107"/>
      <c r="O163" s="107"/>
      <c r="P163" s="107"/>
      <c r="Q163" s="107"/>
      <c r="R163" s="107"/>
      <c r="S163" s="107"/>
      <c r="T163" s="107"/>
      <c r="U163" s="107"/>
      <c r="V163" s="107"/>
      <c r="W163" s="107"/>
      <c r="X163" s="107"/>
      <c r="Y163" s="107"/>
      <c r="Z163" s="107"/>
      <c r="AA163" s="107"/>
      <c r="AB163" s="107"/>
    </row>
    <row r="164" spans="1:28" ht="13.9">
      <c r="A164" s="288"/>
      <c r="B164" s="196" t="s">
        <v>28</v>
      </c>
      <c r="C164" s="337">
        <v>0.625</v>
      </c>
      <c r="D164" s="337">
        <v>0.375</v>
      </c>
      <c r="E164" s="196"/>
      <c r="F164" s="196"/>
      <c r="G164" s="305"/>
      <c r="H164" s="196"/>
      <c r="I164" s="196"/>
      <c r="J164" s="196"/>
      <c r="K164" s="1"/>
      <c r="L164" s="1"/>
      <c r="M164" s="107"/>
      <c r="N164" s="107"/>
      <c r="O164" s="107"/>
      <c r="P164" s="107"/>
      <c r="Q164" s="107"/>
      <c r="R164" s="107"/>
      <c r="S164" s="107"/>
      <c r="T164" s="107"/>
      <c r="U164" s="107"/>
      <c r="V164" s="107"/>
      <c r="W164" s="107"/>
      <c r="X164" s="107"/>
      <c r="Y164" s="107"/>
      <c r="Z164" s="107"/>
      <c r="AA164" s="107"/>
      <c r="AB164" s="107"/>
    </row>
    <row r="165" spans="1:28" ht="13.9">
      <c r="A165" s="288"/>
      <c r="B165" s="196" t="s">
        <v>30</v>
      </c>
      <c r="C165" s="337">
        <v>0.2727</v>
      </c>
      <c r="D165" s="337">
        <v>0.72729999999999995</v>
      </c>
      <c r="E165" s="196"/>
      <c r="F165" s="196"/>
      <c r="G165" s="305"/>
      <c r="H165" s="196"/>
      <c r="I165" s="196"/>
      <c r="J165" s="196"/>
      <c r="K165" s="1"/>
      <c r="L165" s="1"/>
      <c r="M165" s="107"/>
      <c r="N165" s="107"/>
      <c r="O165" s="107"/>
      <c r="P165" s="107"/>
      <c r="Q165" s="107"/>
      <c r="R165" s="107"/>
      <c r="S165" s="107"/>
      <c r="T165" s="107"/>
      <c r="U165" s="107"/>
      <c r="V165" s="107"/>
      <c r="W165" s="107"/>
      <c r="X165" s="107"/>
      <c r="Y165" s="107"/>
      <c r="Z165" s="107"/>
      <c r="AA165" s="107"/>
      <c r="AB165" s="107"/>
    </row>
    <row r="166" spans="1:28" ht="13.9">
      <c r="A166" s="288"/>
      <c r="B166" s="196" t="s">
        <v>32</v>
      </c>
      <c r="C166" s="337">
        <v>0.54169999999999996</v>
      </c>
      <c r="D166" s="337">
        <v>0.45829999999999999</v>
      </c>
      <c r="E166" s="196"/>
      <c r="F166" s="196"/>
      <c r="G166" s="305"/>
      <c r="H166" s="196"/>
      <c r="I166" s="196"/>
      <c r="J166" s="196"/>
      <c r="K166" s="1"/>
      <c r="L166" s="1"/>
      <c r="M166" s="107"/>
      <c r="N166" s="107"/>
      <c r="O166" s="107"/>
      <c r="P166" s="107"/>
      <c r="Q166" s="107"/>
      <c r="R166" s="107"/>
      <c r="S166" s="107"/>
      <c r="T166" s="107"/>
      <c r="U166" s="107"/>
      <c r="V166" s="107"/>
      <c r="W166" s="107"/>
      <c r="X166" s="107"/>
      <c r="Y166" s="107"/>
      <c r="Z166" s="107"/>
      <c r="AA166" s="107"/>
      <c r="AB166" s="107"/>
    </row>
    <row r="167" spans="1:28" ht="13.9">
      <c r="A167" s="288"/>
      <c r="B167" s="196" t="s">
        <v>34</v>
      </c>
      <c r="C167" s="337">
        <v>0</v>
      </c>
      <c r="D167" s="337">
        <v>1</v>
      </c>
      <c r="E167" s="196"/>
      <c r="F167" s="196"/>
      <c r="G167" s="305"/>
      <c r="H167" s="196"/>
      <c r="I167" s="196"/>
      <c r="J167" s="196"/>
      <c r="K167" s="1"/>
      <c r="L167" s="1"/>
      <c r="M167" s="107"/>
      <c r="N167" s="107"/>
      <c r="O167" s="107"/>
      <c r="P167" s="107"/>
      <c r="Q167" s="107"/>
      <c r="R167" s="107"/>
      <c r="S167" s="107"/>
      <c r="T167" s="107"/>
      <c r="U167" s="107"/>
      <c r="V167" s="107"/>
      <c r="W167" s="107"/>
      <c r="X167" s="107"/>
      <c r="Y167" s="107"/>
      <c r="Z167" s="107"/>
      <c r="AA167" s="107"/>
      <c r="AB167" s="107"/>
    </row>
    <row r="168" spans="1:28" ht="13.9">
      <c r="A168" s="288"/>
      <c r="B168" s="196" t="s">
        <v>36</v>
      </c>
      <c r="C168" s="337">
        <v>1</v>
      </c>
      <c r="D168" s="337">
        <v>0</v>
      </c>
      <c r="E168" s="196"/>
      <c r="F168" s="196"/>
      <c r="G168" s="305"/>
      <c r="H168" s="196"/>
      <c r="I168" s="196"/>
      <c r="J168" s="196"/>
      <c r="K168" s="1"/>
      <c r="L168" s="1"/>
      <c r="M168" s="107"/>
      <c r="N168" s="107"/>
      <c r="O168" s="107"/>
      <c r="P168" s="107"/>
      <c r="Q168" s="107"/>
      <c r="R168" s="107"/>
      <c r="S168" s="107"/>
      <c r="T168" s="107"/>
      <c r="U168" s="107"/>
      <c r="V168" s="107"/>
      <c r="W168" s="107"/>
      <c r="X168" s="107"/>
      <c r="Y168" s="107"/>
      <c r="Z168" s="107"/>
      <c r="AA168" s="107"/>
      <c r="AB168" s="107"/>
    </row>
    <row r="169" spans="1:28" ht="13.9">
      <c r="A169" s="288"/>
      <c r="B169" s="196" t="s">
        <v>38</v>
      </c>
      <c r="C169" s="337">
        <v>0</v>
      </c>
      <c r="D169" s="337">
        <v>1</v>
      </c>
      <c r="E169" s="196"/>
      <c r="F169" s="196"/>
      <c r="G169" s="305"/>
      <c r="H169" s="196"/>
      <c r="I169" s="196"/>
      <c r="J169" s="196"/>
      <c r="K169" s="1"/>
      <c r="L169" s="1"/>
      <c r="M169" s="107"/>
      <c r="N169" s="107"/>
      <c r="O169" s="107"/>
      <c r="P169" s="107"/>
      <c r="Q169" s="107"/>
      <c r="R169" s="107"/>
      <c r="S169" s="107"/>
      <c r="T169" s="107"/>
      <c r="U169" s="107"/>
      <c r="V169" s="107"/>
      <c r="W169" s="107"/>
      <c r="X169" s="107"/>
      <c r="Y169" s="107"/>
      <c r="Z169" s="107"/>
      <c r="AA169" s="107"/>
      <c r="AB169" s="107"/>
    </row>
    <row r="170" spans="1:28" ht="13.9">
      <c r="A170" s="288"/>
      <c r="B170" s="196" t="s">
        <v>40</v>
      </c>
      <c r="C170" s="337">
        <v>0.28570000000000001</v>
      </c>
      <c r="D170" s="337">
        <v>0.71430000000000005</v>
      </c>
      <c r="E170" s="196"/>
      <c r="F170" s="196"/>
      <c r="G170" s="305"/>
      <c r="H170" s="196"/>
      <c r="I170" s="196"/>
      <c r="J170" s="196"/>
      <c r="K170" s="1"/>
      <c r="L170" s="1"/>
      <c r="M170" s="107"/>
      <c r="N170" s="107"/>
      <c r="O170" s="107"/>
      <c r="P170" s="107"/>
      <c r="Q170" s="107"/>
      <c r="R170" s="107"/>
      <c r="S170" s="107"/>
      <c r="T170" s="107"/>
      <c r="U170" s="107"/>
      <c r="V170" s="107"/>
      <c r="W170" s="107"/>
      <c r="X170" s="107"/>
      <c r="Y170" s="107"/>
      <c r="Z170" s="107"/>
      <c r="AA170" s="107"/>
      <c r="AB170" s="107"/>
    </row>
    <row r="171" spans="1:28" ht="13.9">
      <c r="A171" s="288"/>
      <c r="B171" s="196" t="s">
        <v>42</v>
      </c>
      <c r="C171" s="337">
        <v>0.85709999999999997</v>
      </c>
      <c r="D171" s="337">
        <v>0.1429</v>
      </c>
      <c r="E171" s="196"/>
      <c r="F171" s="196"/>
      <c r="G171" s="305"/>
      <c r="H171" s="196"/>
      <c r="I171" s="196"/>
      <c r="J171" s="196"/>
      <c r="K171" s="1"/>
      <c r="L171" s="1"/>
      <c r="M171" s="107"/>
      <c r="N171" s="107"/>
      <c r="O171" s="107"/>
      <c r="P171" s="107"/>
      <c r="Q171" s="107"/>
      <c r="R171" s="107"/>
      <c r="S171" s="107"/>
      <c r="T171" s="107"/>
      <c r="U171" s="107"/>
      <c r="V171" s="107"/>
      <c r="W171" s="107"/>
      <c r="X171" s="107"/>
      <c r="Y171" s="107"/>
      <c r="Z171" s="107"/>
      <c r="AA171" s="107"/>
      <c r="AB171" s="107"/>
    </row>
    <row r="172" spans="1:28" ht="13.9">
      <c r="A172" s="288"/>
      <c r="B172" s="196" t="s">
        <v>43</v>
      </c>
      <c r="C172" s="337">
        <v>0.9</v>
      </c>
      <c r="D172" s="337">
        <v>0.1</v>
      </c>
      <c r="E172" s="196"/>
      <c r="F172" s="196"/>
      <c r="G172" s="305"/>
      <c r="H172" s="196"/>
      <c r="I172" s="199"/>
      <c r="J172" s="196"/>
      <c r="K172" s="1"/>
      <c r="L172" s="1"/>
      <c r="M172" s="107"/>
      <c r="N172" s="107"/>
      <c r="O172" s="107"/>
      <c r="P172" s="107"/>
      <c r="Q172" s="107"/>
      <c r="R172" s="107"/>
      <c r="S172" s="107"/>
      <c r="T172" s="107"/>
      <c r="U172" s="107"/>
      <c r="V172" s="107"/>
      <c r="W172" s="107"/>
      <c r="X172" s="107"/>
      <c r="Y172" s="107"/>
      <c r="Z172" s="107"/>
      <c r="AA172" s="107"/>
      <c r="AB172" s="107"/>
    </row>
    <row r="173" spans="1:28" ht="13.9">
      <c r="A173" s="288"/>
      <c r="B173" s="196" t="s">
        <v>45</v>
      </c>
      <c r="C173" s="337">
        <v>0</v>
      </c>
      <c r="D173" s="337">
        <v>1</v>
      </c>
      <c r="E173" s="196"/>
      <c r="F173" s="196"/>
      <c r="G173" s="305"/>
      <c r="H173" s="196"/>
      <c r="I173" s="196"/>
      <c r="J173" s="196"/>
      <c r="K173" s="1"/>
      <c r="L173" s="1"/>
      <c r="M173" s="107"/>
      <c r="N173" s="107"/>
      <c r="O173" s="107"/>
      <c r="P173" s="107"/>
      <c r="Q173" s="107"/>
      <c r="R173" s="107"/>
      <c r="S173" s="107"/>
      <c r="T173" s="107"/>
      <c r="U173" s="107"/>
      <c r="V173" s="107"/>
      <c r="W173" s="107"/>
      <c r="X173" s="107"/>
      <c r="Y173" s="107"/>
      <c r="Z173" s="107"/>
      <c r="AA173" s="107"/>
      <c r="AB173" s="107"/>
    </row>
    <row r="174" spans="1:28" ht="13.9">
      <c r="A174" s="288"/>
      <c r="B174" s="196" t="s">
        <v>46</v>
      </c>
      <c r="C174" s="337">
        <v>8.3299999999999999E-2</v>
      </c>
      <c r="D174" s="337">
        <v>0.91669999999999996</v>
      </c>
      <c r="E174" s="196"/>
      <c r="F174" s="196"/>
      <c r="G174" s="305"/>
      <c r="H174" s="196"/>
      <c r="I174" s="196"/>
      <c r="J174" s="196"/>
      <c r="K174" s="1"/>
      <c r="L174" s="1"/>
      <c r="M174" s="107"/>
      <c r="N174" s="107"/>
      <c r="O174" s="107"/>
      <c r="P174" s="107"/>
      <c r="Q174" s="107"/>
      <c r="R174" s="107"/>
      <c r="S174" s="107"/>
      <c r="T174" s="107"/>
      <c r="U174" s="107"/>
      <c r="V174" s="107"/>
      <c r="W174" s="107"/>
      <c r="X174" s="107"/>
      <c r="Y174" s="107"/>
      <c r="Z174" s="107"/>
      <c r="AA174" s="107"/>
      <c r="AB174" s="107"/>
    </row>
    <row r="175" spans="1:28" ht="13.9">
      <c r="A175" s="288"/>
      <c r="B175" s="196"/>
      <c r="C175" s="196"/>
      <c r="D175" s="196"/>
      <c r="E175" s="196"/>
      <c r="F175" s="196"/>
      <c r="G175" s="305"/>
      <c r="H175" s="196"/>
      <c r="I175" s="196"/>
      <c r="J175" s="196"/>
      <c r="K175" s="1"/>
      <c r="L175" s="1"/>
      <c r="M175" s="107"/>
      <c r="N175" s="107"/>
      <c r="O175" s="107"/>
      <c r="P175" s="107"/>
      <c r="Q175" s="107"/>
      <c r="R175" s="107"/>
      <c r="S175" s="107"/>
      <c r="T175" s="107"/>
      <c r="U175" s="107"/>
      <c r="V175" s="107"/>
      <c r="W175" s="107"/>
      <c r="X175" s="107"/>
      <c r="Y175" s="107"/>
      <c r="Z175" s="107"/>
      <c r="AA175" s="107"/>
      <c r="AB175" s="107"/>
    </row>
    <row r="176" spans="1:28" ht="13.9">
      <c r="A176" s="288"/>
      <c r="B176" s="196"/>
      <c r="C176" s="196"/>
      <c r="D176" s="196"/>
      <c r="E176" s="196"/>
      <c r="F176" s="196"/>
      <c r="G176" s="305"/>
      <c r="H176" s="196"/>
      <c r="I176" s="196"/>
      <c r="J176" s="196"/>
      <c r="K176" s="1"/>
      <c r="L176" s="1"/>
      <c r="M176" s="107"/>
      <c r="N176" s="107"/>
      <c r="O176" s="107"/>
      <c r="P176" s="107"/>
      <c r="Q176" s="107"/>
      <c r="R176" s="107"/>
      <c r="S176" s="107"/>
      <c r="T176" s="107"/>
      <c r="U176" s="107"/>
      <c r="V176" s="107"/>
      <c r="W176" s="107"/>
      <c r="X176" s="107"/>
      <c r="Y176" s="107"/>
      <c r="Z176" s="107"/>
      <c r="AA176" s="107"/>
      <c r="AB176" s="107"/>
    </row>
    <row r="177" spans="1:28" ht="13.9">
      <c r="A177" s="288"/>
      <c r="B177" s="196"/>
      <c r="C177" s="196"/>
      <c r="D177" s="196"/>
      <c r="E177" s="196"/>
      <c r="F177" s="196"/>
      <c r="G177" s="305"/>
      <c r="H177" s="196"/>
      <c r="I177" s="196"/>
      <c r="J177" s="196"/>
      <c r="K177" s="1"/>
      <c r="L177" s="1"/>
      <c r="M177" s="107"/>
      <c r="N177" s="107"/>
      <c r="O177" s="107"/>
      <c r="P177" s="107"/>
      <c r="Q177" s="107"/>
      <c r="R177" s="107"/>
      <c r="S177" s="107"/>
      <c r="T177" s="107"/>
      <c r="U177" s="107"/>
      <c r="V177" s="107"/>
      <c r="W177" s="107"/>
      <c r="X177" s="107"/>
      <c r="Y177" s="107"/>
      <c r="Z177" s="107"/>
      <c r="AA177" s="107"/>
      <c r="AB177" s="107"/>
    </row>
    <row r="178" spans="1:28" ht="13.9">
      <c r="A178" s="288"/>
      <c r="B178" s="196"/>
      <c r="C178" s="196"/>
      <c r="D178" s="196"/>
      <c r="E178" s="196"/>
      <c r="F178" s="196"/>
      <c r="G178" s="305"/>
      <c r="H178" s="196"/>
      <c r="I178" s="196"/>
      <c r="J178" s="196"/>
      <c r="K178" s="1"/>
      <c r="L178" s="1"/>
      <c r="M178" s="107"/>
      <c r="N178" s="107"/>
      <c r="O178" s="107"/>
      <c r="P178" s="107"/>
      <c r="Q178" s="107"/>
      <c r="R178" s="107"/>
      <c r="S178" s="107"/>
      <c r="T178" s="107"/>
      <c r="U178" s="107"/>
      <c r="V178" s="107"/>
      <c r="W178" s="107"/>
      <c r="X178" s="107"/>
      <c r="Y178" s="107"/>
      <c r="Z178" s="107"/>
      <c r="AA178" s="107"/>
      <c r="AB178" s="107"/>
    </row>
    <row r="179" spans="1:28" ht="13.9">
      <c r="A179" s="288"/>
      <c r="B179" s="196"/>
      <c r="C179" s="196"/>
      <c r="D179" s="196"/>
      <c r="E179" s="196"/>
      <c r="F179" s="196"/>
      <c r="G179" s="305"/>
      <c r="H179" s="196"/>
      <c r="I179" s="196"/>
      <c r="J179" s="196"/>
      <c r="K179" s="1"/>
      <c r="L179" s="1"/>
      <c r="M179" s="107"/>
      <c r="N179" s="107"/>
      <c r="O179" s="107"/>
      <c r="P179" s="107"/>
      <c r="Q179" s="107"/>
      <c r="R179" s="107"/>
      <c r="S179" s="107"/>
      <c r="T179" s="107"/>
      <c r="U179" s="107"/>
      <c r="V179" s="107"/>
      <c r="W179" s="107"/>
      <c r="X179" s="107"/>
      <c r="Y179" s="107"/>
      <c r="Z179" s="107"/>
      <c r="AA179" s="107"/>
      <c r="AB179" s="107"/>
    </row>
    <row r="180" spans="1:28" ht="13.9">
      <c r="A180" s="288"/>
      <c r="B180" s="196"/>
      <c r="C180" s="196"/>
      <c r="D180" s="196"/>
      <c r="E180" s="196"/>
      <c r="F180" s="196"/>
      <c r="G180" s="305"/>
      <c r="H180" s="196"/>
      <c r="I180" s="196"/>
      <c r="J180" s="196"/>
      <c r="K180" s="1"/>
      <c r="L180" s="1"/>
      <c r="M180" s="107"/>
      <c r="N180" s="107"/>
      <c r="O180" s="107"/>
      <c r="P180" s="107"/>
      <c r="Q180" s="107"/>
      <c r="R180" s="107"/>
      <c r="S180" s="107"/>
      <c r="T180" s="107"/>
      <c r="U180" s="107"/>
      <c r="V180" s="107"/>
      <c r="W180" s="107"/>
      <c r="X180" s="107"/>
      <c r="Y180" s="107"/>
      <c r="Z180" s="107"/>
      <c r="AA180" s="107"/>
      <c r="AB180" s="107"/>
    </row>
    <row r="181" spans="1:28" ht="13.9">
      <c r="A181" s="288"/>
      <c r="B181" s="196"/>
      <c r="C181" s="196"/>
      <c r="D181" s="196"/>
      <c r="E181" s="196"/>
      <c r="F181" s="196"/>
      <c r="G181" s="305"/>
      <c r="H181" s="196"/>
      <c r="I181" s="196"/>
      <c r="J181" s="196"/>
      <c r="K181" s="1"/>
      <c r="L181" s="1"/>
      <c r="M181" s="107"/>
      <c r="N181" s="107"/>
      <c r="O181" s="107"/>
      <c r="P181" s="107"/>
      <c r="Q181" s="107"/>
      <c r="R181" s="107"/>
      <c r="S181" s="107"/>
      <c r="T181" s="107"/>
      <c r="U181" s="107"/>
      <c r="V181" s="107"/>
      <c r="W181" s="107"/>
      <c r="X181" s="107"/>
      <c r="Y181" s="107"/>
      <c r="Z181" s="107"/>
      <c r="AA181" s="107"/>
      <c r="AB181" s="107"/>
    </row>
    <row r="182" spans="1:28" ht="13.9">
      <c r="A182" s="288"/>
      <c r="B182" s="196"/>
      <c r="C182" s="196"/>
      <c r="D182" s="196"/>
      <c r="E182" s="196"/>
      <c r="F182" s="196"/>
      <c r="G182" s="305"/>
      <c r="H182" s="196"/>
      <c r="I182" s="196"/>
      <c r="J182" s="196"/>
      <c r="K182" s="1"/>
      <c r="L182" s="1"/>
      <c r="M182" s="107"/>
      <c r="N182" s="107"/>
      <c r="O182" s="107"/>
      <c r="P182" s="107"/>
      <c r="Q182" s="107"/>
      <c r="R182" s="107"/>
      <c r="S182" s="107"/>
      <c r="T182" s="107"/>
      <c r="U182" s="107"/>
      <c r="V182" s="107"/>
      <c r="W182" s="107"/>
      <c r="X182" s="107"/>
      <c r="Y182" s="107"/>
      <c r="Z182" s="107"/>
      <c r="AA182" s="107"/>
      <c r="AB182" s="107"/>
    </row>
    <row r="183" spans="1:28" ht="13.9">
      <c r="A183" s="288"/>
      <c r="B183" s="196"/>
      <c r="C183" s="196"/>
      <c r="D183" s="196"/>
      <c r="E183" s="196"/>
      <c r="F183" s="196"/>
      <c r="G183" s="305"/>
      <c r="H183" s="196"/>
      <c r="I183" s="196"/>
      <c r="J183" s="196"/>
      <c r="K183" s="1"/>
      <c r="L183" s="1"/>
      <c r="M183" s="107"/>
      <c r="N183" s="107"/>
      <c r="O183" s="107"/>
      <c r="P183" s="107"/>
      <c r="Q183" s="107"/>
      <c r="R183" s="107"/>
      <c r="S183" s="107"/>
      <c r="T183" s="107"/>
      <c r="U183" s="107"/>
      <c r="V183" s="107"/>
      <c r="W183" s="107"/>
      <c r="X183" s="107"/>
      <c r="Y183" s="107"/>
      <c r="Z183" s="107"/>
      <c r="AA183" s="107"/>
      <c r="AB183" s="107"/>
    </row>
    <row r="184" spans="1:28" ht="13.9">
      <c r="A184" s="288"/>
      <c r="B184" s="196"/>
      <c r="C184" s="196"/>
      <c r="D184" s="196"/>
      <c r="E184" s="196"/>
      <c r="F184" s="196"/>
      <c r="G184" s="305"/>
      <c r="H184" s="196"/>
      <c r="I184" s="196"/>
      <c r="J184" s="196"/>
      <c r="K184" s="1"/>
      <c r="L184" s="1"/>
      <c r="M184" s="107"/>
      <c r="N184" s="107"/>
      <c r="O184" s="107"/>
      <c r="P184" s="107"/>
      <c r="Q184" s="107"/>
      <c r="R184" s="107"/>
      <c r="S184" s="107"/>
      <c r="T184" s="107"/>
      <c r="U184" s="107"/>
      <c r="V184" s="107"/>
      <c r="W184" s="107"/>
      <c r="X184" s="107"/>
      <c r="Y184" s="107"/>
      <c r="Z184" s="107"/>
      <c r="AA184" s="107"/>
      <c r="AB184" s="107"/>
    </row>
    <row r="185" spans="1:28" ht="13.9">
      <c r="A185" s="288"/>
      <c r="B185" s="196"/>
      <c r="C185" s="196"/>
      <c r="D185" s="196"/>
      <c r="E185" s="196"/>
      <c r="F185" s="196"/>
      <c r="G185" s="305"/>
      <c r="H185" s="196"/>
      <c r="I185" s="196"/>
      <c r="J185" s="196"/>
      <c r="K185" s="1"/>
      <c r="L185" s="1"/>
      <c r="M185" s="107"/>
      <c r="N185" s="107"/>
      <c r="O185" s="107"/>
      <c r="P185" s="107"/>
      <c r="Q185" s="107"/>
      <c r="R185" s="107"/>
      <c r="S185" s="107"/>
      <c r="T185" s="107"/>
      <c r="U185" s="107"/>
      <c r="V185" s="107"/>
      <c r="W185" s="107"/>
      <c r="X185" s="107"/>
      <c r="Y185" s="107"/>
      <c r="Z185" s="107"/>
      <c r="AA185" s="107"/>
      <c r="AB185" s="107"/>
    </row>
    <row r="186" spans="1:28" ht="13.9">
      <c r="A186" s="288"/>
      <c r="B186" s="196"/>
      <c r="C186" s="196"/>
      <c r="D186" s="196"/>
      <c r="E186" s="196"/>
      <c r="F186" s="196"/>
      <c r="G186" s="305"/>
      <c r="H186" s="196"/>
      <c r="I186" s="196"/>
      <c r="J186" s="196"/>
      <c r="K186" s="1"/>
      <c r="L186" s="1"/>
      <c r="M186" s="107"/>
      <c r="N186" s="107"/>
      <c r="O186" s="107"/>
      <c r="P186" s="107"/>
      <c r="Q186" s="107"/>
      <c r="R186" s="107"/>
      <c r="S186" s="107"/>
      <c r="T186" s="107"/>
      <c r="U186" s="107"/>
      <c r="V186" s="107"/>
      <c r="W186" s="107"/>
      <c r="X186" s="107"/>
      <c r="Y186" s="107"/>
      <c r="Z186" s="107"/>
      <c r="AA186" s="107"/>
      <c r="AB186" s="107"/>
    </row>
    <row r="187" spans="1:28" ht="13.9">
      <c r="A187" s="288"/>
      <c r="B187" s="196"/>
      <c r="C187" s="196"/>
      <c r="D187" s="196"/>
      <c r="E187" s="196"/>
      <c r="F187" s="196"/>
      <c r="G187" s="305"/>
      <c r="H187" s="196"/>
      <c r="I187" s="196"/>
      <c r="J187" s="196"/>
      <c r="K187" s="1"/>
      <c r="L187" s="1"/>
      <c r="M187" s="107"/>
      <c r="N187" s="107"/>
      <c r="O187" s="107"/>
      <c r="P187" s="107"/>
      <c r="Q187" s="107"/>
      <c r="R187" s="107"/>
      <c r="S187" s="107"/>
      <c r="T187" s="107"/>
      <c r="U187" s="107"/>
      <c r="V187" s="107"/>
      <c r="W187" s="107"/>
      <c r="X187" s="107"/>
      <c r="Y187" s="107"/>
      <c r="Z187" s="107"/>
      <c r="AA187" s="107"/>
      <c r="AB187" s="107"/>
    </row>
    <row r="188" spans="1:28" ht="13.9">
      <c r="A188" s="288"/>
      <c r="B188" s="196"/>
      <c r="C188" s="196"/>
      <c r="D188" s="196"/>
      <c r="E188" s="196"/>
      <c r="F188" s="196"/>
      <c r="G188" s="305"/>
      <c r="H188" s="196"/>
      <c r="I188" s="196"/>
      <c r="J188" s="196"/>
      <c r="K188" s="1"/>
      <c r="L188" s="1"/>
      <c r="M188" s="107"/>
      <c r="N188" s="107"/>
      <c r="O188" s="107"/>
      <c r="P188" s="107"/>
      <c r="Q188" s="107"/>
      <c r="R188" s="107"/>
      <c r="S188" s="107"/>
      <c r="T188" s="107"/>
      <c r="U188" s="107"/>
      <c r="V188" s="107"/>
      <c r="W188" s="107"/>
      <c r="X188" s="107"/>
      <c r="Y188" s="107"/>
      <c r="Z188" s="107"/>
      <c r="AA188" s="107"/>
      <c r="AB188" s="107"/>
    </row>
    <row r="189" spans="1:28" ht="13.9">
      <c r="A189" s="288"/>
      <c r="B189" s="196"/>
      <c r="C189" s="196"/>
      <c r="D189" s="196"/>
      <c r="E189" s="196"/>
      <c r="F189" s="196"/>
      <c r="G189" s="305"/>
      <c r="H189" s="196"/>
      <c r="I189" s="196"/>
      <c r="J189" s="196"/>
      <c r="K189" s="1"/>
      <c r="L189" s="1"/>
      <c r="M189" s="107"/>
      <c r="N189" s="107"/>
      <c r="O189" s="107"/>
      <c r="P189" s="107"/>
      <c r="Q189" s="107"/>
      <c r="R189" s="107"/>
      <c r="S189" s="107"/>
      <c r="T189" s="107"/>
      <c r="U189" s="107"/>
      <c r="V189" s="107"/>
      <c r="W189" s="107"/>
      <c r="X189" s="107"/>
      <c r="Y189" s="107"/>
      <c r="Z189" s="107"/>
      <c r="AA189" s="107"/>
      <c r="AB189" s="107"/>
    </row>
    <row r="190" spans="1:28" ht="13.9">
      <c r="A190" s="288"/>
      <c r="B190" s="196"/>
      <c r="C190" s="196"/>
      <c r="D190" s="196"/>
      <c r="E190" s="196"/>
      <c r="F190" s="196"/>
      <c r="G190" s="305"/>
      <c r="H190" s="196"/>
      <c r="I190" s="196"/>
      <c r="J190" s="196"/>
      <c r="K190" s="1"/>
      <c r="L190" s="1"/>
      <c r="M190" s="107"/>
      <c r="N190" s="107"/>
      <c r="O190" s="107"/>
      <c r="P190" s="107"/>
      <c r="Q190" s="107"/>
      <c r="R190" s="107"/>
      <c r="S190" s="107"/>
      <c r="T190" s="107"/>
      <c r="U190" s="107"/>
      <c r="V190" s="107"/>
      <c r="W190" s="107"/>
      <c r="X190" s="107"/>
      <c r="Y190" s="107"/>
      <c r="Z190" s="107"/>
      <c r="AA190" s="107"/>
      <c r="AB190" s="107"/>
    </row>
    <row r="191" spans="1:28" ht="13.9">
      <c r="A191" s="288"/>
      <c r="B191" s="196"/>
      <c r="C191" s="196"/>
      <c r="D191" s="196"/>
      <c r="E191" s="196"/>
      <c r="F191" s="196"/>
      <c r="G191" s="305"/>
      <c r="H191" s="196"/>
      <c r="I191" s="196"/>
      <c r="J191" s="196"/>
      <c r="K191" s="1"/>
      <c r="L191" s="1"/>
      <c r="M191" s="107"/>
      <c r="N191" s="107"/>
      <c r="O191" s="107"/>
      <c r="P191" s="107"/>
      <c r="Q191" s="107"/>
      <c r="R191" s="107"/>
      <c r="S191" s="107"/>
      <c r="T191" s="107"/>
      <c r="U191" s="107"/>
      <c r="V191" s="107"/>
      <c r="W191" s="107"/>
      <c r="X191" s="107"/>
      <c r="Y191" s="107"/>
      <c r="Z191" s="107"/>
      <c r="AA191" s="107"/>
      <c r="AB191" s="107"/>
    </row>
    <row r="192" spans="1:28" ht="13.9">
      <c r="A192" s="288"/>
      <c r="B192" s="196"/>
      <c r="C192" s="196"/>
      <c r="D192" s="196"/>
      <c r="E192" s="196"/>
      <c r="F192" s="196"/>
      <c r="G192" s="305"/>
      <c r="H192" s="196"/>
      <c r="I192" s="196"/>
      <c r="J192" s="196"/>
      <c r="K192" s="1"/>
      <c r="L192" s="1"/>
      <c r="M192" s="107"/>
      <c r="N192" s="107"/>
      <c r="O192" s="107"/>
      <c r="P192" s="107"/>
      <c r="Q192" s="107"/>
      <c r="R192" s="107"/>
      <c r="S192" s="107"/>
      <c r="T192" s="107"/>
      <c r="U192" s="107"/>
      <c r="V192" s="107"/>
      <c r="W192" s="107"/>
      <c r="X192" s="107"/>
      <c r="Y192" s="107"/>
      <c r="Z192" s="107"/>
      <c r="AA192" s="107"/>
      <c r="AB192" s="107"/>
    </row>
    <row r="193" spans="1:28" ht="13.9">
      <c r="A193" s="288"/>
      <c r="B193" s="196"/>
      <c r="C193" s="196"/>
      <c r="D193" s="196"/>
      <c r="E193" s="196"/>
      <c r="F193" s="196"/>
      <c r="G193" s="305"/>
      <c r="H193" s="196"/>
      <c r="I193" s="196"/>
      <c r="J193" s="196"/>
      <c r="K193" s="1"/>
      <c r="L193" s="1"/>
      <c r="M193" s="107"/>
      <c r="N193" s="107"/>
      <c r="O193" s="107"/>
      <c r="P193" s="107"/>
      <c r="Q193" s="107"/>
      <c r="R193" s="107"/>
      <c r="S193" s="107"/>
      <c r="T193" s="107"/>
      <c r="U193" s="107"/>
      <c r="V193" s="107"/>
      <c r="W193" s="107"/>
      <c r="X193" s="107"/>
      <c r="Y193" s="107"/>
      <c r="Z193" s="107"/>
      <c r="AA193" s="107"/>
      <c r="AB193" s="107"/>
    </row>
    <row r="194" spans="1:28" ht="13.9">
      <c r="A194" s="288"/>
      <c r="B194" s="196"/>
      <c r="C194" s="196"/>
      <c r="D194" s="196"/>
      <c r="E194" s="196"/>
      <c r="F194" s="196"/>
      <c r="G194" s="305"/>
      <c r="H194" s="196"/>
      <c r="I194" s="196"/>
      <c r="J194" s="196"/>
      <c r="K194" s="1"/>
      <c r="L194" s="1"/>
      <c r="M194" s="107"/>
      <c r="N194" s="107"/>
      <c r="O194" s="107"/>
      <c r="P194" s="107"/>
      <c r="Q194" s="107"/>
      <c r="R194" s="107"/>
      <c r="S194" s="107"/>
      <c r="T194" s="107"/>
      <c r="U194" s="107"/>
      <c r="V194" s="107"/>
      <c r="W194" s="107"/>
      <c r="X194" s="107"/>
      <c r="Y194" s="107"/>
      <c r="Z194" s="107"/>
      <c r="AA194" s="107"/>
      <c r="AB194" s="107"/>
    </row>
    <row r="195" spans="1:28" ht="13.9">
      <c r="A195" s="288"/>
      <c r="B195" s="196"/>
      <c r="C195" s="196"/>
      <c r="D195" s="196"/>
      <c r="E195" s="196"/>
      <c r="F195" s="196"/>
      <c r="G195" s="305"/>
      <c r="H195" s="196"/>
      <c r="I195" s="196"/>
      <c r="J195" s="196"/>
      <c r="K195" s="1"/>
      <c r="L195" s="1"/>
      <c r="M195" s="107"/>
      <c r="N195" s="107"/>
      <c r="O195" s="107"/>
      <c r="P195" s="107"/>
      <c r="Q195" s="107"/>
      <c r="R195" s="107"/>
      <c r="S195" s="107"/>
      <c r="T195" s="107"/>
      <c r="U195" s="107"/>
      <c r="V195" s="107"/>
      <c r="W195" s="107"/>
      <c r="X195" s="107"/>
      <c r="Y195" s="107"/>
      <c r="Z195" s="107"/>
      <c r="AA195" s="107"/>
      <c r="AB195" s="107"/>
    </row>
    <row r="196" spans="1:28" ht="13.9">
      <c r="A196" s="288"/>
      <c r="B196" s="196"/>
      <c r="C196" s="196"/>
      <c r="D196" s="196"/>
      <c r="E196" s="196"/>
      <c r="F196" s="196"/>
      <c r="G196" s="305"/>
      <c r="H196" s="196"/>
      <c r="I196" s="196"/>
      <c r="J196" s="196"/>
      <c r="K196" s="1"/>
      <c r="L196" s="1"/>
      <c r="M196" s="107"/>
      <c r="N196" s="107"/>
      <c r="O196" s="107"/>
      <c r="P196" s="107"/>
      <c r="Q196" s="107"/>
      <c r="R196" s="107"/>
      <c r="S196" s="107"/>
      <c r="T196" s="107"/>
      <c r="U196" s="107"/>
      <c r="V196" s="107"/>
      <c r="W196" s="107"/>
      <c r="X196" s="107"/>
      <c r="Y196" s="107"/>
      <c r="Z196" s="107"/>
      <c r="AA196" s="107"/>
      <c r="AB196" s="107"/>
    </row>
    <row r="197" spans="1:28" ht="13.9">
      <c r="A197" s="288"/>
      <c r="B197" s="196"/>
      <c r="C197" s="196"/>
      <c r="D197" s="196"/>
      <c r="E197" s="196"/>
      <c r="F197" s="196"/>
      <c r="G197" s="305"/>
      <c r="H197" s="196"/>
      <c r="I197" s="196"/>
      <c r="J197" s="196"/>
      <c r="K197" s="1"/>
      <c r="L197" s="1"/>
      <c r="M197" s="107"/>
      <c r="N197" s="107"/>
      <c r="O197" s="107"/>
      <c r="P197" s="107"/>
      <c r="Q197" s="107"/>
      <c r="R197" s="107"/>
      <c r="S197" s="107"/>
      <c r="T197" s="107"/>
      <c r="U197" s="107"/>
      <c r="V197" s="107"/>
      <c r="W197" s="107"/>
      <c r="X197" s="107"/>
      <c r="Y197" s="107"/>
      <c r="Z197" s="107"/>
      <c r="AA197" s="107"/>
      <c r="AB197" s="107"/>
    </row>
    <row r="198" spans="1:28" ht="13.9">
      <c r="A198" s="288"/>
      <c r="B198" s="196"/>
      <c r="C198" s="196"/>
      <c r="D198" s="196"/>
      <c r="E198" s="196"/>
      <c r="F198" s="196"/>
      <c r="G198" s="305"/>
      <c r="H198" s="196"/>
      <c r="I198" s="196"/>
      <c r="J198" s="196"/>
      <c r="K198" s="1"/>
      <c r="L198" s="1"/>
      <c r="M198" s="107"/>
      <c r="N198" s="107"/>
      <c r="O198" s="107"/>
      <c r="P198" s="107"/>
      <c r="Q198" s="107"/>
      <c r="R198" s="107"/>
      <c r="S198" s="107"/>
      <c r="T198" s="107"/>
      <c r="U198" s="107"/>
      <c r="V198" s="107"/>
      <c r="W198" s="107"/>
      <c r="X198" s="107"/>
      <c r="Y198" s="107"/>
      <c r="Z198" s="107"/>
      <c r="AA198" s="107"/>
      <c r="AB198" s="107"/>
    </row>
    <row r="199" spans="1:28" ht="13.9">
      <c r="A199" s="288"/>
      <c r="B199" s="196"/>
      <c r="C199" s="196"/>
      <c r="D199" s="196"/>
      <c r="E199" s="196"/>
      <c r="F199" s="196"/>
      <c r="G199" s="305"/>
      <c r="H199" s="196"/>
      <c r="I199" s="196"/>
      <c r="J199" s="196"/>
      <c r="K199" s="1"/>
      <c r="L199" s="1"/>
      <c r="M199" s="107"/>
      <c r="N199" s="107"/>
      <c r="O199" s="107"/>
      <c r="P199" s="107"/>
      <c r="Q199" s="107"/>
      <c r="R199" s="107"/>
      <c r="S199" s="107"/>
      <c r="T199" s="107"/>
      <c r="U199" s="107"/>
      <c r="V199" s="107"/>
      <c r="W199" s="107"/>
      <c r="X199" s="107"/>
      <c r="Y199" s="107"/>
      <c r="Z199" s="107"/>
      <c r="AA199" s="107"/>
      <c r="AB199" s="107"/>
    </row>
    <row r="200" spans="1:28" ht="13.9">
      <c r="A200" s="288"/>
      <c r="B200" s="196"/>
      <c r="C200" s="196"/>
      <c r="D200" s="196"/>
      <c r="E200" s="196"/>
      <c r="F200" s="196"/>
      <c r="G200" s="305"/>
      <c r="H200" s="196"/>
      <c r="I200" s="196"/>
      <c r="J200" s="196"/>
      <c r="K200" s="1"/>
      <c r="L200" s="1"/>
      <c r="M200" s="107"/>
      <c r="N200" s="107"/>
      <c r="O200" s="107"/>
      <c r="P200" s="107"/>
      <c r="Q200" s="107"/>
      <c r="R200" s="107"/>
      <c r="S200" s="107"/>
      <c r="T200" s="107"/>
      <c r="U200" s="107"/>
      <c r="V200" s="107"/>
      <c r="W200" s="107"/>
      <c r="X200" s="107"/>
      <c r="Y200" s="107"/>
      <c r="Z200" s="107"/>
      <c r="AA200" s="107"/>
      <c r="AB200" s="107"/>
    </row>
    <row r="201" spans="1:28" ht="13.9">
      <c r="A201" s="288"/>
      <c r="B201" s="196"/>
      <c r="C201" s="196"/>
      <c r="D201" s="196"/>
      <c r="E201" s="196"/>
      <c r="F201" s="196"/>
      <c r="G201" s="305"/>
      <c r="H201" s="196"/>
      <c r="I201" s="196"/>
      <c r="J201" s="196"/>
      <c r="K201" s="1"/>
      <c r="L201" s="1"/>
      <c r="M201" s="107"/>
      <c r="N201" s="107"/>
      <c r="O201" s="107"/>
      <c r="P201" s="107"/>
      <c r="Q201" s="107"/>
      <c r="R201" s="107"/>
      <c r="S201" s="107"/>
      <c r="T201" s="107"/>
      <c r="U201" s="107"/>
      <c r="V201" s="107"/>
      <c r="W201" s="107"/>
      <c r="X201" s="107"/>
      <c r="Y201" s="107"/>
      <c r="Z201" s="107"/>
      <c r="AA201" s="107"/>
      <c r="AB201" s="107"/>
    </row>
    <row r="202" spans="1:28" ht="13.9">
      <c r="A202" s="288"/>
      <c r="B202" s="196"/>
      <c r="C202" s="196"/>
      <c r="D202" s="196"/>
      <c r="E202" s="196"/>
      <c r="F202" s="196"/>
      <c r="G202" s="305"/>
      <c r="H202" s="196"/>
      <c r="I202" s="196"/>
      <c r="J202" s="196"/>
      <c r="K202" s="1"/>
      <c r="L202" s="1"/>
      <c r="M202" s="107"/>
      <c r="N202" s="107"/>
      <c r="O202" s="107"/>
      <c r="P202" s="107"/>
      <c r="Q202" s="107"/>
      <c r="R202" s="107"/>
      <c r="S202" s="107"/>
      <c r="T202" s="107"/>
      <c r="U202" s="107"/>
      <c r="V202" s="107"/>
      <c r="W202" s="107"/>
      <c r="X202" s="107"/>
      <c r="Y202" s="107"/>
      <c r="Z202" s="107"/>
      <c r="AA202" s="107"/>
      <c r="AB202" s="107"/>
    </row>
    <row r="203" spans="1:28" ht="13.9">
      <c r="A203" s="288"/>
      <c r="B203" s="196"/>
      <c r="C203" s="196"/>
      <c r="D203" s="196"/>
      <c r="E203" s="196"/>
      <c r="F203" s="196"/>
      <c r="G203" s="305"/>
      <c r="H203" s="196"/>
      <c r="I203" s="196"/>
      <c r="J203" s="196"/>
      <c r="K203" s="1"/>
      <c r="L203" s="1"/>
      <c r="M203" s="107"/>
      <c r="N203" s="107"/>
      <c r="O203" s="107"/>
      <c r="P203" s="107"/>
      <c r="Q203" s="107"/>
      <c r="R203" s="107"/>
      <c r="S203" s="107"/>
      <c r="T203" s="107"/>
      <c r="U203" s="107"/>
      <c r="V203" s="107"/>
      <c r="W203" s="107"/>
      <c r="X203" s="107"/>
      <c r="Y203" s="107"/>
      <c r="Z203" s="107"/>
      <c r="AA203" s="107"/>
      <c r="AB203" s="107"/>
    </row>
    <row r="204" spans="1:28" ht="13.9">
      <c r="A204" s="288"/>
      <c r="B204" s="196"/>
      <c r="C204" s="196"/>
      <c r="D204" s="196"/>
      <c r="E204" s="196"/>
      <c r="F204" s="196"/>
      <c r="G204" s="305"/>
      <c r="H204" s="196"/>
      <c r="I204" s="196"/>
      <c r="J204" s="196"/>
      <c r="K204" s="1"/>
      <c r="L204" s="1"/>
      <c r="M204" s="107"/>
      <c r="N204" s="107"/>
      <c r="O204" s="107"/>
      <c r="P204" s="107"/>
      <c r="Q204" s="107"/>
      <c r="R204" s="107"/>
      <c r="S204" s="107"/>
      <c r="T204" s="107"/>
      <c r="U204" s="107"/>
      <c r="V204" s="107"/>
      <c r="W204" s="107"/>
      <c r="X204" s="107"/>
      <c r="Y204" s="107"/>
      <c r="Z204" s="107"/>
      <c r="AA204" s="107"/>
      <c r="AB204" s="107"/>
    </row>
    <row r="205" spans="1:28" ht="13.9">
      <c r="A205" s="288"/>
      <c r="B205" s="196"/>
      <c r="C205" s="196"/>
      <c r="D205" s="196"/>
      <c r="E205" s="196"/>
      <c r="F205" s="196"/>
      <c r="G205" s="305"/>
      <c r="H205" s="196"/>
      <c r="I205" s="196"/>
      <c r="J205" s="196"/>
      <c r="K205" s="1"/>
      <c r="L205" s="1"/>
      <c r="M205" s="107"/>
      <c r="N205" s="107"/>
      <c r="O205" s="107"/>
      <c r="P205" s="107"/>
      <c r="Q205" s="107"/>
      <c r="R205" s="107"/>
      <c r="S205" s="107"/>
      <c r="T205" s="107"/>
      <c r="U205" s="107"/>
      <c r="V205" s="107"/>
      <c r="W205" s="107"/>
      <c r="X205" s="107"/>
      <c r="Y205" s="107"/>
      <c r="Z205" s="107"/>
      <c r="AA205" s="107"/>
      <c r="AB205" s="107"/>
    </row>
    <row r="206" spans="1:28" ht="13.9">
      <c r="A206" s="288"/>
      <c r="B206" s="196"/>
      <c r="C206" s="196"/>
      <c r="D206" s="196"/>
      <c r="E206" s="196"/>
      <c r="F206" s="196"/>
      <c r="G206" s="305"/>
      <c r="H206" s="196"/>
      <c r="I206" s="196"/>
      <c r="J206" s="196"/>
      <c r="K206" s="1"/>
      <c r="L206" s="1"/>
      <c r="M206" s="107"/>
      <c r="N206" s="107"/>
      <c r="O206" s="107"/>
      <c r="P206" s="107"/>
      <c r="Q206" s="107"/>
      <c r="R206" s="107"/>
      <c r="S206" s="107"/>
      <c r="T206" s="107"/>
      <c r="U206" s="107"/>
      <c r="V206" s="107"/>
      <c r="W206" s="107"/>
      <c r="X206" s="107"/>
      <c r="Y206" s="107"/>
      <c r="Z206" s="107"/>
      <c r="AA206" s="107"/>
      <c r="AB206" s="107"/>
    </row>
    <row r="207" spans="1:28" ht="13.9">
      <c r="A207" s="288"/>
      <c r="B207" s="196"/>
      <c r="C207" s="196"/>
      <c r="D207" s="196"/>
      <c r="E207" s="196"/>
      <c r="F207" s="196"/>
      <c r="G207" s="305"/>
      <c r="H207" s="196"/>
      <c r="I207" s="196"/>
      <c r="J207" s="196"/>
      <c r="K207" s="1"/>
      <c r="L207" s="1"/>
      <c r="M207" s="107"/>
      <c r="N207" s="107"/>
      <c r="O207" s="107"/>
      <c r="P207" s="107"/>
      <c r="Q207" s="107"/>
      <c r="R207" s="107"/>
      <c r="S207" s="107"/>
      <c r="T207" s="107"/>
      <c r="U207" s="107"/>
      <c r="V207" s="107"/>
      <c r="W207" s="107"/>
      <c r="X207" s="107"/>
      <c r="Y207" s="107"/>
      <c r="Z207" s="107"/>
      <c r="AA207" s="107"/>
      <c r="AB207" s="107"/>
    </row>
    <row r="208" spans="1:28" ht="13.9">
      <c r="A208" s="288"/>
      <c r="B208" s="196"/>
      <c r="C208" s="196"/>
      <c r="D208" s="196"/>
      <c r="E208" s="196"/>
      <c r="F208" s="196"/>
      <c r="G208" s="305"/>
      <c r="H208" s="196"/>
      <c r="I208" s="196"/>
      <c r="J208" s="196"/>
      <c r="K208" s="1"/>
      <c r="L208" s="1"/>
      <c r="M208" s="107"/>
      <c r="N208" s="107"/>
      <c r="O208" s="107"/>
      <c r="P208" s="107"/>
      <c r="Q208" s="107"/>
      <c r="R208" s="107"/>
      <c r="S208" s="107"/>
      <c r="T208" s="107"/>
      <c r="U208" s="107"/>
      <c r="V208" s="107"/>
      <c r="W208" s="107"/>
      <c r="X208" s="107"/>
      <c r="Y208" s="107"/>
      <c r="Z208" s="107"/>
      <c r="AA208" s="107"/>
      <c r="AB208" s="107"/>
    </row>
  </sheetData>
  <autoFilter ref="A1:AB208" xr:uid="{00000000-0009-0000-0000-00000D000000}"/>
  <mergeCells count="1">
    <mergeCell ref="I77:I78"/>
  </mergeCells>
  <pageMargins left="0.7" right="0.7" top="0.75" bottom="0.75" header="0.3" footer="0.3"/>
  <pageSetup paperSize="9"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outlinePr summaryBelow="0" summaryRight="0"/>
  </sheetPr>
  <dimension ref="A1:AB208"/>
  <sheetViews>
    <sheetView zoomScale="70" zoomScaleNormal="70" workbookViewId="0">
      <pane ySplit="1" topLeftCell="A145" activePane="bottomLeft" state="frozen"/>
      <selection pane="bottomLeft" activeCell="D151" sqref="D151:D154"/>
    </sheetView>
  </sheetViews>
  <sheetFormatPr defaultColWidth="14.28515625" defaultRowHeight="15.75" customHeight="1"/>
  <cols>
    <col min="1" max="1" width="13" customWidth="1"/>
    <col min="2" max="2" width="40.85546875" customWidth="1"/>
    <col min="3" max="3" width="45.28515625" customWidth="1"/>
    <col min="4" max="5" width="10.5703125" customWidth="1"/>
    <col min="6" max="6" width="33.28515625" customWidth="1"/>
    <col min="7" max="7" width="27.7109375" style="209" customWidth="1"/>
    <col min="8" max="8" width="26.28515625" style="350" customWidth="1"/>
    <col min="11" max="12" width="18.5703125" customWidth="1"/>
  </cols>
  <sheetData>
    <row r="1" spans="1:28" ht="59.65" customHeight="1">
      <c r="A1" s="162" t="s">
        <v>51</v>
      </c>
      <c r="B1" s="7" t="s">
        <v>247</v>
      </c>
      <c r="C1" s="7" t="s">
        <v>248</v>
      </c>
      <c r="D1" s="7" t="s">
        <v>249</v>
      </c>
      <c r="E1" s="7" t="s">
        <v>250</v>
      </c>
      <c r="F1" s="7" t="s">
        <v>251</v>
      </c>
      <c r="G1" s="202" t="s">
        <v>252</v>
      </c>
      <c r="H1" s="202" t="s">
        <v>413</v>
      </c>
      <c r="I1" s="7" t="s">
        <v>414</v>
      </c>
      <c r="J1" s="219" t="s">
        <v>415</v>
      </c>
      <c r="K1" s="1"/>
      <c r="L1" s="1"/>
      <c r="M1" s="163"/>
      <c r="N1" s="163"/>
      <c r="O1" s="163"/>
      <c r="P1" s="163"/>
      <c r="Q1" s="163"/>
      <c r="R1" s="163"/>
      <c r="S1" s="163"/>
      <c r="T1" s="163"/>
      <c r="U1" s="163"/>
      <c r="V1" s="163"/>
      <c r="W1" s="163"/>
      <c r="X1" s="163"/>
      <c r="Y1" s="163"/>
      <c r="Z1" s="163"/>
      <c r="AA1" s="163"/>
      <c r="AB1" s="163"/>
    </row>
    <row r="2" spans="1:28" ht="48">
      <c r="A2" s="245" t="s">
        <v>253</v>
      </c>
      <c r="B2" s="164" t="s">
        <v>634</v>
      </c>
      <c r="C2" s="165"/>
      <c r="D2" s="165"/>
      <c r="E2" s="165"/>
      <c r="F2" s="165"/>
      <c r="G2" s="338" t="s">
        <v>635</v>
      </c>
      <c r="H2" s="339"/>
      <c r="I2" s="166"/>
      <c r="J2" s="166"/>
      <c r="K2" s="246"/>
      <c r="L2" s="246"/>
      <c r="M2" s="166"/>
      <c r="N2" s="166"/>
      <c r="O2" s="166"/>
      <c r="P2" s="166"/>
      <c r="Q2" s="166"/>
      <c r="R2" s="166"/>
      <c r="S2" s="166"/>
      <c r="T2" s="166"/>
      <c r="U2" s="166"/>
      <c r="V2" s="166"/>
      <c r="W2" s="166"/>
      <c r="X2" s="166"/>
      <c r="Y2" s="166"/>
      <c r="Z2" s="166"/>
      <c r="AA2" s="166"/>
      <c r="AB2" s="166"/>
    </row>
    <row r="3" spans="1:28" ht="13.9">
      <c r="A3" s="245" t="s">
        <v>254</v>
      </c>
      <c r="B3" s="164" t="s">
        <v>417</v>
      </c>
      <c r="C3" s="165"/>
      <c r="D3" s="165"/>
      <c r="E3" s="165"/>
      <c r="F3" s="165"/>
      <c r="G3" s="203"/>
      <c r="H3" s="340"/>
      <c r="I3" s="196"/>
      <c r="J3" s="196"/>
      <c r="K3" s="1"/>
      <c r="L3" s="1"/>
      <c r="M3" s="107"/>
      <c r="N3" s="107"/>
      <c r="O3" s="107"/>
      <c r="P3" s="107"/>
      <c r="Q3" s="107"/>
      <c r="R3" s="107"/>
      <c r="S3" s="107"/>
      <c r="T3" s="107"/>
      <c r="U3" s="107"/>
      <c r="V3" s="107"/>
      <c r="W3" s="107"/>
      <c r="X3" s="107"/>
      <c r="Y3" s="107"/>
      <c r="Z3" s="107"/>
      <c r="AA3" s="107"/>
      <c r="AB3" s="107"/>
    </row>
    <row r="4" spans="1:28" ht="26.45">
      <c r="A4" s="245" t="s">
        <v>255</v>
      </c>
      <c r="B4" s="164" t="s">
        <v>418</v>
      </c>
      <c r="C4" s="165"/>
      <c r="D4" s="165"/>
      <c r="E4" s="165"/>
      <c r="F4" s="165"/>
      <c r="G4" s="203"/>
      <c r="H4" s="340"/>
      <c r="I4" s="196"/>
      <c r="J4" s="196"/>
      <c r="K4" s="1"/>
      <c r="L4" s="1"/>
      <c r="M4" s="107"/>
      <c r="N4" s="107"/>
      <c r="O4" s="107"/>
      <c r="P4" s="107"/>
      <c r="Q4" s="107"/>
      <c r="R4" s="107"/>
      <c r="S4" s="107"/>
      <c r="T4" s="107"/>
      <c r="U4" s="107"/>
      <c r="V4" s="107"/>
      <c r="W4" s="107"/>
      <c r="X4" s="107"/>
      <c r="Y4" s="107"/>
      <c r="Z4" s="107"/>
      <c r="AA4" s="107"/>
      <c r="AB4" s="107"/>
    </row>
    <row r="5" spans="1:28" ht="13.9">
      <c r="A5" s="247" t="s">
        <v>257</v>
      </c>
      <c r="B5" s="167" t="s">
        <v>258</v>
      </c>
      <c r="C5" s="167" t="s">
        <v>259</v>
      </c>
      <c r="D5" s="166"/>
      <c r="E5" s="166"/>
      <c r="F5" s="166"/>
      <c r="G5" s="204"/>
      <c r="H5" s="340"/>
      <c r="I5" s="196"/>
      <c r="J5" s="196"/>
      <c r="K5" s="1"/>
      <c r="L5" s="1"/>
      <c r="M5" s="107"/>
      <c r="N5" s="107"/>
      <c r="O5" s="107"/>
      <c r="P5" s="107"/>
      <c r="Q5" s="107"/>
      <c r="R5" s="107"/>
      <c r="S5" s="107"/>
      <c r="T5" s="107"/>
      <c r="U5" s="107"/>
      <c r="V5" s="107"/>
      <c r="W5" s="107"/>
      <c r="X5" s="107"/>
      <c r="Y5" s="107"/>
      <c r="Z5" s="107"/>
      <c r="AA5" s="107"/>
      <c r="AB5" s="107"/>
    </row>
    <row r="6" spans="1:28" ht="13.9">
      <c r="A6" s="162" t="s">
        <v>419</v>
      </c>
      <c r="B6" s="168" t="s">
        <v>21</v>
      </c>
      <c r="C6" s="169"/>
      <c r="D6" s="169"/>
      <c r="E6" s="169"/>
      <c r="F6" s="170"/>
      <c r="G6" s="205"/>
      <c r="H6" s="340"/>
      <c r="I6" s="196"/>
      <c r="J6" s="196"/>
      <c r="K6" s="200"/>
      <c r="L6" s="200"/>
      <c r="M6" s="107"/>
      <c r="N6" s="107"/>
      <c r="O6" s="107"/>
      <c r="P6" s="107"/>
      <c r="Q6" s="107"/>
      <c r="R6" s="107"/>
      <c r="S6" s="107"/>
      <c r="T6" s="107"/>
      <c r="U6" s="107"/>
      <c r="V6" s="107"/>
      <c r="W6" s="107"/>
      <c r="X6" s="107"/>
      <c r="Y6" s="107"/>
      <c r="Z6" s="107"/>
      <c r="AA6" s="107"/>
      <c r="AB6" s="107"/>
    </row>
    <row r="7" spans="1:28" ht="125.45">
      <c r="A7" s="248">
        <v>44562</v>
      </c>
      <c r="B7" s="172" t="s">
        <v>85</v>
      </c>
      <c r="C7" s="173" t="s">
        <v>260</v>
      </c>
      <c r="D7" s="351">
        <v>2</v>
      </c>
      <c r="E7" s="352">
        <v>1.5</v>
      </c>
      <c r="F7" s="189"/>
      <c r="G7" s="206" t="s">
        <v>636</v>
      </c>
      <c r="H7" s="341"/>
      <c r="I7" s="196"/>
      <c r="J7" s="196"/>
      <c r="K7" s="249" t="s">
        <v>2</v>
      </c>
      <c r="L7" s="359">
        <f>SUM(D7:D10)-SUMIF(E7:E10,"-",D7:D10)</f>
        <v>6</v>
      </c>
      <c r="M7" s="107"/>
      <c r="N7" s="107"/>
      <c r="O7" s="107"/>
      <c r="P7" s="107"/>
      <c r="Q7" s="107"/>
      <c r="R7" s="107"/>
      <c r="S7" s="107"/>
      <c r="T7" s="107"/>
      <c r="U7" s="107"/>
      <c r="V7" s="107"/>
      <c r="W7" s="107"/>
      <c r="X7" s="107"/>
      <c r="Y7" s="107"/>
      <c r="Z7" s="107"/>
      <c r="AA7" s="107"/>
      <c r="AB7" s="107"/>
    </row>
    <row r="8" spans="1:28" ht="55.15">
      <c r="A8" s="251">
        <v>44593</v>
      </c>
      <c r="B8" s="172" t="s">
        <v>86</v>
      </c>
      <c r="C8" s="173" t="s">
        <v>263</v>
      </c>
      <c r="D8" s="351">
        <v>2</v>
      </c>
      <c r="E8" s="362">
        <v>1.5</v>
      </c>
      <c r="F8" s="206"/>
      <c r="G8" s="207" t="s">
        <v>637</v>
      </c>
      <c r="H8" s="341"/>
      <c r="I8" s="196"/>
      <c r="J8" s="196"/>
      <c r="K8" s="249" t="s">
        <v>3</v>
      </c>
      <c r="L8" s="359">
        <f>SUMIF(E7:E10,"~?",D7:D10)</f>
        <v>0</v>
      </c>
      <c r="M8" s="107"/>
      <c r="N8" s="107"/>
      <c r="O8" s="107"/>
      <c r="P8" s="107"/>
      <c r="Q8" s="107"/>
      <c r="R8" s="107"/>
      <c r="S8" s="107"/>
      <c r="T8" s="107"/>
      <c r="U8" s="107"/>
      <c r="V8" s="107"/>
      <c r="W8" s="107"/>
      <c r="X8" s="107"/>
      <c r="Y8" s="107"/>
      <c r="Z8" s="107"/>
      <c r="AA8" s="107"/>
      <c r="AB8" s="107"/>
    </row>
    <row r="9" spans="1:28" ht="55.15">
      <c r="A9" s="251">
        <v>44621</v>
      </c>
      <c r="B9" s="172" t="s">
        <v>87</v>
      </c>
      <c r="C9" s="173" t="s">
        <v>265</v>
      </c>
      <c r="D9" s="351">
        <v>1</v>
      </c>
      <c r="E9" s="362">
        <v>0.5</v>
      </c>
      <c r="F9" s="206"/>
      <c r="G9" s="206"/>
      <c r="H9" s="342"/>
      <c r="I9" s="196"/>
      <c r="J9" s="196"/>
      <c r="K9" s="249" t="s">
        <v>4</v>
      </c>
      <c r="L9" s="359">
        <f>SUM(E7:E10)</f>
        <v>4</v>
      </c>
      <c r="M9" s="107"/>
      <c r="N9" s="107"/>
      <c r="O9" s="107"/>
      <c r="P9" s="107"/>
      <c r="Q9" s="107"/>
      <c r="R9" s="107"/>
      <c r="S9" s="107"/>
      <c r="T9" s="107"/>
      <c r="U9" s="107"/>
      <c r="V9" s="107"/>
      <c r="W9" s="107"/>
      <c r="X9" s="107"/>
      <c r="Y9" s="107"/>
      <c r="Z9" s="107"/>
      <c r="AA9" s="107"/>
      <c r="AB9" s="107"/>
    </row>
    <row r="10" spans="1:28" ht="41.45">
      <c r="A10" s="251">
        <v>44652</v>
      </c>
      <c r="B10" s="172" t="s">
        <v>88</v>
      </c>
      <c r="C10" s="173" t="s">
        <v>267</v>
      </c>
      <c r="D10" s="351">
        <v>1</v>
      </c>
      <c r="E10" s="362">
        <v>0.5</v>
      </c>
      <c r="F10" s="206"/>
      <c r="G10" s="206"/>
      <c r="H10" s="342"/>
      <c r="I10" s="196"/>
      <c r="J10" s="196"/>
      <c r="K10" s="249" t="s">
        <v>5</v>
      </c>
      <c r="L10" s="359">
        <f>L7-L8</f>
        <v>6</v>
      </c>
      <c r="M10" s="107"/>
      <c r="N10" s="107"/>
      <c r="O10" s="107"/>
      <c r="P10" s="107"/>
      <c r="Q10" s="107"/>
      <c r="R10" s="107"/>
      <c r="S10" s="107"/>
      <c r="T10" s="107"/>
      <c r="U10" s="107"/>
      <c r="V10" s="107"/>
      <c r="W10" s="107"/>
      <c r="X10" s="107"/>
      <c r="Y10" s="107"/>
      <c r="Z10" s="107"/>
      <c r="AA10" s="107"/>
      <c r="AB10" s="107"/>
    </row>
    <row r="11" spans="1:28" ht="27.6">
      <c r="A11" s="171"/>
      <c r="B11" s="173"/>
      <c r="C11" s="173"/>
      <c r="D11" s="351"/>
      <c r="E11" s="352"/>
      <c r="F11" s="175"/>
      <c r="G11" s="207"/>
      <c r="H11" s="340"/>
      <c r="I11" s="196"/>
      <c r="J11" s="196"/>
      <c r="K11" s="252" t="s">
        <v>423</v>
      </c>
      <c r="L11" s="253">
        <f>IFERROR(L9/L7,"N/A")</f>
        <v>0.66666666666666663</v>
      </c>
      <c r="M11" s="107"/>
      <c r="N11" s="107"/>
      <c r="O11" s="107"/>
      <c r="P11" s="107"/>
      <c r="Q11" s="107"/>
      <c r="R11" s="107"/>
      <c r="S11" s="107"/>
      <c r="T11" s="107"/>
      <c r="U11" s="107"/>
      <c r="V11" s="107"/>
      <c r="W11" s="107"/>
      <c r="X11" s="107"/>
      <c r="Y11" s="107"/>
      <c r="Z11" s="107"/>
      <c r="AA11" s="107"/>
      <c r="AB11" s="107"/>
    </row>
    <row r="12" spans="1:28" ht="13.9">
      <c r="A12" s="162" t="s">
        <v>424</v>
      </c>
      <c r="B12" s="168" t="s">
        <v>23</v>
      </c>
      <c r="C12" s="169"/>
      <c r="D12" s="353"/>
      <c r="E12" s="353"/>
      <c r="F12" s="170"/>
      <c r="G12" s="205"/>
      <c r="H12" s="340"/>
      <c r="I12" s="196"/>
      <c r="J12" s="196"/>
      <c r="K12" s="200"/>
      <c r="L12" s="200"/>
      <c r="M12" s="107"/>
      <c r="N12" s="107"/>
      <c r="O12" s="107"/>
      <c r="P12" s="107"/>
      <c r="Q12" s="107"/>
      <c r="R12" s="107"/>
      <c r="S12" s="107"/>
      <c r="T12" s="107"/>
      <c r="U12" s="107"/>
      <c r="V12" s="107"/>
      <c r="W12" s="107"/>
      <c r="X12" s="107"/>
      <c r="Y12" s="107"/>
      <c r="Z12" s="107"/>
      <c r="AA12" s="107"/>
      <c r="AB12" s="107"/>
    </row>
    <row r="13" spans="1:28" ht="138">
      <c r="A13" s="251">
        <v>44563</v>
      </c>
      <c r="B13" s="172" t="s">
        <v>89</v>
      </c>
      <c r="C13" s="173" t="s">
        <v>268</v>
      </c>
      <c r="D13" s="351">
        <v>2</v>
      </c>
      <c r="E13" s="352">
        <v>1</v>
      </c>
      <c r="F13" s="273" t="s">
        <v>638</v>
      </c>
      <c r="G13" s="207" t="s">
        <v>639</v>
      </c>
      <c r="H13" s="342"/>
      <c r="I13" s="196"/>
      <c r="J13" s="196"/>
      <c r="K13" s="249" t="s">
        <v>2</v>
      </c>
      <c r="L13" s="359">
        <f>SUM(D13:D19)-SUMIF(E13:E19,"-",D13:D19)</f>
        <v>12</v>
      </c>
      <c r="M13" s="107"/>
      <c r="N13" s="107"/>
      <c r="O13" s="107"/>
      <c r="P13" s="107"/>
      <c r="Q13" s="107"/>
      <c r="R13" s="107"/>
      <c r="S13" s="107"/>
      <c r="T13" s="107"/>
      <c r="U13" s="107"/>
      <c r="V13" s="107"/>
      <c r="W13" s="107"/>
      <c r="X13" s="107"/>
      <c r="Y13" s="107"/>
      <c r="Z13" s="107"/>
      <c r="AA13" s="107"/>
      <c r="AB13" s="107"/>
    </row>
    <row r="14" spans="1:28" ht="55.15">
      <c r="A14" s="251">
        <v>44594</v>
      </c>
      <c r="B14" s="172" t="s">
        <v>90</v>
      </c>
      <c r="C14" s="173" t="s">
        <v>271</v>
      </c>
      <c r="D14" s="351">
        <v>3</v>
      </c>
      <c r="E14" s="352">
        <v>2</v>
      </c>
      <c r="F14" s="175"/>
      <c r="G14" s="343" t="s">
        <v>640</v>
      </c>
      <c r="H14" s="342"/>
      <c r="I14" s="196"/>
      <c r="J14" s="196"/>
      <c r="K14" s="249" t="s">
        <v>3</v>
      </c>
      <c r="L14" s="359">
        <f>SUMIF(E13:E19,"~?",D13:D19)</f>
        <v>0</v>
      </c>
      <c r="M14" s="107"/>
      <c r="N14" s="107"/>
      <c r="O14" s="107"/>
      <c r="P14" s="107"/>
      <c r="Q14" s="107"/>
      <c r="R14" s="107"/>
      <c r="S14" s="107"/>
      <c r="T14" s="107"/>
      <c r="U14" s="107"/>
      <c r="V14" s="107"/>
      <c r="W14" s="107"/>
      <c r="X14" s="107"/>
      <c r="Y14" s="107"/>
      <c r="Z14" s="107"/>
      <c r="AA14" s="107"/>
      <c r="AB14" s="107"/>
    </row>
    <row r="15" spans="1:28" ht="96.6">
      <c r="A15" s="251">
        <v>44622</v>
      </c>
      <c r="B15" s="172" t="s">
        <v>91</v>
      </c>
      <c r="C15" s="173" t="s">
        <v>273</v>
      </c>
      <c r="D15" s="351">
        <v>1</v>
      </c>
      <c r="E15" s="352">
        <v>1</v>
      </c>
      <c r="F15" s="175"/>
      <c r="G15" s="1"/>
      <c r="H15" s="342"/>
      <c r="I15" s="196"/>
      <c r="J15" s="196"/>
      <c r="K15" s="249" t="s">
        <v>4</v>
      </c>
      <c r="L15" s="359">
        <f>SUM(E13:E19)</f>
        <v>9</v>
      </c>
      <c r="M15" s="107"/>
      <c r="N15" s="107"/>
      <c r="O15" s="107"/>
      <c r="P15" s="107"/>
      <c r="Q15" s="107"/>
      <c r="R15" s="107"/>
      <c r="S15" s="107"/>
      <c r="T15" s="107"/>
      <c r="U15" s="107"/>
      <c r="V15" s="107"/>
      <c r="W15" s="107"/>
      <c r="X15" s="107"/>
      <c r="Y15" s="107"/>
      <c r="Z15" s="107"/>
      <c r="AA15" s="107"/>
      <c r="AB15" s="107"/>
    </row>
    <row r="16" spans="1:28" ht="41.45">
      <c r="A16" s="251">
        <v>44653</v>
      </c>
      <c r="B16" s="172" t="s">
        <v>92</v>
      </c>
      <c r="C16" s="173" t="s">
        <v>275</v>
      </c>
      <c r="D16" s="351">
        <v>2</v>
      </c>
      <c r="E16" s="352">
        <v>2</v>
      </c>
      <c r="F16" s="175"/>
      <c r="G16" s="207"/>
      <c r="H16" s="342"/>
      <c r="I16" s="196"/>
      <c r="J16" s="196"/>
      <c r="K16" s="249" t="s">
        <v>5</v>
      </c>
      <c r="L16" s="359">
        <f>L13-L14</f>
        <v>12</v>
      </c>
      <c r="M16" s="107"/>
      <c r="N16" s="107"/>
      <c r="O16" s="107"/>
      <c r="P16" s="107"/>
      <c r="Q16" s="107"/>
      <c r="R16" s="107"/>
      <c r="S16" s="107"/>
      <c r="T16" s="107"/>
      <c r="U16" s="107"/>
      <c r="V16" s="107"/>
      <c r="W16" s="107"/>
      <c r="X16" s="107"/>
      <c r="Y16" s="107"/>
      <c r="Z16" s="107"/>
      <c r="AA16" s="107"/>
      <c r="AB16" s="107"/>
    </row>
    <row r="17" spans="1:28" ht="27.6">
      <c r="A17" s="251">
        <v>44683</v>
      </c>
      <c r="B17" s="172" t="s">
        <v>93</v>
      </c>
      <c r="C17" s="173" t="s">
        <v>277</v>
      </c>
      <c r="D17" s="351">
        <v>1</v>
      </c>
      <c r="E17" s="352">
        <v>1</v>
      </c>
      <c r="F17" s="175"/>
      <c r="G17" s="207"/>
      <c r="H17" s="342"/>
      <c r="I17" s="196"/>
      <c r="J17" s="196"/>
      <c r="K17" s="252" t="s">
        <v>423</v>
      </c>
      <c r="L17" s="253">
        <f>IFERROR(L15/L13,"N/A")</f>
        <v>0.75</v>
      </c>
      <c r="M17" s="107"/>
      <c r="N17" s="107"/>
      <c r="O17" s="107"/>
      <c r="P17" s="107"/>
      <c r="Q17" s="107"/>
      <c r="R17" s="107"/>
      <c r="S17" s="107"/>
      <c r="T17" s="107"/>
      <c r="U17" s="107"/>
      <c r="V17" s="107"/>
      <c r="W17" s="107"/>
      <c r="X17" s="107"/>
      <c r="Y17" s="107"/>
      <c r="Z17" s="107"/>
      <c r="AA17" s="107"/>
      <c r="AB17" s="107"/>
    </row>
    <row r="18" spans="1:28" ht="57">
      <c r="A18" s="251">
        <v>44714</v>
      </c>
      <c r="B18" s="172" t="s">
        <v>95</v>
      </c>
      <c r="C18" s="344" t="s">
        <v>641</v>
      </c>
      <c r="D18" s="351">
        <v>2</v>
      </c>
      <c r="E18" s="352">
        <v>1</v>
      </c>
      <c r="F18" s="175"/>
      <c r="G18" s="207" t="s">
        <v>642</v>
      </c>
      <c r="H18" s="342"/>
      <c r="I18" s="196"/>
      <c r="J18" s="196"/>
      <c r="K18" s="1"/>
      <c r="L18" s="254"/>
      <c r="M18" s="107"/>
      <c r="N18" s="107"/>
      <c r="O18" s="107"/>
      <c r="P18" s="107"/>
      <c r="Q18" s="107"/>
      <c r="R18" s="107"/>
      <c r="S18" s="107"/>
      <c r="T18" s="107"/>
      <c r="U18" s="107"/>
      <c r="V18" s="107"/>
      <c r="W18" s="107"/>
      <c r="X18" s="107"/>
      <c r="Y18" s="107"/>
      <c r="Z18" s="107"/>
      <c r="AA18" s="107"/>
      <c r="AB18" s="107"/>
    </row>
    <row r="19" spans="1:28" ht="41.45">
      <c r="A19" s="251">
        <v>44744</v>
      </c>
      <c r="B19" s="172" t="s">
        <v>96</v>
      </c>
      <c r="C19" s="173"/>
      <c r="D19" s="351">
        <v>1</v>
      </c>
      <c r="E19" s="352">
        <v>1</v>
      </c>
      <c r="F19" s="175"/>
      <c r="G19" s="207"/>
      <c r="H19" s="342"/>
      <c r="I19" s="196"/>
      <c r="J19" s="196"/>
      <c r="K19" s="1"/>
      <c r="L19" s="1"/>
      <c r="M19" s="107"/>
      <c r="N19" s="107"/>
      <c r="O19" s="107"/>
      <c r="P19" s="107"/>
      <c r="Q19" s="107"/>
      <c r="R19" s="107"/>
      <c r="S19" s="107"/>
      <c r="T19" s="107"/>
      <c r="U19" s="107"/>
      <c r="V19" s="107"/>
      <c r="W19" s="107"/>
      <c r="X19" s="107"/>
      <c r="Y19" s="107"/>
      <c r="Z19" s="107"/>
      <c r="AA19" s="107"/>
      <c r="AB19" s="107"/>
    </row>
    <row r="20" spans="1:28" ht="13.9">
      <c r="D20" s="354"/>
      <c r="E20" s="354"/>
      <c r="H20" s="340"/>
      <c r="I20" s="196"/>
      <c r="J20" s="196"/>
      <c r="K20" s="1"/>
      <c r="L20" s="1"/>
      <c r="M20" s="107"/>
      <c r="N20" s="107"/>
      <c r="O20" s="107"/>
      <c r="P20" s="107"/>
      <c r="Q20" s="107"/>
      <c r="R20" s="107"/>
      <c r="S20" s="107"/>
      <c r="T20" s="107"/>
      <c r="U20" s="107"/>
      <c r="V20" s="107"/>
      <c r="W20" s="107"/>
      <c r="X20" s="107"/>
      <c r="Y20" s="107"/>
      <c r="Z20" s="107"/>
      <c r="AA20" s="107"/>
      <c r="AB20" s="107"/>
    </row>
    <row r="21" spans="1:28" ht="13.9">
      <c r="A21" s="171"/>
      <c r="B21" s="173"/>
      <c r="C21" s="173"/>
      <c r="D21" s="351"/>
      <c r="E21" s="352"/>
      <c r="F21" s="175"/>
      <c r="G21" s="207"/>
      <c r="H21" s="340"/>
      <c r="I21" s="196"/>
      <c r="J21" s="196"/>
      <c r="K21" s="1"/>
      <c r="L21" s="2"/>
      <c r="M21" s="107"/>
      <c r="N21" s="107"/>
      <c r="O21" s="107"/>
      <c r="P21" s="107"/>
      <c r="Q21" s="107"/>
      <c r="R21" s="107"/>
      <c r="S21" s="107"/>
      <c r="T21" s="107"/>
      <c r="U21" s="107"/>
      <c r="V21" s="107"/>
      <c r="W21" s="107"/>
      <c r="X21" s="107"/>
      <c r="Y21" s="107"/>
      <c r="Z21" s="107"/>
      <c r="AA21" s="107"/>
      <c r="AB21" s="107"/>
    </row>
    <row r="22" spans="1:28" ht="13.9">
      <c r="A22" s="162" t="s">
        <v>431</v>
      </c>
      <c r="B22" s="169" t="s">
        <v>25</v>
      </c>
      <c r="C22" s="169"/>
      <c r="D22" s="353"/>
      <c r="E22" s="353"/>
      <c r="F22" s="170"/>
      <c r="G22" s="205"/>
      <c r="H22" s="340"/>
      <c r="I22" s="196"/>
      <c r="J22" s="196"/>
      <c r="K22" s="200"/>
      <c r="L22" s="200"/>
      <c r="M22" s="107"/>
      <c r="N22" s="107"/>
      <c r="O22" s="107"/>
      <c r="P22" s="107"/>
      <c r="Q22" s="107"/>
      <c r="R22" s="107"/>
      <c r="S22" s="107"/>
      <c r="T22" s="107"/>
      <c r="U22" s="107"/>
      <c r="V22" s="107"/>
      <c r="W22" s="107"/>
      <c r="X22" s="107"/>
      <c r="Y22" s="107"/>
      <c r="Z22" s="107"/>
      <c r="AA22" s="107"/>
      <c r="AB22" s="107"/>
    </row>
    <row r="23" spans="1:28" ht="55.15">
      <c r="A23" s="251">
        <v>44564</v>
      </c>
      <c r="B23" s="172" t="s">
        <v>97</v>
      </c>
      <c r="C23" s="173"/>
      <c r="D23" s="351">
        <v>1</v>
      </c>
      <c r="E23" s="352">
        <v>0</v>
      </c>
      <c r="F23" s="175"/>
      <c r="G23" s="207" t="s">
        <v>643</v>
      </c>
      <c r="H23" s="342"/>
      <c r="I23" s="196"/>
      <c r="J23" s="196"/>
      <c r="K23" s="249" t="s">
        <v>2</v>
      </c>
      <c r="L23" s="359">
        <f>SUM(D23:D26)-SUMIF(E23:E26,"-",D23:D26)</f>
        <v>4</v>
      </c>
      <c r="M23" s="107"/>
      <c r="N23" s="107"/>
      <c r="O23" s="107"/>
      <c r="P23" s="107"/>
      <c r="Q23" s="107"/>
      <c r="R23" s="107"/>
      <c r="S23" s="107"/>
      <c r="T23" s="107"/>
      <c r="U23" s="107"/>
      <c r="V23" s="107"/>
      <c r="W23" s="107"/>
      <c r="X23" s="107"/>
      <c r="Y23" s="107"/>
      <c r="Z23" s="107"/>
      <c r="AA23" s="107"/>
      <c r="AB23" s="107"/>
    </row>
    <row r="24" spans="1:28" ht="82.9">
      <c r="A24" s="251">
        <v>44595</v>
      </c>
      <c r="B24" s="172" t="s">
        <v>98</v>
      </c>
      <c r="C24" s="173" t="s">
        <v>285</v>
      </c>
      <c r="D24" s="351">
        <v>3</v>
      </c>
      <c r="E24" s="352">
        <v>3</v>
      </c>
      <c r="F24" s="196"/>
      <c r="G24" s="345" t="s">
        <v>644</v>
      </c>
      <c r="H24" s="342"/>
      <c r="I24" s="196"/>
      <c r="J24" s="196"/>
      <c r="K24" s="249" t="s">
        <v>3</v>
      </c>
      <c r="L24" s="359">
        <f>SUMIF(E23:E26,"~?",D23:D26)</f>
        <v>0</v>
      </c>
      <c r="M24" s="107"/>
      <c r="N24" s="107"/>
      <c r="O24" s="107"/>
      <c r="P24" s="107"/>
      <c r="Q24" s="107"/>
      <c r="R24" s="107"/>
      <c r="S24" s="107"/>
      <c r="T24" s="107"/>
      <c r="U24" s="107"/>
      <c r="V24" s="107"/>
      <c r="W24" s="107"/>
      <c r="X24" s="107"/>
      <c r="Y24" s="107"/>
      <c r="Z24" s="107"/>
      <c r="AA24" s="107"/>
      <c r="AB24" s="107"/>
    </row>
    <row r="25" spans="1:28" ht="13.9">
      <c r="A25" s="172"/>
      <c r="B25" s="172"/>
      <c r="C25" s="173"/>
      <c r="D25" s="351"/>
      <c r="E25" s="352"/>
      <c r="G25" s="207"/>
      <c r="H25" s="340"/>
      <c r="I25" s="196"/>
      <c r="J25" s="196"/>
      <c r="K25" s="249" t="s">
        <v>4</v>
      </c>
      <c r="L25" s="359">
        <f>SUM(E23:E26)</f>
        <v>3</v>
      </c>
      <c r="M25" s="107"/>
      <c r="N25" s="107"/>
      <c r="O25" s="107"/>
      <c r="P25" s="107"/>
      <c r="Q25" s="107"/>
      <c r="R25" s="107"/>
      <c r="S25" s="107"/>
      <c r="T25" s="107"/>
      <c r="U25" s="107"/>
      <c r="V25" s="107"/>
      <c r="W25" s="107"/>
      <c r="X25" s="107"/>
      <c r="Y25" s="107"/>
      <c r="Z25" s="107"/>
      <c r="AA25" s="107"/>
      <c r="AB25" s="107"/>
    </row>
    <row r="26" spans="1:28" ht="27.6">
      <c r="A26" s="171"/>
      <c r="B26" s="173"/>
      <c r="C26" s="173"/>
      <c r="D26" s="351"/>
      <c r="E26" s="352"/>
      <c r="F26" s="175"/>
      <c r="G26" s="207"/>
      <c r="H26" s="340"/>
      <c r="I26" s="196"/>
      <c r="J26" s="196"/>
      <c r="K26" s="249" t="s">
        <v>5</v>
      </c>
      <c r="L26" s="359">
        <f>L23-L24</f>
        <v>4</v>
      </c>
      <c r="M26" s="107"/>
      <c r="N26" s="107"/>
      <c r="O26" s="107"/>
      <c r="P26" s="107"/>
      <c r="Q26" s="107"/>
      <c r="R26" s="107"/>
      <c r="S26" s="107"/>
      <c r="T26" s="107"/>
      <c r="U26" s="107"/>
      <c r="V26" s="107"/>
      <c r="W26" s="107"/>
      <c r="X26" s="107"/>
      <c r="Y26" s="107"/>
      <c r="Z26" s="107"/>
      <c r="AA26" s="107"/>
      <c r="AB26" s="107"/>
    </row>
    <row r="27" spans="1:28" ht="27.6">
      <c r="D27" s="354"/>
      <c r="E27" s="354"/>
      <c r="H27" s="340"/>
      <c r="I27" s="196"/>
      <c r="J27" s="196"/>
      <c r="K27" s="252" t="s">
        <v>423</v>
      </c>
      <c r="L27" s="253">
        <f>IFERROR(L25/L23,"N/A")</f>
        <v>0.75</v>
      </c>
      <c r="M27" s="107"/>
      <c r="N27" s="107"/>
      <c r="O27" s="107"/>
      <c r="P27" s="107"/>
      <c r="Q27" s="107"/>
      <c r="R27" s="107"/>
      <c r="S27" s="107"/>
      <c r="T27" s="107"/>
      <c r="U27" s="107"/>
      <c r="V27" s="107"/>
      <c r="W27" s="107"/>
      <c r="X27" s="107"/>
      <c r="Y27" s="107"/>
      <c r="Z27" s="107"/>
      <c r="AA27" s="107"/>
      <c r="AB27" s="107"/>
    </row>
    <row r="28" spans="1:28" ht="28.15" customHeight="1">
      <c r="A28" s="162" t="s">
        <v>434</v>
      </c>
      <c r="B28" s="168" t="s">
        <v>27</v>
      </c>
      <c r="C28" s="169"/>
      <c r="D28" s="353"/>
      <c r="E28" s="353"/>
      <c r="F28" s="170"/>
      <c r="G28" s="205"/>
      <c r="H28" s="340"/>
      <c r="I28" s="196"/>
      <c r="J28" s="196"/>
      <c r="K28" s="1"/>
      <c r="L28" s="1"/>
      <c r="M28" s="107"/>
      <c r="N28" s="107"/>
      <c r="O28" s="107"/>
      <c r="P28" s="107"/>
      <c r="Q28" s="107"/>
      <c r="R28" s="107"/>
      <c r="S28" s="107"/>
      <c r="T28" s="107"/>
      <c r="U28" s="107"/>
      <c r="V28" s="107"/>
      <c r="W28" s="107"/>
      <c r="X28" s="107"/>
      <c r="Y28" s="107"/>
      <c r="Z28" s="107"/>
      <c r="AA28" s="107"/>
      <c r="AB28" s="107"/>
    </row>
    <row r="29" spans="1:28" ht="138">
      <c r="A29" s="251">
        <v>44565</v>
      </c>
      <c r="B29" s="172" t="s">
        <v>101</v>
      </c>
      <c r="C29" s="173" t="s">
        <v>290</v>
      </c>
      <c r="D29" s="351">
        <v>2</v>
      </c>
      <c r="E29" s="362" t="s">
        <v>286</v>
      </c>
      <c r="F29" s="175"/>
      <c r="G29" s="207" t="s">
        <v>645</v>
      </c>
      <c r="H29" s="342"/>
      <c r="I29" s="196"/>
      <c r="J29" s="196"/>
      <c r="K29" s="255" t="s">
        <v>2</v>
      </c>
      <c r="L29" s="360">
        <f>SUM(D29:D32)-SUMIF(E29:E32,"-",D29:D32)</f>
        <v>6</v>
      </c>
      <c r="M29" s="107"/>
      <c r="N29" s="107"/>
      <c r="O29" s="107"/>
      <c r="P29" s="107"/>
      <c r="Q29" s="107"/>
      <c r="R29" s="107"/>
      <c r="S29" s="107"/>
      <c r="T29" s="107"/>
      <c r="U29" s="107"/>
      <c r="V29" s="107"/>
      <c r="W29" s="107"/>
      <c r="X29" s="107"/>
      <c r="Y29" s="107"/>
      <c r="Z29" s="107"/>
      <c r="AA29" s="107"/>
      <c r="AB29" s="107"/>
    </row>
    <row r="30" spans="1:28" ht="57">
      <c r="A30" s="251">
        <v>44596</v>
      </c>
      <c r="B30" s="172" t="s">
        <v>102</v>
      </c>
      <c r="C30" s="173" t="s">
        <v>292</v>
      </c>
      <c r="D30" s="351">
        <v>2</v>
      </c>
      <c r="E30" s="352">
        <v>0</v>
      </c>
      <c r="F30" s="175"/>
      <c r="G30" s="207" t="s">
        <v>646</v>
      </c>
      <c r="H30" s="342"/>
      <c r="I30" s="196"/>
      <c r="J30" s="196"/>
      <c r="K30" s="249" t="s">
        <v>3</v>
      </c>
      <c r="L30" s="359">
        <f>SUMIF(E29:E32,"~?",D29:D32)</f>
        <v>2</v>
      </c>
      <c r="M30" s="107"/>
      <c r="N30" s="107"/>
      <c r="O30" s="107"/>
      <c r="P30" s="107"/>
      <c r="Q30" s="107"/>
      <c r="R30" s="107"/>
      <c r="S30" s="107"/>
      <c r="T30" s="107"/>
      <c r="U30" s="107"/>
      <c r="V30" s="107"/>
      <c r="W30" s="107"/>
      <c r="X30" s="107"/>
      <c r="Y30" s="107"/>
      <c r="Z30" s="107"/>
      <c r="AA30" s="107"/>
      <c r="AB30" s="107"/>
    </row>
    <row r="31" spans="1:28" ht="69">
      <c r="A31" s="257">
        <v>44624</v>
      </c>
      <c r="B31" s="172" t="s">
        <v>103</v>
      </c>
      <c r="C31" s="173" t="s">
        <v>294</v>
      </c>
      <c r="D31" s="351">
        <v>2</v>
      </c>
      <c r="E31" s="352">
        <v>0.5</v>
      </c>
      <c r="F31" s="175"/>
      <c r="G31" s="207" t="s">
        <v>647</v>
      </c>
      <c r="H31" s="342"/>
      <c r="I31" s="196"/>
      <c r="J31" s="196"/>
      <c r="K31" s="249" t="s">
        <v>4</v>
      </c>
      <c r="L31" s="359">
        <f>SUM(E29:E32)</f>
        <v>0.5</v>
      </c>
      <c r="M31" s="107"/>
      <c r="N31" s="107"/>
      <c r="O31" s="107"/>
      <c r="P31" s="107"/>
      <c r="Q31" s="107"/>
      <c r="R31" s="107"/>
      <c r="S31" s="107"/>
      <c r="T31" s="107"/>
      <c r="U31" s="107"/>
      <c r="V31" s="107"/>
      <c r="W31" s="107"/>
      <c r="X31" s="107"/>
      <c r="Y31" s="107"/>
      <c r="Z31" s="107"/>
      <c r="AA31" s="107"/>
      <c r="AB31" s="107"/>
    </row>
    <row r="32" spans="1:28" ht="27.6">
      <c r="A32" s="171"/>
      <c r="B32" s="173"/>
      <c r="C32" s="173"/>
      <c r="D32" s="351"/>
      <c r="E32" s="352"/>
      <c r="F32" s="175"/>
      <c r="G32" s="207"/>
      <c r="H32" s="340"/>
      <c r="I32" s="196"/>
      <c r="J32" s="196"/>
      <c r="K32" s="249" t="s">
        <v>5</v>
      </c>
      <c r="L32" s="359">
        <f>L29-L30</f>
        <v>4</v>
      </c>
      <c r="M32" s="107"/>
      <c r="N32" s="107"/>
      <c r="O32" s="107"/>
      <c r="P32" s="107"/>
      <c r="Q32" s="107"/>
      <c r="R32" s="107"/>
      <c r="S32" s="107"/>
      <c r="T32" s="107"/>
      <c r="U32" s="107"/>
      <c r="V32" s="107"/>
      <c r="W32" s="107"/>
      <c r="X32" s="107"/>
      <c r="Y32" s="107"/>
      <c r="Z32" s="107"/>
      <c r="AA32" s="107"/>
      <c r="AB32" s="107"/>
    </row>
    <row r="33" spans="1:28" ht="27.6">
      <c r="A33" s="171"/>
      <c r="B33" s="173"/>
      <c r="C33" s="173"/>
      <c r="D33" s="351"/>
      <c r="E33" s="352"/>
      <c r="F33" s="175"/>
      <c r="G33" s="207"/>
      <c r="H33" s="340"/>
      <c r="I33" s="196"/>
      <c r="J33" s="196"/>
      <c r="K33" s="252" t="s">
        <v>423</v>
      </c>
      <c r="L33" s="253">
        <f>IFERROR(L31/L29,"N/A")</f>
        <v>8.3333333333333329E-2</v>
      </c>
      <c r="M33" s="107"/>
      <c r="N33" s="107"/>
      <c r="O33" s="107"/>
      <c r="P33" s="107"/>
      <c r="Q33" s="107"/>
      <c r="R33" s="107"/>
      <c r="S33" s="107"/>
      <c r="T33" s="107"/>
      <c r="U33" s="107"/>
      <c r="V33" s="107"/>
      <c r="W33" s="107"/>
      <c r="X33" s="107"/>
      <c r="Y33" s="107"/>
      <c r="Z33" s="107"/>
      <c r="AA33" s="107"/>
      <c r="AB33" s="107"/>
    </row>
    <row r="34" spans="1:28" ht="13.9">
      <c r="A34" s="162" t="s">
        <v>436</v>
      </c>
      <c r="B34" s="168" t="s">
        <v>296</v>
      </c>
      <c r="C34" s="169"/>
      <c r="D34" s="353"/>
      <c r="E34" s="353"/>
      <c r="F34" s="170"/>
      <c r="G34" s="205"/>
      <c r="H34" s="340"/>
      <c r="I34" s="196"/>
      <c r="J34" s="196"/>
      <c r="M34" s="107"/>
      <c r="N34" s="107"/>
      <c r="O34" s="107"/>
      <c r="P34" s="107"/>
      <c r="Q34" s="107"/>
      <c r="R34" s="107"/>
      <c r="S34" s="107"/>
      <c r="T34" s="107"/>
      <c r="U34" s="107"/>
      <c r="V34" s="107"/>
      <c r="W34" s="107"/>
      <c r="X34" s="107"/>
      <c r="Y34" s="107"/>
      <c r="Z34" s="107"/>
      <c r="AA34" s="107"/>
      <c r="AB34" s="107"/>
    </row>
    <row r="35" spans="1:28" ht="27.6">
      <c r="A35" s="251">
        <v>44566</v>
      </c>
      <c r="B35" s="172" t="s">
        <v>105</v>
      </c>
      <c r="C35" s="173" t="s">
        <v>297</v>
      </c>
      <c r="D35" s="351">
        <v>3</v>
      </c>
      <c r="E35" s="352">
        <v>3</v>
      </c>
      <c r="F35" s="175"/>
      <c r="G35" s="207" t="s">
        <v>648</v>
      </c>
      <c r="H35" s="342"/>
      <c r="I35" s="196"/>
      <c r="J35" s="196"/>
      <c r="K35" s="249" t="s">
        <v>2</v>
      </c>
      <c r="L35" s="359">
        <f>SUM(D35:D38)-SUMIF(E35:E38,"-",D35:D38)</f>
        <v>4</v>
      </c>
      <c r="M35" s="107"/>
      <c r="N35" s="107"/>
      <c r="O35" s="107"/>
      <c r="P35" s="107"/>
      <c r="Q35" s="107"/>
      <c r="R35" s="107"/>
      <c r="S35" s="107"/>
      <c r="T35" s="107"/>
      <c r="U35" s="107"/>
      <c r="V35" s="107"/>
      <c r="W35" s="107"/>
      <c r="X35" s="107"/>
      <c r="Y35" s="107"/>
      <c r="Z35" s="107"/>
      <c r="AA35" s="107"/>
      <c r="AB35" s="107"/>
    </row>
    <row r="36" spans="1:28" ht="69">
      <c r="A36" s="251">
        <v>44597</v>
      </c>
      <c r="B36" s="172" t="s">
        <v>107</v>
      </c>
      <c r="C36" s="173" t="s">
        <v>299</v>
      </c>
      <c r="D36" s="351">
        <v>1</v>
      </c>
      <c r="E36" s="352">
        <v>0.5</v>
      </c>
      <c r="F36" s="175"/>
      <c r="G36" s="207" t="s">
        <v>649</v>
      </c>
      <c r="H36" s="342"/>
      <c r="I36" s="196"/>
      <c r="J36" s="196"/>
      <c r="K36" s="249" t="s">
        <v>3</v>
      </c>
      <c r="L36" s="359">
        <f>SUMIF(E35:E38,"~?",D35:D38)</f>
        <v>0</v>
      </c>
      <c r="M36" s="107"/>
      <c r="N36" s="107"/>
      <c r="O36" s="107"/>
      <c r="P36" s="107"/>
      <c r="Q36" s="107"/>
      <c r="R36" s="107"/>
      <c r="S36" s="107"/>
      <c r="T36" s="107"/>
      <c r="U36" s="107"/>
      <c r="V36" s="107"/>
      <c r="W36" s="107"/>
      <c r="X36" s="107"/>
      <c r="Y36" s="107"/>
      <c r="Z36" s="107"/>
      <c r="AA36" s="107"/>
      <c r="AB36" s="107"/>
    </row>
    <row r="37" spans="1:28" ht="13.9">
      <c r="D37" s="354"/>
      <c r="E37" s="354"/>
      <c r="H37" s="340"/>
      <c r="I37" s="196"/>
      <c r="J37" s="196"/>
      <c r="K37" s="249" t="s">
        <v>4</v>
      </c>
      <c r="L37" s="359">
        <f>SUM(E35:E38)</f>
        <v>3.5</v>
      </c>
      <c r="M37" s="107"/>
      <c r="N37" s="107"/>
      <c r="O37" s="107"/>
      <c r="P37" s="107"/>
      <c r="Q37" s="107"/>
      <c r="R37" s="107"/>
      <c r="S37" s="107"/>
      <c r="T37" s="107"/>
      <c r="U37" s="107"/>
      <c r="V37" s="107"/>
      <c r="W37" s="107"/>
      <c r="X37" s="107"/>
      <c r="Y37" s="107"/>
      <c r="Z37" s="107"/>
      <c r="AA37" s="107"/>
      <c r="AB37" s="107"/>
    </row>
    <row r="38" spans="1:28" ht="27.6">
      <c r="A38" s="171"/>
      <c r="B38" s="173"/>
      <c r="C38" s="173"/>
      <c r="D38" s="351"/>
      <c r="E38" s="352"/>
      <c r="F38" s="175"/>
      <c r="G38" s="207"/>
      <c r="H38" s="340"/>
      <c r="I38" s="196"/>
      <c r="J38" s="196"/>
      <c r="K38" s="249" t="s">
        <v>5</v>
      </c>
      <c r="L38" s="359">
        <f>L35-L36</f>
        <v>4</v>
      </c>
      <c r="M38" s="107"/>
      <c r="N38" s="107"/>
      <c r="O38" s="107"/>
      <c r="P38" s="107"/>
      <c r="Q38" s="107"/>
      <c r="R38" s="107"/>
      <c r="S38" s="107"/>
      <c r="T38" s="107"/>
      <c r="U38" s="107"/>
      <c r="V38" s="107"/>
      <c r="W38" s="107"/>
      <c r="X38" s="107"/>
      <c r="Y38" s="107"/>
      <c r="Z38" s="107"/>
      <c r="AA38" s="107"/>
      <c r="AB38" s="107"/>
    </row>
    <row r="39" spans="1:28" ht="27.6">
      <c r="A39" s="171"/>
      <c r="B39" s="173"/>
      <c r="C39" s="173"/>
      <c r="D39" s="351"/>
      <c r="E39" s="352"/>
      <c r="F39" s="175"/>
      <c r="G39" s="207"/>
      <c r="H39" s="340"/>
      <c r="I39" s="196"/>
      <c r="J39" s="196"/>
      <c r="K39" s="252" t="s">
        <v>423</v>
      </c>
      <c r="L39" s="253">
        <f>IFERROR(L37/L35,"N/A")</f>
        <v>0.875</v>
      </c>
      <c r="M39" s="107"/>
      <c r="N39" s="107"/>
      <c r="O39" s="107"/>
      <c r="P39" s="107"/>
      <c r="Q39" s="107"/>
      <c r="R39" s="107"/>
      <c r="S39" s="107"/>
      <c r="T39" s="107"/>
      <c r="U39" s="107"/>
      <c r="V39" s="107"/>
      <c r="W39" s="107"/>
      <c r="X39" s="107"/>
      <c r="Y39" s="107"/>
      <c r="Z39" s="107"/>
      <c r="AA39" s="107"/>
      <c r="AB39" s="107"/>
    </row>
    <row r="40" spans="1:28" ht="28.9" customHeight="1">
      <c r="A40" s="162" t="s">
        <v>438</v>
      </c>
      <c r="B40" s="168" t="s">
        <v>31</v>
      </c>
      <c r="C40" s="169"/>
      <c r="D40" s="353"/>
      <c r="E40" s="353"/>
      <c r="F40" s="170"/>
      <c r="G40" s="205"/>
      <c r="H40" s="340"/>
      <c r="I40" s="196"/>
      <c r="J40" s="196"/>
      <c r="M40" s="107"/>
      <c r="N40" s="107"/>
      <c r="O40" s="107"/>
      <c r="P40" s="107"/>
      <c r="Q40" s="107"/>
      <c r="R40" s="107"/>
      <c r="S40" s="107"/>
      <c r="T40" s="107"/>
      <c r="U40" s="107"/>
      <c r="V40" s="107"/>
      <c r="W40" s="107"/>
      <c r="X40" s="107"/>
      <c r="Y40" s="107"/>
      <c r="Z40" s="107"/>
      <c r="AA40" s="107"/>
      <c r="AB40" s="107"/>
    </row>
    <row r="41" spans="1:28" ht="27.6">
      <c r="A41" s="171"/>
      <c r="B41" s="240" t="s">
        <v>300</v>
      </c>
      <c r="C41" s="240"/>
      <c r="D41" s="355"/>
      <c r="E41" s="355"/>
      <c r="F41" s="241"/>
      <c r="G41" s="210"/>
      <c r="H41" s="340"/>
      <c r="I41" s="196"/>
      <c r="J41" s="196"/>
      <c r="K41" s="249" t="s">
        <v>2</v>
      </c>
      <c r="L41" s="359">
        <f>SUM(D41:D50)-SUMIF(E41:E50,"-",D41:D50)</f>
        <v>11</v>
      </c>
      <c r="M41" s="107"/>
      <c r="N41" s="107"/>
      <c r="O41" s="107"/>
      <c r="P41" s="107"/>
      <c r="Q41" s="107"/>
      <c r="R41" s="107"/>
      <c r="S41" s="107"/>
      <c r="T41" s="107"/>
      <c r="U41" s="107"/>
      <c r="V41" s="107"/>
      <c r="W41" s="107"/>
      <c r="X41" s="107"/>
      <c r="Y41" s="107"/>
      <c r="Z41" s="107"/>
      <c r="AA41" s="107"/>
      <c r="AB41" s="107"/>
    </row>
    <row r="42" spans="1:28" ht="27.6">
      <c r="A42" s="229" t="s">
        <v>109</v>
      </c>
      <c r="B42" s="172" t="s">
        <v>110</v>
      </c>
      <c r="C42" s="173" t="s">
        <v>301</v>
      </c>
      <c r="D42" s="351">
        <v>2</v>
      </c>
      <c r="E42" s="352">
        <v>0</v>
      </c>
      <c r="F42" s="239"/>
      <c r="G42" s="207"/>
      <c r="H42" s="342"/>
      <c r="I42" s="196"/>
      <c r="J42" s="196"/>
      <c r="K42" s="249" t="s">
        <v>3</v>
      </c>
      <c r="L42" s="359">
        <f>SUMIF(E41:E50,"~?",D41:D50)</f>
        <v>0</v>
      </c>
      <c r="M42" s="107"/>
      <c r="N42" s="107"/>
      <c r="O42" s="107"/>
      <c r="P42" s="107"/>
      <c r="Q42" s="107"/>
      <c r="R42" s="107"/>
      <c r="S42" s="107"/>
      <c r="T42" s="107"/>
      <c r="U42" s="107"/>
      <c r="V42" s="107"/>
      <c r="W42" s="107"/>
      <c r="X42" s="107"/>
      <c r="Y42" s="107"/>
      <c r="Z42" s="107"/>
      <c r="AA42" s="107"/>
      <c r="AB42" s="107"/>
    </row>
    <row r="43" spans="1:28" ht="41.45">
      <c r="A43" s="230" t="s">
        <v>111</v>
      </c>
      <c r="B43" s="172" t="s">
        <v>112</v>
      </c>
      <c r="C43" s="173" t="s">
        <v>303</v>
      </c>
      <c r="D43" s="351">
        <v>1</v>
      </c>
      <c r="E43" s="352">
        <v>0</v>
      </c>
      <c r="F43" s="196"/>
      <c r="G43" s="196"/>
      <c r="H43" s="342"/>
      <c r="I43" s="196"/>
      <c r="J43" s="196"/>
      <c r="K43" s="249" t="s">
        <v>4</v>
      </c>
      <c r="L43" s="359">
        <f>SUM(E41:E50)</f>
        <v>1</v>
      </c>
      <c r="M43" s="107"/>
      <c r="N43" s="107"/>
      <c r="O43" s="107"/>
      <c r="P43" s="107"/>
      <c r="Q43" s="107"/>
      <c r="R43" s="107"/>
      <c r="S43" s="107"/>
      <c r="T43" s="107"/>
      <c r="U43" s="107"/>
      <c r="V43" s="107"/>
      <c r="W43" s="107"/>
      <c r="X43" s="107"/>
      <c r="Y43" s="107"/>
      <c r="Z43" s="107"/>
      <c r="AA43" s="107"/>
      <c r="AB43" s="107"/>
    </row>
    <row r="44" spans="1:28" ht="96.6">
      <c r="A44" s="231" t="s">
        <v>113</v>
      </c>
      <c r="B44" s="172" t="s">
        <v>114</v>
      </c>
      <c r="C44" s="173" t="s">
        <v>304</v>
      </c>
      <c r="D44" s="351">
        <v>2</v>
      </c>
      <c r="E44" s="352">
        <v>1</v>
      </c>
      <c r="F44" s="196"/>
      <c r="G44" s="345" t="s">
        <v>650</v>
      </c>
      <c r="H44" s="342"/>
      <c r="I44" s="196"/>
      <c r="J44" s="196"/>
      <c r="K44" s="249" t="s">
        <v>5</v>
      </c>
      <c r="L44" s="359">
        <f>L41-L42</f>
        <v>11</v>
      </c>
      <c r="M44" s="107"/>
      <c r="N44" s="107"/>
      <c r="O44" s="107"/>
      <c r="P44" s="107"/>
      <c r="Q44" s="107"/>
      <c r="R44" s="107"/>
      <c r="S44" s="107"/>
      <c r="T44" s="107"/>
      <c r="U44" s="107"/>
      <c r="V44" s="107"/>
      <c r="W44" s="107"/>
      <c r="X44" s="107"/>
      <c r="Y44" s="107"/>
      <c r="Z44" s="107"/>
      <c r="AA44" s="107"/>
      <c r="AB44" s="107"/>
    </row>
    <row r="45" spans="1:28" ht="27.6">
      <c r="A45" s="230"/>
      <c r="B45" s="240" t="s">
        <v>115</v>
      </c>
      <c r="C45" s="240"/>
      <c r="D45" s="355"/>
      <c r="E45" s="355"/>
      <c r="F45" s="241"/>
      <c r="G45" s="210"/>
      <c r="H45" s="340"/>
      <c r="I45" s="196"/>
      <c r="J45" s="196"/>
      <c r="K45" s="252" t="s">
        <v>423</v>
      </c>
      <c r="L45" s="253">
        <f>IFERROR(L43/L41,"N/A")</f>
        <v>9.0909090909090912E-2</v>
      </c>
      <c r="M45" s="107"/>
      <c r="N45" s="107"/>
      <c r="O45" s="107"/>
      <c r="P45" s="107"/>
      <c r="Q45" s="107"/>
      <c r="R45" s="107"/>
      <c r="S45" s="107"/>
      <c r="T45" s="107"/>
      <c r="U45" s="107"/>
      <c r="V45" s="107"/>
      <c r="W45" s="107"/>
      <c r="X45" s="107"/>
      <c r="Y45" s="107"/>
      <c r="Z45" s="107"/>
      <c r="AA45" s="107"/>
      <c r="AB45" s="107"/>
    </row>
    <row r="46" spans="1:28" ht="69">
      <c r="A46" s="220" t="s">
        <v>116</v>
      </c>
      <c r="B46" s="172" t="s">
        <v>119</v>
      </c>
      <c r="C46" s="173" t="s">
        <v>307</v>
      </c>
      <c r="D46" s="351">
        <v>2</v>
      </c>
      <c r="E46" s="352">
        <v>0</v>
      </c>
      <c r="F46" s="175"/>
      <c r="G46" s="207"/>
      <c r="H46" s="342"/>
      <c r="I46" s="196"/>
      <c r="J46" s="196"/>
      <c r="K46" s="1"/>
      <c r="L46" s="1"/>
      <c r="M46" s="107"/>
      <c r="N46" s="107"/>
      <c r="O46" s="107"/>
      <c r="P46" s="107"/>
      <c r="Q46" s="107"/>
      <c r="R46" s="107"/>
      <c r="S46" s="107"/>
      <c r="T46" s="107"/>
      <c r="U46" s="107"/>
      <c r="V46" s="107"/>
      <c r="W46" s="107"/>
      <c r="X46" s="107"/>
      <c r="Y46" s="107"/>
      <c r="Z46" s="107"/>
      <c r="AA46" s="107"/>
      <c r="AB46" s="107"/>
    </row>
    <row r="47" spans="1:28" ht="13.9">
      <c r="A47" s="230"/>
      <c r="B47" s="240" t="s">
        <v>120</v>
      </c>
      <c r="C47" s="240"/>
      <c r="D47" s="355"/>
      <c r="E47" s="355"/>
      <c r="F47" s="241"/>
      <c r="G47" s="210"/>
      <c r="H47" s="340"/>
      <c r="I47" s="196"/>
      <c r="J47" s="196"/>
      <c r="K47" s="1"/>
      <c r="L47" s="1"/>
      <c r="M47" s="107"/>
      <c r="N47" s="107"/>
      <c r="O47" s="107"/>
      <c r="P47" s="107"/>
      <c r="Q47" s="107"/>
      <c r="R47" s="107"/>
      <c r="S47" s="107"/>
      <c r="T47" s="107"/>
      <c r="U47" s="107"/>
      <c r="V47" s="107"/>
      <c r="W47" s="107"/>
      <c r="X47" s="107"/>
      <c r="Y47" s="107"/>
      <c r="Z47" s="107"/>
      <c r="AA47" s="107"/>
      <c r="AB47" s="107"/>
    </row>
    <row r="48" spans="1:28" ht="41.45">
      <c r="A48" s="221" t="s">
        <v>121</v>
      </c>
      <c r="B48" s="172" t="s">
        <v>122</v>
      </c>
      <c r="C48" s="173" t="s">
        <v>309</v>
      </c>
      <c r="D48" s="351">
        <v>2</v>
      </c>
      <c r="E48" s="352">
        <v>0</v>
      </c>
      <c r="F48" s="273" t="s">
        <v>651</v>
      </c>
      <c r="G48" s="207" t="s">
        <v>652</v>
      </c>
      <c r="H48" s="342"/>
      <c r="I48" s="196"/>
      <c r="J48" s="196"/>
      <c r="K48" s="1"/>
      <c r="L48" s="1"/>
      <c r="M48" s="107"/>
      <c r="N48" s="107"/>
      <c r="O48" s="107"/>
      <c r="P48" s="107"/>
      <c r="Q48" s="107"/>
      <c r="R48" s="107"/>
      <c r="S48" s="107"/>
      <c r="T48" s="107"/>
      <c r="U48" s="107"/>
      <c r="V48" s="107"/>
      <c r="W48" s="107"/>
      <c r="X48" s="107"/>
      <c r="Y48" s="107"/>
      <c r="Z48" s="107"/>
      <c r="AA48" s="107"/>
      <c r="AB48" s="107"/>
    </row>
    <row r="49" spans="1:28" ht="55.15">
      <c r="A49" s="221" t="s">
        <v>123</v>
      </c>
      <c r="B49" s="172" t="s">
        <v>128</v>
      </c>
      <c r="C49" s="173" t="s">
        <v>312</v>
      </c>
      <c r="D49" s="351">
        <v>2</v>
      </c>
      <c r="E49" s="352">
        <v>0</v>
      </c>
      <c r="F49" s="196"/>
      <c r="G49" s="345" t="s">
        <v>653</v>
      </c>
      <c r="H49" s="342"/>
      <c r="I49" s="196"/>
      <c r="J49" s="196"/>
      <c r="K49" s="1"/>
      <c r="L49" s="1"/>
      <c r="M49" s="107"/>
      <c r="N49" s="107"/>
      <c r="O49" s="107"/>
      <c r="P49" s="107"/>
      <c r="Q49" s="107"/>
      <c r="R49" s="107"/>
      <c r="S49" s="107"/>
      <c r="T49" s="107"/>
      <c r="U49" s="107"/>
      <c r="V49" s="107"/>
      <c r="W49" s="107"/>
      <c r="X49" s="107"/>
      <c r="Y49" s="107"/>
      <c r="Z49" s="107"/>
      <c r="AA49" s="107"/>
      <c r="AB49" s="107"/>
    </row>
    <row r="50" spans="1:28" ht="13.9">
      <c r="A50" s="171"/>
      <c r="B50" s="173"/>
      <c r="C50" s="173"/>
      <c r="D50" s="351"/>
      <c r="E50" s="352"/>
      <c r="F50" s="175"/>
      <c r="G50" s="207"/>
      <c r="H50" s="340"/>
      <c r="I50" s="196"/>
      <c r="J50" s="196"/>
      <c r="K50" s="1"/>
      <c r="L50" s="1"/>
      <c r="M50" s="107"/>
      <c r="N50" s="107"/>
      <c r="O50" s="107"/>
      <c r="P50" s="107"/>
      <c r="Q50" s="107"/>
      <c r="R50" s="107"/>
      <c r="S50" s="107"/>
      <c r="T50" s="107"/>
      <c r="U50" s="107"/>
      <c r="V50" s="107"/>
      <c r="W50" s="107"/>
      <c r="X50" s="107"/>
      <c r="Y50" s="107"/>
      <c r="Z50" s="107"/>
      <c r="AA50" s="107"/>
      <c r="AB50" s="107"/>
    </row>
    <row r="51" spans="1:28" ht="13.9">
      <c r="A51" s="162" t="s">
        <v>443</v>
      </c>
      <c r="B51" s="168" t="s">
        <v>313</v>
      </c>
      <c r="C51" s="169"/>
      <c r="D51" s="353"/>
      <c r="E51" s="353"/>
      <c r="F51" s="170"/>
      <c r="G51" s="205"/>
      <c r="H51" s="340"/>
      <c r="I51" s="196"/>
      <c r="J51" s="196"/>
      <c r="K51" s="200"/>
      <c r="L51" s="200"/>
      <c r="M51" s="107"/>
      <c r="N51" s="107"/>
      <c r="O51" s="107"/>
      <c r="P51" s="107"/>
      <c r="Q51" s="107"/>
      <c r="R51" s="107"/>
      <c r="S51" s="107"/>
      <c r="T51" s="107"/>
      <c r="U51" s="107"/>
      <c r="V51" s="107"/>
      <c r="W51" s="107"/>
      <c r="X51" s="107"/>
      <c r="Y51" s="107"/>
      <c r="Z51" s="107"/>
      <c r="AA51" s="107"/>
      <c r="AB51" s="107"/>
    </row>
    <row r="52" spans="1:28" ht="27.6">
      <c r="A52" s="171"/>
      <c r="B52" s="242" t="s">
        <v>130</v>
      </c>
      <c r="C52" s="240"/>
      <c r="D52" s="355"/>
      <c r="E52" s="355"/>
      <c r="F52" s="241"/>
      <c r="G52" s="210"/>
      <c r="H52" s="340"/>
      <c r="I52" s="196"/>
      <c r="J52" s="196"/>
      <c r="K52" s="249" t="s">
        <v>2</v>
      </c>
      <c r="L52" s="359">
        <f>SUM(D52:D83)-SUMIF(E52:E83,"-",D52:D83)</f>
        <v>24</v>
      </c>
      <c r="M52" s="107"/>
      <c r="N52" s="107"/>
      <c r="O52" s="107"/>
      <c r="P52" s="107"/>
      <c r="Q52" s="107"/>
      <c r="R52" s="107"/>
      <c r="S52" s="107"/>
      <c r="T52" s="107"/>
      <c r="U52" s="107"/>
      <c r="V52" s="107"/>
      <c r="W52" s="107"/>
      <c r="X52" s="107"/>
      <c r="Y52" s="107"/>
      <c r="Z52" s="107"/>
      <c r="AA52" s="107"/>
      <c r="AB52" s="107"/>
    </row>
    <row r="53" spans="1:28" ht="55.15">
      <c r="A53" s="231" t="s">
        <v>131</v>
      </c>
      <c r="B53" s="172" t="s">
        <v>132</v>
      </c>
      <c r="C53" s="173" t="s">
        <v>314</v>
      </c>
      <c r="D53" s="351">
        <v>1</v>
      </c>
      <c r="E53" s="352">
        <v>0</v>
      </c>
      <c r="F53" s="196"/>
      <c r="G53" s="196" t="s">
        <v>654</v>
      </c>
      <c r="H53" s="342"/>
      <c r="I53" s="196"/>
      <c r="J53" s="196"/>
      <c r="K53" s="249" t="s">
        <v>3</v>
      </c>
      <c r="L53" s="359">
        <f>SUMIF(E52:E83,"~?",D52:D83)</f>
        <v>0</v>
      </c>
      <c r="M53" s="107"/>
      <c r="N53" s="107"/>
      <c r="O53" s="107"/>
      <c r="P53" s="107"/>
      <c r="Q53" s="107"/>
      <c r="R53" s="107"/>
      <c r="S53" s="107"/>
      <c r="T53" s="107"/>
      <c r="U53" s="107"/>
      <c r="V53" s="107"/>
      <c r="W53" s="107"/>
      <c r="X53" s="107"/>
      <c r="Y53" s="107"/>
      <c r="Z53" s="107"/>
      <c r="AA53" s="107"/>
      <c r="AB53" s="107"/>
    </row>
    <row r="54" spans="1:28" ht="96.6">
      <c r="A54" s="231" t="s">
        <v>133</v>
      </c>
      <c r="B54" s="172" t="s">
        <v>134</v>
      </c>
      <c r="C54" s="173" t="s">
        <v>317</v>
      </c>
      <c r="D54" s="351">
        <v>1</v>
      </c>
      <c r="E54" s="352">
        <v>1</v>
      </c>
      <c r="F54" s="196"/>
      <c r="G54" s="345" t="s">
        <v>655</v>
      </c>
      <c r="H54" s="342"/>
      <c r="I54" s="196"/>
      <c r="J54" s="196"/>
      <c r="K54" s="249" t="s">
        <v>4</v>
      </c>
      <c r="L54" s="359">
        <f>SUM(E52:E83)</f>
        <v>16</v>
      </c>
      <c r="M54" s="107"/>
      <c r="N54" s="107"/>
      <c r="O54" s="107"/>
      <c r="P54" s="107"/>
      <c r="Q54" s="107"/>
      <c r="R54" s="107"/>
      <c r="S54" s="107"/>
      <c r="T54" s="107"/>
      <c r="U54" s="107"/>
      <c r="V54" s="107"/>
      <c r="W54" s="107"/>
      <c r="X54" s="107"/>
      <c r="Y54" s="107"/>
      <c r="Z54" s="107"/>
      <c r="AA54" s="107"/>
      <c r="AB54" s="107"/>
    </row>
    <row r="55" spans="1:28" ht="27.6">
      <c r="A55" s="171"/>
      <c r="B55" s="240" t="s">
        <v>318</v>
      </c>
      <c r="C55" s="240"/>
      <c r="D55" s="355"/>
      <c r="E55" s="355"/>
      <c r="F55" s="241"/>
      <c r="G55" s="210"/>
      <c r="H55" s="340"/>
      <c r="I55" s="196"/>
      <c r="J55" s="196"/>
      <c r="K55" s="249" t="s">
        <v>5</v>
      </c>
      <c r="L55" s="359">
        <f>L52-L53</f>
        <v>24</v>
      </c>
      <c r="M55" s="107"/>
      <c r="N55" s="107"/>
      <c r="O55" s="107"/>
      <c r="P55" s="107"/>
      <c r="Q55" s="107"/>
      <c r="R55" s="107"/>
      <c r="S55" s="107"/>
      <c r="T55" s="107"/>
      <c r="U55" s="107"/>
      <c r="V55" s="107"/>
      <c r="W55" s="107"/>
      <c r="X55" s="107"/>
      <c r="Y55" s="107"/>
      <c r="Z55" s="107"/>
      <c r="AA55" s="107"/>
      <c r="AB55" s="107"/>
    </row>
    <row r="56" spans="1:28" ht="41.45">
      <c r="A56" s="171" t="s">
        <v>136</v>
      </c>
      <c r="B56" s="172" t="s">
        <v>137</v>
      </c>
      <c r="C56" s="173" t="s">
        <v>319</v>
      </c>
      <c r="D56" s="351">
        <v>1</v>
      </c>
      <c r="E56" s="352">
        <v>0</v>
      </c>
      <c r="F56" s="175"/>
      <c r="G56" s="207" t="s">
        <v>656</v>
      </c>
      <c r="H56" s="342"/>
      <c r="I56" s="196"/>
      <c r="J56" s="196"/>
      <c r="K56" s="252" t="s">
        <v>423</v>
      </c>
      <c r="L56" s="253">
        <f>IFERROR(L54/L52,"N/A")</f>
        <v>0.66666666666666663</v>
      </c>
      <c r="M56" s="107"/>
      <c r="N56" s="107"/>
      <c r="O56" s="107"/>
      <c r="P56" s="107"/>
      <c r="Q56" s="107"/>
      <c r="R56" s="107"/>
      <c r="S56" s="107"/>
      <c r="T56" s="107"/>
      <c r="U56" s="107"/>
      <c r="V56" s="107"/>
      <c r="W56" s="107"/>
      <c r="X56" s="107"/>
      <c r="Y56" s="107"/>
      <c r="Z56" s="107"/>
      <c r="AA56" s="107"/>
      <c r="AB56" s="107"/>
    </row>
    <row r="57" spans="1:28" ht="27.6">
      <c r="A57" s="171" t="s">
        <v>138</v>
      </c>
      <c r="B57" s="172" t="s">
        <v>139</v>
      </c>
      <c r="C57" s="173" t="s">
        <v>321</v>
      </c>
      <c r="D57" s="351">
        <v>1</v>
      </c>
      <c r="E57" s="352">
        <v>0.5</v>
      </c>
      <c r="F57" s="196"/>
      <c r="G57" s="345" t="s">
        <v>657</v>
      </c>
      <c r="H57" s="346"/>
      <c r="I57" s="196"/>
      <c r="J57" s="196"/>
      <c r="K57" s="1"/>
      <c r="L57" s="1"/>
      <c r="M57" s="107"/>
      <c r="N57" s="107"/>
      <c r="O57" s="107"/>
      <c r="P57" s="107"/>
      <c r="Q57" s="107"/>
      <c r="R57" s="107"/>
      <c r="S57" s="107"/>
      <c r="T57" s="107"/>
      <c r="U57" s="107"/>
      <c r="V57" s="107"/>
      <c r="W57" s="107"/>
      <c r="X57" s="107"/>
      <c r="Y57" s="107"/>
      <c r="Z57" s="107"/>
      <c r="AA57" s="107"/>
      <c r="AB57" s="107"/>
    </row>
    <row r="58" spans="1:28" ht="55.15">
      <c r="A58" s="171" t="s">
        <v>140</v>
      </c>
      <c r="B58" s="172" t="s">
        <v>141</v>
      </c>
      <c r="C58" s="173"/>
      <c r="D58" s="351">
        <v>1</v>
      </c>
      <c r="E58" s="352">
        <v>0.5</v>
      </c>
      <c r="F58" s="175"/>
      <c r="G58" s="345" t="s">
        <v>658</v>
      </c>
      <c r="H58" s="346"/>
      <c r="I58" s="196"/>
      <c r="J58" s="196"/>
      <c r="K58" s="1"/>
      <c r="L58" s="1"/>
      <c r="M58" s="107"/>
      <c r="N58" s="107"/>
      <c r="O58" s="107"/>
      <c r="P58" s="107"/>
      <c r="Q58" s="107"/>
      <c r="R58" s="107"/>
      <c r="S58" s="107"/>
      <c r="T58" s="107"/>
      <c r="U58" s="107"/>
      <c r="V58" s="107"/>
      <c r="W58" s="107"/>
      <c r="X58" s="107"/>
      <c r="Y58" s="107"/>
      <c r="Z58" s="107"/>
      <c r="AA58" s="107"/>
      <c r="AB58" s="107"/>
    </row>
    <row r="59" spans="1:28" ht="13.9">
      <c r="A59" s="171"/>
      <c r="B59" s="240" t="s">
        <v>323</v>
      </c>
      <c r="C59" s="240"/>
      <c r="D59" s="355"/>
      <c r="E59" s="355"/>
      <c r="F59" s="241"/>
      <c r="G59" s="210"/>
      <c r="H59" s="342"/>
      <c r="I59" s="196"/>
      <c r="J59" s="196"/>
      <c r="K59" s="1"/>
      <c r="L59" s="1"/>
      <c r="M59" s="107"/>
      <c r="N59" s="107"/>
      <c r="O59" s="107"/>
      <c r="P59" s="107"/>
      <c r="Q59" s="107"/>
      <c r="R59" s="107"/>
      <c r="S59" s="107"/>
      <c r="T59" s="107"/>
      <c r="U59" s="107"/>
      <c r="V59" s="107"/>
      <c r="W59" s="107"/>
      <c r="X59" s="107"/>
      <c r="Y59" s="107"/>
      <c r="Z59" s="107"/>
      <c r="AA59" s="107"/>
      <c r="AB59" s="107"/>
    </row>
    <row r="60" spans="1:28" ht="55.15">
      <c r="A60" s="171" t="s">
        <v>143</v>
      </c>
      <c r="B60" s="172" t="s">
        <v>144</v>
      </c>
      <c r="C60" s="173" t="s">
        <v>324</v>
      </c>
      <c r="D60" s="351">
        <v>1</v>
      </c>
      <c r="E60" s="352">
        <v>0</v>
      </c>
      <c r="F60" s="175"/>
      <c r="G60" s="207" t="s">
        <v>654</v>
      </c>
      <c r="H60" s="342"/>
      <c r="I60" s="196"/>
      <c r="J60" s="196"/>
      <c r="K60" s="1"/>
      <c r="L60" s="1"/>
      <c r="M60" s="107"/>
      <c r="N60" s="107"/>
      <c r="O60" s="107"/>
      <c r="P60" s="107"/>
      <c r="Q60" s="107"/>
      <c r="R60" s="107"/>
      <c r="S60" s="107"/>
      <c r="T60" s="107"/>
      <c r="U60" s="107"/>
      <c r="V60" s="107"/>
      <c r="W60" s="107"/>
      <c r="X60" s="107"/>
      <c r="Y60" s="107"/>
      <c r="Z60" s="107"/>
      <c r="AA60" s="107"/>
      <c r="AB60" s="107"/>
    </row>
    <row r="61" spans="1:28" ht="13.9">
      <c r="A61" s="171"/>
      <c r="B61" s="240" t="s">
        <v>325</v>
      </c>
      <c r="C61" s="240"/>
      <c r="D61" s="355"/>
      <c r="E61" s="355"/>
      <c r="F61" s="241"/>
      <c r="G61" s="210"/>
      <c r="H61" s="340"/>
      <c r="I61" s="196"/>
      <c r="J61" s="196"/>
      <c r="K61" s="1"/>
      <c r="L61" s="1"/>
      <c r="M61" s="107"/>
      <c r="N61" s="107"/>
      <c r="O61" s="107"/>
      <c r="P61" s="107"/>
      <c r="Q61" s="107"/>
      <c r="R61" s="107"/>
      <c r="S61" s="107"/>
      <c r="T61" s="107"/>
      <c r="U61" s="107"/>
      <c r="V61" s="107"/>
      <c r="W61" s="107"/>
      <c r="X61" s="107"/>
      <c r="Y61" s="107"/>
      <c r="Z61" s="107"/>
      <c r="AA61" s="107"/>
      <c r="AB61" s="107"/>
    </row>
    <row r="62" spans="1:28" ht="55.15">
      <c r="A62" s="171" t="s">
        <v>146</v>
      </c>
      <c r="B62" s="172" t="s">
        <v>147</v>
      </c>
      <c r="C62" s="173" t="s">
        <v>326</v>
      </c>
      <c r="D62" s="351">
        <v>1</v>
      </c>
      <c r="E62" s="352">
        <v>1</v>
      </c>
      <c r="F62" s="175"/>
      <c r="G62" s="207"/>
      <c r="H62" s="342"/>
      <c r="I62" s="196"/>
      <c r="J62" s="196"/>
      <c r="K62" s="1"/>
      <c r="L62" s="1"/>
      <c r="M62" s="107"/>
      <c r="N62" s="107"/>
      <c r="O62" s="107"/>
      <c r="P62" s="107"/>
      <c r="Q62" s="107"/>
      <c r="R62" s="107"/>
      <c r="S62" s="107"/>
      <c r="T62" s="107"/>
      <c r="U62" s="107"/>
      <c r="V62" s="107"/>
      <c r="W62" s="107"/>
      <c r="X62" s="107"/>
      <c r="Y62" s="107"/>
      <c r="Z62" s="107"/>
      <c r="AA62" s="107"/>
      <c r="AB62" s="107"/>
    </row>
    <row r="63" spans="1:28" ht="27.6">
      <c r="A63" s="171" t="s">
        <v>148</v>
      </c>
      <c r="B63" s="172" t="s">
        <v>149</v>
      </c>
      <c r="C63" s="173" t="s">
        <v>328</v>
      </c>
      <c r="D63" s="351">
        <v>1</v>
      </c>
      <c r="E63" s="352">
        <v>1</v>
      </c>
      <c r="F63" s="175"/>
      <c r="G63" s="207"/>
      <c r="H63" s="342"/>
      <c r="I63" s="196"/>
      <c r="J63" s="196"/>
      <c r="K63" s="1"/>
      <c r="L63" s="1"/>
      <c r="M63" s="107"/>
      <c r="N63" s="107"/>
      <c r="O63" s="107"/>
      <c r="P63" s="107"/>
      <c r="Q63" s="107"/>
      <c r="R63" s="107"/>
      <c r="S63" s="107"/>
      <c r="T63" s="107"/>
      <c r="U63" s="107"/>
      <c r="V63" s="107"/>
      <c r="W63" s="107"/>
      <c r="X63" s="107"/>
      <c r="Y63" s="107"/>
      <c r="Z63" s="107"/>
      <c r="AA63" s="107"/>
      <c r="AB63" s="107"/>
    </row>
    <row r="64" spans="1:28" ht="110.45">
      <c r="A64" s="171" t="s">
        <v>150</v>
      </c>
      <c r="B64" s="172" t="s">
        <v>151</v>
      </c>
      <c r="C64" s="173" t="s">
        <v>329</v>
      </c>
      <c r="D64" s="351">
        <v>1</v>
      </c>
      <c r="E64" s="352">
        <v>1</v>
      </c>
      <c r="F64" s="175"/>
      <c r="G64" s="207"/>
      <c r="H64" s="342"/>
      <c r="I64" s="196"/>
      <c r="J64" s="196"/>
      <c r="K64" s="1"/>
      <c r="L64" s="1"/>
      <c r="M64" s="107"/>
      <c r="N64" s="107"/>
      <c r="O64" s="107"/>
      <c r="P64" s="107"/>
      <c r="Q64" s="107"/>
      <c r="R64" s="107"/>
      <c r="S64" s="107"/>
      <c r="T64" s="107"/>
      <c r="U64" s="107"/>
      <c r="V64" s="107"/>
      <c r="W64" s="107"/>
      <c r="X64" s="107"/>
      <c r="Y64" s="107"/>
      <c r="Z64" s="107"/>
      <c r="AA64" s="107"/>
      <c r="AB64" s="107"/>
    </row>
    <row r="65" spans="1:28" ht="13.9">
      <c r="A65" s="171"/>
      <c r="B65" s="240" t="s">
        <v>331</v>
      </c>
      <c r="C65" s="240"/>
      <c r="D65" s="355"/>
      <c r="E65" s="355"/>
      <c r="F65" s="241"/>
      <c r="G65" s="210"/>
      <c r="H65" s="340"/>
      <c r="I65" s="196"/>
      <c r="J65" s="196"/>
      <c r="K65" s="1"/>
      <c r="L65" s="1"/>
      <c r="M65" s="107"/>
      <c r="N65" s="107"/>
      <c r="O65" s="107"/>
      <c r="P65" s="107"/>
      <c r="Q65" s="107"/>
      <c r="R65" s="107"/>
      <c r="S65" s="107"/>
      <c r="T65" s="107"/>
      <c r="U65" s="107"/>
      <c r="V65" s="107"/>
      <c r="W65" s="107"/>
      <c r="X65" s="107"/>
      <c r="Y65" s="107"/>
      <c r="Z65" s="107"/>
      <c r="AA65" s="107"/>
      <c r="AB65" s="107"/>
    </row>
    <row r="66" spans="1:28" ht="82.9">
      <c r="A66" s="171" t="s">
        <v>153</v>
      </c>
      <c r="B66" s="172" t="s">
        <v>154</v>
      </c>
      <c r="C66" s="173" t="s">
        <v>332</v>
      </c>
      <c r="D66" s="351">
        <v>1</v>
      </c>
      <c r="E66" s="352">
        <v>0</v>
      </c>
      <c r="F66" s="175"/>
      <c r="G66" s="207"/>
      <c r="H66" s="342"/>
      <c r="I66" s="196"/>
      <c r="J66" s="196"/>
      <c r="K66" s="1"/>
      <c r="L66" s="1"/>
      <c r="M66" s="107"/>
      <c r="N66" s="107"/>
      <c r="O66" s="107"/>
      <c r="P66" s="107"/>
      <c r="Q66" s="107"/>
      <c r="R66" s="107"/>
      <c r="S66" s="107"/>
      <c r="T66" s="107"/>
      <c r="U66" s="107"/>
      <c r="V66" s="107"/>
      <c r="W66" s="107"/>
      <c r="X66" s="107"/>
      <c r="Y66" s="107"/>
      <c r="Z66" s="107"/>
      <c r="AA66" s="107"/>
      <c r="AB66" s="107"/>
    </row>
    <row r="67" spans="1:28" ht="55.15">
      <c r="A67" s="171" t="s">
        <v>155</v>
      </c>
      <c r="B67" s="172" t="s">
        <v>156</v>
      </c>
      <c r="C67" s="173"/>
      <c r="D67" s="351">
        <v>1</v>
      </c>
      <c r="E67" s="352">
        <v>0.5</v>
      </c>
      <c r="F67" s="175"/>
      <c r="G67" s="207" t="s">
        <v>659</v>
      </c>
      <c r="H67" s="342"/>
      <c r="I67" s="196"/>
      <c r="J67" s="196"/>
      <c r="K67" s="1"/>
      <c r="L67" s="1"/>
      <c r="M67" s="107"/>
      <c r="N67" s="107"/>
      <c r="O67" s="107"/>
      <c r="P67" s="107"/>
      <c r="Q67" s="107"/>
      <c r="R67" s="107"/>
      <c r="S67" s="107"/>
      <c r="T67" s="107"/>
      <c r="U67" s="107"/>
      <c r="V67" s="107"/>
      <c r="W67" s="107"/>
      <c r="X67" s="107"/>
      <c r="Y67" s="107"/>
      <c r="Z67" s="107"/>
      <c r="AA67" s="107"/>
      <c r="AB67" s="107"/>
    </row>
    <row r="68" spans="1:28" ht="13.9">
      <c r="A68" s="171"/>
      <c r="B68" s="240" t="s">
        <v>335</v>
      </c>
      <c r="C68" s="240"/>
      <c r="D68" s="355"/>
      <c r="E68" s="355"/>
      <c r="F68" s="241"/>
      <c r="G68" s="210"/>
      <c r="H68" s="340"/>
      <c r="I68" s="196"/>
      <c r="J68" s="196"/>
      <c r="K68" s="1"/>
      <c r="L68" s="1"/>
      <c r="M68" s="107"/>
      <c r="N68" s="107"/>
      <c r="O68" s="107"/>
      <c r="P68" s="107"/>
      <c r="Q68" s="107"/>
      <c r="R68" s="107"/>
      <c r="S68" s="107"/>
      <c r="T68" s="107"/>
      <c r="U68" s="107"/>
      <c r="V68" s="107"/>
      <c r="W68" s="107"/>
      <c r="X68" s="107"/>
      <c r="Y68" s="107"/>
      <c r="Z68" s="107"/>
      <c r="AA68" s="107"/>
      <c r="AB68" s="107"/>
    </row>
    <row r="69" spans="1:28" ht="82.9">
      <c r="A69" s="171" t="s">
        <v>158</v>
      </c>
      <c r="B69" s="172" t="s">
        <v>159</v>
      </c>
      <c r="C69" s="173" t="s">
        <v>336</v>
      </c>
      <c r="D69" s="351">
        <v>3</v>
      </c>
      <c r="E69" s="352">
        <v>3</v>
      </c>
      <c r="F69" s="175"/>
      <c r="G69" s="207"/>
      <c r="H69" s="342"/>
      <c r="I69" s="196"/>
      <c r="J69" s="196"/>
      <c r="K69" s="1"/>
      <c r="L69" s="1"/>
      <c r="M69" s="107"/>
      <c r="N69" s="107"/>
      <c r="O69" s="107"/>
      <c r="P69" s="107"/>
      <c r="Q69" s="107"/>
      <c r="R69" s="107"/>
      <c r="S69" s="107"/>
      <c r="T69" s="107"/>
      <c r="U69" s="107"/>
      <c r="V69" s="107"/>
      <c r="W69" s="107"/>
      <c r="X69" s="107"/>
      <c r="Y69" s="107"/>
      <c r="Z69" s="107"/>
      <c r="AA69" s="107"/>
      <c r="AB69" s="107"/>
    </row>
    <row r="70" spans="1:28" ht="55.15">
      <c r="A70" s="171" t="s">
        <v>160</v>
      </c>
      <c r="B70" s="172" t="s">
        <v>161</v>
      </c>
      <c r="C70" s="173" t="s">
        <v>338</v>
      </c>
      <c r="D70" s="351">
        <v>1</v>
      </c>
      <c r="E70" s="352">
        <v>1</v>
      </c>
      <c r="F70" s="175"/>
      <c r="G70" s="207"/>
      <c r="H70" s="342"/>
      <c r="I70" s="196"/>
      <c r="J70" s="196"/>
      <c r="K70" s="1"/>
      <c r="L70" s="1"/>
      <c r="M70" s="107"/>
      <c r="N70" s="107"/>
      <c r="O70" s="107"/>
      <c r="P70" s="107"/>
      <c r="Q70" s="107"/>
      <c r="R70" s="107"/>
      <c r="S70" s="107"/>
      <c r="T70" s="107"/>
      <c r="U70" s="107"/>
      <c r="V70" s="107"/>
      <c r="W70" s="107"/>
      <c r="X70" s="107"/>
      <c r="Y70" s="107"/>
      <c r="Z70" s="107"/>
      <c r="AA70" s="107"/>
      <c r="AB70" s="107"/>
    </row>
    <row r="71" spans="1:28" ht="41.45">
      <c r="A71" s="171" t="s">
        <v>162</v>
      </c>
      <c r="B71" s="172" t="s">
        <v>340</v>
      </c>
      <c r="C71" s="173" t="s">
        <v>341</v>
      </c>
      <c r="D71" s="351">
        <v>1</v>
      </c>
      <c r="E71" s="352">
        <v>1</v>
      </c>
      <c r="F71" s="196"/>
      <c r="G71" s="196"/>
      <c r="H71" s="342"/>
      <c r="I71" s="196"/>
      <c r="J71" s="196"/>
      <c r="K71" s="1"/>
      <c r="L71" s="1"/>
      <c r="M71" s="107"/>
      <c r="N71" s="107"/>
      <c r="O71" s="107"/>
      <c r="P71" s="107"/>
      <c r="Q71" s="107"/>
      <c r="R71" s="107"/>
      <c r="S71" s="107"/>
      <c r="T71" s="107"/>
      <c r="U71" s="107"/>
      <c r="V71" s="107"/>
      <c r="W71" s="107"/>
      <c r="X71" s="107"/>
      <c r="Y71" s="107"/>
      <c r="Z71" s="107"/>
      <c r="AA71" s="107"/>
      <c r="AB71" s="107"/>
    </row>
    <row r="72" spans="1:28" ht="55.15">
      <c r="A72" s="171" t="s">
        <v>164</v>
      </c>
      <c r="B72" s="172" t="s">
        <v>342</v>
      </c>
      <c r="C72" s="173"/>
      <c r="D72" s="351">
        <v>1</v>
      </c>
      <c r="E72" s="352">
        <v>1</v>
      </c>
      <c r="F72" s="196"/>
      <c r="G72" s="346"/>
      <c r="H72" s="342"/>
      <c r="I72" s="196"/>
      <c r="J72" s="196"/>
      <c r="K72" s="1"/>
      <c r="L72" s="1"/>
      <c r="M72" s="107"/>
      <c r="N72" s="107"/>
      <c r="O72" s="107"/>
      <c r="P72" s="107"/>
      <c r="Q72" s="107"/>
      <c r="R72" s="107"/>
      <c r="S72" s="107"/>
      <c r="T72" s="107"/>
      <c r="U72" s="107"/>
      <c r="V72" s="107"/>
      <c r="W72" s="107"/>
      <c r="X72" s="107"/>
      <c r="Y72" s="107"/>
      <c r="Z72" s="107"/>
      <c r="AA72" s="107"/>
      <c r="AB72" s="107"/>
    </row>
    <row r="73" spans="1:28" ht="13.9">
      <c r="A73" s="171"/>
      <c r="B73" s="240" t="s">
        <v>343</v>
      </c>
      <c r="C73" s="240"/>
      <c r="D73" s="355"/>
      <c r="E73" s="355"/>
      <c r="F73" s="241"/>
      <c r="G73" s="210"/>
      <c r="H73" s="340"/>
      <c r="I73" s="196"/>
      <c r="J73" s="196"/>
      <c r="K73" s="1"/>
      <c r="L73" s="1"/>
      <c r="M73" s="107"/>
      <c r="N73" s="107"/>
      <c r="O73" s="107"/>
      <c r="P73" s="107"/>
      <c r="Q73" s="107"/>
      <c r="R73" s="107"/>
      <c r="S73" s="107"/>
      <c r="T73" s="107"/>
      <c r="U73" s="107"/>
      <c r="V73" s="107"/>
      <c r="W73" s="107"/>
      <c r="X73" s="107"/>
      <c r="Y73" s="107"/>
      <c r="Z73" s="107"/>
      <c r="AA73" s="107"/>
      <c r="AB73" s="107"/>
    </row>
    <row r="74" spans="1:28" ht="55.15">
      <c r="A74" s="171" t="s">
        <v>167</v>
      </c>
      <c r="B74" s="172" t="s">
        <v>168</v>
      </c>
      <c r="C74" s="173" t="s">
        <v>344</v>
      </c>
      <c r="D74" s="351">
        <v>1</v>
      </c>
      <c r="E74" s="352">
        <v>1</v>
      </c>
      <c r="F74" s="239"/>
      <c r="G74" s="207"/>
      <c r="H74" s="342"/>
      <c r="I74" s="196"/>
      <c r="J74" s="196"/>
      <c r="K74" s="1"/>
      <c r="L74" s="1"/>
      <c r="M74" s="107"/>
      <c r="N74" s="107"/>
      <c r="O74" s="107"/>
      <c r="P74" s="107"/>
      <c r="Q74" s="107"/>
      <c r="R74" s="107"/>
      <c r="S74" s="107"/>
      <c r="T74" s="107"/>
      <c r="U74" s="107"/>
      <c r="V74" s="107"/>
      <c r="W74" s="107"/>
      <c r="X74" s="107"/>
      <c r="Y74" s="107"/>
      <c r="Z74" s="107"/>
      <c r="AA74" s="107"/>
      <c r="AB74" s="107"/>
    </row>
    <row r="75" spans="1:28" ht="41.45">
      <c r="A75" s="171" t="s">
        <v>169</v>
      </c>
      <c r="B75" s="172" t="s">
        <v>170</v>
      </c>
      <c r="C75" s="173"/>
      <c r="D75" s="351">
        <v>1</v>
      </c>
      <c r="E75" s="352">
        <v>1</v>
      </c>
      <c r="F75" s="175"/>
      <c r="G75" s="207"/>
      <c r="H75" s="342"/>
      <c r="I75" s="196"/>
      <c r="J75" s="196"/>
      <c r="K75" s="1"/>
      <c r="L75" s="1"/>
      <c r="M75" s="107"/>
      <c r="N75" s="107"/>
      <c r="O75" s="107"/>
      <c r="P75" s="107"/>
      <c r="Q75" s="107"/>
      <c r="R75" s="107"/>
      <c r="S75" s="107"/>
      <c r="T75" s="107"/>
      <c r="U75" s="107"/>
      <c r="V75" s="107"/>
      <c r="W75" s="107"/>
      <c r="X75" s="107"/>
      <c r="Y75" s="107"/>
      <c r="Z75" s="107"/>
      <c r="AA75" s="107"/>
      <c r="AB75" s="107"/>
    </row>
    <row r="76" spans="1:28" ht="13.9">
      <c r="A76" s="171"/>
      <c r="B76" s="240" t="s">
        <v>348</v>
      </c>
      <c r="C76" s="240"/>
      <c r="D76" s="355"/>
      <c r="E76" s="355"/>
      <c r="F76" s="241"/>
      <c r="G76" s="210"/>
      <c r="H76" s="340"/>
      <c r="I76" s="196"/>
      <c r="J76" s="196"/>
      <c r="K76" s="1"/>
      <c r="L76" s="1"/>
      <c r="M76" s="107"/>
      <c r="N76" s="107"/>
      <c r="O76" s="107"/>
      <c r="P76" s="107"/>
      <c r="Q76" s="107"/>
      <c r="R76" s="107"/>
      <c r="S76" s="107"/>
      <c r="T76" s="107"/>
      <c r="U76" s="107"/>
      <c r="V76" s="107"/>
      <c r="W76" s="107"/>
      <c r="X76" s="107"/>
      <c r="Y76" s="107"/>
      <c r="Z76" s="107"/>
      <c r="AA76" s="107"/>
      <c r="AB76" s="107"/>
    </row>
    <row r="77" spans="1:28" ht="55.15">
      <c r="A77" s="171" t="s">
        <v>172</v>
      </c>
      <c r="B77" s="172" t="s">
        <v>173</v>
      </c>
      <c r="C77" s="173" t="s">
        <v>349</v>
      </c>
      <c r="D77" s="351">
        <v>1</v>
      </c>
      <c r="E77" s="352">
        <v>0</v>
      </c>
      <c r="F77" s="196"/>
      <c r="G77" s="196" t="s">
        <v>660</v>
      </c>
      <c r="H77" s="342"/>
      <c r="I77" s="378"/>
      <c r="J77" s="196"/>
      <c r="K77" s="1"/>
      <c r="L77" s="1"/>
      <c r="M77" s="107"/>
      <c r="N77" s="107"/>
      <c r="O77" s="107"/>
      <c r="P77" s="107"/>
      <c r="Q77" s="107"/>
      <c r="R77" s="107"/>
      <c r="S77" s="107"/>
      <c r="T77" s="107"/>
      <c r="U77" s="107"/>
      <c r="V77" s="107"/>
      <c r="W77" s="107"/>
      <c r="X77" s="107"/>
      <c r="Y77" s="107"/>
      <c r="Z77" s="107"/>
      <c r="AA77" s="107"/>
      <c r="AB77" s="107"/>
    </row>
    <row r="78" spans="1:28" ht="41.45">
      <c r="A78" s="171" t="s">
        <v>174</v>
      </c>
      <c r="B78" s="172" t="s">
        <v>175</v>
      </c>
      <c r="C78" s="173"/>
      <c r="D78" s="351">
        <v>1</v>
      </c>
      <c r="E78" s="352">
        <v>0</v>
      </c>
      <c r="F78" s="196"/>
      <c r="G78" s="196"/>
      <c r="H78" s="342"/>
      <c r="I78" s="381"/>
      <c r="J78" s="196"/>
      <c r="K78" s="1"/>
      <c r="L78" s="1"/>
      <c r="M78" s="107"/>
      <c r="N78" s="107"/>
      <c r="O78" s="107"/>
      <c r="P78" s="107"/>
      <c r="Q78" s="107"/>
      <c r="R78" s="107"/>
      <c r="S78" s="107"/>
      <c r="T78" s="107"/>
      <c r="U78" s="107"/>
      <c r="V78" s="107"/>
      <c r="W78" s="107"/>
      <c r="X78" s="107"/>
      <c r="Y78" s="107"/>
      <c r="Z78" s="107"/>
      <c r="AA78" s="107"/>
      <c r="AB78" s="107"/>
    </row>
    <row r="79" spans="1:28" ht="13.9">
      <c r="A79" s="171"/>
      <c r="B79" s="240" t="s">
        <v>351</v>
      </c>
      <c r="C79" s="240"/>
      <c r="D79" s="355"/>
      <c r="E79" s="355"/>
      <c r="F79" s="241"/>
      <c r="G79" s="210"/>
      <c r="H79" s="340"/>
      <c r="I79" s="196"/>
      <c r="J79" s="196"/>
      <c r="K79" s="1"/>
      <c r="L79" s="1"/>
      <c r="M79" s="107"/>
      <c r="N79" s="107"/>
      <c r="O79" s="107"/>
      <c r="P79" s="107"/>
      <c r="Q79" s="107"/>
      <c r="R79" s="107"/>
      <c r="S79" s="107"/>
      <c r="T79" s="107"/>
      <c r="U79" s="107"/>
      <c r="V79" s="107"/>
      <c r="W79" s="107"/>
      <c r="X79" s="107"/>
      <c r="Y79" s="107"/>
      <c r="Z79" s="107"/>
      <c r="AA79" s="107"/>
      <c r="AB79" s="107"/>
    </row>
    <row r="80" spans="1:28" ht="55.15">
      <c r="A80" s="171" t="s">
        <v>179</v>
      </c>
      <c r="B80" s="172" t="s">
        <v>180</v>
      </c>
      <c r="C80" s="173"/>
      <c r="D80" s="351">
        <v>1</v>
      </c>
      <c r="E80" s="352">
        <v>1</v>
      </c>
      <c r="F80" s="175"/>
      <c r="G80" s="207"/>
      <c r="H80" s="342"/>
      <c r="I80" s="196"/>
      <c r="J80" s="196"/>
      <c r="K80" s="1"/>
      <c r="L80" s="1"/>
      <c r="M80" s="107"/>
      <c r="N80" s="107"/>
      <c r="O80" s="107"/>
      <c r="P80" s="107"/>
      <c r="Q80" s="107"/>
      <c r="R80" s="107"/>
      <c r="S80" s="107"/>
      <c r="T80" s="107"/>
      <c r="U80" s="107"/>
      <c r="V80" s="107"/>
      <c r="W80" s="107"/>
      <c r="X80" s="107"/>
      <c r="Y80" s="107"/>
      <c r="Z80" s="107"/>
      <c r="AA80" s="107"/>
      <c r="AB80" s="107"/>
    </row>
    <row r="81" spans="1:28" ht="57">
      <c r="A81" s="171" t="s">
        <v>181</v>
      </c>
      <c r="B81" s="172" t="s">
        <v>182</v>
      </c>
      <c r="C81" s="173"/>
      <c r="D81" s="351">
        <v>1</v>
      </c>
      <c r="E81" s="352">
        <v>0.5</v>
      </c>
      <c r="F81" s="175"/>
      <c r="G81" s="207" t="s">
        <v>661</v>
      </c>
      <c r="H81" s="342"/>
      <c r="I81" s="196"/>
      <c r="J81" s="196"/>
      <c r="K81" s="1"/>
      <c r="L81" s="1"/>
      <c r="M81" s="107"/>
      <c r="N81" s="107"/>
      <c r="O81" s="107"/>
      <c r="P81" s="107"/>
      <c r="Q81" s="107"/>
      <c r="R81" s="107"/>
      <c r="S81" s="107"/>
      <c r="T81" s="107"/>
      <c r="U81" s="107"/>
      <c r="V81" s="107"/>
      <c r="W81" s="107"/>
      <c r="X81" s="107"/>
      <c r="Y81" s="107"/>
      <c r="Z81" s="107"/>
      <c r="AA81" s="107"/>
      <c r="AB81" s="107"/>
    </row>
    <row r="82" spans="1:28" ht="41.45">
      <c r="A82" s="171" t="s">
        <v>183</v>
      </c>
      <c r="B82" s="172" t="s">
        <v>184</v>
      </c>
      <c r="C82" s="173"/>
      <c r="D82" s="351">
        <v>1</v>
      </c>
      <c r="E82" s="352">
        <v>1</v>
      </c>
      <c r="F82" s="175"/>
      <c r="G82" s="207"/>
      <c r="H82" s="342"/>
      <c r="I82" s="196"/>
      <c r="J82" s="196"/>
      <c r="K82" s="1"/>
      <c r="L82" s="1"/>
      <c r="M82" s="107"/>
      <c r="N82" s="107"/>
      <c r="O82" s="107"/>
      <c r="P82" s="107"/>
      <c r="Q82" s="107"/>
      <c r="R82" s="107"/>
      <c r="S82" s="107"/>
      <c r="T82" s="107"/>
      <c r="U82" s="107"/>
      <c r="V82" s="107"/>
      <c r="W82" s="107"/>
      <c r="X82" s="107"/>
      <c r="Y82" s="107"/>
      <c r="Z82" s="107"/>
      <c r="AA82" s="107"/>
      <c r="AB82" s="107"/>
    </row>
    <row r="83" spans="1:28" ht="13.9">
      <c r="A83" s="171"/>
      <c r="B83" s="173"/>
      <c r="C83" s="173"/>
      <c r="D83" s="351"/>
      <c r="E83" s="352"/>
      <c r="F83" s="175"/>
      <c r="G83" s="207"/>
      <c r="H83" s="340"/>
      <c r="I83" s="196"/>
      <c r="J83" s="196"/>
      <c r="K83" s="1"/>
      <c r="L83" s="1"/>
      <c r="M83" s="107"/>
      <c r="N83" s="107"/>
      <c r="O83" s="107"/>
      <c r="P83" s="107"/>
      <c r="Q83" s="107"/>
      <c r="R83" s="107"/>
      <c r="S83" s="107"/>
      <c r="T83" s="107"/>
      <c r="U83" s="107"/>
      <c r="V83" s="107"/>
      <c r="W83" s="107"/>
      <c r="X83" s="107"/>
      <c r="Y83" s="107"/>
      <c r="Z83" s="107"/>
      <c r="AA83" s="107"/>
      <c r="AB83" s="107"/>
    </row>
    <row r="84" spans="1:28" ht="13.9">
      <c r="A84" s="162" t="s">
        <v>450</v>
      </c>
      <c r="B84" s="168" t="s">
        <v>353</v>
      </c>
      <c r="C84" s="169"/>
      <c r="D84" s="353"/>
      <c r="E84" s="353"/>
      <c r="F84" s="170"/>
      <c r="G84" s="205"/>
      <c r="H84" s="340"/>
      <c r="I84" s="196"/>
      <c r="J84" s="196"/>
      <c r="K84" s="200"/>
      <c r="L84" s="200"/>
      <c r="M84" s="107"/>
      <c r="N84" s="107"/>
      <c r="O84" s="107"/>
      <c r="P84" s="107"/>
      <c r="Q84" s="107"/>
      <c r="R84" s="107"/>
      <c r="S84" s="107"/>
      <c r="T84" s="107"/>
      <c r="U84" s="107"/>
      <c r="V84" s="107"/>
      <c r="W84" s="107"/>
      <c r="X84" s="107"/>
      <c r="Y84" s="107"/>
      <c r="Z84" s="107"/>
      <c r="AA84" s="107"/>
      <c r="AB84" s="107"/>
    </row>
    <row r="85" spans="1:28" ht="41.45">
      <c r="A85" s="222" t="s">
        <v>451</v>
      </c>
      <c r="B85" s="172" t="s">
        <v>186</v>
      </c>
      <c r="C85" s="173" t="s">
        <v>354</v>
      </c>
      <c r="D85" s="351">
        <v>2</v>
      </c>
      <c r="E85" s="352">
        <v>0</v>
      </c>
      <c r="F85" s="175"/>
      <c r="G85" s="196"/>
      <c r="H85" s="346"/>
      <c r="I85" s="196"/>
      <c r="J85" s="196"/>
      <c r="K85" s="249" t="s">
        <v>2</v>
      </c>
      <c r="L85" s="359">
        <f>SUM(D85:D88)-SUMIF(E85:E88,"-",D85:D88)</f>
        <v>2</v>
      </c>
      <c r="M85" s="107"/>
      <c r="N85" s="107"/>
      <c r="O85" s="107"/>
      <c r="P85" s="107"/>
      <c r="Q85" s="107"/>
      <c r="R85" s="107"/>
      <c r="S85" s="107"/>
      <c r="T85" s="107"/>
      <c r="U85" s="107"/>
      <c r="V85" s="107"/>
      <c r="W85" s="107"/>
      <c r="X85" s="107"/>
      <c r="Y85" s="107"/>
      <c r="Z85" s="107"/>
      <c r="AA85" s="107"/>
      <c r="AB85" s="107"/>
    </row>
    <row r="86" spans="1:28" ht="54" customHeight="1">
      <c r="B86" s="172"/>
      <c r="C86" s="173"/>
      <c r="D86" s="351"/>
      <c r="E86" s="352"/>
      <c r="F86" s="196"/>
      <c r="G86" s="196"/>
      <c r="H86" s="340"/>
      <c r="I86" s="196"/>
      <c r="J86" s="196"/>
      <c r="K86" s="249" t="s">
        <v>3</v>
      </c>
      <c r="L86" s="359">
        <f>SUMIF(E85:E88,"~?",D85:D88)</f>
        <v>0</v>
      </c>
      <c r="M86" s="107"/>
      <c r="N86" s="107"/>
      <c r="O86" s="107"/>
      <c r="P86" s="107"/>
      <c r="Q86" s="107"/>
      <c r="R86" s="107"/>
      <c r="S86" s="107"/>
      <c r="T86" s="107"/>
      <c r="U86" s="107"/>
      <c r="V86" s="107"/>
      <c r="W86" s="107"/>
      <c r="X86" s="107"/>
      <c r="Y86" s="107"/>
      <c r="Z86" s="107"/>
      <c r="AA86" s="107"/>
      <c r="AB86" s="107"/>
    </row>
    <row r="87" spans="1:28" ht="45.6" customHeight="1">
      <c r="B87" s="172"/>
      <c r="C87" s="173"/>
      <c r="D87" s="351"/>
      <c r="E87" s="352"/>
      <c r="F87" s="175"/>
      <c r="G87" s="206"/>
      <c r="H87" s="340"/>
      <c r="I87" s="196"/>
      <c r="J87" s="196"/>
      <c r="K87" s="249" t="s">
        <v>4</v>
      </c>
      <c r="L87" s="359">
        <f>SUM(E85:E88)</f>
        <v>0</v>
      </c>
      <c r="M87" s="107"/>
      <c r="N87" s="107"/>
      <c r="O87" s="107"/>
      <c r="P87" s="107"/>
      <c r="Q87" s="107"/>
      <c r="R87" s="107"/>
      <c r="S87" s="107"/>
      <c r="T87" s="107"/>
      <c r="U87" s="107"/>
      <c r="V87" s="107"/>
      <c r="W87" s="107"/>
      <c r="X87" s="107"/>
      <c r="Y87" s="107"/>
      <c r="Z87" s="107"/>
      <c r="AA87" s="107"/>
      <c r="AB87" s="107"/>
    </row>
    <row r="88" spans="1:28" ht="27.6">
      <c r="A88" s="171"/>
      <c r="B88" s="173"/>
      <c r="C88" s="173"/>
      <c r="D88" s="351"/>
      <c r="E88" s="352"/>
      <c r="F88" s="175"/>
      <c r="G88" s="207"/>
      <c r="H88" s="340"/>
      <c r="I88" s="196"/>
      <c r="J88" s="196"/>
      <c r="K88" s="249" t="s">
        <v>5</v>
      </c>
      <c r="L88" s="359">
        <f>L85-L86</f>
        <v>2</v>
      </c>
      <c r="M88" s="107"/>
      <c r="N88" s="107"/>
      <c r="O88" s="107"/>
      <c r="P88" s="107"/>
      <c r="Q88" s="107"/>
      <c r="R88" s="107"/>
      <c r="S88" s="107"/>
      <c r="T88" s="107"/>
      <c r="U88" s="107"/>
      <c r="V88" s="107"/>
      <c r="W88" s="107"/>
      <c r="X88" s="107"/>
      <c r="Y88" s="107"/>
      <c r="Z88" s="107"/>
      <c r="AA88" s="107"/>
      <c r="AB88" s="107"/>
    </row>
    <row r="89" spans="1:28" ht="39.6" customHeight="1">
      <c r="A89" s="171"/>
      <c r="B89" s="173"/>
      <c r="C89" s="173"/>
      <c r="D89" s="351"/>
      <c r="E89" s="352"/>
      <c r="F89" s="175"/>
      <c r="G89" s="207"/>
      <c r="H89" s="340"/>
      <c r="I89" s="196"/>
      <c r="J89" s="196"/>
      <c r="K89" s="252" t="s">
        <v>423</v>
      </c>
      <c r="L89" s="253">
        <f>IFERROR(L87/L85,"N/A")</f>
        <v>0</v>
      </c>
      <c r="M89" s="107"/>
      <c r="N89" s="107"/>
      <c r="O89" s="107"/>
      <c r="P89" s="107"/>
      <c r="Q89" s="107"/>
      <c r="R89" s="107"/>
      <c r="S89" s="107"/>
      <c r="T89" s="107"/>
      <c r="U89" s="107"/>
      <c r="V89" s="107"/>
      <c r="W89" s="107"/>
      <c r="X89" s="107"/>
      <c r="Y89" s="107"/>
      <c r="Z89" s="107"/>
      <c r="AA89" s="107"/>
      <c r="AB89" s="107"/>
    </row>
    <row r="90" spans="1:28" ht="31.15" customHeight="1">
      <c r="A90" s="162" t="s">
        <v>452</v>
      </c>
      <c r="B90" s="168" t="s">
        <v>37</v>
      </c>
      <c r="C90" s="169"/>
      <c r="D90" s="353"/>
      <c r="E90" s="353"/>
      <c r="F90" s="170"/>
      <c r="G90" s="205"/>
      <c r="H90" s="340"/>
      <c r="I90" s="196"/>
      <c r="J90" s="196"/>
      <c r="M90" s="107"/>
      <c r="N90" s="107"/>
      <c r="O90" s="107"/>
      <c r="P90" s="107"/>
      <c r="Q90" s="107"/>
      <c r="R90" s="107"/>
      <c r="S90" s="107"/>
      <c r="T90" s="107"/>
      <c r="U90" s="107"/>
      <c r="V90" s="107"/>
      <c r="W90" s="107"/>
      <c r="X90" s="107"/>
      <c r="Y90" s="107"/>
      <c r="Z90" s="107"/>
      <c r="AA90" s="107"/>
      <c r="AB90" s="107"/>
    </row>
    <row r="91" spans="1:28" ht="57">
      <c r="A91" s="171" t="s">
        <v>453</v>
      </c>
      <c r="B91" s="172" t="s">
        <v>190</v>
      </c>
      <c r="C91" s="173" t="s">
        <v>359</v>
      </c>
      <c r="D91" s="351">
        <v>3</v>
      </c>
      <c r="E91" s="352">
        <v>1</v>
      </c>
      <c r="F91" s="273" t="s">
        <v>662</v>
      </c>
      <c r="G91" s="347" t="s">
        <v>663</v>
      </c>
      <c r="H91" s="342"/>
      <c r="I91" s="196"/>
      <c r="J91" s="196"/>
      <c r="K91" s="249" t="s">
        <v>2</v>
      </c>
      <c r="L91" s="359">
        <f>SUM(D91:D94)-SUMIF(E91:E94,"-",D91:D94)</f>
        <v>5</v>
      </c>
      <c r="M91" s="107"/>
      <c r="N91" s="107"/>
      <c r="O91" s="107"/>
      <c r="P91" s="107"/>
      <c r="Q91" s="107"/>
      <c r="R91" s="107"/>
      <c r="S91" s="107"/>
      <c r="T91" s="107"/>
      <c r="U91" s="107"/>
      <c r="V91" s="107"/>
      <c r="W91" s="107"/>
      <c r="X91" s="107"/>
      <c r="Y91" s="107"/>
      <c r="Z91" s="107"/>
      <c r="AA91" s="107"/>
      <c r="AB91" s="107"/>
    </row>
    <row r="92" spans="1:28" ht="41.45">
      <c r="A92" s="222" t="s">
        <v>455</v>
      </c>
      <c r="B92" s="176" t="s">
        <v>191</v>
      </c>
      <c r="C92" s="173" t="s">
        <v>361</v>
      </c>
      <c r="D92" s="351">
        <v>2</v>
      </c>
      <c r="E92" s="352">
        <v>1</v>
      </c>
      <c r="F92" s="196"/>
      <c r="G92" s="345" t="s">
        <v>664</v>
      </c>
      <c r="H92" s="342"/>
      <c r="I92" s="196"/>
      <c r="J92" s="196"/>
      <c r="K92" s="249" t="s">
        <v>3</v>
      </c>
      <c r="L92" s="359">
        <f>SUMIF(E91:E94,"~?",D91:D94)</f>
        <v>0</v>
      </c>
      <c r="M92" s="107"/>
      <c r="N92" s="107"/>
      <c r="O92" s="107"/>
      <c r="P92" s="107"/>
      <c r="Q92" s="107"/>
      <c r="R92" s="107"/>
      <c r="S92" s="107"/>
      <c r="T92" s="107"/>
      <c r="U92" s="107"/>
      <c r="V92" s="107"/>
      <c r="W92" s="107"/>
      <c r="X92" s="107"/>
      <c r="Y92" s="107"/>
      <c r="Z92" s="107"/>
      <c r="AA92" s="107"/>
      <c r="AB92" s="107"/>
    </row>
    <row r="93" spans="1:28" ht="22.9" customHeight="1">
      <c r="A93" s="171"/>
      <c r="B93" s="176"/>
      <c r="C93" s="173"/>
      <c r="D93" s="351"/>
      <c r="E93" s="352"/>
      <c r="F93" s="196"/>
      <c r="G93" s="196"/>
      <c r="H93" s="340"/>
      <c r="I93" s="196"/>
      <c r="J93" s="196"/>
      <c r="K93" s="249" t="s">
        <v>4</v>
      </c>
      <c r="L93" s="359">
        <f>SUM(E91:E94)</f>
        <v>2</v>
      </c>
      <c r="M93" s="107"/>
      <c r="N93" s="107"/>
      <c r="O93" s="107"/>
      <c r="P93" s="107"/>
      <c r="Q93" s="107"/>
      <c r="R93" s="107"/>
      <c r="S93" s="107"/>
      <c r="T93" s="107"/>
      <c r="U93" s="107"/>
      <c r="V93" s="107"/>
      <c r="W93" s="107"/>
      <c r="X93" s="107"/>
      <c r="Y93" s="107"/>
      <c r="Z93" s="107"/>
      <c r="AA93" s="107"/>
      <c r="AB93" s="107"/>
    </row>
    <row r="94" spans="1:28" ht="27.6">
      <c r="A94" s="171"/>
      <c r="B94" s="172"/>
      <c r="C94" s="173"/>
      <c r="D94" s="351"/>
      <c r="E94" s="352"/>
      <c r="F94" s="175"/>
      <c r="G94" s="207"/>
      <c r="H94" s="340"/>
      <c r="I94" s="196"/>
      <c r="J94" s="196"/>
      <c r="K94" s="249" t="s">
        <v>5</v>
      </c>
      <c r="L94" s="359">
        <f>L91-L92</f>
        <v>5</v>
      </c>
      <c r="M94" s="107"/>
      <c r="N94" s="107"/>
      <c r="O94" s="107"/>
      <c r="P94" s="107"/>
      <c r="Q94" s="107"/>
      <c r="R94" s="107"/>
      <c r="S94" s="107"/>
      <c r="T94" s="107"/>
      <c r="U94" s="107"/>
      <c r="V94" s="107"/>
      <c r="W94" s="107"/>
      <c r="X94" s="107"/>
      <c r="Y94" s="107"/>
      <c r="Z94" s="107"/>
      <c r="AA94" s="107"/>
      <c r="AB94" s="107"/>
    </row>
    <row r="95" spans="1:28" ht="42.6" customHeight="1">
      <c r="A95" s="171"/>
      <c r="B95" s="172"/>
      <c r="C95" s="173"/>
      <c r="D95" s="351"/>
      <c r="E95" s="352"/>
      <c r="F95" s="175"/>
      <c r="G95" s="207"/>
      <c r="H95" s="340"/>
      <c r="I95" s="196"/>
      <c r="J95" s="196"/>
      <c r="K95" s="252" t="s">
        <v>423</v>
      </c>
      <c r="L95" s="253">
        <f>IFERROR(L93/L91,"N/A")</f>
        <v>0.4</v>
      </c>
      <c r="M95" s="107"/>
      <c r="N95" s="107"/>
      <c r="O95" s="107"/>
      <c r="P95" s="107"/>
      <c r="Q95" s="107"/>
      <c r="R95" s="107"/>
      <c r="S95" s="107"/>
      <c r="T95" s="107"/>
      <c r="U95" s="107"/>
      <c r="V95" s="107"/>
      <c r="W95" s="107"/>
      <c r="X95" s="107"/>
      <c r="Y95" s="107"/>
      <c r="Z95" s="107"/>
      <c r="AA95" s="107"/>
      <c r="AB95" s="107"/>
    </row>
    <row r="96" spans="1:28" ht="33.6" customHeight="1">
      <c r="A96" s="162" t="s">
        <v>457</v>
      </c>
      <c r="B96" s="168" t="s">
        <v>363</v>
      </c>
      <c r="C96" s="169"/>
      <c r="D96" s="353"/>
      <c r="E96" s="353"/>
      <c r="F96" s="170"/>
      <c r="G96" s="205"/>
      <c r="H96" s="340"/>
      <c r="I96" s="196"/>
      <c r="J96" s="196"/>
      <c r="M96" s="107"/>
      <c r="N96" s="107"/>
      <c r="O96" s="107"/>
      <c r="P96" s="107"/>
      <c r="Q96" s="107"/>
      <c r="R96" s="107"/>
      <c r="S96" s="107"/>
      <c r="T96" s="107"/>
      <c r="U96" s="107"/>
      <c r="V96" s="107"/>
      <c r="W96" s="107"/>
      <c r="X96" s="107"/>
      <c r="Y96" s="107"/>
      <c r="Z96" s="107"/>
      <c r="AA96" s="107"/>
      <c r="AB96" s="107"/>
    </row>
    <row r="97" spans="1:28" ht="41.45">
      <c r="A97" s="222" t="s">
        <v>458</v>
      </c>
      <c r="B97" s="172" t="s">
        <v>193</v>
      </c>
      <c r="C97" s="173" t="s">
        <v>364</v>
      </c>
      <c r="D97" s="351">
        <v>1</v>
      </c>
      <c r="E97" s="352">
        <v>0</v>
      </c>
      <c r="F97" s="175"/>
      <c r="G97" s="207" t="s">
        <v>665</v>
      </c>
      <c r="H97" s="346"/>
      <c r="I97" s="196"/>
      <c r="J97" s="196"/>
      <c r="K97" s="249" t="s">
        <v>2</v>
      </c>
      <c r="L97" s="359">
        <f>SUM(D97:D102)-SUMIF(E97:E102,"-",D97:D102)</f>
        <v>5</v>
      </c>
      <c r="M97" s="107"/>
      <c r="N97" s="107"/>
      <c r="O97" s="107"/>
      <c r="P97" s="107"/>
      <c r="Q97" s="107"/>
      <c r="R97" s="107"/>
      <c r="S97" s="107"/>
      <c r="T97" s="107"/>
      <c r="U97" s="107"/>
      <c r="V97" s="107"/>
      <c r="W97" s="107"/>
      <c r="X97" s="107"/>
      <c r="Y97" s="107"/>
      <c r="Z97" s="107"/>
      <c r="AA97" s="107"/>
      <c r="AB97" s="107"/>
    </row>
    <row r="98" spans="1:28" ht="41.45">
      <c r="A98" s="222" t="s">
        <v>460</v>
      </c>
      <c r="B98" s="172" t="s">
        <v>194</v>
      </c>
      <c r="C98" s="173" t="s">
        <v>366</v>
      </c>
      <c r="D98" s="351">
        <v>1</v>
      </c>
      <c r="E98" s="352">
        <v>0</v>
      </c>
      <c r="F98" s="175"/>
      <c r="G98" s="207" t="s">
        <v>666</v>
      </c>
      <c r="H98" s="346"/>
      <c r="I98" s="196"/>
      <c r="J98" s="196"/>
      <c r="K98" s="249" t="s">
        <v>3</v>
      </c>
      <c r="L98" s="359">
        <f>SUMIF(E97:E102,"~?",D97:D102)</f>
        <v>0</v>
      </c>
      <c r="M98" s="107"/>
      <c r="N98" s="107"/>
      <c r="O98" s="107"/>
      <c r="P98" s="107"/>
      <c r="Q98" s="107"/>
      <c r="R98" s="107"/>
      <c r="S98" s="107"/>
      <c r="T98" s="107"/>
      <c r="U98" s="107"/>
      <c r="V98" s="107"/>
      <c r="W98" s="107"/>
      <c r="X98" s="107"/>
      <c r="Y98" s="107"/>
      <c r="Z98" s="107"/>
      <c r="AA98" s="107"/>
      <c r="AB98" s="107"/>
    </row>
    <row r="99" spans="1:28" ht="82.9">
      <c r="A99" s="222" t="s">
        <v>461</v>
      </c>
      <c r="B99" s="172" t="s">
        <v>195</v>
      </c>
      <c r="C99" s="173" t="s">
        <v>368</v>
      </c>
      <c r="D99" s="351">
        <v>2</v>
      </c>
      <c r="E99" s="352">
        <v>1</v>
      </c>
      <c r="F99" s="175"/>
      <c r="G99" s="207"/>
      <c r="H99" s="342"/>
      <c r="I99" s="196"/>
      <c r="J99" s="196"/>
      <c r="K99" s="249" t="s">
        <v>4</v>
      </c>
      <c r="L99" s="359">
        <f>SUM(E97:E102)</f>
        <v>1</v>
      </c>
      <c r="M99" s="107"/>
      <c r="N99" s="107"/>
      <c r="O99" s="107"/>
      <c r="P99" s="107"/>
      <c r="Q99" s="107"/>
      <c r="R99" s="107"/>
      <c r="S99" s="107"/>
      <c r="T99" s="107"/>
      <c r="U99" s="107"/>
      <c r="V99" s="107"/>
      <c r="W99" s="107"/>
      <c r="X99" s="107"/>
      <c r="Y99" s="107"/>
      <c r="Z99" s="107"/>
      <c r="AA99" s="107"/>
      <c r="AB99" s="107"/>
    </row>
    <row r="100" spans="1:28" ht="34.15">
      <c r="A100" s="222" t="s">
        <v>463</v>
      </c>
      <c r="B100" s="172" t="s">
        <v>197</v>
      </c>
      <c r="C100" s="173" t="s">
        <v>371</v>
      </c>
      <c r="D100" s="351">
        <v>1</v>
      </c>
      <c r="E100" s="352">
        <v>0</v>
      </c>
      <c r="F100" s="175"/>
      <c r="G100" s="207" t="s">
        <v>667</v>
      </c>
      <c r="H100" s="346"/>
      <c r="I100" s="196"/>
      <c r="J100" s="196"/>
      <c r="K100" s="249" t="s">
        <v>5</v>
      </c>
      <c r="L100" s="359">
        <f>L97-L98</f>
        <v>5</v>
      </c>
      <c r="M100" s="107"/>
      <c r="N100" s="107"/>
      <c r="O100" s="107"/>
      <c r="P100" s="107"/>
      <c r="Q100" s="107"/>
      <c r="R100" s="107"/>
      <c r="S100" s="107"/>
      <c r="T100" s="107"/>
      <c r="U100" s="107"/>
      <c r="V100" s="107"/>
      <c r="W100" s="107"/>
      <c r="X100" s="107"/>
      <c r="Y100" s="107"/>
      <c r="Z100" s="107"/>
      <c r="AA100" s="107"/>
      <c r="AB100" s="107"/>
    </row>
    <row r="101" spans="1:28" ht="27.6">
      <c r="A101" s="177"/>
      <c r="B101" s="258"/>
      <c r="C101" s="259"/>
      <c r="D101" s="357"/>
      <c r="E101" s="357"/>
      <c r="F101" s="260"/>
      <c r="G101" s="211"/>
      <c r="H101" s="340"/>
      <c r="I101" s="196"/>
      <c r="J101" s="196"/>
      <c r="K101" s="252" t="s">
        <v>423</v>
      </c>
      <c r="L101" s="253">
        <f>IFERROR(L99/L97,"N/A")</f>
        <v>0.2</v>
      </c>
      <c r="M101" s="107"/>
      <c r="N101" s="107"/>
      <c r="O101" s="107"/>
      <c r="P101" s="107"/>
      <c r="Q101" s="107"/>
      <c r="R101" s="107"/>
      <c r="S101" s="107"/>
      <c r="T101" s="107"/>
      <c r="U101" s="107"/>
      <c r="V101" s="107"/>
      <c r="W101" s="107"/>
      <c r="X101" s="107"/>
      <c r="Y101" s="107"/>
      <c r="Z101" s="107"/>
      <c r="AA101" s="107"/>
      <c r="AB101" s="107"/>
    </row>
    <row r="102" spans="1:28" ht="13.9">
      <c r="A102" s="178"/>
      <c r="D102" s="354"/>
      <c r="E102" s="354"/>
      <c r="H102" s="340"/>
      <c r="I102" s="196"/>
      <c r="J102" s="196"/>
      <c r="M102" s="107"/>
      <c r="N102" s="107"/>
      <c r="O102" s="107"/>
      <c r="P102" s="107"/>
      <c r="Q102" s="107"/>
      <c r="R102" s="107"/>
      <c r="S102" s="107"/>
      <c r="T102" s="107"/>
      <c r="U102" s="107"/>
      <c r="V102" s="107"/>
      <c r="W102" s="107"/>
      <c r="X102" s="107"/>
      <c r="Y102" s="107"/>
      <c r="Z102" s="107"/>
      <c r="AA102" s="107"/>
      <c r="AB102" s="107"/>
    </row>
    <row r="103" spans="1:28" ht="13.9">
      <c r="A103" s="171"/>
      <c r="B103" s="173"/>
      <c r="C103" s="173"/>
      <c r="D103" s="351"/>
      <c r="E103" s="352"/>
      <c r="F103" s="175"/>
      <c r="G103" s="207"/>
      <c r="H103" s="340"/>
      <c r="I103" s="196"/>
      <c r="J103" s="196"/>
      <c r="K103" s="1"/>
      <c r="L103" s="1"/>
      <c r="M103" s="107"/>
      <c r="N103" s="107"/>
      <c r="O103" s="107"/>
      <c r="P103" s="107"/>
      <c r="Q103" s="107"/>
      <c r="R103" s="107"/>
      <c r="S103" s="107"/>
      <c r="T103" s="107"/>
      <c r="U103" s="107"/>
      <c r="V103" s="107"/>
      <c r="W103" s="107"/>
      <c r="X103" s="107"/>
      <c r="Y103" s="107"/>
      <c r="Z103" s="107"/>
      <c r="AA103" s="107"/>
      <c r="AB103" s="107"/>
    </row>
    <row r="104" spans="1:28" ht="13.9">
      <c r="A104" s="162" t="s">
        <v>464</v>
      </c>
      <c r="B104" s="168" t="s">
        <v>373</v>
      </c>
      <c r="C104" s="169"/>
      <c r="D104" s="353"/>
      <c r="E104" s="353"/>
      <c r="F104" s="170"/>
      <c r="G104" s="205"/>
      <c r="H104" s="340"/>
      <c r="I104" s="196"/>
      <c r="J104" s="196"/>
      <c r="K104" s="200"/>
      <c r="L104" s="200"/>
      <c r="M104" s="107"/>
      <c r="N104" s="107"/>
      <c r="O104" s="107"/>
      <c r="P104" s="107"/>
      <c r="Q104" s="107"/>
      <c r="R104" s="107"/>
      <c r="S104" s="107"/>
      <c r="T104" s="107"/>
      <c r="U104" s="107"/>
      <c r="V104" s="107"/>
      <c r="W104" s="107"/>
      <c r="X104" s="107"/>
      <c r="Y104" s="107"/>
      <c r="Z104" s="107"/>
      <c r="AA104" s="107"/>
      <c r="AB104" s="107"/>
    </row>
    <row r="105" spans="1:28" ht="55.15">
      <c r="A105" s="223" t="s">
        <v>465</v>
      </c>
      <c r="B105" s="172" t="s">
        <v>199</v>
      </c>
      <c r="C105" s="173" t="s">
        <v>374</v>
      </c>
      <c r="D105" s="351">
        <v>2</v>
      </c>
      <c r="E105" s="352">
        <v>0</v>
      </c>
      <c r="F105" s="175"/>
      <c r="G105" s="207"/>
      <c r="H105" s="346"/>
      <c r="I105" s="196"/>
      <c r="J105" s="196"/>
      <c r="K105" s="249" t="s">
        <v>2</v>
      </c>
      <c r="L105" s="359">
        <f>SUM(D105:D109)-SUMIF(E105:E109,"-",D105:D109)</f>
        <v>7</v>
      </c>
      <c r="M105" s="107"/>
      <c r="N105" s="107"/>
      <c r="O105" s="107"/>
      <c r="P105" s="107"/>
      <c r="Q105" s="107"/>
      <c r="R105" s="107"/>
      <c r="S105" s="107"/>
      <c r="T105" s="107"/>
      <c r="U105" s="107"/>
      <c r="V105" s="107"/>
      <c r="W105" s="107"/>
      <c r="X105" s="107"/>
      <c r="Y105" s="107"/>
      <c r="Z105" s="107"/>
      <c r="AA105" s="107"/>
      <c r="AB105" s="107"/>
    </row>
    <row r="106" spans="1:28" ht="96.6">
      <c r="A106" s="223" t="s">
        <v>466</v>
      </c>
      <c r="B106" s="173" t="s">
        <v>200</v>
      </c>
      <c r="C106" s="173" t="s">
        <v>467</v>
      </c>
      <c r="D106" s="351">
        <v>3</v>
      </c>
      <c r="E106" s="352">
        <v>0</v>
      </c>
      <c r="F106" s="175"/>
      <c r="G106" s="207"/>
      <c r="H106" s="346"/>
      <c r="I106" s="196"/>
      <c r="J106" s="196"/>
      <c r="K106" s="249" t="s">
        <v>3</v>
      </c>
      <c r="L106" s="359">
        <f>SUMIF(E105:E109,"~?",D105:D109)</f>
        <v>0</v>
      </c>
      <c r="M106" s="107"/>
      <c r="N106" s="107"/>
      <c r="O106" s="107"/>
      <c r="P106" s="107"/>
      <c r="Q106" s="107"/>
      <c r="R106" s="107"/>
      <c r="S106" s="107"/>
      <c r="T106" s="107"/>
      <c r="U106" s="107"/>
      <c r="V106" s="107"/>
      <c r="W106" s="107"/>
      <c r="X106" s="107"/>
      <c r="Y106" s="107"/>
      <c r="Z106" s="107"/>
      <c r="AA106" s="107"/>
      <c r="AB106" s="107"/>
    </row>
    <row r="107" spans="1:28" ht="55.15">
      <c r="A107" s="222" t="s">
        <v>468</v>
      </c>
      <c r="B107" s="173" t="s">
        <v>202</v>
      </c>
      <c r="C107" s="173" t="s">
        <v>377</v>
      </c>
      <c r="D107" s="351">
        <v>2</v>
      </c>
      <c r="E107" s="352">
        <v>1</v>
      </c>
      <c r="F107" s="175"/>
      <c r="G107" s="207" t="s">
        <v>668</v>
      </c>
      <c r="H107" s="342"/>
      <c r="I107" s="196"/>
      <c r="J107" s="196"/>
      <c r="K107" s="249" t="s">
        <v>4</v>
      </c>
      <c r="L107" s="359">
        <f>SUM(E105:E109)</f>
        <v>1</v>
      </c>
      <c r="M107" s="107"/>
      <c r="N107" s="107"/>
      <c r="O107" s="107"/>
      <c r="P107" s="107"/>
      <c r="Q107" s="107"/>
      <c r="R107" s="107"/>
      <c r="S107" s="107"/>
      <c r="T107" s="107"/>
      <c r="U107" s="107"/>
      <c r="V107" s="107"/>
      <c r="W107" s="107"/>
      <c r="X107" s="107"/>
      <c r="Y107" s="107"/>
      <c r="Z107" s="107"/>
      <c r="AA107" s="107"/>
      <c r="AB107" s="107"/>
    </row>
    <row r="108" spans="1:28" ht="27.6">
      <c r="D108" s="354"/>
      <c r="E108" s="354"/>
      <c r="H108" s="340"/>
      <c r="I108" s="196"/>
      <c r="J108" s="196"/>
      <c r="K108" s="249" t="s">
        <v>5</v>
      </c>
      <c r="L108" s="359">
        <f>L105-L106</f>
        <v>7</v>
      </c>
      <c r="M108" s="107"/>
      <c r="N108" s="107"/>
      <c r="O108" s="107"/>
      <c r="P108" s="107"/>
      <c r="Q108" s="107"/>
      <c r="R108" s="107"/>
      <c r="S108" s="107"/>
      <c r="T108" s="107"/>
      <c r="U108" s="107"/>
      <c r="V108" s="107"/>
      <c r="W108" s="107"/>
      <c r="X108" s="107"/>
      <c r="Y108" s="107"/>
      <c r="Z108" s="107"/>
      <c r="AA108" s="107"/>
      <c r="AB108" s="107"/>
    </row>
    <row r="109" spans="1:28" ht="27.6">
      <c r="A109" s="171"/>
      <c r="B109" s="173"/>
      <c r="C109" s="173"/>
      <c r="D109" s="351"/>
      <c r="E109" s="352"/>
      <c r="F109" s="175"/>
      <c r="G109" s="207"/>
      <c r="H109" s="340"/>
      <c r="I109" s="196"/>
      <c r="J109" s="196"/>
      <c r="K109" s="252" t="s">
        <v>423</v>
      </c>
      <c r="L109" s="253">
        <f>IFERROR(L107/L105,"N/A")</f>
        <v>0.14285714285714285</v>
      </c>
      <c r="M109" s="107"/>
      <c r="N109" s="107"/>
      <c r="O109" s="107"/>
      <c r="P109" s="107"/>
      <c r="Q109" s="107"/>
      <c r="R109" s="107"/>
      <c r="S109" s="107"/>
      <c r="T109" s="107"/>
      <c r="U109" s="107"/>
      <c r="V109" s="107"/>
      <c r="W109" s="107"/>
      <c r="X109" s="107"/>
      <c r="Y109" s="107"/>
      <c r="Z109" s="107"/>
      <c r="AA109" s="107"/>
      <c r="AB109" s="107"/>
    </row>
    <row r="110" spans="1:28" ht="13.9">
      <c r="A110" s="162" t="s">
        <v>469</v>
      </c>
      <c r="B110" s="168" t="s">
        <v>203</v>
      </c>
      <c r="C110" s="169"/>
      <c r="D110" s="353"/>
      <c r="E110" s="353"/>
      <c r="F110" s="170"/>
      <c r="G110" s="205"/>
      <c r="H110" s="340"/>
      <c r="I110" s="196"/>
      <c r="J110" s="196"/>
      <c r="K110" s="200"/>
      <c r="L110" s="200"/>
      <c r="M110" s="107"/>
      <c r="N110" s="107"/>
      <c r="O110" s="107"/>
      <c r="P110" s="107"/>
      <c r="Q110" s="107"/>
      <c r="R110" s="107"/>
      <c r="S110" s="107"/>
      <c r="T110" s="107"/>
      <c r="U110" s="107"/>
      <c r="V110" s="107"/>
      <c r="W110" s="107"/>
      <c r="X110" s="107"/>
      <c r="Y110" s="107"/>
      <c r="Z110" s="107"/>
      <c r="AA110" s="107"/>
      <c r="AB110" s="107"/>
    </row>
    <row r="111" spans="1:28" ht="114">
      <c r="A111" s="222" t="s">
        <v>470</v>
      </c>
      <c r="B111" s="172" t="s">
        <v>204</v>
      </c>
      <c r="C111" s="173"/>
      <c r="D111" s="351">
        <v>3</v>
      </c>
      <c r="E111" s="352">
        <v>0</v>
      </c>
      <c r="F111" s="207"/>
      <c r="G111" s="207" t="s">
        <v>669</v>
      </c>
      <c r="H111" s="342"/>
      <c r="I111" s="196"/>
      <c r="J111" s="196"/>
      <c r="K111" s="249" t="s">
        <v>2</v>
      </c>
      <c r="L111" s="359">
        <f>SUM(D111:D115)-SUMIF(E111:E115,"-",D111:D115)</f>
        <v>7</v>
      </c>
      <c r="M111" s="107"/>
      <c r="N111" s="107"/>
      <c r="O111" s="107"/>
      <c r="P111" s="107"/>
      <c r="Q111" s="107"/>
      <c r="R111" s="107"/>
      <c r="S111" s="107"/>
      <c r="T111" s="107"/>
      <c r="U111" s="107"/>
      <c r="V111" s="107"/>
      <c r="W111" s="107"/>
      <c r="X111" s="107"/>
      <c r="Y111" s="107"/>
      <c r="Z111" s="107"/>
      <c r="AA111" s="107"/>
      <c r="AB111" s="107"/>
    </row>
    <row r="112" spans="1:28" ht="55.15">
      <c r="A112" s="222" t="s">
        <v>471</v>
      </c>
      <c r="B112" s="201" t="s">
        <v>205</v>
      </c>
      <c r="C112" s="173"/>
      <c r="D112" s="351">
        <v>1</v>
      </c>
      <c r="E112" s="352">
        <v>1</v>
      </c>
      <c r="F112" s="175"/>
      <c r="G112" s="207"/>
      <c r="H112" s="346"/>
      <c r="I112" s="196"/>
      <c r="J112" s="196"/>
      <c r="K112" s="249" t="s">
        <v>3</v>
      </c>
      <c r="L112" s="359">
        <f>SUMIF(E111:E115,"~?",D111:D115)</f>
        <v>0</v>
      </c>
      <c r="M112" s="107"/>
      <c r="N112" s="107"/>
      <c r="O112" s="107"/>
      <c r="P112" s="107"/>
      <c r="Q112" s="107"/>
      <c r="R112" s="107"/>
      <c r="S112" s="107"/>
      <c r="T112" s="107"/>
      <c r="U112" s="107"/>
      <c r="V112" s="107"/>
      <c r="W112" s="107"/>
      <c r="X112" s="107"/>
      <c r="Y112" s="107"/>
      <c r="Z112" s="107"/>
      <c r="AA112" s="107"/>
      <c r="AB112" s="107"/>
    </row>
    <row r="113" spans="1:28" ht="55.15">
      <c r="A113" s="222" t="s">
        <v>472</v>
      </c>
      <c r="B113" s="172" t="s">
        <v>207</v>
      </c>
      <c r="C113" s="173"/>
      <c r="D113" s="351">
        <v>2</v>
      </c>
      <c r="E113" s="352">
        <v>2</v>
      </c>
      <c r="F113" s="175"/>
      <c r="G113" s="348"/>
      <c r="H113" s="346"/>
      <c r="I113" s="196"/>
      <c r="J113" s="196"/>
      <c r="K113" s="249" t="s">
        <v>4</v>
      </c>
      <c r="L113" s="359">
        <f>SUM(E111:E115)</f>
        <v>4</v>
      </c>
      <c r="M113" s="107"/>
      <c r="N113" s="107"/>
      <c r="O113" s="107"/>
      <c r="P113" s="107"/>
      <c r="Q113" s="107"/>
      <c r="R113" s="107"/>
      <c r="S113" s="107"/>
      <c r="T113" s="107"/>
      <c r="U113" s="107"/>
      <c r="V113" s="107"/>
      <c r="W113" s="107"/>
      <c r="X113" s="107"/>
      <c r="Y113" s="107"/>
      <c r="Z113" s="107"/>
      <c r="AA113" s="107"/>
      <c r="AB113" s="107"/>
    </row>
    <row r="114" spans="1:28" ht="27.6">
      <c r="A114" s="222" t="s">
        <v>473</v>
      </c>
      <c r="B114" s="172" t="s">
        <v>208</v>
      </c>
      <c r="C114" s="173" t="s">
        <v>379</v>
      </c>
      <c r="D114" s="351">
        <v>1</v>
      </c>
      <c r="E114" s="352">
        <v>1</v>
      </c>
      <c r="F114" s="175"/>
      <c r="G114" s="348"/>
      <c r="H114" s="346"/>
      <c r="I114" s="196"/>
      <c r="J114" s="196"/>
      <c r="K114" s="249" t="s">
        <v>5</v>
      </c>
      <c r="L114" s="359">
        <f>L111-L112</f>
        <v>7</v>
      </c>
      <c r="M114" s="107"/>
      <c r="N114" s="107"/>
      <c r="O114" s="107"/>
      <c r="P114" s="107"/>
      <c r="Q114" s="107"/>
      <c r="R114" s="107"/>
      <c r="S114" s="107"/>
      <c r="T114" s="107"/>
      <c r="U114" s="107"/>
      <c r="V114" s="107"/>
      <c r="W114" s="107"/>
      <c r="X114" s="107"/>
      <c r="Y114" s="107"/>
      <c r="Z114" s="107"/>
      <c r="AA114" s="107"/>
      <c r="AB114" s="107"/>
    </row>
    <row r="115" spans="1:28" ht="27.6">
      <c r="D115" s="354"/>
      <c r="E115" s="354"/>
      <c r="H115" s="340"/>
      <c r="I115" s="196"/>
      <c r="J115" s="196"/>
      <c r="K115" s="252" t="s">
        <v>423</v>
      </c>
      <c r="L115" s="253">
        <f>IFERROR(L113/L111,"N/A")</f>
        <v>0.5714285714285714</v>
      </c>
      <c r="M115" s="107"/>
      <c r="N115" s="107"/>
      <c r="O115" s="107"/>
      <c r="P115" s="107"/>
      <c r="Q115" s="107"/>
      <c r="R115" s="107"/>
      <c r="S115" s="107"/>
      <c r="T115" s="107"/>
      <c r="U115" s="107"/>
      <c r="V115" s="107"/>
      <c r="W115" s="107"/>
      <c r="X115" s="107"/>
      <c r="Y115" s="107"/>
      <c r="Z115" s="107"/>
      <c r="AA115" s="107"/>
      <c r="AB115" s="107"/>
    </row>
    <row r="116" spans="1:28" ht="13.9">
      <c r="A116" s="162" t="s">
        <v>474</v>
      </c>
      <c r="B116" s="168" t="s">
        <v>44</v>
      </c>
      <c r="C116" s="169"/>
      <c r="D116" s="353"/>
      <c r="E116" s="353"/>
      <c r="F116" s="170"/>
      <c r="G116" s="205"/>
      <c r="H116" s="340"/>
      <c r="I116" s="196"/>
      <c r="J116" s="196"/>
      <c r="K116" s="200"/>
      <c r="L116" s="200"/>
      <c r="M116" s="107"/>
      <c r="N116" s="107"/>
      <c r="O116" s="107"/>
      <c r="P116" s="107"/>
      <c r="Q116" s="107"/>
      <c r="R116" s="107"/>
      <c r="S116" s="107"/>
      <c r="T116" s="107"/>
      <c r="U116" s="107"/>
      <c r="V116" s="107"/>
      <c r="W116" s="107"/>
      <c r="X116" s="107"/>
      <c r="Y116" s="107"/>
      <c r="Z116" s="107"/>
      <c r="AA116" s="107"/>
      <c r="AB116" s="107"/>
    </row>
    <row r="117" spans="1:28" ht="55.15">
      <c r="A117" s="222" t="s">
        <v>475</v>
      </c>
      <c r="B117" s="172" t="s">
        <v>210</v>
      </c>
      <c r="C117" s="173" t="s">
        <v>380</v>
      </c>
      <c r="D117" s="351">
        <v>1</v>
      </c>
      <c r="E117" s="352">
        <v>1</v>
      </c>
      <c r="F117" s="175"/>
      <c r="G117" s="207"/>
      <c r="H117" s="342"/>
      <c r="I117" s="196"/>
      <c r="J117" s="196"/>
      <c r="K117" s="249" t="s">
        <v>2</v>
      </c>
      <c r="L117" s="359">
        <f>SUM(D117:D122)-SUMIF(E117:E122,"-",D117:D122)</f>
        <v>5</v>
      </c>
      <c r="M117" s="107"/>
      <c r="N117" s="107"/>
      <c r="O117" s="107"/>
      <c r="P117" s="107"/>
      <c r="Q117" s="107"/>
      <c r="R117" s="107"/>
      <c r="S117" s="107"/>
      <c r="T117" s="107"/>
      <c r="U117" s="107"/>
      <c r="V117" s="107"/>
      <c r="W117" s="107"/>
      <c r="X117" s="107"/>
      <c r="Y117" s="107"/>
      <c r="Z117" s="107"/>
      <c r="AA117" s="107"/>
      <c r="AB117" s="107"/>
    </row>
    <row r="118" spans="1:28" ht="27.6">
      <c r="A118" s="222" t="s">
        <v>476</v>
      </c>
      <c r="B118" s="172" t="s">
        <v>211</v>
      </c>
      <c r="C118" s="173"/>
      <c r="D118" s="351">
        <v>1</v>
      </c>
      <c r="E118" s="352">
        <v>1</v>
      </c>
      <c r="F118" s="175"/>
      <c r="G118" s="207"/>
      <c r="H118" s="342"/>
      <c r="I118" s="196"/>
      <c r="J118" s="196"/>
      <c r="K118" s="249" t="s">
        <v>3</v>
      </c>
      <c r="L118" s="359">
        <f>SUMIF(E117:E122,"~?",D117:D122)</f>
        <v>0</v>
      </c>
      <c r="M118" s="107"/>
      <c r="N118" s="107"/>
      <c r="O118" s="107"/>
      <c r="P118" s="107"/>
      <c r="Q118" s="107"/>
      <c r="R118" s="107"/>
      <c r="S118" s="107"/>
      <c r="T118" s="107"/>
      <c r="U118" s="107"/>
      <c r="V118" s="107"/>
      <c r="W118" s="107"/>
      <c r="X118" s="107"/>
      <c r="Y118" s="107"/>
      <c r="Z118" s="107"/>
      <c r="AA118" s="107"/>
      <c r="AB118" s="107"/>
    </row>
    <row r="119" spans="1:28" ht="55.15">
      <c r="A119" s="222" t="s">
        <v>477</v>
      </c>
      <c r="B119" s="172" t="s">
        <v>212</v>
      </c>
      <c r="C119" s="173" t="s">
        <v>383</v>
      </c>
      <c r="D119" s="351">
        <v>1</v>
      </c>
      <c r="E119" s="352">
        <v>1</v>
      </c>
      <c r="F119" s="175"/>
      <c r="G119" s="207"/>
      <c r="H119" s="342"/>
      <c r="I119" s="196"/>
      <c r="J119" s="196"/>
      <c r="K119" s="249" t="s">
        <v>4</v>
      </c>
      <c r="L119" s="359">
        <f>SUM(E117:E122)</f>
        <v>4</v>
      </c>
      <c r="M119" s="107"/>
      <c r="N119" s="107"/>
      <c r="O119" s="107"/>
      <c r="P119" s="107"/>
      <c r="Q119" s="107"/>
      <c r="R119" s="107"/>
      <c r="S119" s="107"/>
      <c r="T119" s="107"/>
      <c r="U119" s="107"/>
      <c r="V119" s="107"/>
      <c r="W119" s="107"/>
      <c r="X119" s="107"/>
      <c r="Y119" s="107"/>
      <c r="Z119" s="107"/>
      <c r="AA119" s="107"/>
      <c r="AB119" s="107"/>
    </row>
    <row r="120" spans="1:28" ht="41.45">
      <c r="A120" s="222" t="s">
        <v>478</v>
      </c>
      <c r="B120" s="172" t="s">
        <v>385</v>
      </c>
      <c r="C120" s="173" t="s">
        <v>386</v>
      </c>
      <c r="D120" s="351">
        <v>1</v>
      </c>
      <c r="E120" s="352">
        <v>1</v>
      </c>
      <c r="G120" s="207"/>
      <c r="H120" s="342"/>
      <c r="I120" s="196"/>
      <c r="J120" s="196"/>
      <c r="K120" s="249" t="s">
        <v>5</v>
      </c>
      <c r="L120" s="359">
        <f>L117-L118</f>
        <v>5</v>
      </c>
      <c r="M120" s="107"/>
      <c r="N120" s="107"/>
      <c r="O120" s="107"/>
      <c r="P120" s="107"/>
      <c r="Q120" s="107"/>
      <c r="R120" s="107"/>
      <c r="S120" s="107"/>
      <c r="T120" s="107"/>
      <c r="U120" s="107"/>
      <c r="V120" s="107"/>
      <c r="W120" s="107"/>
      <c r="X120" s="107"/>
      <c r="Y120" s="107"/>
      <c r="Z120" s="107"/>
      <c r="AA120" s="107"/>
      <c r="AB120" s="107"/>
    </row>
    <row r="121" spans="1:28" ht="41.45">
      <c r="A121" s="222" t="s">
        <v>479</v>
      </c>
      <c r="B121" s="172" t="s">
        <v>214</v>
      </c>
      <c r="C121" s="173" t="s">
        <v>388</v>
      </c>
      <c r="D121" s="351">
        <v>1</v>
      </c>
      <c r="E121" s="352">
        <v>0</v>
      </c>
      <c r="F121" s="175"/>
      <c r="G121" s="349" t="s">
        <v>670</v>
      </c>
      <c r="H121" s="342"/>
      <c r="I121" s="196"/>
      <c r="J121" s="196"/>
      <c r="K121" s="252" t="s">
        <v>423</v>
      </c>
      <c r="L121" s="253">
        <f>IFERROR(L119/L117,"N/A")</f>
        <v>0.8</v>
      </c>
      <c r="M121" s="107"/>
      <c r="N121" s="107"/>
      <c r="O121" s="107"/>
      <c r="P121" s="107"/>
      <c r="Q121" s="107"/>
      <c r="R121" s="107"/>
      <c r="S121" s="107"/>
      <c r="T121" s="107"/>
      <c r="U121" s="107"/>
      <c r="V121" s="107"/>
      <c r="W121" s="107"/>
      <c r="X121" s="107"/>
      <c r="Y121" s="107"/>
      <c r="Z121" s="107"/>
      <c r="AA121" s="107"/>
      <c r="AB121" s="107"/>
    </row>
    <row r="122" spans="1:28" ht="13.9">
      <c r="A122" s="171"/>
      <c r="B122" s="173"/>
      <c r="C122" s="173"/>
      <c r="D122" s="351"/>
      <c r="E122" s="352"/>
      <c r="F122" s="175"/>
      <c r="G122" s="207"/>
      <c r="H122" s="340"/>
      <c r="I122" s="196"/>
      <c r="J122" s="196"/>
      <c r="K122" s="1"/>
      <c r="L122" s="1"/>
      <c r="M122" s="107"/>
      <c r="N122" s="107"/>
      <c r="O122" s="107"/>
      <c r="P122" s="107"/>
      <c r="Q122" s="107"/>
      <c r="R122" s="107"/>
      <c r="S122" s="107"/>
      <c r="T122" s="107"/>
      <c r="U122" s="107"/>
      <c r="V122" s="107"/>
      <c r="W122" s="107"/>
      <c r="X122" s="107"/>
      <c r="Y122" s="107"/>
      <c r="Z122" s="107"/>
      <c r="AA122" s="107"/>
      <c r="AB122" s="107"/>
    </row>
    <row r="123" spans="1:28" ht="13.9">
      <c r="A123" s="162" t="s">
        <v>480</v>
      </c>
      <c r="B123" s="168" t="s">
        <v>45</v>
      </c>
      <c r="C123" s="169"/>
      <c r="D123" s="353"/>
      <c r="E123" s="353"/>
      <c r="F123" s="170"/>
      <c r="G123" s="205"/>
      <c r="H123" s="340"/>
      <c r="I123" s="196"/>
      <c r="J123" s="196"/>
      <c r="K123" s="200"/>
      <c r="L123" s="200"/>
      <c r="M123" s="107"/>
      <c r="N123" s="107"/>
      <c r="O123" s="107"/>
      <c r="P123" s="107"/>
      <c r="Q123" s="107"/>
      <c r="R123" s="107"/>
      <c r="S123" s="107"/>
      <c r="T123" s="107"/>
      <c r="U123" s="107"/>
      <c r="V123" s="107"/>
      <c r="W123" s="107"/>
      <c r="X123" s="107"/>
      <c r="Y123" s="107"/>
      <c r="Z123" s="107"/>
      <c r="AA123" s="107"/>
      <c r="AB123" s="107"/>
    </row>
    <row r="124" spans="1:28" ht="69">
      <c r="A124" s="223" t="s">
        <v>481</v>
      </c>
      <c r="B124" s="172" t="s">
        <v>215</v>
      </c>
      <c r="C124" s="173" t="s">
        <v>389</v>
      </c>
      <c r="D124" s="351">
        <v>1</v>
      </c>
      <c r="E124" s="352">
        <v>1</v>
      </c>
      <c r="F124" s="175"/>
      <c r="G124" s="207" t="s">
        <v>671</v>
      </c>
      <c r="H124" s="342"/>
      <c r="I124" s="196"/>
      <c r="J124" s="196"/>
      <c r="K124" s="249" t="s">
        <v>2</v>
      </c>
      <c r="L124" s="359">
        <f>SUM(D124:D130)-SUMIF(E124:E130,"-",D124:D130)</f>
        <v>7</v>
      </c>
      <c r="M124" s="107"/>
      <c r="N124" s="107"/>
      <c r="O124" s="107"/>
      <c r="P124" s="107"/>
      <c r="Q124" s="107"/>
      <c r="R124" s="107"/>
      <c r="S124" s="107"/>
      <c r="T124" s="107"/>
      <c r="U124" s="107"/>
      <c r="V124" s="107"/>
      <c r="W124" s="107"/>
      <c r="X124" s="107"/>
      <c r="Y124" s="107"/>
      <c r="Z124" s="107"/>
      <c r="AA124" s="107"/>
      <c r="AB124" s="107"/>
    </row>
    <row r="125" spans="1:28" ht="27.6">
      <c r="A125" s="223" t="s">
        <v>482</v>
      </c>
      <c r="B125" s="172" t="s">
        <v>216</v>
      </c>
      <c r="C125" s="173"/>
      <c r="D125" s="351">
        <v>1</v>
      </c>
      <c r="E125" s="352">
        <v>0.5</v>
      </c>
      <c r="F125" s="175"/>
      <c r="G125" s="207" t="s">
        <v>672</v>
      </c>
      <c r="H125" s="346"/>
      <c r="I125" s="196"/>
      <c r="J125" s="196"/>
      <c r="K125" s="249" t="s">
        <v>3</v>
      </c>
      <c r="L125" s="359">
        <f>SUMIF(E124:E130,"~?",D124:D130)</f>
        <v>0</v>
      </c>
      <c r="M125" s="107"/>
      <c r="N125" s="107"/>
      <c r="O125" s="107"/>
      <c r="P125" s="107"/>
      <c r="Q125" s="107"/>
      <c r="R125" s="107"/>
      <c r="S125" s="107"/>
      <c r="T125" s="107"/>
      <c r="U125" s="107"/>
      <c r="V125" s="107"/>
      <c r="W125" s="107"/>
      <c r="X125" s="107"/>
      <c r="Y125" s="107"/>
      <c r="Z125" s="107"/>
      <c r="AA125" s="107"/>
      <c r="AB125" s="107"/>
    </row>
    <row r="126" spans="1:28" ht="27.6">
      <c r="A126" s="223" t="s">
        <v>483</v>
      </c>
      <c r="B126" s="172" t="s">
        <v>217</v>
      </c>
      <c r="C126" s="173" t="s">
        <v>390</v>
      </c>
      <c r="D126" s="351">
        <v>1</v>
      </c>
      <c r="E126" s="352">
        <v>0</v>
      </c>
      <c r="F126" s="175"/>
      <c r="G126" s="207"/>
      <c r="H126" s="346"/>
      <c r="I126" s="196"/>
      <c r="J126" s="196"/>
      <c r="K126" s="249" t="s">
        <v>4</v>
      </c>
      <c r="L126" s="359">
        <f>SUM(E124:E130)</f>
        <v>1.5</v>
      </c>
      <c r="M126" s="107"/>
      <c r="N126" s="107"/>
      <c r="O126" s="107"/>
      <c r="P126" s="107"/>
      <c r="Q126" s="107"/>
      <c r="R126" s="107"/>
      <c r="S126" s="107"/>
      <c r="T126" s="107"/>
      <c r="U126" s="107"/>
      <c r="V126" s="107"/>
      <c r="W126" s="107"/>
      <c r="X126" s="107"/>
      <c r="Y126" s="107"/>
      <c r="Z126" s="107"/>
      <c r="AA126" s="107"/>
      <c r="AB126" s="107"/>
    </row>
    <row r="127" spans="1:28" ht="27.6">
      <c r="A127" s="223" t="s">
        <v>484</v>
      </c>
      <c r="B127" s="172" t="s">
        <v>218</v>
      </c>
      <c r="C127" s="173"/>
      <c r="D127" s="351">
        <v>1</v>
      </c>
      <c r="E127" s="352">
        <v>0</v>
      </c>
      <c r="F127" s="175"/>
      <c r="G127" s="207"/>
      <c r="H127" s="346"/>
      <c r="I127" s="196"/>
      <c r="J127" s="196"/>
      <c r="K127" s="249" t="s">
        <v>5</v>
      </c>
      <c r="L127" s="359">
        <f>L124-L125</f>
        <v>7</v>
      </c>
      <c r="M127" s="107"/>
      <c r="N127" s="107"/>
      <c r="O127" s="107"/>
      <c r="P127" s="107"/>
      <c r="Q127" s="107"/>
      <c r="R127" s="107"/>
      <c r="S127" s="107"/>
      <c r="T127" s="107"/>
      <c r="U127" s="107"/>
      <c r="V127" s="107"/>
      <c r="W127" s="107"/>
      <c r="X127" s="107"/>
      <c r="Y127" s="107"/>
      <c r="Z127" s="107"/>
      <c r="AA127" s="107"/>
      <c r="AB127" s="107"/>
    </row>
    <row r="128" spans="1:28" ht="41.45">
      <c r="A128" s="223" t="s">
        <v>485</v>
      </c>
      <c r="B128" s="172" t="s">
        <v>219</v>
      </c>
      <c r="C128" s="173" t="s">
        <v>391</v>
      </c>
      <c r="D128" s="351">
        <v>1</v>
      </c>
      <c r="E128" s="352">
        <v>0</v>
      </c>
      <c r="F128" s="175"/>
      <c r="G128" s="207"/>
      <c r="H128" s="346"/>
      <c r="I128" s="196"/>
      <c r="J128" s="196"/>
      <c r="K128" s="252" t="s">
        <v>423</v>
      </c>
      <c r="L128" s="253">
        <f>IFERROR(L126/L124,"N/A")</f>
        <v>0.21428571428571427</v>
      </c>
      <c r="M128" s="107"/>
      <c r="N128" s="107"/>
      <c r="O128" s="107"/>
      <c r="P128" s="107"/>
      <c r="Q128" s="107"/>
      <c r="R128" s="107"/>
      <c r="S128" s="107"/>
      <c r="T128" s="107"/>
      <c r="U128" s="107"/>
      <c r="V128" s="107"/>
      <c r="W128" s="107"/>
      <c r="X128" s="107"/>
      <c r="Y128" s="107"/>
      <c r="Z128" s="107"/>
      <c r="AA128" s="107"/>
      <c r="AB128" s="107"/>
    </row>
    <row r="129" spans="1:28" ht="27.6">
      <c r="A129" s="223" t="s">
        <v>486</v>
      </c>
      <c r="B129" s="172" t="s">
        <v>220</v>
      </c>
      <c r="C129" s="173" t="s">
        <v>392</v>
      </c>
      <c r="D129" s="351">
        <v>1</v>
      </c>
      <c r="E129" s="352">
        <v>0</v>
      </c>
      <c r="F129" s="175"/>
      <c r="G129" s="207"/>
      <c r="H129" s="346"/>
      <c r="I129" s="196"/>
      <c r="J129" s="196"/>
      <c r="K129" s="1"/>
      <c r="L129" s="1"/>
      <c r="M129" s="107"/>
      <c r="N129" s="107"/>
      <c r="O129" s="107"/>
      <c r="P129" s="107"/>
      <c r="Q129" s="107"/>
      <c r="R129" s="107"/>
      <c r="S129" s="107"/>
      <c r="T129" s="107"/>
      <c r="U129" s="107"/>
      <c r="V129" s="107"/>
      <c r="W129" s="107"/>
      <c r="X129" s="107"/>
      <c r="Y129" s="107"/>
      <c r="Z129" s="107"/>
      <c r="AA129" s="107"/>
      <c r="AB129" s="107"/>
    </row>
    <row r="130" spans="1:28" ht="96.6">
      <c r="A130" s="223" t="s">
        <v>487</v>
      </c>
      <c r="B130" s="172" t="s">
        <v>221</v>
      </c>
      <c r="C130" s="173" t="s">
        <v>393</v>
      </c>
      <c r="D130" s="351">
        <v>1</v>
      </c>
      <c r="E130" s="352">
        <v>0</v>
      </c>
      <c r="F130" s="175"/>
      <c r="G130" s="207"/>
      <c r="H130" s="346"/>
      <c r="I130" s="196"/>
      <c r="J130" s="196"/>
      <c r="K130" s="1"/>
      <c r="L130" s="1"/>
      <c r="M130" s="107"/>
      <c r="N130" s="107"/>
      <c r="O130" s="107"/>
      <c r="P130" s="107"/>
      <c r="Q130" s="107"/>
      <c r="R130" s="107"/>
      <c r="S130" s="107"/>
      <c r="T130" s="107"/>
      <c r="U130" s="107"/>
      <c r="V130" s="107"/>
      <c r="W130" s="107"/>
      <c r="X130" s="107"/>
      <c r="Y130" s="107"/>
      <c r="Z130" s="107"/>
      <c r="AA130" s="107"/>
      <c r="AB130" s="107"/>
    </row>
    <row r="131" spans="1:28" ht="13.9">
      <c r="A131" s="261"/>
      <c r="B131" s="173"/>
      <c r="C131" s="173"/>
      <c r="D131" s="351"/>
      <c r="E131" s="352"/>
      <c r="F131" s="175"/>
      <c r="G131" s="207"/>
      <c r="H131" s="340"/>
      <c r="I131" s="196"/>
      <c r="J131" s="196"/>
      <c r="K131" s="1"/>
      <c r="L131" s="1"/>
      <c r="M131" s="107"/>
      <c r="N131" s="107"/>
      <c r="O131" s="107"/>
      <c r="P131" s="107"/>
      <c r="Q131" s="107"/>
      <c r="R131" s="107"/>
      <c r="S131" s="107"/>
      <c r="T131" s="107"/>
      <c r="U131" s="107"/>
      <c r="V131" s="107"/>
      <c r="W131" s="107"/>
      <c r="X131" s="107"/>
      <c r="Y131" s="107"/>
      <c r="Z131" s="107"/>
      <c r="AA131" s="107"/>
      <c r="AB131" s="107"/>
    </row>
    <row r="132" spans="1:28" ht="13.9">
      <c r="A132" s="162" t="s">
        <v>488</v>
      </c>
      <c r="B132" s="168" t="s">
        <v>47</v>
      </c>
      <c r="C132" s="169"/>
      <c r="D132" s="353"/>
      <c r="E132" s="353"/>
      <c r="F132" s="170"/>
      <c r="G132" s="205"/>
      <c r="H132" s="340"/>
      <c r="I132" s="196"/>
      <c r="J132" s="196"/>
      <c r="K132" s="200"/>
      <c r="L132" s="200"/>
      <c r="M132" s="107"/>
      <c r="N132" s="107"/>
      <c r="O132" s="107"/>
      <c r="P132" s="107"/>
      <c r="Q132" s="107"/>
      <c r="R132" s="107"/>
      <c r="S132" s="107"/>
      <c r="T132" s="107"/>
      <c r="U132" s="107"/>
      <c r="V132" s="107"/>
      <c r="W132" s="107"/>
      <c r="X132" s="107"/>
      <c r="Y132" s="107"/>
      <c r="Z132" s="107"/>
      <c r="AA132" s="107"/>
      <c r="AB132" s="107"/>
    </row>
    <row r="133" spans="1:28" ht="27.6">
      <c r="A133" s="223" t="s">
        <v>489</v>
      </c>
      <c r="B133" s="172" t="s">
        <v>223</v>
      </c>
      <c r="C133" s="173" t="s">
        <v>394</v>
      </c>
      <c r="D133" s="351">
        <v>1</v>
      </c>
      <c r="E133" s="352">
        <v>0</v>
      </c>
      <c r="F133" s="175"/>
      <c r="G133" s="207"/>
      <c r="H133" s="346"/>
      <c r="I133" s="196"/>
      <c r="J133" s="196"/>
      <c r="K133" s="249" t="s">
        <v>2</v>
      </c>
      <c r="L133" s="359">
        <f>SUM(D133:D146)-SUMIF(E133:E146,"-",D133:D146)</f>
        <v>12</v>
      </c>
      <c r="M133" s="107"/>
      <c r="N133" s="107"/>
      <c r="O133" s="107"/>
      <c r="P133" s="107"/>
      <c r="Q133" s="107"/>
      <c r="R133" s="107"/>
      <c r="S133" s="107"/>
      <c r="T133" s="107"/>
      <c r="U133" s="107"/>
      <c r="V133" s="107"/>
      <c r="W133" s="107"/>
      <c r="X133" s="107"/>
      <c r="Y133" s="107"/>
      <c r="Z133" s="107"/>
      <c r="AA133" s="107"/>
      <c r="AB133" s="107"/>
    </row>
    <row r="134" spans="1:28" ht="41.45">
      <c r="A134" s="223" t="s">
        <v>490</v>
      </c>
      <c r="B134" s="172" t="s">
        <v>224</v>
      </c>
      <c r="C134" s="173" t="s">
        <v>395</v>
      </c>
      <c r="D134" s="351">
        <v>1</v>
      </c>
      <c r="E134" s="352">
        <v>0</v>
      </c>
      <c r="F134" s="175"/>
      <c r="G134" s="207"/>
      <c r="H134" s="346"/>
      <c r="I134" s="196"/>
      <c r="J134" s="196"/>
      <c r="K134" s="249" t="s">
        <v>3</v>
      </c>
      <c r="L134" s="359">
        <f>SUMIF(E133:E146,"~?",D133:D146)</f>
        <v>0</v>
      </c>
      <c r="M134" s="107"/>
      <c r="N134" s="107"/>
      <c r="O134" s="107"/>
      <c r="P134" s="107"/>
      <c r="Q134" s="107"/>
      <c r="R134" s="107"/>
      <c r="S134" s="107"/>
      <c r="T134" s="107"/>
      <c r="U134" s="107"/>
      <c r="V134" s="107"/>
      <c r="W134" s="107"/>
      <c r="X134" s="107"/>
      <c r="Y134" s="107"/>
      <c r="Z134" s="107"/>
      <c r="AA134" s="107"/>
      <c r="AB134" s="107"/>
    </row>
    <row r="135" spans="1:28" ht="41.45">
      <c r="A135" s="223" t="s">
        <v>491</v>
      </c>
      <c r="B135" s="172" t="s">
        <v>225</v>
      </c>
      <c r="C135" s="173" t="s">
        <v>396</v>
      </c>
      <c r="D135" s="351">
        <v>1</v>
      </c>
      <c r="E135" s="352">
        <v>0</v>
      </c>
      <c r="F135" s="175"/>
      <c r="G135" s="207"/>
      <c r="H135" s="346"/>
      <c r="I135" s="196"/>
      <c r="J135" s="196"/>
      <c r="K135" s="249" t="s">
        <v>4</v>
      </c>
      <c r="L135" s="359">
        <f>SUM(E133:E145)</f>
        <v>0</v>
      </c>
      <c r="M135" s="107"/>
      <c r="N135" s="107"/>
      <c r="O135" s="107"/>
      <c r="P135" s="107"/>
      <c r="Q135" s="107"/>
      <c r="R135" s="107"/>
      <c r="S135" s="107"/>
      <c r="T135" s="107"/>
      <c r="U135" s="107"/>
      <c r="V135" s="107"/>
      <c r="W135" s="107"/>
      <c r="X135" s="107"/>
      <c r="Y135" s="107"/>
      <c r="Z135" s="107"/>
      <c r="AA135" s="107"/>
      <c r="AB135" s="107"/>
    </row>
    <row r="136" spans="1:28" ht="82.9">
      <c r="A136" s="223" t="s">
        <v>492</v>
      </c>
      <c r="B136" s="172" t="s">
        <v>226</v>
      </c>
      <c r="C136" s="173" t="s">
        <v>397</v>
      </c>
      <c r="D136" s="351">
        <v>1</v>
      </c>
      <c r="E136" s="352">
        <v>0</v>
      </c>
      <c r="F136" s="175"/>
      <c r="G136" s="207"/>
      <c r="H136" s="346"/>
      <c r="I136" s="196"/>
      <c r="J136" s="196"/>
      <c r="K136" s="249" t="s">
        <v>5</v>
      </c>
      <c r="L136" s="359">
        <f>L133-L134</f>
        <v>12</v>
      </c>
      <c r="M136" s="107"/>
      <c r="N136" s="107"/>
      <c r="O136" s="107"/>
      <c r="P136" s="107"/>
      <c r="Q136" s="107"/>
      <c r="R136" s="107"/>
      <c r="S136" s="107"/>
      <c r="T136" s="107"/>
      <c r="U136" s="107"/>
      <c r="V136" s="107"/>
      <c r="W136" s="107"/>
      <c r="X136" s="107"/>
      <c r="Y136" s="107"/>
      <c r="Z136" s="107"/>
      <c r="AA136" s="107"/>
      <c r="AB136" s="107"/>
    </row>
    <row r="137" spans="1:28" ht="27.6">
      <c r="A137" s="262"/>
      <c r="B137" s="173"/>
      <c r="C137" s="173"/>
      <c r="D137" s="351"/>
      <c r="E137" s="352"/>
      <c r="F137" s="175"/>
      <c r="G137" s="207"/>
      <c r="H137" s="340"/>
      <c r="I137" s="196"/>
      <c r="J137" s="196"/>
      <c r="K137" s="252" t="s">
        <v>423</v>
      </c>
      <c r="L137" s="253">
        <f>IFERROR(L135/L133,"N/A")</f>
        <v>0</v>
      </c>
      <c r="M137" s="107"/>
      <c r="N137" s="107"/>
      <c r="O137" s="107"/>
      <c r="P137" s="107"/>
      <c r="Q137" s="107"/>
      <c r="R137" s="107"/>
      <c r="S137" s="107"/>
      <c r="T137" s="107"/>
      <c r="U137" s="107"/>
      <c r="V137" s="107"/>
      <c r="W137" s="107"/>
      <c r="X137" s="107"/>
      <c r="Y137" s="107"/>
      <c r="Z137" s="107"/>
      <c r="AA137" s="107"/>
      <c r="AB137" s="107"/>
    </row>
    <row r="138" spans="1:28" ht="13.9">
      <c r="A138" s="262"/>
      <c r="B138" s="242" t="s">
        <v>398</v>
      </c>
      <c r="C138" s="240"/>
      <c r="D138" s="355"/>
      <c r="E138" s="355"/>
      <c r="F138" s="241"/>
      <c r="G138" s="210"/>
      <c r="H138" s="340"/>
      <c r="I138" s="196"/>
      <c r="J138" s="196"/>
      <c r="K138" s="1"/>
      <c r="L138" s="1"/>
      <c r="M138" s="107"/>
      <c r="N138" s="107"/>
      <c r="O138" s="107"/>
      <c r="P138" s="107"/>
      <c r="Q138" s="107"/>
      <c r="R138" s="107"/>
      <c r="S138" s="107"/>
      <c r="T138" s="107"/>
      <c r="U138" s="107"/>
      <c r="V138" s="107"/>
      <c r="W138" s="107"/>
      <c r="X138" s="107"/>
      <c r="Y138" s="107"/>
      <c r="Z138" s="107"/>
      <c r="AA138" s="107"/>
      <c r="AB138" s="107"/>
    </row>
    <row r="139" spans="1:28" ht="27.6">
      <c r="A139" s="223" t="s">
        <v>493</v>
      </c>
      <c r="B139" s="172" t="s">
        <v>228</v>
      </c>
      <c r="C139" s="173"/>
      <c r="D139" s="351">
        <v>1</v>
      </c>
      <c r="E139" s="352">
        <v>0</v>
      </c>
      <c r="F139" s="175"/>
      <c r="G139" s="207"/>
      <c r="H139" s="346"/>
      <c r="I139" s="196"/>
      <c r="J139" s="196"/>
      <c r="K139" s="1"/>
      <c r="L139" s="1"/>
      <c r="M139" s="107"/>
      <c r="N139" s="107"/>
      <c r="O139" s="107"/>
      <c r="P139" s="107"/>
      <c r="Q139" s="107"/>
      <c r="R139" s="107"/>
      <c r="S139" s="107"/>
      <c r="T139" s="107"/>
      <c r="U139" s="107"/>
      <c r="V139" s="107"/>
      <c r="W139" s="107"/>
      <c r="X139" s="107"/>
      <c r="Y139" s="107"/>
      <c r="Z139" s="107"/>
      <c r="AA139" s="107"/>
      <c r="AB139" s="107"/>
    </row>
    <row r="140" spans="1:28" ht="27.6">
      <c r="A140" s="223" t="s">
        <v>494</v>
      </c>
      <c r="B140" s="172" t="s">
        <v>229</v>
      </c>
      <c r="C140" s="173"/>
      <c r="D140" s="351">
        <v>1</v>
      </c>
      <c r="E140" s="352">
        <v>0</v>
      </c>
      <c r="F140" s="175"/>
      <c r="G140" s="207"/>
      <c r="H140" s="346"/>
      <c r="I140" s="196"/>
      <c r="J140" s="196"/>
      <c r="K140" s="1"/>
      <c r="L140" s="1"/>
      <c r="M140" s="107"/>
      <c r="N140" s="107"/>
      <c r="O140" s="107"/>
      <c r="P140" s="107"/>
      <c r="Q140" s="107"/>
      <c r="R140" s="107"/>
      <c r="S140" s="107"/>
      <c r="T140" s="107"/>
      <c r="U140" s="107"/>
      <c r="V140" s="107"/>
      <c r="W140" s="107"/>
      <c r="X140" s="107"/>
      <c r="Y140" s="107"/>
      <c r="Z140" s="107"/>
      <c r="AA140" s="107"/>
      <c r="AB140" s="107"/>
    </row>
    <row r="141" spans="1:28" ht="27.6">
      <c r="A141" s="223" t="s">
        <v>495</v>
      </c>
      <c r="B141" s="172" t="s">
        <v>230</v>
      </c>
      <c r="C141" s="173" t="s">
        <v>399</v>
      </c>
      <c r="D141" s="351">
        <v>1</v>
      </c>
      <c r="E141" s="352">
        <v>0</v>
      </c>
      <c r="F141" s="175"/>
      <c r="G141" s="207"/>
      <c r="H141" s="346"/>
      <c r="I141" s="196"/>
      <c r="J141" s="196"/>
      <c r="K141" s="1"/>
      <c r="L141" s="1"/>
      <c r="M141" s="107"/>
      <c r="N141" s="107"/>
      <c r="O141" s="107"/>
      <c r="P141" s="107"/>
      <c r="Q141" s="107"/>
      <c r="R141" s="107"/>
      <c r="S141" s="107"/>
      <c r="T141" s="107"/>
      <c r="U141" s="107"/>
      <c r="V141" s="107"/>
      <c r="W141" s="107"/>
      <c r="X141" s="107"/>
      <c r="Y141" s="107"/>
      <c r="Z141" s="107"/>
      <c r="AA141" s="107"/>
      <c r="AB141" s="107"/>
    </row>
    <row r="142" spans="1:28" ht="55.15">
      <c r="A142" s="223" t="s">
        <v>496</v>
      </c>
      <c r="B142" s="172" t="s">
        <v>231</v>
      </c>
      <c r="C142" s="173"/>
      <c r="D142" s="351">
        <v>1</v>
      </c>
      <c r="E142" s="352">
        <v>0</v>
      </c>
      <c r="F142" s="175"/>
      <c r="G142" s="207"/>
      <c r="H142" s="346"/>
      <c r="I142" s="196"/>
      <c r="J142" s="196"/>
      <c r="K142" s="1"/>
      <c r="L142" s="1"/>
      <c r="M142" s="107"/>
      <c r="N142" s="107"/>
      <c r="O142" s="107"/>
      <c r="P142" s="107"/>
      <c r="Q142" s="107"/>
      <c r="R142" s="107"/>
      <c r="S142" s="107"/>
      <c r="T142" s="107"/>
      <c r="U142" s="107"/>
      <c r="V142" s="107"/>
      <c r="W142" s="107"/>
      <c r="X142" s="107"/>
      <c r="Y142" s="107"/>
      <c r="Z142" s="107"/>
      <c r="AA142" s="107"/>
      <c r="AB142" s="107"/>
    </row>
    <row r="143" spans="1:28" ht="13.9">
      <c r="A143" s="223" t="s">
        <v>497</v>
      </c>
      <c r="B143" s="172" t="s">
        <v>232</v>
      </c>
      <c r="C143" s="173"/>
      <c r="D143" s="351">
        <v>1</v>
      </c>
      <c r="E143" s="352">
        <v>0</v>
      </c>
      <c r="F143" s="175"/>
      <c r="G143" s="207"/>
      <c r="H143" s="346"/>
      <c r="I143" s="196"/>
      <c r="J143" s="196"/>
      <c r="K143" s="1"/>
      <c r="L143" s="1"/>
      <c r="M143" s="107"/>
      <c r="N143" s="107"/>
      <c r="O143" s="107"/>
      <c r="P143" s="107"/>
      <c r="Q143" s="107"/>
      <c r="R143" s="107"/>
      <c r="S143" s="107"/>
      <c r="T143" s="107"/>
      <c r="U143" s="107"/>
      <c r="V143" s="107"/>
      <c r="W143" s="107"/>
      <c r="X143" s="107"/>
      <c r="Y143" s="107"/>
      <c r="Z143" s="107"/>
      <c r="AA143" s="107"/>
      <c r="AB143" s="107"/>
    </row>
    <row r="144" spans="1:28" ht="13.9">
      <c r="A144" s="223" t="s">
        <v>498</v>
      </c>
      <c r="B144" s="172" t="s">
        <v>499</v>
      </c>
      <c r="C144" s="173"/>
      <c r="D144" s="351">
        <v>1</v>
      </c>
      <c r="E144" s="352">
        <v>0</v>
      </c>
      <c r="F144" s="175"/>
      <c r="G144" s="207"/>
      <c r="H144" s="346"/>
      <c r="I144" s="196"/>
      <c r="J144" s="196"/>
      <c r="K144" s="1"/>
      <c r="L144" s="1"/>
      <c r="M144" s="107"/>
      <c r="N144" s="107"/>
      <c r="O144" s="107"/>
      <c r="P144" s="107"/>
      <c r="Q144" s="107"/>
      <c r="R144" s="107"/>
      <c r="S144" s="107"/>
      <c r="T144" s="107"/>
      <c r="U144" s="107"/>
      <c r="V144" s="107"/>
      <c r="W144" s="107"/>
      <c r="X144" s="107"/>
      <c r="Y144" s="107"/>
      <c r="Z144" s="107"/>
      <c r="AA144" s="107"/>
      <c r="AB144" s="107"/>
    </row>
    <row r="145" spans="1:28" ht="110.45">
      <c r="A145" s="223" t="s">
        <v>500</v>
      </c>
      <c r="B145" s="172" t="s">
        <v>234</v>
      </c>
      <c r="C145" s="173" t="s">
        <v>400</v>
      </c>
      <c r="D145" s="351">
        <v>2</v>
      </c>
      <c r="E145" s="352">
        <v>0</v>
      </c>
      <c r="F145" s="175"/>
      <c r="G145" s="207"/>
      <c r="H145" s="346"/>
      <c r="I145" s="196"/>
      <c r="J145" s="196"/>
      <c r="K145" s="1"/>
      <c r="L145" s="1"/>
      <c r="M145" s="107"/>
      <c r="N145" s="107"/>
      <c r="O145" s="107"/>
      <c r="P145" s="107"/>
      <c r="Q145" s="107"/>
      <c r="R145" s="107"/>
      <c r="S145" s="107"/>
      <c r="T145" s="107"/>
      <c r="U145" s="107"/>
      <c r="V145" s="107"/>
      <c r="W145" s="107"/>
      <c r="X145" s="107"/>
      <c r="Y145" s="107"/>
      <c r="Z145" s="107"/>
      <c r="AA145" s="107"/>
      <c r="AB145" s="107"/>
    </row>
    <row r="146" spans="1:28" ht="13.9">
      <c r="A146" s="262"/>
      <c r="B146" s="173"/>
      <c r="C146" s="173"/>
      <c r="D146" s="174"/>
      <c r="E146" s="188"/>
      <c r="F146" s="175"/>
      <c r="G146" s="207"/>
      <c r="H146" s="340"/>
      <c r="I146" s="196"/>
      <c r="J146" s="196"/>
      <c r="K146" s="1"/>
      <c r="L146" s="1"/>
      <c r="M146" s="107"/>
      <c r="N146" s="107"/>
      <c r="O146" s="107"/>
      <c r="P146" s="107"/>
      <c r="Q146" s="107"/>
      <c r="R146" s="107"/>
      <c r="S146" s="107"/>
      <c r="T146" s="107"/>
      <c r="U146" s="107"/>
      <c r="V146" s="107"/>
      <c r="W146" s="107"/>
      <c r="X146" s="107"/>
      <c r="Y146" s="107"/>
      <c r="Z146" s="107"/>
      <c r="AA146" s="107"/>
      <c r="AB146" s="107"/>
    </row>
    <row r="147" spans="1:28" ht="13.9">
      <c r="A147" s="171"/>
      <c r="B147" s="173"/>
      <c r="C147" s="173"/>
      <c r="D147" s="174"/>
      <c r="E147" s="188"/>
      <c r="F147" s="175"/>
      <c r="G147" s="207"/>
      <c r="H147" s="340"/>
      <c r="I147" s="196"/>
      <c r="J147" s="196"/>
      <c r="K147" s="1"/>
      <c r="L147" s="1"/>
      <c r="M147" s="107"/>
      <c r="N147" s="107"/>
      <c r="O147" s="107"/>
      <c r="P147" s="107"/>
      <c r="Q147" s="107"/>
      <c r="R147" s="107"/>
      <c r="S147" s="107"/>
      <c r="T147" s="107"/>
      <c r="U147" s="107"/>
      <c r="V147" s="107"/>
      <c r="W147" s="107"/>
      <c r="X147" s="107"/>
      <c r="Y147" s="107"/>
      <c r="Z147" s="107"/>
      <c r="AA147" s="107"/>
      <c r="AB147" s="107"/>
    </row>
    <row r="148" spans="1:28" ht="13.9">
      <c r="A148" s="179"/>
      <c r="B148" s="180"/>
      <c r="C148" s="180"/>
      <c r="D148" s="181"/>
      <c r="E148" s="192"/>
      <c r="F148" s="182"/>
      <c r="G148" s="212"/>
      <c r="H148" s="340"/>
      <c r="I148" s="196"/>
      <c r="J148" s="196"/>
      <c r="K148" s="1"/>
      <c r="L148" s="1"/>
      <c r="M148" s="107"/>
      <c r="N148" s="107"/>
      <c r="O148" s="107"/>
      <c r="P148" s="107"/>
      <c r="Q148" s="107"/>
      <c r="R148" s="107"/>
      <c r="S148" s="107"/>
      <c r="T148" s="107"/>
      <c r="U148" s="107"/>
      <c r="V148" s="107"/>
      <c r="W148" s="107"/>
      <c r="X148" s="107"/>
      <c r="Y148" s="107"/>
      <c r="Z148" s="107"/>
      <c r="AA148" s="107"/>
      <c r="AB148" s="107"/>
    </row>
    <row r="149" spans="1:28" ht="13.9">
      <c r="A149" s="171"/>
      <c r="B149" s="173"/>
      <c r="C149" s="173"/>
      <c r="D149" s="174"/>
      <c r="E149" s="188"/>
      <c r="F149" s="175"/>
      <c r="G149" s="207"/>
      <c r="H149" s="340"/>
      <c r="I149" s="196"/>
      <c r="J149" s="196"/>
      <c r="K149" s="1"/>
      <c r="L149" s="1"/>
      <c r="M149" s="107"/>
      <c r="N149" s="107"/>
      <c r="O149" s="107"/>
      <c r="P149" s="107"/>
      <c r="Q149" s="107"/>
      <c r="R149" s="107"/>
      <c r="S149" s="107"/>
      <c r="T149" s="107"/>
      <c r="U149" s="107"/>
      <c r="V149" s="107"/>
      <c r="W149" s="107"/>
      <c r="X149" s="107"/>
      <c r="Y149" s="107"/>
      <c r="Z149" s="107"/>
      <c r="AA149" s="107"/>
      <c r="AB149" s="107"/>
    </row>
    <row r="150" spans="1:28" ht="27.6">
      <c r="A150" s="171"/>
      <c r="B150" s="183" t="s">
        <v>403</v>
      </c>
      <c r="C150" s="263"/>
      <c r="D150" s="184" t="s">
        <v>250</v>
      </c>
      <c r="F150" s="175"/>
      <c r="G150" s="207"/>
      <c r="H150" s="340"/>
      <c r="I150" s="196"/>
      <c r="J150" s="196"/>
      <c r="K150" s="1"/>
      <c r="L150" s="1"/>
      <c r="M150" s="107"/>
      <c r="N150" s="107"/>
      <c r="O150" s="107"/>
      <c r="P150" s="107"/>
      <c r="Q150" s="107"/>
      <c r="R150" s="107"/>
      <c r="S150" s="107"/>
      <c r="T150" s="107"/>
      <c r="U150" s="107"/>
      <c r="V150" s="107"/>
      <c r="W150" s="107"/>
      <c r="X150" s="107"/>
      <c r="Y150" s="107"/>
      <c r="Z150" s="107"/>
      <c r="AA150" s="107"/>
      <c r="AB150" s="107"/>
    </row>
    <row r="151" spans="1:28" ht="30" customHeight="1">
      <c r="A151" s="185"/>
      <c r="B151" s="264" t="s">
        <v>2</v>
      </c>
      <c r="C151" s="265" t="s">
        <v>501</v>
      </c>
      <c r="D151" s="19">
        <f>SUM(D7:D146)-SUMIF(E5:E146,"-",D5:D146)</f>
        <v>117</v>
      </c>
      <c r="E151" s="1"/>
      <c r="F151" s="175"/>
      <c r="G151" s="207"/>
      <c r="H151" s="340"/>
      <c r="I151" s="196"/>
      <c r="J151" s="196"/>
      <c r="K151" s="1"/>
      <c r="L151" s="1"/>
      <c r="M151" s="107"/>
      <c r="N151" s="107"/>
      <c r="O151" s="107"/>
      <c r="P151" s="107"/>
      <c r="Q151" s="107"/>
      <c r="R151" s="107"/>
      <c r="S151" s="107"/>
      <c r="T151" s="107"/>
      <c r="U151" s="107"/>
      <c r="V151" s="107"/>
      <c r="W151" s="107"/>
      <c r="X151" s="107"/>
      <c r="Y151" s="107"/>
      <c r="Z151" s="107"/>
      <c r="AA151" s="107"/>
      <c r="AB151" s="107"/>
    </row>
    <row r="152" spans="1:28" ht="30" customHeight="1">
      <c r="A152" s="185"/>
      <c r="B152" s="264" t="s">
        <v>3</v>
      </c>
      <c r="C152" s="265" t="s">
        <v>241</v>
      </c>
      <c r="D152" s="19">
        <f>SUMIF(E5:E146,"~?",D5:D146)</f>
        <v>2</v>
      </c>
      <c r="E152" s="1"/>
      <c r="F152" s="175"/>
      <c r="G152" s="207"/>
      <c r="H152" s="340"/>
      <c r="I152" s="196"/>
      <c r="J152" s="196"/>
      <c r="K152" s="1"/>
      <c r="L152" s="1"/>
      <c r="M152" s="107"/>
      <c r="N152" s="107"/>
      <c r="O152" s="107"/>
      <c r="P152" s="107"/>
      <c r="Q152" s="107"/>
      <c r="R152" s="107"/>
      <c r="S152" s="107"/>
      <c r="T152" s="107"/>
      <c r="U152" s="107"/>
      <c r="V152" s="107"/>
      <c r="W152" s="107"/>
      <c r="X152" s="107"/>
      <c r="Y152" s="107"/>
      <c r="Z152" s="107"/>
      <c r="AA152" s="107"/>
      <c r="AB152" s="107"/>
    </row>
    <row r="153" spans="1:28" ht="30" customHeight="1">
      <c r="A153" s="185"/>
      <c r="B153" s="264" t="s">
        <v>4</v>
      </c>
      <c r="C153" s="265" t="s">
        <v>242</v>
      </c>
      <c r="D153" s="19">
        <f>SUM(E5:E146)</f>
        <v>50.5</v>
      </c>
      <c r="E153" s="1"/>
      <c r="F153" s="175"/>
      <c r="G153" s="207"/>
      <c r="H153" s="340"/>
      <c r="I153" s="196"/>
      <c r="J153" s="196"/>
      <c r="K153" s="1"/>
      <c r="L153" s="1"/>
      <c r="M153" s="107"/>
      <c r="N153" s="107"/>
      <c r="O153" s="107"/>
      <c r="P153" s="107"/>
      <c r="Q153" s="107"/>
      <c r="R153" s="107"/>
      <c r="S153" s="107"/>
      <c r="T153" s="107"/>
      <c r="U153" s="107"/>
      <c r="V153" s="107"/>
      <c r="W153" s="107"/>
      <c r="X153" s="107"/>
      <c r="Y153" s="107"/>
      <c r="Z153" s="107"/>
      <c r="AA153" s="107"/>
      <c r="AB153" s="107"/>
    </row>
    <row r="154" spans="1:28" ht="30" customHeight="1">
      <c r="A154" s="185"/>
      <c r="B154" s="264" t="s">
        <v>5</v>
      </c>
      <c r="C154" s="265" t="s">
        <v>243</v>
      </c>
      <c r="D154" s="19">
        <f>D151-D152</f>
        <v>115</v>
      </c>
      <c r="E154" s="1"/>
      <c r="F154" s="19"/>
      <c r="G154" s="207"/>
      <c r="H154" s="340"/>
      <c r="I154" s="196"/>
      <c r="J154" s="196"/>
      <c r="K154" s="1"/>
      <c r="L154" s="1"/>
      <c r="M154" s="107"/>
      <c r="N154" s="107"/>
      <c r="O154" s="107"/>
      <c r="P154" s="107"/>
      <c r="Q154" s="107"/>
      <c r="R154" s="107"/>
      <c r="S154" s="107"/>
      <c r="T154" s="107"/>
      <c r="U154" s="107"/>
      <c r="V154" s="107"/>
      <c r="W154" s="107"/>
      <c r="X154" s="107"/>
      <c r="Y154" s="107"/>
      <c r="Z154" s="107"/>
      <c r="AA154" s="107"/>
      <c r="AB154" s="107"/>
    </row>
    <row r="155" spans="1:28" ht="30" customHeight="1">
      <c r="A155" s="185"/>
      <c r="B155" s="266" t="s">
        <v>244</v>
      </c>
      <c r="C155" s="265" t="s">
        <v>502</v>
      </c>
      <c r="D155" s="267">
        <f>SUMPRODUCT(C160:C174,Váhy!C2:C16)</f>
        <v>0.45514069264069273</v>
      </c>
      <c r="E155" s="218"/>
      <c r="F155" s="19"/>
      <c r="G155" s="207"/>
      <c r="H155" s="340"/>
      <c r="I155" s="196"/>
      <c r="J155" s="196"/>
      <c r="K155" s="1"/>
      <c r="L155" s="1"/>
      <c r="M155" s="107"/>
      <c r="N155" s="107"/>
      <c r="O155" s="107"/>
      <c r="P155" s="107"/>
      <c r="Q155" s="107"/>
      <c r="R155" s="107"/>
      <c r="S155" s="107"/>
      <c r="T155" s="107"/>
      <c r="U155" s="107"/>
      <c r="V155" s="107"/>
      <c r="W155" s="107"/>
      <c r="X155" s="107"/>
      <c r="Y155" s="107"/>
      <c r="Z155" s="107"/>
      <c r="AA155" s="107"/>
      <c r="AB155" s="107"/>
    </row>
    <row r="156" spans="1:28" ht="13.9">
      <c r="A156" s="185"/>
      <c r="B156" s="175"/>
      <c r="C156" s="175"/>
      <c r="D156" s="175"/>
      <c r="E156" s="175"/>
      <c r="F156" s="19"/>
      <c r="G156" s="207"/>
      <c r="H156" s="340"/>
      <c r="I156" s="196"/>
      <c r="J156" s="196"/>
      <c r="K156" s="1"/>
      <c r="L156" s="1"/>
      <c r="M156" s="107"/>
      <c r="N156" s="107"/>
      <c r="O156" s="107"/>
      <c r="P156" s="107"/>
      <c r="Q156" s="107"/>
      <c r="R156" s="107"/>
      <c r="S156" s="107"/>
      <c r="T156" s="107"/>
      <c r="U156" s="107"/>
      <c r="V156" s="107"/>
      <c r="W156" s="107"/>
      <c r="X156" s="107"/>
      <c r="Y156" s="107"/>
      <c r="Z156" s="107"/>
      <c r="AA156" s="107"/>
      <c r="AB156" s="107"/>
    </row>
    <row r="157" spans="1:28" ht="13.9">
      <c r="A157" s="171"/>
      <c r="B157" s="175"/>
      <c r="C157" s="175"/>
      <c r="D157" s="175"/>
      <c r="E157" s="175"/>
      <c r="F157" s="19"/>
      <c r="G157" s="207"/>
      <c r="H157" s="340"/>
      <c r="I157" s="196"/>
      <c r="J157" s="196"/>
      <c r="K157" s="1"/>
      <c r="L157" s="1"/>
      <c r="M157" s="107"/>
      <c r="N157" s="107"/>
      <c r="O157" s="107"/>
      <c r="P157" s="107"/>
      <c r="Q157" s="107"/>
      <c r="R157" s="107"/>
      <c r="S157" s="107"/>
      <c r="T157" s="107"/>
      <c r="U157" s="107"/>
      <c r="V157" s="107"/>
      <c r="W157" s="107"/>
      <c r="X157" s="107"/>
      <c r="Y157" s="107"/>
      <c r="Z157" s="107"/>
      <c r="AA157" s="107"/>
      <c r="AB157" s="107"/>
    </row>
    <row r="158" spans="1:28" ht="13.9">
      <c r="A158" s="171"/>
      <c r="B158" s="175"/>
      <c r="C158" s="175"/>
      <c r="D158" s="175"/>
      <c r="E158" s="175"/>
      <c r="F158" s="175"/>
      <c r="G158" s="207"/>
      <c r="H158" s="340"/>
      <c r="I158" s="196"/>
      <c r="J158" s="196"/>
      <c r="K158" s="1"/>
      <c r="L158" s="1"/>
      <c r="M158" s="107"/>
      <c r="N158" s="107"/>
      <c r="O158" s="107"/>
      <c r="P158" s="107"/>
      <c r="Q158" s="107"/>
      <c r="R158" s="107"/>
      <c r="S158" s="107"/>
      <c r="T158" s="107"/>
      <c r="U158" s="107"/>
      <c r="V158" s="107"/>
      <c r="W158" s="107"/>
      <c r="X158" s="107"/>
      <c r="Y158" s="107"/>
      <c r="Z158" s="107"/>
      <c r="AA158" s="107"/>
      <c r="AB158" s="107"/>
    </row>
    <row r="159" spans="1:28" ht="55.15">
      <c r="A159" s="171"/>
      <c r="B159" s="183" t="s">
        <v>503</v>
      </c>
      <c r="C159" s="183" t="s">
        <v>504</v>
      </c>
      <c r="D159" s="197" t="s">
        <v>505</v>
      </c>
      <c r="E159" s="175"/>
      <c r="F159" s="175"/>
      <c r="G159" s="207"/>
      <c r="H159" s="340"/>
      <c r="I159" s="196"/>
      <c r="J159" s="196"/>
      <c r="K159" s="1"/>
      <c r="L159" s="1"/>
      <c r="M159" s="107"/>
      <c r="N159" s="107"/>
      <c r="O159" s="107"/>
      <c r="P159" s="107"/>
      <c r="Q159" s="107"/>
      <c r="R159" s="107"/>
      <c r="S159" s="107"/>
      <c r="T159" s="107"/>
      <c r="U159" s="107"/>
      <c r="V159" s="107"/>
      <c r="W159" s="107"/>
      <c r="X159" s="107"/>
      <c r="Y159" s="107"/>
      <c r="Z159" s="107"/>
      <c r="AA159" s="107"/>
      <c r="AB159" s="107"/>
    </row>
    <row r="160" spans="1:28" ht="13.9">
      <c r="A160" s="171"/>
      <c r="B160" s="175" t="str">
        <f>[5]Dimenzie!$B$2</f>
        <v>Vyhľadateľnosť</v>
      </c>
      <c r="C160" s="198">
        <f>L11</f>
        <v>0.66666666666666663</v>
      </c>
      <c r="D160" s="198">
        <f t="shared" ref="D160:D174" si="0">1-C160</f>
        <v>0.33333333333333337</v>
      </c>
      <c r="E160" s="175"/>
      <c r="F160" s="175"/>
      <c r="G160" s="207"/>
      <c r="H160" s="340"/>
      <c r="I160" s="196"/>
      <c r="J160" s="196"/>
      <c r="K160" s="1"/>
      <c r="L160" s="1"/>
      <c r="M160" s="107"/>
      <c r="N160" s="107"/>
      <c r="O160" s="107"/>
      <c r="P160" s="107"/>
      <c r="Q160" s="107"/>
      <c r="R160" s="107"/>
      <c r="S160" s="107"/>
      <c r="T160" s="107"/>
      <c r="U160" s="107"/>
      <c r="V160" s="107"/>
      <c r="W160" s="107"/>
      <c r="X160" s="107"/>
      <c r="Y160" s="107"/>
      <c r="Z160" s="107"/>
      <c r="AA160" s="107"/>
      <c r="AB160" s="107"/>
    </row>
    <row r="161" spans="1:28" ht="13.9">
      <c r="A161" s="171"/>
      <c r="B161" s="175" t="str">
        <f>[5]Dimenzie!$B$3</f>
        <v>Návody a informovanosť</v>
      </c>
      <c r="C161" s="198">
        <f>L17</f>
        <v>0.75</v>
      </c>
      <c r="D161" s="198">
        <f t="shared" si="0"/>
        <v>0.25</v>
      </c>
      <c r="E161" s="175"/>
      <c r="F161" s="175"/>
      <c r="G161" s="207"/>
      <c r="H161" s="340"/>
      <c r="I161" s="196"/>
      <c r="J161" s="196"/>
      <c r="K161" s="1"/>
      <c r="L161" s="1"/>
      <c r="M161" s="107"/>
      <c r="N161" s="107"/>
      <c r="O161" s="107"/>
      <c r="P161" s="107"/>
      <c r="Q161" s="107"/>
      <c r="R161" s="107"/>
      <c r="S161" s="107"/>
      <c r="T161" s="107"/>
      <c r="U161" s="107"/>
      <c r="V161" s="107"/>
      <c r="W161" s="107"/>
      <c r="X161" s="107"/>
      <c r="Y161" s="107"/>
      <c r="Z161" s="107"/>
      <c r="AA161" s="107"/>
      <c r="AB161" s="107"/>
    </row>
    <row r="162" spans="1:28" ht="13.9">
      <c r="A162" s="171"/>
      <c r="B162" s="175" t="str">
        <f>[5]Dimenzie!$B$4</f>
        <v>Navigácia vo formulároch</v>
      </c>
      <c r="C162" s="198">
        <f>L27</f>
        <v>0.75</v>
      </c>
      <c r="D162" s="198">
        <f t="shared" si="0"/>
        <v>0.25</v>
      </c>
      <c r="E162" s="175"/>
      <c r="F162" s="175"/>
      <c r="G162" s="207"/>
      <c r="H162" s="340"/>
      <c r="I162" s="196"/>
      <c r="J162" s="196"/>
      <c r="K162" s="1"/>
      <c r="L162" s="1"/>
      <c r="M162" s="107"/>
      <c r="N162" s="107"/>
      <c r="O162" s="107"/>
      <c r="P162" s="107"/>
      <c r="Q162" s="107"/>
      <c r="R162" s="107"/>
      <c r="S162" s="107"/>
      <c r="T162" s="107"/>
      <c r="U162" s="107"/>
      <c r="V162" s="107"/>
      <c r="W162" s="107"/>
      <c r="X162" s="107"/>
      <c r="Y162" s="107"/>
      <c r="Z162" s="107"/>
      <c r="AA162" s="107"/>
      <c r="AB162" s="107"/>
    </row>
    <row r="163" spans="1:28" ht="13.9">
      <c r="A163" s="171"/>
      <c r="B163" s="175" t="str">
        <f>[5]Dimenzie!$B$5</f>
        <v>Proaktívnosť</v>
      </c>
      <c r="C163" s="198">
        <f>L33</f>
        <v>8.3333333333333329E-2</v>
      </c>
      <c r="D163" s="198">
        <f t="shared" si="0"/>
        <v>0.91666666666666663</v>
      </c>
      <c r="E163" s="175"/>
      <c r="F163" s="175"/>
      <c r="G163" s="207"/>
      <c r="H163" s="340"/>
      <c r="I163" s="196"/>
      <c r="J163" s="196"/>
      <c r="K163" s="1"/>
      <c r="L163" s="1"/>
      <c r="M163" s="107"/>
      <c r="N163" s="107"/>
      <c r="O163" s="107"/>
      <c r="P163" s="107"/>
      <c r="Q163" s="107"/>
      <c r="R163" s="107"/>
      <c r="S163" s="107"/>
      <c r="T163" s="107"/>
      <c r="U163" s="107"/>
      <c r="V163" s="107"/>
      <c r="W163" s="107"/>
      <c r="X163" s="107"/>
      <c r="Y163" s="107"/>
      <c r="Z163" s="107"/>
      <c r="AA163" s="107"/>
      <c r="AB163" s="107"/>
    </row>
    <row r="164" spans="1:28" ht="13.9">
      <c r="A164" s="171"/>
      <c r="B164" s="175" t="str">
        <f>[5]Dimenzie!$B$6</f>
        <v>1x a dosť!</v>
      </c>
      <c r="C164" s="198">
        <f>L39</f>
        <v>0.875</v>
      </c>
      <c r="D164" s="198">
        <f t="shared" si="0"/>
        <v>0.125</v>
      </c>
      <c r="E164" s="175"/>
      <c r="F164" s="175"/>
      <c r="G164" s="207"/>
      <c r="H164" s="340"/>
      <c r="I164" s="196"/>
      <c r="J164" s="196"/>
      <c r="K164" s="1"/>
      <c r="L164" s="1"/>
      <c r="M164" s="107"/>
      <c r="N164" s="107"/>
      <c r="O164" s="107"/>
      <c r="P164" s="107"/>
      <c r="Q164" s="107"/>
      <c r="R164" s="107"/>
      <c r="S164" s="107"/>
      <c r="T164" s="107"/>
      <c r="U164" s="107"/>
      <c r="V164" s="107"/>
      <c r="W164" s="107"/>
      <c r="X164" s="107"/>
      <c r="Y164" s="107"/>
      <c r="Z164" s="107"/>
      <c r="AA164" s="107"/>
      <c r="AB164" s="107"/>
    </row>
    <row r="165" spans="1:28" ht="13.9">
      <c r="A165" s="171"/>
      <c r="B165" s="175" t="str">
        <f>[5]Dimenzie!$B$7</f>
        <v>Spätná väzba</v>
      </c>
      <c r="C165" s="198">
        <f>L45</f>
        <v>9.0909090909090912E-2</v>
      </c>
      <c r="D165" s="198">
        <f t="shared" si="0"/>
        <v>0.90909090909090906</v>
      </c>
      <c r="E165" s="175"/>
      <c r="F165" s="175"/>
      <c r="G165" s="207"/>
      <c r="H165" s="340"/>
      <c r="I165" s="196"/>
      <c r="J165" s="196"/>
      <c r="K165" s="1"/>
      <c r="L165" s="1"/>
      <c r="M165" s="107"/>
      <c r="N165" s="107"/>
      <c r="O165" s="107"/>
      <c r="P165" s="107"/>
      <c r="Q165" s="107"/>
      <c r="R165" s="107"/>
      <c r="S165" s="107"/>
      <c r="T165" s="107"/>
      <c r="U165" s="107"/>
      <c r="V165" s="107"/>
      <c r="W165" s="107"/>
      <c r="X165" s="107"/>
      <c r="Y165" s="107"/>
      <c r="Z165" s="107"/>
      <c r="AA165" s="107"/>
      <c r="AB165" s="107"/>
    </row>
    <row r="166" spans="1:28" ht="13.9">
      <c r="A166" s="171"/>
      <c r="B166" s="175" t="str">
        <f>[5]Dimenzie!$B$8</f>
        <v>Použiteľnosť</v>
      </c>
      <c r="C166" s="198">
        <f>L56</f>
        <v>0.66666666666666663</v>
      </c>
      <c r="D166" s="198">
        <f t="shared" si="0"/>
        <v>0.33333333333333337</v>
      </c>
      <c r="E166" s="175"/>
      <c r="F166" s="175"/>
      <c r="G166" s="207"/>
      <c r="H166" s="340"/>
      <c r="I166" s="196"/>
      <c r="J166" s="196"/>
      <c r="K166" s="1"/>
      <c r="L166" s="1"/>
      <c r="M166" s="107"/>
      <c r="N166" s="107"/>
      <c r="O166" s="107"/>
      <c r="P166" s="107"/>
      <c r="Q166" s="107"/>
      <c r="R166" s="107"/>
      <c r="S166" s="107"/>
      <c r="T166" s="107"/>
      <c r="U166" s="107"/>
      <c r="V166" s="107"/>
      <c r="W166" s="107"/>
      <c r="X166" s="107"/>
      <c r="Y166" s="107"/>
      <c r="Z166" s="107"/>
      <c r="AA166" s="107"/>
      <c r="AB166" s="107"/>
    </row>
    <row r="167" spans="1:28" ht="13.9">
      <c r="A167" s="171"/>
      <c r="B167" s="175" t="str">
        <f>[5]Dimenzie!$B$9</f>
        <v>Zrozumiteľnosť</v>
      </c>
      <c r="C167" s="198">
        <f>L89</f>
        <v>0</v>
      </c>
      <c r="D167" s="198">
        <f t="shared" si="0"/>
        <v>1</v>
      </c>
      <c r="E167" s="175"/>
      <c r="F167" s="175"/>
      <c r="G167" s="207"/>
      <c r="H167" s="340"/>
      <c r="I167" s="196"/>
      <c r="J167" s="196"/>
      <c r="K167" s="1"/>
      <c r="L167" s="1"/>
      <c r="M167" s="107"/>
      <c r="N167" s="107"/>
      <c r="O167" s="107"/>
      <c r="P167" s="107"/>
      <c r="Q167" s="107"/>
      <c r="R167" s="107"/>
      <c r="S167" s="107"/>
      <c r="T167" s="107"/>
      <c r="U167" s="107"/>
      <c r="V167" s="107"/>
      <c r="W167" s="107"/>
      <c r="X167" s="107"/>
      <c r="Y167" s="107"/>
      <c r="Z167" s="107"/>
      <c r="AA167" s="107"/>
      <c r="AB167" s="107"/>
    </row>
    <row r="168" spans="1:28" ht="13.9">
      <c r="A168" s="171"/>
      <c r="B168" s="175" t="str">
        <f>[5]Dimenzie!$B$10</f>
        <v>Dostupnosť online</v>
      </c>
      <c r="C168" s="198">
        <f>L95</f>
        <v>0.4</v>
      </c>
      <c r="D168" s="198">
        <f t="shared" si="0"/>
        <v>0.6</v>
      </c>
      <c r="E168" s="175"/>
      <c r="F168" s="175"/>
      <c r="G168" s="207"/>
      <c r="H168" s="340"/>
      <c r="I168" s="196"/>
      <c r="J168" s="196"/>
      <c r="K168" s="1"/>
      <c r="L168" s="1"/>
      <c r="M168" s="107"/>
      <c r="N168" s="107"/>
      <c r="O168" s="107"/>
      <c r="P168" s="107"/>
      <c r="Q168" s="107"/>
      <c r="R168" s="107"/>
      <c r="S168" s="107"/>
      <c r="T168" s="107"/>
      <c r="U168" s="107"/>
      <c r="V168" s="107"/>
      <c r="W168" s="107"/>
      <c r="X168" s="107"/>
      <c r="Y168" s="107"/>
      <c r="Z168" s="107"/>
      <c r="AA168" s="107"/>
      <c r="AB168" s="107"/>
    </row>
    <row r="169" spans="1:28" ht="13.9">
      <c r="A169" s="171"/>
      <c r="B169" s="175" t="str">
        <f>[5]Dimenzie!$B$11</f>
        <v>Mobilita</v>
      </c>
      <c r="C169" s="198">
        <f>L101</f>
        <v>0.2</v>
      </c>
      <c r="D169" s="198">
        <f t="shared" si="0"/>
        <v>0.8</v>
      </c>
      <c r="E169" s="175"/>
      <c r="F169" s="175"/>
      <c r="G169" s="207"/>
      <c r="H169" s="340"/>
      <c r="I169" s="196"/>
      <c r="J169" s="196"/>
      <c r="K169" s="1"/>
      <c r="L169" s="1"/>
      <c r="M169" s="107"/>
      <c r="N169" s="107"/>
      <c r="O169" s="107"/>
      <c r="P169" s="107"/>
      <c r="Q169" s="107"/>
      <c r="R169" s="107"/>
      <c r="S169" s="107"/>
      <c r="T169" s="107"/>
      <c r="U169" s="107"/>
      <c r="V169" s="107"/>
      <c r="W169" s="107"/>
      <c r="X169" s="107"/>
      <c r="Y169" s="107"/>
      <c r="Z169" s="107"/>
      <c r="AA169" s="107"/>
      <c r="AB169" s="107"/>
    </row>
    <row r="170" spans="1:28" ht="13.9">
      <c r="A170" s="171"/>
      <c r="B170" s="175" t="str">
        <f>[5]Dimenzie!$B$12</f>
        <v>Inkluzívnosť</v>
      </c>
      <c r="C170" s="198">
        <f>L109</f>
        <v>0.14285714285714285</v>
      </c>
      <c r="D170" s="198">
        <f t="shared" si="0"/>
        <v>0.85714285714285721</v>
      </c>
      <c r="E170" s="175"/>
      <c r="F170" s="175"/>
      <c r="G170" s="207"/>
      <c r="H170" s="340"/>
      <c r="I170" s="196"/>
      <c r="J170" s="196"/>
      <c r="K170" s="1"/>
      <c r="L170" s="1"/>
      <c r="M170" s="107"/>
      <c r="N170" s="107"/>
      <c r="O170" s="107"/>
      <c r="P170" s="107"/>
      <c r="Q170" s="107"/>
      <c r="R170" s="107"/>
      <c r="S170" s="107"/>
      <c r="T170" s="107"/>
      <c r="U170" s="107"/>
      <c r="V170" s="107"/>
      <c r="W170" s="107"/>
      <c r="X170" s="107"/>
      <c r="Y170" s="107"/>
      <c r="Z170" s="107"/>
      <c r="AA170" s="107"/>
      <c r="AB170" s="107"/>
    </row>
    <row r="171" spans="1:28" ht="13.9">
      <c r="A171" s="171"/>
      <c r="B171" s="175" t="str">
        <f>[5]Dimenzie!$B$13</f>
        <v>Platba</v>
      </c>
      <c r="C171" s="198">
        <f>L115</f>
        <v>0.5714285714285714</v>
      </c>
      <c r="D171" s="198">
        <f t="shared" si="0"/>
        <v>0.4285714285714286</v>
      </c>
      <c r="E171" s="175"/>
      <c r="F171" s="175"/>
      <c r="G171" s="207"/>
      <c r="H171" s="340"/>
      <c r="I171" s="196"/>
      <c r="J171" s="196"/>
      <c r="K171" s="1"/>
      <c r="L171" s="1"/>
      <c r="M171" s="107"/>
      <c r="N171" s="107"/>
      <c r="O171" s="107"/>
      <c r="P171" s="107"/>
      <c r="Q171" s="107"/>
      <c r="R171" s="107"/>
      <c r="S171" s="107"/>
      <c r="T171" s="107"/>
      <c r="U171" s="107"/>
      <c r="V171" s="107"/>
      <c r="W171" s="107"/>
      <c r="X171" s="107"/>
      <c r="Y171" s="107"/>
      <c r="Z171" s="107"/>
      <c r="AA171" s="107"/>
      <c r="AB171" s="107"/>
    </row>
    <row r="172" spans="1:28" ht="13.9">
      <c r="A172" s="171"/>
      <c r="B172" s="175" t="str">
        <f>[5]Dimenzie!$B$14</f>
        <v>Bezpečnosť</v>
      </c>
      <c r="C172" s="198">
        <f>L121</f>
        <v>0.8</v>
      </c>
      <c r="D172" s="198">
        <f t="shared" si="0"/>
        <v>0.19999999999999996</v>
      </c>
      <c r="E172" s="175"/>
      <c r="F172" s="175"/>
      <c r="G172" s="207"/>
      <c r="H172" s="340"/>
      <c r="I172" s="199"/>
      <c r="J172" s="196"/>
      <c r="K172" s="1"/>
      <c r="L172" s="1"/>
      <c r="M172" s="107"/>
      <c r="N172" s="107"/>
      <c r="O172" s="107"/>
      <c r="P172" s="107"/>
      <c r="Q172" s="107"/>
      <c r="R172" s="107"/>
      <c r="S172" s="107"/>
      <c r="T172" s="107"/>
      <c r="U172" s="107"/>
      <c r="V172" s="107"/>
      <c r="W172" s="107"/>
      <c r="X172" s="107"/>
      <c r="Y172" s="107"/>
      <c r="Z172" s="107"/>
      <c r="AA172" s="107"/>
      <c r="AB172" s="107"/>
    </row>
    <row r="173" spans="1:28" ht="13.9">
      <c r="A173" s="171"/>
      <c r="B173" s="175" t="str">
        <f>[5]Dimenzie!$B$15</f>
        <v>Transparentnosť</v>
      </c>
      <c r="C173" s="198">
        <f>L128</f>
        <v>0.21428571428571427</v>
      </c>
      <c r="D173" s="198">
        <f t="shared" si="0"/>
        <v>0.7857142857142857</v>
      </c>
      <c r="E173" s="175"/>
      <c r="F173" s="175"/>
      <c r="G173" s="207"/>
      <c r="H173" s="340"/>
      <c r="I173" s="196"/>
      <c r="J173" s="196"/>
      <c r="K173" s="1"/>
      <c r="L173" s="1"/>
      <c r="M173" s="107"/>
      <c r="N173" s="107"/>
      <c r="O173" s="107"/>
      <c r="P173" s="107"/>
      <c r="Q173" s="107"/>
      <c r="R173" s="107"/>
      <c r="S173" s="107"/>
      <c r="T173" s="107"/>
      <c r="U173" s="107"/>
      <c r="V173" s="107"/>
      <c r="W173" s="107"/>
      <c r="X173" s="107"/>
      <c r="Y173" s="107"/>
      <c r="Z173" s="107"/>
      <c r="AA173" s="107"/>
      <c r="AB173" s="107"/>
    </row>
    <row r="174" spans="1:28" ht="13.9">
      <c r="A174" s="171"/>
      <c r="B174" s="175" t="str">
        <f>[5]Dimenzie!$B$16</f>
        <v>Rozvoj</v>
      </c>
      <c r="C174" s="198">
        <f>L137</f>
        <v>0</v>
      </c>
      <c r="D174" s="198">
        <f t="shared" si="0"/>
        <v>1</v>
      </c>
      <c r="E174" s="175"/>
      <c r="F174" s="175"/>
      <c r="G174" s="207"/>
      <c r="H174" s="340"/>
      <c r="I174" s="196"/>
      <c r="J174" s="196"/>
      <c r="K174" s="1"/>
      <c r="L174" s="1"/>
      <c r="M174" s="107"/>
      <c r="N174" s="107"/>
      <c r="O174" s="107"/>
      <c r="P174" s="107"/>
      <c r="Q174" s="107"/>
      <c r="R174" s="107"/>
      <c r="S174" s="107"/>
      <c r="T174" s="107"/>
      <c r="U174" s="107"/>
      <c r="V174" s="107"/>
      <c r="W174" s="107"/>
      <c r="X174" s="107"/>
      <c r="Y174" s="107"/>
      <c r="Z174" s="107"/>
      <c r="AA174" s="107"/>
      <c r="AB174" s="107"/>
    </row>
    <row r="175" spans="1:28" ht="13.9">
      <c r="A175" s="171"/>
      <c r="B175" s="175"/>
      <c r="C175" s="175"/>
      <c r="D175" s="175"/>
      <c r="E175" s="175"/>
      <c r="F175" s="175"/>
      <c r="G175" s="207"/>
      <c r="H175" s="340"/>
      <c r="I175" s="196"/>
      <c r="J175" s="196"/>
      <c r="K175" s="1"/>
      <c r="L175" s="1"/>
      <c r="M175" s="107"/>
      <c r="N175" s="107"/>
      <c r="O175" s="107"/>
      <c r="P175" s="107"/>
      <c r="Q175" s="107"/>
      <c r="R175" s="107"/>
      <c r="S175" s="107"/>
      <c r="T175" s="107"/>
      <c r="U175" s="107"/>
      <c r="V175" s="107"/>
      <c r="W175" s="107"/>
      <c r="X175" s="107"/>
      <c r="Y175" s="107"/>
      <c r="Z175" s="107"/>
      <c r="AA175" s="107"/>
      <c r="AB175" s="107"/>
    </row>
    <row r="176" spans="1:28" ht="13.9">
      <c r="A176" s="171"/>
      <c r="B176" s="175"/>
      <c r="C176" s="175"/>
      <c r="D176" s="175"/>
      <c r="E176" s="175"/>
      <c r="F176" s="175"/>
      <c r="G176" s="207"/>
      <c r="H176" s="340"/>
      <c r="I176" s="196"/>
      <c r="J176" s="196"/>
      <c r="K176" s="1"/>
      <c r="L176" s="1"/>
      <c r="M176" s="107"/>
      <c r="N176" s="107"/>
      <c r="O176" s="107"/>
      <c r="P176" s="107"/>
      <c r="Q176" s="107"/>
      <c r="R176" s="107"/>
      <c r="S176" s="107"/>
      <c r="T176" s="107"/>
      <c r="U176" s="107"/>
      <c r="V176" s="107"/>
      <c r="W176" s="107"/>
      <c r="X176" s="107"/>
      <c r="Y176" s="107"/>
      <c r="Z176" s="107"/>
      <c r="AA176" s="107"/>
      <c r="AB176" s="107"/>
    </row>
    <row r="177" spans="1:28" ht="13.9">
      <c r="A177" s="171"/>
      <c r="B177" s="175"/>
      <c r="C177" s="175"/>
      <c r="D177" s="175"/>
      <c r="E177" s="175"/>
      <c r="F177" s="175"/>
      <c r="G177" s="207"/>
      <c r="H177" s="340"/>
      <c r="I177" s="196"/>
      <c r="J177" s="196"/>
      <c r="K177" s="1"/>
      <c r="L177" s="1"/>
      <c r="M177" s="107"/>
      <c r="N177" s="107"/>
      <c r="O177" s="107"/>
      <c r="P177" s="107"/>
      <c r="Q177" s="107"/>
      <c r="R177" s="107"/>
      <c r="S177" s="107"/>
      <c r="T177" s="107"/>
      <c r="U177" s="107"/>
      <c r="V177" s="107"/>
      <c r="W177" s="107"/>
      <c r="X177" s="107"/>
      <c r="Y177" s="107"/>
      <c r="Z177" s="107"/>
      <c r="AA177" s="107"/>
      <c r="AB177" s="107"/>
    </row>
    <row r="178" spans="1:28" ht="13.9">
      <c r="A178" s="171"/>
      <c r="B178" s="175"/>
      <c r="C178" s="175"/>
      <c r="D178" s="175"/>
      <c r="E178" s="175"/>
      <c r="F178" s="175"/>
      <c r="G178" s="207"/>
      <c r="H178" s="340"/>
      <c r="I178" s="196"/>
      <c r="J178" s="196"/>
      <c r="K178" s="1"/>
      <c r="L178" s="1"/>
      <c r="M178" s="107"/>
      <c r="N178" s="107"/>
      <c r="O178" s="107"/>
      <c r="P178" s="107"/>
      <c r="Q178" s="107"/>
      <c r="R178" s="107"/>
      <c r="S178" s="107"/>
      <c r="T178" s="107"/>
      <c r="U178" s="107"/>
      <c r="V178" s="107"/>
      <c r="W178" s="107"/>
      <c r="X178" s="107"/>
      <c r="Y178" s="107"/>
      <c r="Z178" s="107"/>
      <c r="AA178" s="107"/>
      <c r="AB178" s="107"/>
    </row>
    <row r="179" spans="1:28" ht="13.9">
      <c r="A179" s="171"/>
      <c r="B179" s="175"/>
      <c r="C179" s="175"/>
      <c r="D179" s="175"/>
      <c r="E179" s="175"/>
      <c r="F179" s="175"/>
      <c r="G179" s="207"/>
      <c r="H179" s="340"/>
      <c r="I179" s="196"/>
      <c r="J179" s="196"/>
      <c r="K179" s="1"/>
      <c r="L179" s="1"/>
      <c r="M179" s="107"/>
      <c r="N179" s="107"/>
      <c r="O179" s="107"/>
      <c r="P179" s="107"/>
      <c r="Q179" s="107"/>
      <c r="R179" s="107"/>
      <c r="S179" s="107"/>
      <c r="T179" s="107"/>
      <c r="U179" s="107"/>
      <c r="V179" s="107"/>
      <c r="W179" s="107"/>
      <c r="X179" s="107"/>
      <c r="Y179" s="107"/>
      <c r="Z179" s="107"/>
      <c r="AA179" s="107"/>
      <c r="AB179" s="107"/>
    </row>
    <row r="180" spans="1:28" ht="13.9">
      <c r="A180" s="171"/>
      <c r="B180" s="175"/>
      <c r="C180" s="175"/>
      <c r="D180" s="175"/>
      <c r="E180" s="175"/>
      <c r="F180" s="175"/>
      <c r="G180" s="207"/>
      <c r="H180" s="340"/>
      <c r="I180" s="196"/>
      <c r="J180" s="196"/>
      <c r="K180" s="1"/>
      <c r="L180" s="1"/>
      <c r="M180" s="107"/>
      <c r="N180" s="107"/>
      <c r="O180" s="107"/>
      <c r="P180" s="107"/>
      <c r="Q180" s="107"/>
      <c r="R180" s="107"/>
      <c r="S180" s="107"/>
      <c r="T180" s="107"/>
      <c r="U180" s="107"/>
      <c r="V180" s="107"/>
      <c r="W180" s="107"/>
      <c r="X180" s="107"/>
      <c r="Y180" s="107"/>
      <c r="Z180" s="107"/>
      <c r="AA180" s="107"/>
      <c r="AB180" s="107"/>
    </row>
    <row r="181" spans="1:28" ht="13.9">
      <c r="A181" s="171"/>
      <c r="B181" s="175"/>
      <c r="C181" s="175"/>
      <c r="D181" s="175"/>
      <c r="E181" s="175"/>
      <c r="F181" s="175"/>
      <c r="G181" s="207"/>
      <c r="H181" s="340"/>
      <c r="I181" s="196"/>
      <c r="J181" s="196"/>
      <c r="K181" s="1"/>
      <c r="L181" s="1"/>
      <c r="M181" s="107"/>
      <c r="N181" s="107"/>
      <c r="O181" s="107"/>
      <c r="P181" s="107"/>
      <c r="Q181" s="107"/>
      <c r="R181" s="107"/>
      <c r="S181" s="107"/>
      <c r="T181" s="107"/>
      <c r="U181" s="107"/>
      <c r="V181" s="107"/>
      <c r="W181" s="107"/>
      <c r="X181" s="107"/>
      <c r="Y181" s="107"/>
      <c r="Z181" s="107"/>
      <c r="AA181" s="107"/>
      <c r="AB181" s="107"/>
    </row>
    <row r="182" spans="1:28" ht="13.9">
      <c r="A182" s="171"/>
      <c r="B182" s="175"/>
      <c r="C182" s="175"/>
      <c r="D182" s="175"/>
      <c r="E182" s="175"/>
      <c r="F182" s="175"/>
      <c r="G182" s="207"/>
      <c r="H182" s="340"/>
      <c r="I182" s="196"/>
      <c r="J182" s="196"/>
      <c r="K182" s="1"/>
      <c r="L182" s="1"/>
      <c r="M182" s="107"/>
      <c r="N182" s="107"/>
      <c r="O182" s="107"/>
      <c r="P182" s="107"/>
      <c r="Q182" s="107"/>
      <c r="R182" s="107"/>
      <c r="S182" s="107"/>
      <c r="T182" s="107"/>
      <c r="U182" s="107"/>
      <c r="V182" s="107"/>
      <c r="W182" s="107"/>
      <c r="X182" s="107"/>
      <c r="Y182" s="107"/>
      <c r="Z182" s="107"/>
      <c r="AA182" s="107"/>
      <c r="AB182" s="107"/>
    </row>
    <row r="183" spans="1:28" ht="13.9">
      <c r="A183" s="171"/>
      <c r="B183" s="175"/>
      <c r="C183" s="175"/>
      <c r="D183" s="175"/>
      <c r="E183" s="175"/>
      <c r="F183" s="175"/>
      <c r="G183" s="207"/>
      <c r="H183" s="340"/>
      <c r="I183" s="196"/>
      <c r="J183" s="196"/>
      <c r="K183" s="1"/>
      <c r="L183" s="1"/>
      <c r="M183" s="107"/>
      <c r="N183" s="107"/>
      <c r="O183" s="107"/>
      <c r="P183" s="107"/>
      <c r="Q183" s="107"/>
      <c r="R183" s="107"/>
      <c r="S183" s="107"/>
      <c r="T183" s="107"/>
      <c r="U183" s="107"/>
      <c r="V183" s="107"/>
      <c r="W183" s="107"/>
      <c r="X183" s="107"/>
      <c r="Y183" s="107"/>
      <c r="Z183" s="107"/>
      <c r="AA183" s="107"/>
      <c r="AB183" s="107"/>
    </row>
    <row r="184" spans="1:28" ht="13.9">
      <c r="A184" s="171"/>
      <c r="B184" s="175"/>
      <c r="C184" s="175"/>
      <c r="D184" s="175"/>
      <c r="E184" s="175"/>
      <c r="F184" s="175"/>
      <c r="G184" s="207"/>
      <c r="H184" s="340"/>
      <c r="I184" s="196"/>
      <c r="J184" s="196"/>
      <c r="K184" s="1"/>
      <c r="L184" s="1"/>
      <c r="M184" s="107"/>
      <c r="N184" s="107"/>
      <c r="O184" s="107"/>
      <c r="P184" s="107"/>
      <c r="Q184" s="107"/>
      <c r="R184" s="107"/>
      <c r="S184" s="107"/>
      <c r="T184" s="107"/>
      <c r="U184" s="107"/>
      <c r="V184" s="107"/>
      <c r="W184" s="107"/>
      <c r="X184" s="107"/>
      <c r="Y184" s="107"/>
      <c r="Z184" s="107"/>
      <c r="AA184" s="107"/>
      <c r="AB184" s="107"/>
    </row>
    <row r="185" spans="1:28" ht="13.9">
      <c r="A185" s="171"/>
      <c r="B185" s="175"/>
      <c r="C185" s="175"/>
      <c r="D185" s="175"/>
      <c r="E185" s="175"/>
      <c r="F185" s="175"/>
      <c r="G185" s="207"/>
      <c r="H185" s="340"/>
      <c r="I185" s="196"/>
      <c r="J185" s="196"/>
      <c r="K185" s="1"/>
      <c r="L185" s="1"/>
      <c r="M185" s="107"/>
      <c r="N185" s="107"/>
      <c r="O185" s="107"/>
      <c r="P185" s="107"/>
      <c r="Q185" s="107"/>
      <c r="R185" s="107"/>
      <c r="S185" s="107"/>
      <c r="T185" s="107"/>
      <c r="U185" s="107"/>
      <c r="V185" s="107"/>
      <c r="W185" s="107"/>
      <c r="X185" s="107"/>
      <c r="Y185" s="107"/>
      <c r="Z185" s="107"/>
      <c r="AA185" s="107"/>
      <c r="AB185" s="107"/>
    </row>
    <row r="186" spans="1:28" ht="13.9">
      <c r="A186" s="171"/>
      <c r="B186" s="175"/>
      <c r="C186" s="175"/>
      <c r="D186" s="175"/>
      <c r="E186" s="175"/>
      <c r="F186" s="175"/>
      <c r="G186" s="207"/>
      <c r="H186" s="340"/>
      <c r="I186" s="196"/>
      <c r="J186" s="196"/>
      <c r="K186" s="1"/>
      <c r="L186" s="1"/>
      <c r="M186" s="107"/>
      <c r="N186" s="107"/>
      <c r="O186" s="107"/>
      <c r="P186" s="107"/>
      <c r="Q186" s="107"/>
      <c r="R186" s="107"/>
      <c r="S186" s="107"/>
      <c r="T186" s="107"/>
      <c r="U186" s="107"/>
      <c r="V186" s="107"/>
      <c r="W186" s="107"/>
      <c r="X186" s="107"/>
      <c r="Y186" s="107"/>
      <c r="Z186" s="107"/>
      <c r="AA186" s="107"/>
      <c r="AB186" s="107"/>
    </row>
    <row r="187" spans="1:28" ht="13.9">
      <c r="A187" s="171"/>
      <c r="B187" s="175"/>
      <c r="C187" s="175"/>
      <c r="D187" s="175"/>
      <c r="E187" s="175"/>
      <c r="F187" s="175"/>
      <c r="G187" s="207"/>
      <c r="H187" s="340"/>
      <c r="I187" s="196"/>
      <c r="J187" s="196"/>
      <c r="K187" s="1"/>
      <c r="L187" s="1"/>
      <c r="M187" s="107"/>
      <c r="N187" s="107"/>
      <c r="O187" s="107"/>
      <c r="P187" s="107"/>
      <c r="Q187" s="107"/>
      <c r="R187" s="107"/>
      <c r="S187" s="107"/>
      <c r="T187" s="107"/>
      <c r="U187" s="107"/>
      <c r="V187" s="107"/>
      <c r="W187" s="107"/>
      <c r="X187" s="107"/>
      <c r="Y187" s="107"/>
      <c r="Z187" s="107"/>
      <c r="AA187" s="107"/>
      <c r="AB187" s="107"/>
    </row>
    <row r="188" spans="1:28" ht="13.9">
      <c r="A188" s="171"/>
      <c r="B188" s="175"/>
      <c r="C188" s="175"/>
      <c r="D188" s="175"/>
      <c r="E188" s="175"/>
      <c r="F188" s="175"/>
      <c r="G188" s="207"/>
      <c r="H188" s="340"/>
      <c r="I188" s="196"/>
      <c r="J188" s="196"/>
      <c r="K188" s="1"/>
      <c r="L188" s="1"/>
      <c r="M188" s="107"/>
      <c r="N188" s="107"/>
      <c r="O188" s="107"/>
      <c r="P188" s="107"/>
      <c r="Q188" s="107"/>
      <c r="R188" s="107"/>
      <c r="S188" s="107"/>
      <c r="T188" s="107"/>
      <c r="U188" s="107"/>
      <c r="V188" s="107"/>
      <c r="W188" s="107"/>
      <c r="X188" s="107"/>
      <c r="Y188" s="107"/>
      <c r="Z188" s="107"/>
      <c r="AA188" s="107"/>
      <c r="AB188" s="107"/>
    </row>
    <row r="189" spans="1:28" ht="13.9">
      <c r="A189" s="171"/>
      <c r="B189" s="175"/>
      <c r="C189" s="175"/>
      <c r="D189" s="175"/>
      <c r="E189" s="175"/>
      <c r="F189" s="175"/>
      <c r="G189" s="207"/>
      <c r="H189" s="340"/>
      <c r="I189" s="196"/>
      <c r="J189" s="196"/>
      <c r="K189" s="1"/>
      <c r="L189" s="1"/>
      <c r="M189" s="107"/>
      <c r="N189" s="107"/>
      <c r="O189" s="107"/>
      <c r="P189" s="107"/>
      <c r="Q189" s="107"/>
      <c r="R189" s="107"/>
      <c r="S189" s="107"/>
      <c r="T189" s="107"/>
      <c r="U189" s="107"/>
      <c r="V189" s="107"/>
      <c r="W189" s="107"/>
      <c r="X189" s="107"/>
      <c r="Y189" s="107"/>
      <c r="Z189" s="107"/>
      <c r="AA189" s="107"/>
      <c r="AB189" s="107"/>
    </row>
    <row r="190" spans="1:28" ht="13.9">
      <c r="A190" s="171"/>
      <c r="B190" s="175"/>
      <c r="C190" s="175"/>
      <c r="D190" s="175"/>
      <c r="E190" s="175"/>
      <c r="F190" s="175"/>
      <c r="G190" s="207"/>
      <c r="H190" s="340"/>
      <c r="I190" s="196"/>
      <c r="J190" s="196"/>
      <c r="K190" s="1"/>
      <c r="L190" s="1"/>
      <c r="M190" s="107"/>
      <c r="N190" s="107"/>
      <c r="O190" s="107"/>
      <c r="P190" s="107"/>
      <c r="Q190" s="107"/>
      <c r="R190" s="107"/>
      <c r="S190" s="107"/>
      <c r="T190" s="107"/>
      <c r="U190" s="107"/>
      <c r="V190" s="107"/>
      <c r="W190" s="107"/>
      <c r="X190" s="107"/>
      <c r="Y190" s="107"/>
      <c r="Z190" s="107"/>
      <c r="AA190" s="107"/>
      <c r="AB190" s="107"/>
    </row>
    <row r="191" spans="1:28" ht="13.9">
      <c r="A191" s="171"/>
      <c r="B191" s="175"/>
      <c r="C191" s="175"/>
      <c r="D191" s="175"/>
      <c r="E191" s="175"/>
      <c r="F191" s="175"/>
      <c r="G191" s="207"/>
      <c r="H191" s="340"/>
      <c r="I191" s="196"/>
      <c r="J191" s="196"/>
      <c r="K191" s="1"/>
      <c r="L191" s="1"/>
      <c r="M191" s="107"/>
      <c r="N191" s="107"/>
      <c r="O191" s="107"/>
      <c r="P191" s="107"/>
      <c r="Q191" s="107"/>
      <c r="R191" s="107"/>
      <c r="S191" s="107"/>
      <c r="T191" s="107"/>
      <c r="U191" s="107"/>
      <c r="V191" s="107"/>
      <c r="W191" s="107"/>
      <c r="X191" s="107"/>
      <c r="Y191" s="107"/>
      <c r="Z191" s="107"/>
      <c r="AA191" s="107"/>
      <c r="AB191" s="107"/>
    </row>
    <row r="192" spans="1:28" ht="13.9">
      <c r="A192" s="171"/>
      <c r="B192" s="175"/>
      <c r="C192" s="175"/>
      <c r="D192" s="175"/>
      <c r="E192" s="175"/>
      <c r="F192" s="175"/>
      <c r="G192" s="207"/>
      <c r="H192" s="340"/>
      <c r="I192" s="196"/>
      <c r="J192" s="196"/>
      <c r="K192" s="1"/>
      <c r="L192" s="1"/>
      <c r="M192" s="107"/>
      <c r="N192" s="107"/>
      <c r="O192" s="107"/>
      <c r="P192" s="107"/>
      <c r="Q192" s="107"/>
      <c r="R192" s="107"/>
      <c r="S192" s="107"/>
      <c r="T192" s="107"/>
      <c r="U192" s="107"/>
      <c r="V192" s="107"/>
      <c r="W192" s="107"/>
      <c r="X192" s="107"/>
      <c r="Y192" s="107"/>
      <c r="Z192" s="107"/>
      <c r="AA192" s="107"/>
      <c r="AB192" s="107"/>
    </row>
    <row r="193" spans="1:28" ht="13.9">
      <c r="A193" s="171"/>
      <c r="B193" s="175"/>
      <c r="C193" s="175"/>
      <c r="D193" s="175"/>
      <c r="E193" s="175"/>
      <c r="F193" s="175"/>
      <c r="G193" s="207"/>
      <c r="H193" s="340"/>
      <c r="I193" s="196"/>
      <c r="J193" s="196"/>
      <c r="K193" s="1"/>
      <c r="L193" s="1"/>
      <c r="M193" s="107"/>
      <c r="N193" s="107"/>
      <c r="O193" s="107"/>
      <c r="P193" s="107"/>
      <c r="Q193" s="107"/>
      <c r="R193" s="107"/>
      <c r="S193" s="107"/>
      <c r="T193" s="107"/>
      <c r="U193" s="107"/>
      <c r="V193" s="107"/>
      <c r="W193" s="107"/>
      <c r="X193" s="107"/>
      <c r="Y193" s="107"/>
      <c r="Z193" s="107"/>
      <c r="AA193" s="107"/>
      <c r="AB193" s="107"/>
    </row>
    <row r="194" spans="1:28" ht="13.9">
      <c r="A194" s="171"/>
      <c r="B194" s="175"/>
      <c r="C194" s="175"/>
      <c r="D194" s="175"/>
      <c r="E194" s="175"/>
      <c r="F194" s="175"/>
      <c r="G194" s="207"/>
      <c r="H194" s="340"/>
      <c r="I194" s="196"/>
      <c r="J194" s="196"/>
      <c r="K194" s="1"/>
      <c r="L194" s="1"/>
      <c r="M194" s="107"/>
      <c r="N194" s="107"/>
      <c r="O194" s="107"/>
      <c r="P194" s="107"/>
      <c r="Q194" s="107"/>
      <c r="R194" s="107"/>
      <c r="S194" s="107"/>
      <c r="T194" s="107"/>
      <c r="U194" s="107"/>
      <c r="V194" s="107"/>
      <c r="W194" s="107"/>
      <c r="X194" s="107"/>
      <c r="Y194" s="107"/>
      <c r="Z194" s="107"/>
      <c r="AA194" s="107"/>
      <c r="AB194" s="107"/>
    </row>
    <row r="195" spans="1:28" ht="13.9">
      <c r="A195" s="171"/>
      <c r="B195" s="175"/>
      <c r="C195" s="175"/>
      <c r="D195" s="175"/>
      <c r="E195" s="175"/>
      <c r="F195" s="175"/>
      <c r="G195" s="207"/>
      <c r="H195" s="340"/>
      <c r="I195" s="196"/>
      <c r="J195" s="196"/>
      <c r="K195" s="1"/>
      <c r="L195" s="1"/>
      <c r="M195" s="107"/>
      <c r="N195" s="107"/>
      <c r="O195" s="107"/>
      <c r="P195" s="107"/>
      <c r="Q195" s="107"/>
      <c r="R195" s="107"/>
      <c r="S195" s="107"/>
      <c r="T195" s="107"/>
      <c r="U195" s="107"/>
      <c r="V195" s="107"/>
      <c r="W195" s="107"/>
      <c r="X195" s="107"/>
      <c r="Y195" s="107"/>
      <c r="Z195" s="107"/>
      <c r="AA195" s="107"/>
      <c r="AB195" s="107"/>
    </row>
    <row r="196" spans="1:28" ht="13.9">
      <c r="A196" s="171"/>
      <c r="B196" s="175"/>
      <c r="C196" s="175"/>
      <c r="D196" s="175"/>
      <c r="E196" s="175"/>
      <c r="F196" s="175"/>
      <c r="G196" s="207"/>
      <c r="H196" s="340"/>
      <c r="I196" s="196"/>
      <c r="J196" s="196"/>
      <c r="K196" s="1"/>
      <c r="L196" s="1"/>
      <c r="M196" s="107"/>
      <c r="N196" s="107"/>
      <c r="O196" s="107"/>
      <c r="P196" s="107"/>
      <c r="Q196" s="107"/>
      <c r="R196" s="107"/>
      <c r="S196" s="107"/>
      <c r="T196" s="107"/>
      <c r="U196" s="107"/>
      <c r="V196" s="107"/>
      <c r="W196" s="107"/>
      <c r="X196" s="107"/>
      <c r="Y196" s="107"/>
      <c r="Z196" s="107"/>
      <c r="AA196" s="107"/>
      <c r="AB196" s="107"/>
    </row>
    <row r="197" spans="1:28" ht="13.9">
      <c r="A197" s="171"/>
      <c r="B197" s="175"/>
      <c r="C197" s="175"/>
      <c r="D197" s="175"/>
      <c r="E197" s="175"/>
      <c r="F197" s="175"/>
      <c r="G197" s="207"/>
      <c r="H197" s="340"/>
      <c r="I197" s="196"/>
      <c r="J197" s="196"/>
      <c r="K197" s="1"/>
      <c r="L197" s="1"/>
      <c r="M197" s="107"/>
      <c r="N197" s="107"/>
      <c r="O197" s="107"/>
      <c r="P197" s="107"/>
      <c r="Q197" s="107"/>
      <c r="R197" s="107"/>
      <c r="S197" s="107"/>
      <c r="T197" s="107"/>
      <c r="U197" s="107"/>
      <c r="V197" s="107"/>
      <c r="W197" s="107"/>
      <c r="X197" s="107"/>
      <c r="Y197" s="107"/>
      <c r="Z197" s="107"/>
      <c r="AA197" s="107"/>
      <c r="AB197" s="107"/>
    </row>
    <row r="198" spans="1:28" ht="13.9">
      <c r="A198" s="171"/>
      <c r="B198" s="175"/>
      <c r="C198" s="175"/>
      <c r="D198" s="175"/>
      <c r="E198" s="175"/>
      <c r="F198" s="175"/>
      <c r="G198" s="207"/>
      <c r="H198" s="340"/>
      <c r="I198" s="196"/>
      <c r="J198" s="196"/>
      <c r="K198" s="1"/>
      <c r="L198" s="1"/>
      <c r="M198" s="107"/>
      <c r="N198" s="107"/>
      <c r="O198" s="107"/>
      <c r="P198" s="107"/>
      <c r="Q198" s="107"/>
      <c r="R198" s="107"/>
      <c r="S198" s="107"/>
      <c r="T198" s="107"/>
      <c r="U198" s="107"/>
      <c r="V198" s="107"/>
      <c r="W198" s="107"/>
      <c r="X198" s="107"/>
      <c r="Y198" s="107"/>
      <c r="Z198" s="107"/>
      <c r="AA198" s="107"/>
      <c r="AB198" s="107"/>
    </row>
    <row r="199" spans="1:28" ht="13.9">
      <c r="A199" s="171"/>
      <c r="B199" s="175"/>
      <c r="C199" s="175"/>
      <c r="D199" s="175"/>
      <c r="E199" s="175"/>
      <c r="F199" s="175"/>
      <c r="G199" s="207"/>
      <c r="H199" s="340"/>
      <c r="I199" s="196"/>
      <c r="J199" s="196"/>
      <c r="K199" s="1"/>
      <c r="L199" s="1"/>
      <c r="M199" s="107"/>
      <c r="N199" s="107"/>
      <c r="O199" s="107"/>
      <c r="P199" s="107"/>
      <c r="Q199" s="107"/>
      <c r="R199" s="107"/>
      <c r="S199" s="107"/>
      <c r="T199" s="107"/>
      <c r="U199" s="107"/>
      <c r="V199" s="107"/>
      <c r="W199" s="107"/>
      <c r="X199" s="107"/>
      <c r="Y199" s="107"/>
      <c r="Z199" s="107"/>
      <c r="AA199" s="107"/>
      <c r="AB199" s="107"/>
    </row>
    <row r="200" spans="1:28" ht="13.9">
      <c r="A200" s="171"/>
      <c r="B200" s="175"/>
      <c r="C200" s="175"/>
      <c r="D200" s="175"/>
      <c r="E200" s="175"/>
      <c r="F200" s="175"/>
      <c r="G200" s="207"/>
      <c r="H200" s="340"/>
      <c r="I200" s="196"/>
      <c r="J200" s="196"/>
      <c r="K200" s="1"/>
      <c r="L200" s="1"/>
      <c r="M200" s="107"/>
      <c r="N200" s="107"/>
      <c r="O200" s="107"/>
      <c r="P200" s="107"/>
      <c r="Q200" s="107"/>
      <c r="R200" s="107"/>
      <c r="S200" s="107"/>
      <c r="T200" s="107"/>
      <c r="U200" s="107"/>
      <c r="V200" s="107"/>
      <c r="W200" s="107"/>
      <c r="X200" s="107"/>
      <c r="Y200" s="107"/>
      <c r="Z200" s="107"/>
      <c r="AA200" s="107"/>
      <c r="AB200" s="107"/>
    </row>
    <row r="201" spans="1:28" ht="13.9">
      <c r="A201" s="171"/>
      <c r="B201" s="175"/>
      <c r="C201" s="175"/>
      <c r="D201" s="175"/>
      <c r="E201" s="175"/>
      <c r="F201" s="175"/>
      <c r="G201" s="207"/>
      <c r="H201" s="340"/>
      <c r="I201" s="196"/>
      <c r="J201" s="196"/>
      <c r="K201" s="1"/>
      <c r="L201" s="1"/>
      <c r="M201" s="107"/>
      <c r="N201" s="107"/>
      <c r="O201" s="107"/>
      <c r="P201" s="107"/>
      <c r="Q201" s="107"/>
      <c r="R201" s="107"/>
      <c r="S201" s="107"/>
      <c r="T201" s="107"/>
      <c r="U201" s="107"/>
      <c r="V201" s="107"/>
      <c r="W201" s="107"/>
      <c r="X201" s="107"/>
      <c r="Y201" s="107"/>
      <c r="Z201" s="107"/>
      <c r="AA201" s="107"/>
      <c r="AB201" s="107"/>
    </row>
    <row r="202" spans="1:28" ht="13.9">
      <c r="A202" s="171"/>
      <c r="B202" s="175"/>
      <c r="C202" s="175"/>
      <c r="D202" s="175"/>
      <c r="E202" s="175"/>
      <c r="F202" s="175"/>
      <c r="G202" s="207"/>
      <c r="H202" s="340"/>
      <c r="I202" s="196"/>
      <c r="J202" s="196"/>
      <c r="K202" s="1"/>
      <c r="L202" s="1"/>
      <c r="M202" s="107"/>
      <c r="N202" s="107"/>
      <c r="O202" s="107"/>
      <c r="P202" s="107"/>
      <c r="Q202" s="107"/>
      <c r="R202" s="107"/>
      <c r="S202" s="107"/>
      <c r="T202" s="107"/>
      <c r="U202" s="107"/>
      <c r="V202" s="107"/>
      <c r="W202" s="107"/>
      <c r="X202" s="107"/>
      <c r="Y202" s="107"/>
      <c r="Z202" s="107"/>
      <c r="AA202" s="107"/>
      <c r="AB202" s="107"/>
    </row>
    <row r="203" spans="1:28" ht="13.9">
      <c r="A203" s="171"/>
      <c r="B203" s="175"/>
      <c r="C203" s="175"/>
      <c r="D203" s="175"/>
      <c r="E203" s="175"/>
      <c r="F203" s="175"/>
      <c r="G203" s="207"/>
      <c r="H203" s="340"/>
      <c r="I203" s="196"/>
      <c r="J203" s="196"/>
      <c r="K203" s="1"/>
      <c r="L203" s="1"/>
      <c r="M203" s="107"/>
      <c r="N203" s="107"/>
      <c r="O203" s="107"/>
      <c r="P203" s="107"/>
      <c r="Q203" s="107"/>
      <c r="R203" s="107"/>
      <c r="S203" s="107"/>
      <c r="T203" s="107"/>
      <c r="U203" s="107"/>
      <c r="V203" s="107"/>
      <c r="W203" s="107"/>
      <c r="X203" s="107"/>
      <c r="Y203" s="107"/>
      <c r="Z203" s="107"/>
      <c r="AA203" s="107"/>
      <c r="AB203" s="107"/>
    </row>
    <row r="204" spans="1:28" ht="13.9">
      <c r="A204" s="171"/>
      <c r="B204" s="175"/>
      <c r="C204" s="175"/>
      <c r="D204" s="175"/>
      <c r="E204" s="175"/>
      <c r="F204" s="175"/>
      <c r="G204" s="207"/>
      <c r="H204" s="340"/>
      <c r="I204" s="196"/>
      <c r="J204" s="196"/>
      <c r="K204" s="1"/>
      <c r="L204" s="1"/>
      <c r="M204" s="107"/>
      <c r="N204" s="107"/>
      <c r="O204" s="107"/>
      <c r="P204" s="107"/>
      <c r="Q204" s="107"/>
      <c r="R204" s="107"/>
      <c r="S204" s="107"/>
      <c r="T204" s="107"/>
      <c r="U204" s="107"/>
      <c r="V204" s="107"/>
      <c r="W204" s="107"/>
      <c r="X204" s="107"/>
      <c r="Y204" s="107"/>
      <c r="Z204" s="107"/>
      <c r="AA204" s="107"/>
      <c r="AB204" s="107"/>
    </row>
    <row r="205" spans="1:28" ht="13.9">
      <c r="A205" s="171"/>
      <c r="B205" s="175"/>
      <c r="C205" s="175"/>
      <c r="D205" s="175"/>
      <c r="E205" s="175"/>
      <c r="F205" s="175"/>
      <c r="G205" s="207"/>
      <c r="H205" s="340"/>
      <c r="I205" s="196"/>
      <c r="J205" s="196"/>
      <c r="K205" s="1"/>
      <c r="L205" s="1"/>
      <c r="M205" s="107"/>
      <c r="N205" s="107"/>
      <c r="O205" s="107"/>
      <c r="P205" s="107"/>
      <c r="Q205" s="107"/>
      <c r="R205" s="107"/>
      <c r="S205" s="107"/>
      <c r="T205" s="107"/>
      <c r="U205" s="107"/>
      <c r="V205" s="107"/>
      <c r="W205" s="107"/>
      <c r="X205" s="107"/>
      <c r="Y205" s="107"/>
      <c r="Z205" s="107"/>
      <c r="AA205" s="107"/>
      <c r="AB205" s="107"/>
    </row>
    <row r="206" spans="1:28" ht="13.9">
      <c r="A206" s="171"/>
      <c r="B206" s="175"/>
      <c r="C206" s="175"/>
      <c r="D206" s="175"/>
      <c r="E206" s="175"/>
      <c r="F206" s="175"/>
      <c r="G206" s="207"/>
      <c r="H206" s="340"/>
      <c r="I206" s="196"/>
      <c r="J206" s="196"/>
      <c r="K206" s="1"/>
      <c r="L206" s="1"/>
      <c r="M206" s="107"/>
      <c r="N206" s="107"/>
      <c r="O206" s="107"/>
      <c r="P206" s="107"/>
      <c r="Q206" s="107"/>
      <c r="R206" s="107"/>
      <c r="S206" s="107"/>
      <c r="T206" s="107"/>
      <c r="U206" s="107"/>
      <c r="V206" s="107"/>
      <c r="W206" s="107"/>
      <c r="X206" s="107"/>
      <c r="Y206" s="107"/>
      <c r="Z206" s="107"/>
      <c r="AA206" s="107"/>
      <c r="AB206" s="107"/>
    </row>
    <row r="207" spans="1:28" ht="13.9">
      <c r="A207" s="171"/>
      <c r="B207" s="175"/>
      <c r="C207" s="175"/>
      <c r="D207" s="175"/>
      <c r="E207" s="175"/>
      <c r="F207" s="175"/>
      <c r="G207" s="207"/>
      <c r="H207" s="340"/>
      <c r="I207" s="196"/>
      <c r="J207" s="196"/>
      <c r="K207" s="1"/>
      <c r="L207" s="1"/>
      <c r="M207" s="107"/>
      <c r="N207" s="107"/>
      <c r="O207" s="107"/>
      <c r="P207" s="107"/>
      <c r="Q207" s="107"/>
      <c r="R207" s="107"/>
      <c r="S207" s="107"/>
      <c r="T207" s="107"/>
      <c r="U207" s="107"/>
      <c r="V207" s="107"/>
      <c r="W207" s="107"/>
      <c r="X207" s="107"/>
      <c r="Y207" s="107"/>
      <c r="Z207" s="107"/>
      <c r="AA207" s="107"/>
      <c r="AB207" s="107"/>
    </row>
    <row r="208" spans="1:28" ht="13.9">
      <c r="A208" s="171"/>
      <c r="B208" s="175"/>
      <c r="C208" s="175"/>
      <c r="D208" s="175"/>
      <c r="E208" s="175"/>
      <c r="F208" s="175"/>
      <c r="G208" s="207"/>
      <c r="H208" s="340"/>
      <c r="I208" s="196"/>
      <c r="J208" s="196"/>
      <c r="K208" s="1"/>
      <c r="L208" s="1"/>
      <c r="M208" s="107"/>
      <c r="N208" s="107"/>
      <c r="O208" s="107"/>
      <c r="P208" s="107"/>
      <c r="Q208" s="107"/>
      <c r="R208" s="107"/>
      <c r="S208" s="107"/>
      <c r="T208" s="107"/>
      <c r="U208" s="107"/>
      <c r="V208" s="107"/>
      <c r="W208" s="107"/>
      <c r="X208" s="107"/>
      <c r="Y208" s="107"/>
      <c r="Z208" s="107"/>
      <c r="AA208" s="107"/>
      <c r="AB208" s="107"/>
    </row>
  </sheetData>
  <autoFilter ref="A1:AB208" xr:uid="{00000000-0009-0000-0000-00000E000000}"/>
  <mergeCells count="1">
    <mergeCell ref="I77:I78"/>
  </mergeCells>
  <hyperlinks>
    <hyperlink ref="F13" r:id="rId1" xr:uid="{00000000-0004-0000-0E00-000000000000}"/>
    <hyperlink ref="F48" r:id="rId2" xr:uid="{00000000-0004-0000-0E00-000001000000}"/>
    <hyperlink ref="F91" r:id="rId3" xr:uid="{00000000-0004-0000-0E00-000002000000}"/>
  </hyperlinks>
  <pageMargins left="0.7" right="0.7" top="0.75" bottom="0.75" header="0.3" footer="0.3"/>
  <pageSetup paperSize="9" orientation="portrait" r:id="rId4"/>
  <drawing r:id="rId5"/>
  <legacyDrawing r:id="rId6"/>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4B084"/>
    <outlinePr summaryBelow="0" summaryRight="0"/>
  </sheetPr>
  <dimension ref="A1:AB208"/>
  <sheetViews>
    <sheetView tabSelected="1" zoomScale="70" zoomScaleNormal="70" workbookViewId="0">
      <pane ySplit="1" topLeftCell="A2" activePane="bottomLeft" state="frozen"/>
      <selection pane="bottomLeft" activeCell="L8" sqref="L8"/>
    </sheetView>
  </sheetViews>
  <sheetFormatPr defaultColWidth="14.42578125" defaultRowHeight="15.75" customHeight="1"/>
  <cols>
    <col min="1" max="1" width="13" customWidth="1"/>
    <col min="2" max="2" width="40.85546875" customWidth="1"/>
    <col min="3" max="3" width="45.28515625" customWidth="1"/>
    <col min="4" max="4" width="19.28515625" bestFit="1" customWidth="1"/>
    <col min="5" max="5" width="10.5703125" customWidth="1"/>
    <col min="6" max="6" width="33.28515625" customWidth="1"/>
    <col min="7" max="7" width="27.7109375" style="209" customWidth="1"/>
    <col min="8" max="8" width="26.28515625" customWidth="1"/>
    <col min="9" max="10" width="11.42578125" bestFit="1" customWidth="1"/>
    <col min="11" max="12" width="18.5703125" customWidth="1"/>
  </cols>
  <sheetData>
    <row r="1" spans="1:28" ht="59.45" customHeight="1">
      <c r="A1" s="162" t="s">
        <v>51</v>
      </c>
      <c r="B1" s="7" t="s">
        <v>247</v>
      </c>
      <c r="C1" s="7" t="s">
        <v>248</v>
      </c>
      <c r="D1" s="7" t="s">
        <v>249</v>
      </c>
      <c r="E1" s="7" t="s">
        <v>250</v>
      </c>
      <c r="F1" s="7" t="s">
        <v>251</v>
      </c>
      <c r="G1" s="202" t="s">
        <v>252</v>
      </c>
      <c r="H1" s="219" t="s">
        <v>413</v>
      </c>
      <c r="I1" s="7" t="s">
        <v>414</v>
      </c>
      <c r="J1" s="219" t="s">
        <v>415</v>
      </c>
      <c r="K1" s="1"/>
      <c r="L1" s="1"/>
      <c r="M1" s="163"/>
      <c r="N1" s="163"/>
      <c r="O1" s="163"/>
      <c r="P1" s="163"/>
      <c r="Q1" s="163"/>
      <c r="R1" s="163"/>
      <c r="S1" s="163"/>
      <c r="T1" s="163"/>
      <c r="U1" s="163"/>
      <c r="V1" s="163"/>
      <c r="W1" s="163"/>
      <c r="X1" s="163"/>
      <c r="Y1" s="163"/>
      <c r="Z1" s="163"/>
      <c r="AA1" s="163"/>
      <c r="AB1" s="163"/>
    </row>
    <row r="2" spans="1:28" ht="13.9">
      <c r="A2" s="245" t="s">
        <v>253</v>
      </c>
      <c r="B2" s="164" t="s">
        <v>673</v>
      </c>
      <c r="C2" s="165"/>
      <c r="D2" s="165"/>
      <c r="E2" s="165"/>
      <c r="F2" s="165"/>
      <c r="G2" s="203"/>
      <c r="H2" s="166"/>
      <c r="I2" s="166"/>
      <c r="J2" s="166"/>
      <c r="K2" s="246"/>
      <c r="L2" s="246"/>
      <c r="M2" s="166"/>
      <c r="N2" s="166"/>
      <c r="O2" s="166"/>
      <c r="P2" s="166"/>
      <c r="Q2" s="166"/>
      <c r="R2" s="166"/>
      <c r="S2" s="166"/>
      <c r="T2" s="166"/>
      <c r="U2" s="166"/>
      <c r="V2" s="166"/>
      <c r="W2" s="166"/>
      <c r="X2" s="166"/>
      <c r="Y2" s="166"/>
      <c r="Z2" s="166"/>
      <c r="AA2" s="166"/>
      <c r="AB2" s="166"/>
    </row>
    <row r="3" spans="1:28" ht="13.9">
      <c r="A3" s="245" t="s">
        <v>254</v>
      </c>
      <c r="B3" s="164" t="s">
        <v>674</v>
      </c>
      <c r="C3" s="165"/>
      <c r="D3" s="165"/>
      <c r="E3" s="165"/>
      <c r="F3" s="165"/>
      <c r="G3" s="203"/>
      <c r="H3" s="196"/>
      <c r="I3" s="196"/>
      <c r="J3" s="196"/>
      <c r="K3" s="1"/>
      <c r="L3" s="1"/>
      <c r="M3" s="107"/>
      <c r="N3" s="107"/>
      <c r="O3" s="107"/>
      <c r="P3" s="107"/>
      <c r="Q3" s="107"/>
      <c r="R3" s="107"/>
      <c r="S3" s="107"/>
      <c r="T3" s="107"/>
      <c r="U3" s="107"/>
      <c r="V3" s="107"/>
      <c r="W3" s="107"/>
      <c r="X3" s="107"/>
      <c r="Y3" s="107"/>
      <c r="Z3" s="107"/>
      <c r="AA3" s="107"/>
      <c r="AB3" s="107"/>
    </row>
    <row r="4" spans="1:28" ht="26.45">
      <c r="A4" s="245" t="s">
        <v>255</v>
      </c>
      <c r="B4" s="363">
        <v>45068</v>
      </c>
      <c r="C4" s="165"/>
      <c r="D4" s="165"/>
      <c r="E4" s="165"/>
      <c r="F4" s="165"/>
      <c r="G4" s="203"/>
      <c r="H4" s="196"/>
      <c r="I4" s="196"/>
      <c r="J4" s="196"/>
      <c r="K4" s="1"/>
      <c r="L4" s="1"/>
      <c r="M4" s="107"/>
      <c r="N4" s="107"/>
      <c r="O4" s="107"/>
      <c r="P4" s="107"/>
      <c r="Q4" s="107"/>
      <c r="R4" s="107"/>
      <c r="S4" s="107"/>
      <c r="T4" s="107"/>
      <c r="U4" s="107"/>
      <c r="V4" s="107"/>
      <c r="W4" s="107"/>
      <c r="X4" s="107"/>
      <c r="Y4" s="107"/>
      <c r="Z4" s="107"/>
      <c r="AA4" s="107"/>
      <c r="AB4" s="107"/>
    </row>
    <row r="5" spans="1:28" ht="13.9">
      <c r="A5" s="247" t="s">
        <v>257</v>
      </c>
      <c r="B5" s="167" t="s">
        <v>258</v>
      </c>
      <c r="C5" s="167" t="s">
        <v>259</v>
      </c>
      <c r="D5" s="166"/>
      <c r="E5" s="166"/>
      <c r="F5" s="166"/>
      <c r="G5" s="204"/>
      <c r="H5" s="196"/>
      <c r="I5" s="196"/>
      <c r="J5" s="196"/>
      <c r="K5" s="1"/>
      <c r="L5" s="1"/>
      <c r="M5" s="107"/>
      <c r="N5" s="107"/>
      <c r="O5" s="107"/>
      <c r="P5" s="107"/>
      <c r="Q5" s="107"/>
      <c r="R5" s="107"/>
      <c r="S5" s="107"/>
      <c r="T5" s="107"/>
      <c r="U5" s="107"/>
      <c r="V5" s="107"/>
      <c r="W5" s="107"/>
      <c r="X5" s="107"/>
      <c r="Y5" s="107"/>
      <c r="Z5" s="107"/>
      <c r="AA5" s="107"/>
      <c r="AB5" s="107"/>
    </row>
    <row r="6" spans="1:28" ht="13.9">
      <c r="A6" s="162" t="s">
        <v>419</v>
      </c>
      <c r="B6" s="168" t="s">
        <v>21</v>
      </c>
      <c r="C6" s="169"/>
      <c r="D6" s="169"/>
      <c r="E6" s="169"/>
      <c r="F6" s="170"/>
      <c r="G6" s="205"/>
      <c r="H6" s="196"/>
      <c r="I6" s="196"/>
      <c r="J6" s="196"/>
      <c r="K6" s="200"/>
      <c r="L6" s="200"/>
      <c r="M6" s="107"/>
      <c r="N6" s="107"/>
      <c r="O6" s="107"/>
      <c r="P6" s="107"/>
      <c r="Q6" s="107"/>
      <c r="R6" s="107"/>
      <c r="S6" s="107"/>
      <c r="T6" s="107"/>
      <c r="U6" s="107"/>
      <c r="V6" s="107"/>
      <c r="W6" s="107"/>
      <c r="X6" s="107"/>
      <c r="Y6" s="107"/>
      <c r="Z6" s="107"/>
      <c r="AA6" s="107"/>
      <c r="AB6" s="107"/>
    </row>
    <row r="7" spans="1:28" ht="110.45">
      <c r="A7" s="248">
        <v>44562</v>
      </c>
      <c r="B7" s="172" t="s">
        <v>85</v>
      </c>
      <c r="C7" s="173" t="s">
        <v>260</v>
      </c>
      <c r="D7" s="174">
        <v>2</v>
      </c>
      <c r="E7" s="188">
        <v>1</v>
      </c>
      <c r="F7" s="189"/>
      <c r="G7" s="206" t="s">
        <v>675</v>
      </c>
      <c r="H7" s="196"/>
      <c r="I7" s="196"/>
      <c r="J7" s="196"/>
      <c r="K7" s="249" t="s">
        <v>2</v>
      </c>
      <c r="L7" s="359">
        <f>SUM(D7:D10)-SUMIF(E7:E10,"-",D7:D10)</f>
        <v>6</v>
      </c>
      <c r="M7" s="107"/>
      <c r="N7" s="107"/>
      <c r="O7" s="107"/>
      <c r="P7" s="107"/>
      <c r="Q7" s="107"/>
      <c r="R7" s="107"/>
      <c r="S7" s="107"/>
      <c r="T7" s="107"/>
      <c r="U7" s="107"/>
      <c r="V7" s="107"/>
      <c r="W7" s="107"/>
      <c r="X7" s="107"/>
      <c r="Y7" s="107"/>
      <c r="Z7" s="107"/>
      <c r="AA7" s="107"/>
      <c r="AB7" s="107"/>
    </row>
    <row r="8" spans="1:28" ht="55.15">
      <c r="A8" s="251">
        <v>44593</v>
      </c>
      <c r="B8" s="172" t="s">
        <v>86</v>
      </c>
      <c r="C8" s="173" t="s">
        <v>263</v>
      </c>
      <c r="D8" s="174">
        <v>2</v>
      </c>
      <c r="E8" s="188">
        <v>2</v>
      </c>
      <c r="F8" s="206"/>
      <c r="G8" s="206"/>
      <c r="H8" s="196"/>
      <c r="I8" s="196"/>
      <c r="J8" s="196"/>
      <c r="K8" s="249" t="s">
        <v>3</v>
      </c>
      <c r="L8" s="359">
        <f>SUMIF(E7:E10,"~?",D7:D10)</f>
        <v>0</v>
      </c>
      <c r="M8" s="107"/>
      <c r="N8" s="107"/>
      <c r="O8" s="107"/>
      <c r="P8" s="107"/>
      <c r="Q8" s="107"/>
      <c r="R8" s="107"/>
      <c r="S8" s="107"/>
      <c r="T8" s="107"/>
      <c r="U8" s="107"/>
      <c r="V8" s="107"/>
      <c r="W8" s="107"/>
      <c r="X8" s="107"/>
      <c r="Y8" s="107"/>
      <c r="Z8" s="107"/>
      <c r="AA8" s="107"/>
      <c r="AB8" s="107"/>
    </row>
    <row r="9" spans="1:28" ht="55.15">
      <c r="A9" s="251">
        <v>44621</v>
      </c>
      <c r="B9" s="172" t="s">
        <v>87</v>
      </c>
      <c r="C9" s="173" t="s">
        <v>265</v>
      </c>
      <c r="D9" s="174">
        <v>1</v>
      </c>
      <c r="E9" s="188">
        <v>0.5</v>
      </c>
      <c r="F9" s="206"/>
      <c r="G9" s="206" t="s">
        <v>421</v>
      </c>
      <c r="H9" s="196"/>
      <c r="I9" s="196"/>
      <c r="J9" s="196"/>
      <c r="K9" s="249" t="s">
        <v>4</v>
      </c>
      <c r="L9" s="359">
        <f>SUM(E7:E10)</f>
        <v>4.5</v>
      </c>
      <c r="M9" s="107"/>
      <c r="N9" s="107"/>
      <c r="O9" s="107"/>
      <c r="P9" s="107"/>
      <c r="Q9" s="107"/>
      <c r="R9" s="107"/>
      <c r="S9" s="107"/>
      <c r="T9" s="107"/>
      <c r="U9" s="107"/>
      <c r="V9" s="107"/>
      <c r="W9" s="107"/>
      <c r="X9" s="107"/>
      <c r="Y9" s="107"/>
      <c r="Z9" s="107"/>
      <c r="AA9" s="107"/>
      <c r="AB9" s="107"/>
    </row>
    <row r="10" spans="1:28" ht="41.45">
      <c r="A10" s="251">
        <v>44652</v>
      </c>
      <c r="B10" s="172" t="s">
        <v>88</v>
      </c>
      <c r="C10" s="173" t="s">
        <v>267</v>
      </c>
      <c r="D10" s="174">
        <v>1</v>
      </c>
      <c r="E10" s="188">
        <v>1</v>
      </c>
      <c r="F10" s="206"/>
      <c r="G10" s="206"/>
      <c r="H10" s="196"/>
      <c r="I10" s="196"/>
      <c r="J10" s="196"/>
      <c r="K10" s="249" t="s">
        <v>5</v>
      </c>
      <c r="L10" s="359">
        <f>L7-L8</f>
        <v>6</v>
      </c>
      <c r="M10" s="107"/>
      <c r="N10" s="107"/>
      <c r="O10" s="107"/>
      <c r="P10" s="107"/>
      <c r="Q10" s="107"/>
      <c r="R10" s="107"/>
      <c r="S10" s="107"/>
      <c r="T10" s="107"/>
      <c r="U10" s="107"/>
      <c r="V10" s="107"/>
      <c r="W10" s="107"/>
      <c r="X10" s="107"/>
      <c r="Y10" s="107"/>
      <c r="Z10" s="107"/>
      <c r="AA10" s="107"/>
      <c r="AB10" s="107"/>
    </row>
    <row r="11" spans="1:28" ht="27.6">
      <c r="A11" s="171"/>
      <c r="B11" s="173"/>
      <c r="C11" s="173"/>
      <c r="D11" s="174"/>
      <c r="E11" s="188"/>
      <c r="F11" s="175"/>
      <c r="G11" s="207"/>
      <c r="H11" s="196"/>
      <c r="I11" s="196"/>
      <c r="J11" s="196"/>
      <c r="K11" s="252" t="s">
        <v>423</v>
      </c>
      <c r="L11" s="253">
        <f>IFERROR(L9/L7,"N/A")</f>
        <v>0.75</v>
      </c>
      <c r="M11" s="107"/>
      <c r="N11" s="107"/>
      <c r="O11" s="107"/>
      <c r="P11" s="107"/>
      <c r="Q11" s="107"/>
      <c r="R11" s="107"/>
      <c r="S11" s="107"/>
      <c r="T11" s="107"/>
      <c r="U11" s="107"/>
      <c r="V11" s="107"/>
      <c r="W11" s="107"/>
      <c r="X11" s="107"/>
      <c r="Y11" s="107"/>
      <c r="Z11" s="107"/>
      <c r="AA11" s="107"/>
      <c r="AB11" s="107"/>
    </row>
    <row r="12" spans="1:28" ht="13.9">
      <c r="A12" s="162" t="s">
        <v>424</v>
      </c>
      <c r="B12" s="168" t="s">
        <v>23</v>
      </c>
      <c r="C12" s="169"/>
      <c r="D12" s="169"/>
      <c r="E12" s="169"/>
      <c r="F12" s="170"/>
      <c r="G12" s="205"/>
      <c r="H12" s="196"/>
      <c r="I12" s="196"/>
      <c r="J12" s="196"/>
      <c r="K12" s="200"/>
      <c r="L12" s="200"/>
      <c r="M12" s="107"/>
      <c r="N12" s="107"/>
      <c r="O12" s="107"/>
      <c r="P12" s="107"/>
      <c r="Q12" s="107"/>
      <c r="R12" s="107"/>
      <c r="S12" s="107"/>
      <c r="T12" s="107"/>
      <c r="U12" s="107"/>
      <c r="V12" s="107"/>
      <c r="W12" s="107"/>
      <c r="X12" s="107"/>
      <c r="Y12" s="107"/>
      <c r="Z12" s="107"/>
      <c r="AA12" s="107"/>
      <c r="AB12" s="107"/>
    </row>
    <row r="13" spans="1:28" ht="138">
      <c r="A13" s="251">
        <v>44563</v>
      </c>
      <c r="B13" s="172" t="s">
        <v>89</v>
      </c>
      <c r="C13" s="173" t="s">
        <v>268</v>
      </c>
      <c r="D13" s="174">
        <v>2</v>
      </c>
      <c r="E13" s="188">
        <v>2</v>
      </c>
      <c r="F13" s="239" t="s">
        <v>676</v>
      </c>
      <c r="G13" s="207"/>
      <c r="H13" s="196"/>
      <c r="I13" s="196"/>
      <c r="J13" s="196"/>
      <c r="K13" s="249" t="s">
        <v>2</v>
      </c>
      <c r="L13" s="359">
        <f>SUM(D13:D19)-SUMIF(E13:E19,"-",D13:D19)</f>
        <v>12</v>
      </c>
      <c r="M13" s="107"/>
      <c r="N13" s="107"/>
      <c r="O13" s="107"/>
      <c r="P13" s="107"/>
      <c r="Q13" s="107"/>
      <c r="R13" s="107"/>
      <c r="S13" s="107"/>
      <c r="T13" s="107"/>
      <c r="U13" s="107"/>
      <c r="V13" s="107"/>
      <c r="W13" s="107"/>
      <c r="X13" s="107"/>
      <c r="Y13" s="107"/>
      <c r="Z13" s="107"/>
      <c r="AA13" s="107"/>
      <c r="AB13" s="107"/>
    </row>
    <row r="14" spans="1:28" ht="55.15">
      <c r="A14" s="251">
        <v>44594</v>
      </c>
      <c r="B14" s="172" t="s">
        <v>90</v>
      </c>
      <c r="C14" s="173" t="s">
        <v>271</v>
      </c>
      <c r="D14" s="174">
        <v>3</v>
      </c>
      <c r="E14" s="188">
        <v>2</v>
      </c>
      <c r="F14" s="175"/>
      <c r="G14" s="208"/>
      <c r="H14" s="196" t="s">
        <v>677</v>
      </c>
      <c r="I14" s="196"/>
      <c r="J14" s="196"/>
      <c r="K14" s="249" t="s">
        <v>3</v>
      </c>
      <c r="L14" s="359">
        <f>SUMIF(E13:E19,"~?",D13:D19)</f>
        <v>0</v>
      </c>
      <c r="M14" s="107"/>
      <c r="N14" s="107"/>
      <c r="O14" s="107"/>
      <c r="P14" s="107"/>
      <c r="Q14" s="107"/>
      <c r="R14" s="107"/>
      <c r="S14" s="107"/>
      <c r="T14" s="107"/>
      <c r="U14" s="107"/>
      <c r="V14" s="107"/>
      <c r="W14" s="107"/>
      <c r="X14" s="107"/>
      <c r="Y14" s="107"/>
      <c r="Z14" s="107"/>
      <c r="AA14" s="107"/>
      <c r="AB14" s="107"/>
    </row>
    <row r="15" spans="1:28" ht="96.6">
      <c r="A15" s="251">
        <v>44622</v>
      </c>
      <c r="B15" s="172" t="s">
        <v>91</v>
      </c>
      <c r="C15" s="173" t="s">
        <v>273</v>
      </c>
      <c r="D15" s="174">
        <v>1</v>
      </c>
      <c r="E15" s="188">
        <v>1</v>
      </c>
      <c r="F15" s="175"/>
      <c r="G15" s="208"/>
      <c r="H15" s="196"/>
      <c r="I15" s="196"/>
      <c r="J15" s="196"/>
      <c r="K15" s="249" t="s">
        <v>4</v>
      </c>
      <c r="L15" s="359">
        <f>SUM(E13:E19)</f>
        <v>8.5</v>
      </c>
      <c r="M15" s="107"/>
      <c r="N15" s="107"/>
      <c r="O15" s="107"/>
      <c r="P15" s="107"/>
      <c r="Q15" s="107"/>
      <c r="R15" s="107"/>
      <c r="S15" s="107"/>
      <c r="T15" s="107"/>
      <c r="U15" s="107"/>
      <c r="V15" s="107"/>
      <c r="W15" s="107"/>
      <c r="X15" s="107"/>
      <c r="Y15" s="107"/>
      <c r="Z15" s="107"/>
      <c r="AA15" s="107"/>
      <c r="AB15" s="107"/>
    </row>
    <row r="16" spans="1:28" ht="41.45">
      <c r="A16" s="251">
        <v>44653</v>
      </c>
      <c r="B16" s="172" t="s">
        <v>92</v>
      </c>
      <c r="C16" s="173" t="s">
        <v>275</v>
      </c>
      <c r="D16" s="174">
        <v>2</v>
      </c>
      <c r="E16" s="188">
        <v>0</v>
      </c>
      <c r="F16" s="364" t="s">
        <v>678</v>
      </c>
      <c r="G16" s="207" t="s">
        <v>679</v>
      </c>
      <c r="H16" s="196"/>
      <c r="I16" s="196"/>
      <c r="J16" s="196"/>
      <c r="K16" s="249" t="s">
        <v>5</v>
      </c>
      <c r="L16" s="359">
        <f>L13-L14</f>
        <v>12</v>
      </c>
      <c r="M16" s="107"/>
      <c r="N16" s="107"/>
      <c r="O16" s="107"/>
      <c r="P16" s="107"/>
      <c r="Q16" s="107"/>
      <c r="R16" s="107"/>
      <c r="S16" s="107"/>
      <c r="T16" s="107"/>
      <c r="U16" s="107"/>
      <c r="V16" s="107"/>
      <c r="W16" s="107"/>
      <c r="X16" s="107"/>
      <c r="Y16" s="107"/>
      <c r="Z16" s="107"/>
      <c r="AA16" s="107"/>
      <c r="AB16" s="107"/>
    </row>
    <row r="17" spans="1:28" ht="27.6">
      <c r="A17" s="251">
        <v>44683</v>
      </c>
      <c r="B17" s="172" t="s">
        <v>93</v>
      </c>
      <c r="C17" s="173" t="s">
        <v>277</v>
      </c>
      <c r="D17" s="174">
        <v>1</v>
      </c>
      <c r="E17" s="188">
        <v>1</v>
      </c>
      <c r="F17" s="175"/>
      <c r="G17" s="207"/>
      <c r="H17" s="196"/>
      <c r="I17" s="196"/>
      <c r="J17" s="196"/>
      <c r="K17" s="252" t="s">
        <v>423</v>
      </c>
      <c r="L17" s="253">
        <f>IFERROR(L15/L13,"N/A")</f>
        <v>0.70833333333333337</v>
      </c>
      <c r="M17" s="107"/>
      <c r="N17" s="107"/>
      <c r="O17" s="107"/>
      <c r="P17" s="107"/>
      <c r="Q17" s="107"/>
      <c r="R17" s="107"/>
      <c r="S17" s="107"/>
      <c r="T17" s="107"/>
      <c r="U17" s="107"/>
      <c r="V17" s="107"/>
      <c r="W17" s="107"/>
      <c r="X17" s="107"/>
      <c r="Y17" s="107"/>
      <c r="Z17" s="107"/>
      <c r="AA17" s="107"/>
      <c r="AB17" s="107"/>
    </row>
    <row r="18" spans="1:28" ht="41.45">
      <c r="A18" s="251">
        <v>44714</v>
      </c>
      <c r="B18" s="172" t="s">
        <v>95</v>
      </c>
      <c r="C18" s="173" t="s">
        <v>281</v>
      </c>
      <c r="D18" s="174">
        <v>2</v>
      </c>
      <c r="E18" s="188">
        <v>2</v>
      </c>
      <c r="F18" s="175"/>
      <c r="G18" s="207"/>
      <c r="H18" s="196"/>
      <c r="I18" s="196"/>
      <c r="J18" s="196"/>
      <c r="K18" s="1"/>
      <c r="L18" s="254"/>
      <c r="M18" s="107"/>
      <c r="N18" s="107"/>
      <c r="O18" s="107"/>
      <c r="P18" s="107"/>
      <c r="Q18" s="107"/>
      <c r="R18" s="107"/>
      <c r="S18" s="107"/>
      <c r="T18" s="107"/>
      <c r="U18" s="107"/>
      <c r="V18" s="107"/>
      <c r="W18" s="107"/>
      <c r="X18" s="107"/>
      <c r="Y18" s="107"/>
      <c r="Z18" s="107"/>
      <c r="AA18" s="107"/>
      <c r="AB18" s="107"/>
    </row>
    <row r="19" spans="1:28" ht="41.45">
      <c r="A19" s="251">
        <v>44744</v>
      </c>
      <c r="B19" s="172" t="s">
        <v>96</v>
      </c>
      <c r="C19" s="173"/>
      <c r="D19" s="174">
        <v>1</v>
      </c>
      <c r="E19" s="188">
        <v>0.5</v>
      </c>
      <c r="F19" s="175"/>
      <c r="G19" s="207" t="s">
        <v>430</v>
      </c>
      <c r="H19" s="196"/>
      <c r="I19" s="196"/>
      <c r="J19" s="196"/>
      <c r="K19" s="1"/>
      <c r="L19" s="1"/>
      <c r="M19" s="107"/>
      <c r="N19" s="107"/>
      <c r="O19" s="107"/>
      <c r="P19" s="107"/>
      <c r="Q19" s="107"/>
      <c r="R19" s="107"/>
      <c r="S19" s="107"/>
      <c r="T19" s="107"/>
      <c r="U19" s="107"/>
      <c r="V19" s="107"/>
      <c r="W19" s="107"/>
      <c r="X19" s="107"/>
      <c r="Y19" s="107"/>
      <c r="Z19" s="107"/>
      <c r="AA19" s="107"/>
      <c r="AB19" s="107"/>
    </row>
    <row r="20" spans="1:28" ht="13.9">
      <c r="H20" s="196"/>
      <c r="I20" s="196"/>
      <c r="J20" s="196"/>
      <c r="K20" s="1"/>
      <c r="L20" s="1"/>
      <c r="M20" s="107"/>
      <c r="N20" s="107"/>
      <c r="O20" s="107"/>
      <c r="P20" s="107"/>
      <c r="Q20" s="107"/>
      <c r="R20" s="107"/>
      <c r="S20" s="107"/>
      <c r="T20" s="107"/>
      <c r="U20" s="107"/>
      <c r="V20" s="107"/>
      <c r="W20" s="107"/>
      <c r="X20" s="107"/>
      <c r="Y20" s="107"/>
      <c r="Z20" s="107"/>
      <c r="AA20" s="107"/>
      <c r="AB20" s="107"/>
    </row>
    <row r="21" spans="1:28" ht="13.9">
      <c r="A21" s="171"/>
      <c r="B21" s="173"/>
      <c r="C21" s="173"/>
      <c r="D21" s="174"/>
      <c r="E21" s="188"/>
      <c r="F21" s="175"/>
      <c r="G21" s="207"/>
      <c r="H21" s="196"/>
      <c r="I21" s="196"/>
      <c r="J21" s="196"/>
      <c r="K21" s="1"/>
      <c r="L21" s="2"/>
      <c r="M21" s="107"/>
      <c r="N21" s="107"/>
      <c r="O21" s="107"/>
      <c r="P21" s="107"/>
      <c r="Q21" s="107"/>
      <c r="R21" s="107"/>
      <c r="S21" s="107"/>
      <c r="T21" s="107"/>
      <c r="U21" s="107"/>
      <c r="V21" s="107"/>
      <c r="W21" s="107"/>
      <c r="X21" s="107"/>
      <c r="Y21" s="107"/>
      <c r="Z21" s="107"/>
      <c r="AA21" s="107"/>
      <c r="AB21" s="107"/>
    </row>
    <row r="22" spans="1:28" ht="13.9">
      <c r="A22" s="162" t="s">
        <v>431</v>
      </c>
      <c r="B22" s="169" t="s">
        <v>25</v>
      </c>
      <c r="C22" s="169"/>
      <c r="D22" s="169"/>
      <c r="E22" s="169"/>
      <c r="F22" s="170"/>
      <c r="G22" s="205"/>
      <c r="H22" s="196"/>
      <c r="I22" s="196"/>
      <c r="J22" s="196"/>
      <c r="K22" s="200"/>
      <c r="L22" s="200"/>
      <c r="M22" s="107"/>
      <c r="N22" s="107"/>
      <c r="O22" s="107"/>
      <c r="P22" s="107"/>
      <c r="Q22" s="107"/>
      <c r="R22" s="107"/>
      <c r="S22" s="107"/>
      <c r="T22" s="107"/>
      <c r="U22" s="107"/>
      <c r="V22" s="107"/>
      <c r="W22" s="107"/>
      <c r="X22" s="107"/>
      <c r="Y22" s="107"/>
      <c r="Z22" s="107"/>
      <c r="AA22" s="107"/>
      <c r="AB22" s="107"/>
    </row>
    <row r="23" spans="1:28" ht="55.15">
      <c r="A23" s="251">
        <v>44564</v>
      </c>
      <c r="B23" s="172" t="s">
        <v>97</v>
      </c>
      <c r="C23" s="173"/>
      <c r="D23" s="174">
        <v>1</v>
      </c>
      <c r="E23" s="188">
        <v>0</v>
      </c>
      <c r="F23" s="175"/>
      <c r="G23" s="207" t="s">
        <v>680</v>
      </c>
      <c r="H23" s="196"/>
      <c r="I23" s="196"/>
      <c r="J23" s="196"/>
      <c r="K23" s="249" t="s">
        <v>2</v>
      </c>
      <c r="L23" s="359">
        <f>SUM(D23:D26)-SUMIF(E23:E26,"-",D23:D26)</f>
        <v>4</v>
      </c>
      <c r="M23" s="107"/>
      <c r="N23" s="107"/>
      <c r="O23" s="107"/>
      <c r="P23" s="107"/>
      <c r="Q23" s="107"/>
      <c r="R23" s="107"/>
      <c r="S23" s="107"/>
      <c r="T23" s="107"/>
      <c r="U23" s="107"/>
      <c r="V23" s="107"/>
      <c r="W23" s="107"/>
      <c r="X23" s="107"/>
      <c r="Y23" s="107"/>
      <c r="Z23" s="107"/>
      <c r="AA23" s="107"/>
      <c r="AB23" s="107"/>
    </row>
    <row r="24" spans="1:28" ht="82.9">
      <c r="A24" s="251">
        <v>44595</v>
      </c>
      <c r="B24" s="172" t="s">
        <v>98</v>
      </c>
      <c r="C24" s="173" t="s">
        <v>285</v>
      </c>
      <c r="D24" s="174">
        <v>3</v>
      </c>
      <c r="E24" s="188">
        <v>3</v>
      </c>
      <c r="F24" s="196"/>
      <c r="G24" s="196"/>
      <c r="H24" s="196"/>
      <c r="I24" s="196"/>
      <c r="J24" s="196"/>
      <c r="K24" s="249" t="s">
        <v>3</v>
      </c>
      <c r="L24" s="359">
        <f>SUMIF(E23:E26,"~?",D23:D26)</f>
        <v>0</v>
      </c>
      <c r="M24" s="107"/>
      <c r="N24" s="107"/>
      <c r="O24" s="107"/>
      <c r="P24" s="107"/>
      <c r="Q24" s="107"/>
      <c r="R24" s="107"/>
      <c r="S24" s="107"/>
      <c r="T24" s="107"/>
      <c r="U24" s="107"/>
      <c r="V24" s="107"/>
      <c r="W24" s="107"/>
      <c r="X24" s="107"/>
      <c r="Y24" s="107"/>
      <c r="Z24" s="107"/>
      <c r="AA24" s="107"/>
      <c r="AB24" s="107"/>
    </row>
    <row r="25" spans="1:28" ht="13.9">
      <c r="A25" s="172"/>
      <c r="B25" s="172"/>
      <c r="C25" s="173"/>
      <c r="D25" s="174"/>
      <c r="E25" s="188"/>
      <c r="G25" s="207"/>
      <c r="H25" s="196"/>
      <c r="I25" s="196"/>
      <c r="J25" s="196"/>
      <c r="K25" s="249" t="s">
        <v>4</v>
      </c>
      <c r="L25" s="359">
        <f>SUM(E23:E26)</f>
        <v>3</v>
      </c>
      <c r="M25" s="107"/>
      <c r="N25" s="107"/>
      <c r="O25" s="107"/>
      <c r="P25" s="107"/>
      <c r="Q25" s="107"/>
      <c r="R25" s="107"/>
      <c r="S25" s="107"/>
      <c r="T25" s="107"/>
      <c r="U25" s="107"/>
      <c r="V25" s="107"/>
      <c r="W25" s="107"/>
      <c r="X25" s="107"/>
      <c r="Y25" s="107"/>
      <c r="Z25" s="107"/>
      <c r="AA25" s="107"/>
      <c r="AB25" s="107"/>
    </row>
    <row r="26" spans="1:28" ht="27.6">
      <c r="A26" s="171"/>
      <c r="B26" s="173"/>
      <c r="C26" s="173"/>
      <c r="D26" s="174"/>
      <c r="E26" s="188"/>
      <c r="F26" s="175"/>
      <c r="G26" s="207"/>
      <c r="H26" s="196"/>
      <c r="I26" s="196"/>
      <c r="J26" s="196"/>
      <c r="K26" s="249" t="s">
        <v>5</v>
      </c>
      <c r="L26" s="359">
        <f>L23-L24</f>
        <v>4</v>
      </c>
      <c r="M26" s="107"/>
      <c r="N26" s="107"/>
      <c r="O26" s="107"/>
      <c r="P26" s="107"/>
      <c r="Q26" s="107"/>
      <c r="R26" s="107"/>
      <c r="S26" s="107"/>
      <c r="T26" s="107"/>
      <c r="U26" s="107"/>
      <c r="V26" s="107"/>
      <c r="W26" s="107"/>
      <c r="X26" s="107"/>
      <c r="Y26" s="107"/>
      <c r="Z26" s="107"/>
      <c r="AA26" s="107"/>
      <c r="AB26" s="107"/>
    </row>
    <row r="27" spans="1:28" ht="27.6">
      <c r="H27" s="196"/>
      <c r="I27" s="196"/>
      <c r="J27" s="196"/>
      <c r="K27" s="252" t="s">
        <v>423</v>
      </c>
      <c r="L27" s="253">
        <f>IFERROR(L25/L23,"N/A")</f>
        <v>0.75</v>
      </c>
      <c r="M27" s="107"/>
      <c r="N27" s="107"/>
      <c r="O27" s="107"/>
      <c r="P27" s="107"/>
      <c r="Q27" s="107"/>
      <c r="R27" s="107"/>
      <c r="S27" s="107"/>
      <c r="T27" s="107"/>
      <c r="U27" s="107"/>
      <c r="V27" s="107"/>
      <c r="W27" s="107"/>
      <c r="X27" s="107"/>
      <c r="Y27" s="107"/>
      <c r="Z27" s="107"/>
      <c r="AA27" s="107"/>
      <c r="AB27" s="107"/>
    </row>
    <row r="28" spans="1:28" ht="28.15" customHeight="1">
      <c r="A28" s="162" t="s">
        <v>434</v>
      </c>
      <c r="B28" s="168" t="s">
        <v>27</v>
      </c>
      <c r="C28" s="169"/>
      <c r="D28" s="169"/>
      <c r="E28" s="169"/>
      <c r="F28" s="170"/>
      <c r="G28" s="205"/>
      <c r="H28" s="196"/>
      <c r="I28" s="196"/>
      <c r="J28" s="196"/>
      <c r="K28" s="1"/>
      <c r="L28" s="1"/>
      <c r="M28" s="107"/>
      <c r="N28" s="107"/>
      <c r="O28" s="107"/>
      <c r="P28" s="107"/>
      <c r="Q28" s="107"/>
      <c r="R28" s="107"/>
      <c r="S28" s="107"/>
      <c r="T28" s="107"/>
      <c r="U28" s="107"/>
      <c r="V28" s="107"/>
      <c r="W28" s="107"/>
      <c r="X28" s="107"/>
      <c r="Y28" s="107"/>
      <c r="Z28" s="107"/>
      <c r="AA28" s="107"/>
      <c r="AB28" s="107"/>
    </row>
    <row r="29" spans="1:28" ht="138">
      <c r="A29" s="251">
        <v>44565</v>
      </c>
      <c r="B29" s="172" t="s">
        <v>101</v>
      </c>
      <c r="C29" s="173" t="s">
        <v>290</v>
      </c>
      <c r="D29" s="174">
        <v>2</v>
      </c>
      <c r="E29" s="188">
        <v>0</v>
      </c>
      <c r="F29" s="364" t="s">
        <v>681</v>
      </c>
      <c r="G29" s="207" t="s">
        <v>682</v>
      </c>
      <c r="H29" s="196"/>
      <c r="I29" s="196"/>
      <c r="J29" s="196"/>
      <c r="K29" s="255" t="s">
        <v>2</v>
      </c>
      <c r="L29" s="360">
        <f>SUM(D29:D32)-SUMIF(E29:E32,"-",D29:D32)</f>
        <v>6</v>
      </c>
      <c r="M29" s="107"/>
      <c r="N29" s="107"/>
      <c r="O29" s="107"/>
      <c r="P29" s="107"/>
      <c r="Q29" s="107"/>
      <c r="R29" s="107"/>
      <c r="S29" s="107"/>
      <c r="T29" s="107"/>
      <c r="U29" s="107"/>
      <c r="V29" s="107"/>
      <c r="W29" s="107"/>
      <c r="X29" s="107"/>
      <c r="Y29" s="107"/>
      <c r="Z29" s="107"/>
      <c r="AA29" s="107"/>
      <c r="AB29" s="107"/>
    </row>
    <row r="30" spans="1:28" ht="55.15">
      <c r="A30" s="251">
        <v>44596</v>
      </c>
      <c r="B30" s="172" t="s">
        <v>102</v>
      </c>
      <c r="C30" s="173" t="s">
        <v>292</v>
      </c>
      <c r="D30" s="174">
        <v>2</v>
      </c>
      <c r="E30" s="188">
        <v>0</v>
      </c>
      <c r="F30" s="175"/>
      <c r="G30" s="207"/>
      <c r="H30" s="196"/>
      <c r="I30" s="196"/>
      <c r="J30" s="196"/>
      <c r="K30" s="249" t="s">
        <v>3</v>
      </c>
      <c r="L30" s="359">
        <f>SUMIF(E29:E32,"~?",D29:D32)</f>
        <v>0</v>
      </c>
      <c r="M30" s="107"/>
      <c r="N30" s="107"/>
      <c r="O30" s="107"/>
      <c r="P30" s="107"/>
      <c r="Q30" s="107"/>
      <c r="R30" s="107"/>
      <c r="S30" s="107"/>
      <c r="T30" s="107"/>
      <c r="U30" s="107"/>
      <c r="V30" s="107"/>
      <c r="W30" s="107"/>
      <c r="X30" s="107"/>
      <c r="Y30" s="107"/>
      <c r="Z30" s="107"/>
      <c r="AA30" s="107"/>
      <c r="AB30" s="107"/>
    </row>
    <row r="31" spans="1:28" ht="69">
      <c r="A31" s="257">
        <v>44624</v>
      </c>
      <c r="B31" s="172" t="s">
        <v>103</v>
      </c>
      <c r="C31" s="173" t="s">
        <v>294</v>
      </c>
      <c r="D31" s="174">
        <v>2</v>
      </c>
      <c r="E31" s="188">
        <v>0</v>
      </c>
      <c r="F31" s="175"/>
      <c r="G31" s="207"/>
      <c r="H31" s="196"/>
      <c r="I31" s="196"/>
      <c r="J31" s="196"/>
      <c r="K31" s="249" t="s">
        <v>4</v>
      </c>
      <c r="L31" s="359">
        <f>SUM(E29:E32)</f>
        <v>0</v>
      </c>
      <c r="M31" s="107"/>
      <c r="N31" s="107"/>
      <c r="O31" s="107"/>
      <c r="P31" s="107"/>
      <c r="Q31" s="107"/>
      <c r="R31" s="107"/>
      <c r="S31" s="107"/>
      <c r="T31" s="107"/>
      <c r="U31" s="107"/>
      <c r="V31" s="107"/>
      <c r="W31" s="107"/>
      <c r="X31" s="107"/>
      <c r="Y31" s="107"/>
      <c r="Z31" s="107"/>
      <c r="AA31" s="107"/>
      <c r="AB31" s="107"/>
    </row>
    <row r="32" spans="1:28" ht="27.6">
      <c r="A32" s="171"/>
      <c r="B32" s="173"/>
      <c r="C32" s="173"/>
      <c r="D32" s="174"/>
      <c r="E32" s="188"/>
      <c r="F32" s="175"/>
      <c r="G32" s="207"/>
      <c r="H32" s="196"/>
      <c r="I32" s="196"/>
      <c r="J32" s="196"/>
      <c r="K32" s="249" t="s">
        <v>5</v>
      </c>
      <c r="L32" s="359">
        <f>L29-L30</f>
        <v>6</v>
      </c>
      <c r="M32" s="107"/>
      <c r="N32" s="107"/>
      <c r="O32" s="107"/>
      <c r="P32" s="107"/>
      <c r="Q32" s="107"/>
      <c r="R32" s="107"/>
      <c r="S32" s="107"/>
      <c r="T32" s="107"/>
      <c r="U32" s="107"/>
      <c r="V32" s="107"/>
      <c r="W32" s="107"/>
      <c r="X32" s="107"/>
      <c r="Y32" s="107"/>
      <c r="Z32" s="107"/>
      <c r="AA32" s="107"/>
      <c r="AB32" s="107"/>
    </row>
    <row r="33" spans="1:28" ht="27.6">
      <c r="A33" s="171"/>
      <c r="B33" s="173"/>
      <c r="C33" s="173"/>
      <c r="D33" s="174"/>
      <c r="E33" s="188"/>
      <c r="F33" s="175"/>
      <c r="G33" s="207"/>
      <c r="H33" s="196"/>
      <c r="I33" s="196"/>
      <c r="J33" s="196"/>
      <c r="K33" s="252" t="s">
        <v>423</v>
      </c>
      <c r="L33" s="253">
        <f>IFERROR(L31/L29,"N/A")</f>
        <v>0</v>
      </c>
      <c r="M33" s="107"/>
      <c r="N33" s="107"/>
      <c r="O33" s="107"/>
      <c r="P33" s="107"/>
      <c r="Q33" s="107"/>
      <c r="R33" s="107"/>
      <c r="S33" s="107"/>
      <c r="T33" s="107"/>
      <c r="U33" s="107"/>
      <c r="V33" s="107"/>
      <c r="W33" s="107"/>
      <c r="X33" s="107"/>
      <c r="Y33" s="107"/>
      <c r="Z33" s="107"/>
      <c r="AA33" s="107"/>
      <c r="AB33" s="107"/>
    </row>
    <row r="34" spans="1:28" ht="13.9">
      <c r="A34" s="162" t="s">
        <v>436</v>
      </c>
      <c r="B34" s="168" t="s">
        <v>296</v>
      </c>
      <c r="C34" s="169"/>
      <c r="D34" s="169"/>
      <c r="E34" s="169"/>
      <c r="F34" s="170"/>
      <c r="G34" s="205"/>
      <c r="H34" s="196"/>
      <c r="I34" s="196"/>
      <c r="J34" s="196"/>
      <c r="M34" s="107"/>
      <c r="N34" s="107"/>
      <c r="O34" s="107"/>
      <c r="P34" s="107"/>
      <c r="Q34" s="107"/>
      <c r="R34" s="107"/>
      <c r="S34" s="107"/>
      <c r="T34" s="107"/>
      <c r="U34" s="107"/>
      <c r="V34" s="107"/>
      <c r="W34" s="107"/>
      <c r="X34" s="107"/>
      <c r="Y34" s="107"/>
      <c r="Z34" s="107"/>
      <c r="AA34" s="107"/>
      <c r="AB34" s="107"/>
    </row>
    <row r="35" spans="1:28" ht="27.6">
      <c r="A35" s="251">
        <v>44566</v>
      </c>
      <c r="B35" s="172" t="s">
        <v>105</v>
      </c>
      <c r="C35" s="173" t="s">
        <v>297</v>
      </c>
      <c r="D35" s="174">
        <v>3</v>
      </c>
      <c r="E35" s="188">
        <v>0</v>
      </c>
      <c r="F35" s="175"/>
      <c r="G35" s="207"/>
      <c r="H35" s="196"/>
      <c r="I35" s="196"/>
      <c r="J35" s="196"/>
      <c r="K35" s="249" t="s">
        <v>2</v>
      </c>
      <c r="L35" s="359">
        <f>SUM(D35:D38)-SUMIF(E35:E38,"-",D35:D38)</f>
        <v>4</v>
      </c>
      <c r="M35" s="107"/>
      <c r="N35" s="107"/>
      <c r="O35" s="107"/>
      <c r="P35" s="107"/>
      <c r="Q35" s="107"/>
      <c r="R35" s="107"/>
      <c r="S35" s="107"/>
      <c r="T35" s="107"/>
      <c r="U35" s="107"/>
      <c r="V35" s="107"/>
      <c r="W35" s="107"/>
      <c r="X35" s="107"/>
      <c r="Y35" s="107"/>
      <c r="Z35" s="107"/>
      <c r="AA35" s="107"/>
      <c r="AB35" s="107"/>
    </row>
    <row r="36" spans="1:28" ht="69">
      <c r="A36" s="251">
        <v>44597</v>
      </c>
      <c r="B36" s="172" t="s">
        <v>107</v>
      </c>
      <c r="C36" s="173" t="s">
        <v>299</v>
      </c>
      <c r="D36" s="174">
        <v>1</v>
      </c>
      <c r="E36" s="188">
        <v>1</v>
      </c>
      <c r="F36" s="175"/>
      <c r="G36" s="207"/>
      <c r="H36" s="196"/>
      <c r="I36" s="196"/>
      <c r="J36" s="196"/>
      <c r="K36" s="249" t="s">
        <v>3</v>
      </c>
      <c r="L36" s="359">
        <f>SUMIF(E35:E38,"~?",D35:D38)</f>
        <v>0</v>
      </c>
      <c r="M36" s="107"/>
      <c r="N36" s="107"/>
      <c r="O36" s="107"/>
      <c r="P36" s="107"/>
      <c r="Q36" s="107"/>
      <c r="R36" s="107"/>
      <c r="S36" s="107"/>
      <c r="T36" s="107"/>
      <c r="U36" s="107"/>
      <c r="V36" s="107"/>
      <c r="W36" s="107"/>
      <c r="X36" s="107"/>
      <c r="Y36" s="107"/>
      <c r="Z36" s="107"/>
      <c r="AA36" s="107"/>
      <c r="AB36" s="107"/>
    </row>
    <row r="37" spans="1:28" ht="13.9">
      <c r="H37" s="196"/>
      <c r="I37" s="196"/>
      <c r="J37" s="196"/>
      <c r="K37" s="249" t="s">
        <v>4</v>
      </c>
      <c r="L37" s="359">
        <f>SUM(E35:E38)</f>
        <v>1</v>
      </c>
      <c r="M37" s="107"/>
      <c r="N37" s="107"/>
      <c r="O37" s="107"/>
      <c r="P37" s="107"/>
      <c r="Q37" s="107"/>
      <c r="R37" s="107"/>
      <c r="S37" s="107"/>
      <c r="T37" s="107"/>
      <c r="U37" s="107"/>
      <c r="V37" s="107"/>
      <c r="W37" s="107"/>
      <c r="X37" s="107"/>
      <c r="Y37" s="107"/>
      <c r="Z37" s="107"/>
      <c r="AA37" s="107"/>
      <c r="AB37" s="107"/>
    </row>
    <row r="38" spans="1:28" ht="27.6">
      <c r="A38" s="171"/>
      <c r="B38" s="173"/>
      <c r="C38" s="173"/>
      <c r="D38" s="174"/>
      <c r="E38" s="188"/>
      <c r="F38" s="175"/>
      <c r="G38" s="207"/>
      <c r="H38" s="196"/>
      <c r="I38" s="196"/>
      <c r="J38" s="196"/>
      <c r="K38" s="249" t="s">
        <v>5</v>
      </c>
      <c r="L38" s="359">
        <f>L35-L36</f>
        <v>4</v>
      </c>
      <c r="M38" s="107"/>
      <c r="N38" s="107"/>
      <c r="O38" s="107"/>
      <c r="P38" s="107"/>
      <c r="Q38" s="107"/>
      <c r="R38" s="107"/>
      <c r="S38" s="107"/>
      <c r="T38" s="107"/>
      <c r="U38" s="107"/>
      <c r="V38" s="107"/>
      <c r="W38" s="107"/>
      <c r="X38" s="107"/>
      <c r="Y38" s="107"/>
      <c r="Z38" s="107"/>
      <c r="AA38" s="107"/>
      <c r="AB38" s="107"/>
    </row>
    <row r="39" spans="1:28" ht="27.6">
      <c r="A39" s="171"/>
      <c r="B39" s="173"/>
      <c r="C39" s="173"/>
      <c r="D39" s="174"/>
      <c r="E39" s="188"/>
      <c r="F39" s="175"/>
      <c r="G39" s="207"/>
      <c r="H39" s="196"/>
      <c r="I39" s="196"/>
      <c r="J39" s="196"/>
      <c r="K39" s="252" t="s">
        <v>423</v>
      </c>
      <c r="L39" s="253">
        <f>IFERROR(L37/L35,"N/A")</f>
        <v>0.25</v>
      </c>
      <c r="M39" s="107"/>
      <c r="N39" s="107"/>
      <c r="O39" s="107"/>
      <c r="P39" s="107"/>
      <c r="Q39" s="107"/>
      <c r="R39" s="107"/>
      <c r="S39" s="107"/>
      <c r="T39" s="107"/>
      <c r="U39" s="107"/>
      <c r="V39" s="107"/>
      <c r="W39" s="107"/>
      <c r="X39" s="107"/>
      <c r="Y39" s="107"/>
      <c r="Z39" s="107"/>
      <c r="AA39" s="107"/>
      <c r="AB39" s="107"/>
    </row>
    <row r="40" spans="1:28" ht="28.9" customHeight="1">
      <c r="A40" s="162" t="s">
        <v>438</v>
      </c>
      <c r="B40" s="168" t="s">
        <v>31</v>
      </c>
      <c r="C40" s="169"/>
      <c r="D40" s="169"/>
      <c r="E40" s="169"/>
      <c r="F40" s="170"/>
      <c r="G40" s="205"/>
      <c r="H40" s="196"/>
      <c r="I40" s="196"/>
      <c r="J40" s="196"/>
      <c r="M40" s="107"/>
      <c r="N40" s="107"/>
      <c r="O40" s="107"/>
      <c r="P40" s="107"/>
      <c r="Q40" s="107"/>
      <c r="R40" s="107"/>
      <c r="S40" s="107"/>
      <c r="T40" s="107"/>
      <c r="U40" s="107"/>
      <c r="V40" s="107"/>
      <c r="W40" s="107"/>
      <c r="X40" s="107"/>
      <c r="Y40" s="107"/>
      <c r="Z40" s="107"/>
      <c r="AA40" s="107"/>
      <c r="AB40" s="107"/>
    </row>
    <row r="41" spans="1:28" ht="27.6">
      <c r="A41" s="171"/>
      <c r="B41" s="240" t="s">
        <v>300</v>
      </c>
      <c r="C41" s="240"/>
      <c r="D41" s="240"/>
      <c r="E41" s="240"/>
      <c r="F41" s="241"/>
      <c r="G41" s="210"/>
      <c r="H41" s="196"/>
      <c r="I41" s="196"/>
      <c r="J41" s="196"/>
      <c r="K41" s="249" t="s">
        <v>2</v>
      </c>
      <c r="L41" s="359">
        <f>SUM(D41:D50)-SUMIF(E41:E50,"-",D41:D50)</f>
        <v>11</v>
      </c>
      <c r="M41" s="107"/>
      <c r="N41" s="107"/>
      <c r="O41" s="107"/>
      <c r="P41" s="107"/>
      <c r="Q41" s="107"/>
      <c r="R41" s="107"/>
      <c r="S41" s="107"/>
      <c r="T41" s="107"/>
      <c r="U41" s="107"/>
      <c r="V41" s="107"/>
      <c r="W41" s="107"/>
      <c r="X41" s="107"/>
      <c r="Y41" s="107"/>
      <c r="Z41" s="107"/>
      <c r="AA41" s="107"/>
      <c r="AB41" s="107"/>
    </row>
    <row r="42" spans="1:28" ht="27.6">
      <c r="A42" s="229" t="s">
        <v>109</v>
      </c>
      <c r="B42" s="172" t="s">
        <v>110</v>
      </c>
      <c r="C42" s="173" t="s">
        <v>301</v>
      </c>
      <c r="D42" s="174">
        <v>2</v>
      </c>
      <c r="E42" s="188">
        <v>0</v>
      </c>
      <c r="F42" s="239"/>
      <c r="G42" s="207"/>
      <c r="H42" s="196"/>
      <c r="I42" s="196"/>
      <c r="J42" s="196"/>
      <c r="K42" s="249" t="s">
        <v>3</v>
      </c>
      <c r="L42" s="359">
        <f>SUMIF(E41:E50,"~?",D41:D50)</f>
        <v>0</v>
      </c>
      <c r="M42" s="107"/>
      <c r="N42" s="107"/>
      <c r="O42" s="107"/>
      <c r="P42" s="107"/>
      <c r="Q42" s="107"/>
      <c r="R42" s="107"/>
      <c r="S42" s="107"/>
      <c r="T42" s="107"/>
      <c r="U42" s="107"/>
      <c r="V42" s="107"/>
      <c r="W42" s="107"/>
      <c r="X42" s="107"/>
      <c r="Y42" s="107"/>
      <c r="Z42" s="107"/>
      <c r="AA42" s="107"/>
      <c r="AB42" s="107"/>
    </row>
    <row r="43" spans="1:28" ht="41.45">
      <c r="A43" s="230" t="s">
        <v>111</v>
      </c>
      <c r="B43" s="172" t="s">
        <v>112</v>
      </c>
      <c r="C43" s="173" t="s">
        <v>303</v>
      </c>
      <c r="D43" s="174">
        <v>1</v>
      </c>
      <c r="E43" s="174">
        <v>0</v>
      </c>
      <c r="F43" s="196"/>
      <c r="G43" s="196"/>
      <c r="H43" s="196"/>
      <c r="I43" s="196"/>
      <c r="J43" s="196"/>
      <c r="K43" s="249" t="s">
        <v>4</v>
      </c>
      <c r="L43" s="359">
        <f>SUM(E41:E50)</f>
        <v>0</v>
      </c>
      <c r="M43" s="107"/>
      <c r="N43" s="107"/>
      <c r="O43" s="107"/>
      <c r="P43" s="107"/>
      <c r="Q43" s="107"/>
      <c r="R43" s="107"/>
      <c r="S43" s="107"/>
      <c r="T43" s="107"/>
      <c r="U43" s="107"/>
      <c r="V43" s="107"/>
      <c r="W43" s="107"/>
      <c r="X43" s="107"/>
      <c r="Y43" s="107"/>
      <c r="Z43" s="107"/>
      <c r="AA43" s="107"/>
      <c r="AB43" s="107"/>
    </row>
    <row r="44" spans="1:28" ht="41.45">
      <c r="A44" s="231" t="s">
        <v>113</v>
      </c>
      <c r="B44" s="172" t="s">
        <v>114</v>
      </c>
      <c r="C44" s="173" t="s">
        <v>304</v>
      </c>
      <c r="D44" s="174">
        <v>2</v>
      </c>
      <c r="E44" s="174">
        <v>0</v>
      </c>
      <c r="F44" s="196"/>
      <c r="G44" s="196"/>
      <c r="H44" s="196"/>
      <c r="I44" s="196"/>
      <c r="J44" s="196"/>
      <c r="K44" s="249" t="s">
        <v>5</v>
      </c>
      <c r="L44" s="359">
        <f>L41-L42</f>
        <v>11</v>
      </c>
      <c r="M44" s="107"/>
      <c r="N44" s="107"/>
      <c r="O44" s="107"/>
      <c r="P44" s="107"/>
      <c r="Q44" s="107"/>
      <c r="R44" s="107"/>
      <c r="S44" s="107"/>
      <c r="T44" s="107"/>
      <c r="U44" s="107"/>
      <c r="V44" s="107"/>
      <c r="W44" s="107"/>
      <c r="X44" s="107"/>
      <c r="Y44" s="107"/>
      <c r="Z44" s="107"/>
      <c r="AA44" s="107"/>
      <c r="AB44" s="107"/>
    </row>
    <row r="45" spans="1:28" ht="27.6">
      <c r="A45" s="230"/>
      <c r="B45" s="240" t="s">
        <v>115</v>
      </c>
      <c r="C45" s="240"/>
      <c r="D45" s="240"/>
      <c r="E45" s="240"/>
      <c r="F45" s="241"/>
      <c r="G45" s="210"/>
      <c r="H45" s="196"/>
      <c r="I45" s="196"/>
      <c r="J45" s="196"/>
      <c r="K45" s="252" t="s">
        <v>423</v>
      </c>
      <c r="L45" s="253">
        <f>IFERROR(L43/L41,"N/A")</f>
        <v>0</v>
      </c>
      <c r="M45" s="107"/>
      <c r="N45" s="107"/>
      <c r="O45" s="107"/>
      <c r="P45" s="107"/>
      <c r="Q45" s="107"/>
      <c r="R45" s="107"/>
      <c r="S45" s="107"/>
      <c r="T45" s="107"/>
      <c r="U45" s="107"/>
      <c r="V45" s="107"/>
      <c r="W45" s="107"/>
      <c r="X45" s="107"/>
      <c r="Y45" s="107"/>
      <c r="Z45" s="107"/>
      <c r="AA45" s="107"/>
      <c r="AB45" s="107"/>
    </row>
    <row r="46" spans="1:28" ht="69">
      <c r="A46" s="220" t="s">
        <v>116</v>
      </c>
      <c r="B46" s="172" t="s">
        <v>119</v>
      </c>
      <c r="C46" s="173" t="s">
        <v>307</v>
      </c>
      <c r="D46" s="174">
        <v>2</v>
      </c>
      <c r="E46" s="188">
        <v>0</v>
      </c>
      <c r="F46" s="175"/>
      <c r="G46" s="207"/>
      <c r="H46" s="196"/>
      <c r="I46" s="196"/>
      <c r="J46" s="196"/>
      <c r="K46" s="1"/>
      <c r="L46" s="1"/>
      <c r="M46" s="107"/>
      <c r="N46" s="107"/>
      <c r="O46" s="107"/>
      <c r="P46" s="107"/>
      <c r="Q46" s="107"/>
      <c r="R46" s="107"/>
      <c r="S46" s="107"/>
      <c r="T46" s="107"/>
      <c r="U46" s="107"/>
      <c r="V46" s="107"/>
      <c r="W46" s="107"/>
      <c r="X46" s="107"/>
      <c r="Y46" s="107"/>
      <c r="Z46" s="107"/>
      <c r="AA46" s="107"/>
      <c r="AB46" s="107"/>
    </row>
    <row r="47" spans="1:28" ht="13.9">
      <c r="A47" s="230"/>
      <c r="B47" s="240" t="s">
        <v>120</v>
      </c>
      <c r="C47" s="240"/>
      <c r="D47" s="240"/>
      <c r="E47" s="240"/>
      <c r="F47" s="241"/>
      <c r="G47" s="210"/>
      <c r="H47" s="196"/>
      <c r="I47" s="196"/>
      <c r="J47" s="196"/>
      <c r="K47" s="1"/>
      <c r="L47" s="1"/>
      <c r="M47" s="107"/>
      <c r="N47" s="107"/>
      <c r="O47" s="107"/>
      <c r="P47" s="107"/>
      <c r="Q47" s="107"/>
      <c r="R47" s="107"/>
      <c r="S47" s="107"/>
      <c r="T47" s="107"/>
      <c r="U47" s="107"/>
      <c r="V47" s="107"/>
      <c r="W47" s="107"/>
      <c r="X47" s="107"/>
      <c r="Y47" s="107"/>
      <c r="Z47" s="107"/>
      <c r="AA47" s="107"/>
      <c r="AB47" s="107"/>
    </row>
    <row r="48" spans="1:28" ht="41.45">
      <c r="A48" s="221" t="s">
        <v>121</v>
      </c>
      <c r="B48" s="172" t="s">
        <v>122</v>
      </c>
      <c r="C48" s="173" t="s">
        <v>309</v>
      </c>
      <c r="D48" s="174">
        <v>2</v>
      </c>
      <c r="E48" s="188">
        <v>0</v>
      </c>
      <c r="F48" s="175"/>
      <c r="G48" s="207"/>
      <c r="H48" s="196"/>
      <c r="I48" s="196"/>
      <c r="J48" s="196"/>
      <c r="K48" s="1"/>
      <c r="L48" s="1"/>
      <c r="M48" s="107"/>
      <c r="N48" s="107"/>
      <c r="O48" s="107"/>
      <c r="P48" s="107"/>
      <c r="Q48" s="107"/>
      <c r="R48" s="107"/>
      <c r="S48" s="107"/>
      <c r="T48" s="107"/>
      <c r="U48" s="107"/>
      <c r="V48" s="107"/>
      <c r="W48" s="107"/>
      <c r="X48" s="107"/>
      <c r="Y48" s="107"/>
      <c r="Z48" s="107"/>
      <c r="AA48" s="107"/>
      <c r="AB48" s="107"/>
    </row>
    <row r="49" spans="1:28" ht="55.15">
      <c r="A49" s="221" t="s">
        <v>123</v>
      </c>
      <c r="B49" s="172" t="s">
        <v>128</v>
      </c>
      <c r="C49" s="173" t="s">
        <v>312</v>
      </c>
      <c r="D49" s="174">
        <v>2</v>
      </c>
      <c r="E49" s="188">
        <v>0</v>
      </c>
      <c r="F49" s="196"/>
      <c r="G49" s="196"/>
      <c r="H49" s="196"/>
      <c r="I49" s="196"/>
      <c r="J49" s="196"/>
      <c r="K49" s="1"/>
      <c r="L49" s="1"/>
      <c r="M49" s="107"/>
      <c r="N49" s="107"/>
      <c r="O49" s="107"/>
      <c r="P49" s="107"/>
      <c r="Q49" s="107"/>
      <c r="R49" s="107"/>
      <c r="S49" s="107"/>
      <c r="T49" s="107"/>
      <c r="U49" s="107"/>
      <c r="V49" s="107"/>
      <c r="W49" s="107"/>
      <c r="X49" s="107"/>
      <c r="Y49" s="107"/>
      <c r="Z49" s="107"/>
      <c r="AA49" s="107"/>
      <c r="AB49" s="107"/>
    </row>
    <row r="50" spans="1:28" ht="13.9">
      <c r="A50" s="171"/>
      <c r="B50" s="173"/>
      <c r="C50" s="173"/>
      <c r="D50" s="174"/>
      <c r="E50" s="188"/>
      <c r="F50" s="175"/>
      <c r="G50" s="207"/>
      <c r="H50" s="196"/>
      <c r="I50" s="196"/>
      <c r="J50" s="196"/>
      <c r="K50" s="1"/>
      <c r="L50" s="1"/>
      <c r="M50" s="107"/>
      <c r="N50" s="107"/>
      <c r="O50" s="107"/>
      <c r="P50" s="107"/>
      <c r="Q50" s="107"/>
      <c r="R50" s="107"/>
      <c r="S50" s="107"/>
      <c r="T50" s="107"/>
      <c r="U50" s="107"/>
      <c r="V50" s="107"/>
      <c r="W50" s="107"/>
      <c r="X50" s="107"/>
      <c r="Y50" s="107"/>
      <c r="Z50" s="107"/>
      <c r="AA50" s="107"/>
      <c r="AB50" s="107"/>
    </row>
    <row r="51" spans="1:28" ht="13.9">
      <c r="A51" s="162" t="s">
        <v>443</v>
      </c>
      <c r="B51" s="168" t="s">
        <v>313</v>
      </c>
      <c r="C51" s="169"/>
      <c r="D51" s="169"/>
      <c r="E51" s="169"/>
      <c r="F51" s="170"/>
      <c r="G51" s="205"/>
      <c r="H51" s="196"/>
      <c r="I51" s="196"/>
      <c r="J51" s="196"/>
      <c r="K51" s="200"/>
      <c r="L51" s="200"/>
      <c r="M51" s="107"/>
      <c r="N51" s="107"/>
      <c r="O51" s="107"/>
      <c r="P51" s="107"/>
      <c r="Q51" s="107"/>
      <c r="R51" s="107"/>
      <c r="S51" s="107"/>
      <c r="T51" s="107"/>
      <c r="U51" s="107"/>
      <c r="V51" s="107"/>
      <c r="W51" s="107"/>
      <c r="X51" s="107"/>
      <c r="Y51" s="107"/>
      <c r="Z51" s="107"/>
      <c r="AA51" s="107"/>
      <c r="AB51" s="107"/>
    </row>
    <row r="52" spans="1:28" ht="27.6">
      <c r="A52" s="171"/>
      <c r="B52" s="242" t="s">
        <v>130</v>
      </c>
      <c r="C52" s="240"/>
      <c r="D52" s="240"/>
      <c r="E52" s="240"/>
      <c r="F52" s="241"/>
      <c r="G52" s="210"/>
      <c r="H52" s="196"/>
      <c r="I52" s="196"/>
      <c r="J52" s="196"/>
      <c r="K52" s="249" t="s">
        <v>2</v>
      </c>
      <c r="L52" s="359">
        <f>SUM(D52:D83)-SUMIF(E52:E83,"-",D52:D83)</f>
        <v>23</v>
      </c>
      <c r="M52" s="107"/>
      <c r="N52" s="107"/>
      <c r="O52" s="107"/>
      <c r="P52" s="107"/>
      <c r="Q52" s="107"/>
      <c r="R52" s="107"/>
      <c r="S52" s="107"/>
      <c r="T52" s="107"/>
      <c r="U52" s="107"/>
      <c r="V52" s="107"/>
      <c r="W52" s="107"/>
      <c r="X52" s="107"/>
      <c r="Y52" s="107"/>
      <c r="Z52" s="107"/>
      <c r="AA52" s="107"/>
      <c r="AB52" s="107"/>
    </row>
    <row r="53" spans="1:28" ht="55.15">
      <c r="A53" s="231" t="s">
        <v>131</v>
      </c>
      <c r="B53" s="172" t="s">
        <v>132</v>
      </c>
      <c r="C53" s="173" t="s">
        <v>314</v>
      </c>
      <c r="D53" s="174">
        <v>1</v>
      </c>
      <c r="E53" s="188">
        <v>0</v>
      </c>
      <c r="F53" s="196"/>
      <c r="G53" s="196"/>
      <c r="H53" s="196"/>
      <c r="I53" s="196"/>
      <c r="J53" s="196"/>
      <c r="K53" s="249" t="s">
        <v>3</v>
      </c>
      <c r="L53" s="359">
        <f>SUMIF(E52:E83,"~?",D52:D83)</f>
        <v>0</v>
      </c>
      <c r="M53" s="107"/>
      <c r="N53" s="107"/>
      <c r="O53" s="107"/>
      <c r="P53" s="107"/>
      <c r="Q53" s="107"/>
      <c r="R53" s="107"/>
      <c r="S53" s="107"/>
      <c r="T53" s="107"/>
      <c r="U53" s="107"/>
      <c r="V53" s="107"/>
      <c r="W53" s="107"/>
      <c r="X53" s="107"/>
      <c r="Y53" s="107"/>
      <c r="Z53" s="107"/>
      <c r="AA53" s="107"/>
      <c r="AB53" s="107"/>
    </row>
    <row r="54" spans="1:28" ht="69">
      <c r="A54" s="231" t="s">
        <v>133</v>
      </c>
      <c r="B54" s="172" t="s">
        <v>134</v>
      </c>
      <c r="C54" s="173" t="s">
        <v>317</v>
      </c>
      <c r="D54" s="174">
        <v>1</v>
      </c>
      <c r="E54" s="188">
        <v>0</v>
      </c>
      <c r="F54" s="196"/>
      <c r="G54" s="196"/>
      <c r="H54" s="196"/>
      <c r="I54" s="196"/>
      <c r="J54" s="196"/>
      <c r="K54" s="249" t="s">
        <v>4</v>
      </c>
      <c r="L54" s="359">
        <f>SUM(E52:E83)</f>
        <v>5</v>
      </c>
      <c r="M54" s="107"/>
      <c r="N54" s="107"/>
      <c r="O54" s="107"/>
      <c r="P54" s="107"/>
      <c r="Q54" s="107"/>
      <c r="R54" s="107"/>
      <c r="S54" s="107"/>
      <c r="T54" s="107"/>
      <c r="U54" s="107"/>
      <c r="V54" s="107"/>
      <c r="W54" s="107"/>
      <c r="X54" s="107"/>
      <c r="Y54" s="107"/>
      <c r="Z54" s="107"/>
      <c r="AA54" s="107"/>
      <c r="AB54" s="107"/>
    </row>
    <row r="55" spans="1:28" ht="27.6">
      <c r="A55" s="171"/>
      <c r="B55" s="240" t="s">
        <v>318</v>
      </c>
      <c r="C55" s="240"/>
      <c r="D55" s="240"/>
      <c r="E55" s="240"/>
      <c r="F55" s="241"/>
      <c r="G55" s="210"/>
      <c r="H55" s="196"/>
      <c r="I55" s="196"/>
      <c r="J55" s="196"/>
      <c r="K55" s="249" t="s">
        <v>5</v>
      </c>
      <c r="L55" s="359">
        <f>L52-L53</f>
        <v>23</v>
      </c>
      <c r="M55" s="107"/>
      <c r="N55" s="107"/>
      <c r="O55" s="107"/>
      <c r="P55" s="107"/>
      <c r="Q55" s="107"/>
      <c r="R55" s="107"/>
      <c r="S55" s="107"/>
      <c r="T55" s="107"/>
      <c r="U55" s="107"/>
      <c r="V55" s="107"/>
      <c r="W55" s="107"/>
      <c r="X55" s="107"/>
      <c r="Y55" s="107"/>
      <c r="Z55" s="107"/>
      <c r="AA55" s="107"/>
      <c r="AB55" s="107"/>
    </row>
    <row r="56" spans="1:28" ht="41.45">
      <c r="A56" s="171" t="s">
        <v>136</v>
      </c>
      <c r="B56" s="172" t="s">
        <v>137</v>
      </c>
      <c r="C56" s="173" t="s">
        <v>319</v>
      </c>
      <c r="D56" s="174">
        <v>1</v>
      </c>
      <c r="E56" s="188">
        <v>1</v>
      </c>
      <c r="F56" s="175"/>
      <c r="G56" s="207"/>
      <c r="H56" s="196"/>
      <c r="I56" s="196"/>
      <c r="J56" s="196"/>
      <c r="K56" s="252" t="s">
        <v>423</v>
      </c>
      <c r="L56" s="253">
        <f>IFERROR(L54/L52,"N/A")</f>
        <v>0.21739130434782608</v>
      </c>
      <c r="M56" s="107"/>
      <c r="N56" s="107"/>
      <c r="O56" s="107"/>
      <c r="P56" s="107"/>
      <c r="Q56" s="107"/>
      <c r="R56" s="107"/>
      <c r="S56" s="107"/>
      <c r="T56" s="107"/>
      <c r="U56" s="107"/>
      <c r="V56" s="107"/>
      <c r="W56" s="107"/>
      <c r="X56" s="107"/>
      <c r="Y56" s="107"/>
      <c r="Z56" s="107"/>
      <c r="AA56" s="107"/>
      <c r="AB56" s="107"/>
    </row>
    <row r="57" spans="1:28" ht="27.6">
      <c r="A57" s="171" t="s">
        <v>138</v>
      </c>
      <c r="B57" s="172" t="s">
        <v>139</v>
      </c>
      <c r="C57" s="173" t="s">
        <v>321</v>
      </c>
      <c r="D57" s="174">
        <v>1</v>
      </c>
      <c r="E57" s="188">
        <v>1</v>
      </c>
      <c r="F57" s="196"/>
      <c r="G57" s="196"/>
      <c r="H57" s="196"/>
      <c r="I57" s="196"/>
      <c r="J57" s="196"/>
      <c r="K57" s="1"/>
      <c r="L57" s="1"/>
      <c r="M57" s="107"/>
      <c r="N57" s="107"/>
      <c r="O57" s="107"/>
      <c r="P57" s="107"/>
      <c r="Q57" s="107"/>
      <c r="R57" s="107"/>
      <c r="S57" s="107"/>
      <c r="T57" s="107"/>
      <c r="U57" s="107"/>
      <c r="V57" s="107"/>
      <c r="W57" s="107"/>
      <c r="X57" s="107"/>
      <c r="Y57" s="107"/>
      <c r="Z57" s="107"/>
      <c r="AA57" s="107"/>
      <c r="AB57" s="107"/>
    </row>
    <row r="58" spans="1:28" ht="55.15">
      <c r="A58" s="171" t="s">
        <v>140</v>
      </c>
      <c r="B58" s="172" t="s">
        <v>141</v>
      </c>
      <c r="C58" s="173"/>
      <c r="D58" s="174">
        <v>1</v>
      </c>
      <c r="E58" s="188">
        <v>0</v>
      </c>
      <c r="F58" s="175"/>
      <c r="G58" s="207"/>
      <c r="H58" s="196"/>
      <c r="I58" s="196"/>
      <c r="J58" s="196"/>
      <c r="K58" s="1"/>
      <c r="L58" s="1"/>
      <c r="M58" s="107"/>
      <c r="N58" s="107"/>
      <c r="O58" s="107"/>
      <c r="P58" s="107"/>
      <c r="Q58" s="107"/>
      <c r="R58" s="107"/>
      <c r="S58" s="107"/>
      <c r="T58" s="107"/>
      <c r="U58" s="107"/>
      <c r="V58" s="107"/>
      <c r="W58" s="107"/>
      <c r="X58" s="107"/>
      <c r="Y58" s="107"/>
      <c r="Z58" s="107"/>
      <c r="AA58" s="107"/>
      <c r="AB58" s="107"/>
    </row>
    <row r="59" spans="1:28" ht="13.9">
      <c r="A59" s="171"/>
      <c r="B59" s="240" t="s">
        <v>323</v>
      </c>
      <c r="C59" s="240"/>
      <c r="D59" s="240"/>
      <c r="E59" s="240"/>
      <c r="F59" s="241"/>
      <c r="G59" s="210"/>
      <c r="H59" s="196"/>
      <c r="I59" s="196"/>
      <c r="J59" s="196"/>
      <c r="K59" s="1"/>
      <c r="L59" s="1"/>
      <c r="M59" s="107"/>
      <c r="N59" s="107"/>
      <c r="O59" s="107"/>
      <c r="P59" s="107"/>
      <c r="Q59" s="107"/>
      <c r="R59" s="107"/>
      <c r="S59" s="107"/>
      <c r="T59" s="107"/>
      <c r="U59" s="107"/>
      <c r="V59" s="107"/>
      <c r="W59" s="107"/>
      <c r="X59" s="107"/>
      <c r="Y59" s="107"/>
      <c r="Z59" s="107"/>
      <c r="AA59" s="107"/>
      <c r="AB59" s="107"/>
    </row>
    <row r="60" spans="1:28" ht="55.15">
      <c r="A60" s="171" t="s">
        <v>143</v>
      </c>
      <c r="B60" s="172" t="s">
        <v>144</v>
      </c>
      <c r="C60" s="173" t="s">
        <v>324</v>
      </c>
      <c r="D60" s="174">
        <v>1</v>
      </c>
      <c r="E60" s="188">
        <v>0</v>
      </c>
      <c r="F60" s="175"/>
      <c r="G60" s="207"/>
      <c r="H60" s="196"/>
      <c r="I60" s="196"/>
      <c r="J60" s="196"/>
      <c r="K60" s="1"/>
      <c r="L60" s="1"/>
      <c r="M60" s="107"/>
      <c r="N60" s="107"/>
      <c r="O60" s="107"/>
      <c r="P60" s="107"/>
      <c r="Q60" s="107"/>
      <c r="R60" s="107"/>
      <c r="S60" s="107"/>
      <c r="T60" s="107"/>
      <c r="U60" s="107"/>
      <c r="V60" s="107"/>
      <c r="W60" s="107"/>
      <c r="X60" s="107"/>
      <c r="Y60" s="107"/>
      <c r="Z60" s="107"/>
      <c r="AA60" s="107"/>
      <c r="AB60" s="107"/>
    </row>
    <row r="61" spans="1:28" ht="13.9">
      <c r="A61" s="171"/>
      <c r="B61" s="240" t="s">
        <v>325</v>
      </c>
      <c r="C61" s="240"/>
      <c r="D61" s="240"/>
      <c r="E61" s="240"/>
      <c r="F61" s="241"/>
      <c r="G61" s="210"/>
      <c r="H61" s="196"/>
      <c r="I61" s="196"/>
      <c r="J61" s="196"/>
      <c r="K61" s="1"/>
      <c r="L61" s="1"/>
      <c r="M61" s="107"/>
      <c r="N61" s="107"/>
      <c r="O61" s="107"/>
      <c r="P61" s="107"/>
      <c r="Q61" s="107"/>
      <c r="R61" s="107"/>
      <c r="S61" s="107"/>
      <c r="T61" s="107"/>
      <c r="U61" s="107"/>
      <c r="V61" s="107"/>
      <c r="W61" s="107"/>
      <c r="X61" s="107"/>
      <c r="Y61" s="107"/>
      <c r="Z61" s="107"/>
      <c r="AA61" s="107"/>
      <c r="AB61" s="107"/>
    </row>
    <row r="62" spans="1:28" ht="55.15">
      <c r="A62" s="171" t="s">
        <v>146</v>
      </c>
      <c r="B62" s="172" t="s">
        <v>147</v>
      </c>
      <c r="C62" s="173" t="s">
        <v>326</v>
      </c>
      <c r="D62" s="174">
        <v>1</v>
      </c>
      <c r="E62" s="188">
        <v>1</v>
      </c>
      <c r="F62" s="175"/>
      <c r="G62" s="207"/>
      <c r="H62" s="196"/>
      <c r="I62" s="196"/>
      <c r="J62" s="196"/>
      <c r="K62" s="1"/>
      <c r="L62" s="1"/>
      <c r="M62" s="107"/>
      <c r="N62" s="107"/>
      <c r="O62" s="107"/>
      <c r="P62" s="107"/>
      <c r="Q62" s="107"/>
      <c r="R62" s="107"/>
      <c r="S62" s="107"/>
      <c r="T62" s="107"/>
      <c r="U62" s="107"/>
      <c r="V62" s="107"/>
      <c r="W62" s="107"/>
      <c r="X62" s="107"/>
      <c r="Y62" s="107"/>
      <c r="Z62" s="107"/>
      <c r="AA62" s="107"/>
      <c r="AB62" s="107"/>
    </row>
    <row r="63" spans="1:28" ht="27.6">
      <c r="A63" s="171" t="s">
        <v>148</v>
      </c>
      <c r="B63" s="172" t="s">
        <v>149</v>
      </c>
      <c r="C63" s="173" t="s">
        <v>328</v>
      </c>
      <c r="D63" s="174">
        <v>1</v>
      </c>
      <c r="E63" s="188">
        <v>1</v>
      </c>
      <c r="F63" s="175"/>
      <c r="G63" s="207"/>
      <c r="H63" s="196"/>
      <c r="I63" s="196"/>
      <c r="J63" s="196"/>
      <c r="K63" s="1"/>
      <c r="L63" s="1"/>
      <c r="M63" s="107"/>
      <c r="N63" s="107"/>
      <c r="O63" s="107"/>
      <c r="P63" s="107"/>
      <c r="Q63" s="107"/>
      <c r="R63" s="107"/>
      <c r="S63" s="107"/>
      <c r="T63" s="107"/>
      <c r="U63" s="107"/>
      <c r="V63" s="107"/>
      <c r="W63" s="107"/>
      <c r="X63" s="107"/>
      <c r="Y63" s="107"/>
      <c r="Z63" s="107"/>
      <c r="AA63" s="107"/>
      <c r="AB63" s="107"/>
    </row>
    <row r="64" spans="1:28" ht="110.45">
      <c r="A64" s="171" t="s">
        <v>150</v>
      </c>
      <c r="B64" s="172" t="s">
        <v>151</v>
      </c>
      <c r="C64" s="173" t="s">
        <v>329</v>
      </c>
      <c r="D64" s="174">
        <v>1</v>
      </c>
      <c r="E64" s="188">
        <v>1</v>
      </c>
      <c r="F64" s="175"/>
      <c r="G64" s="207"/>
      <c r="H64" s="196"/>
      <c r="I64" s="196"/>
      <c r="J64" s="196"/>
      <c r="K64" s="1"/>
      <c r="L64" s="1"/>
      <c r="M64" s="107"/>
      <c r="N64" s="107"/>
      <c r="O64" s="107"/>
      <c r="P64" s="107"/>
      <c r="Q64" s="107"/>
      <c r="R64" s="107"/>
      <c r="S64" s="107"/>
      <c r="T64" s="107"/>
      <c r="U64" s="107"/>
      <c r="V64" s="107"/>
      <c r="W64" s="107"/>
      <c r="X64" s="107"/>
      <c r="Y64" s="107"/>
      <c r="Z64" s="107"/>
      <c r="AA64" s="107"/>
      <c r="AB64" s="107"/>
    </row>
    <row r="65" spans="1:28" ht="13.9">
      <c r="A65" s="171"/>
      <c r="B65" s="240" t="s">
        <v>331</v>
      </c>
      <c r="C65" s="240"/>
      <c r="D65" s="240"/>
      <c r="E65" s="240"/>
      <c r="F65" s="241"/>
      <c r="G65" s="210"/>
      <c r="H65" s="196"/>
      <c r="I65" s="196"/>
      <c r="J65" s="196"/>
      <c r="K65" s="1"/>
      <c r="L65" s="1"/>
      <c r="M65" s="107"/>
      <c r="N65" s="107"/>
      <c r="O65" s="107"/>
      <c r="P65" s="107"/>
      <c r="Q65" s="107"/>
      <c r="R65" s="107"/>
      <c r="S65" s="107"/>
      <c r="T65" s="107"/>
      <c r="U65" s="107"/>
      <c r="V65" s="107"/>
      <c r="W65" s="107"/>
      <c r="X65" s="107"/>
      <c r="Y65" s="107"/>
      <c r="Z65" s="107"/>
      <c r="AA65" s="107"/>
      <c r="AB65" s="107"/>
    </row>
    <row r="66" spans="1:28" ht="82.9">
      <c r="A66" s="171" t="s">
        <v>153</v>
      </c>
      <c r="B66" s="172" t="s">
        <v>154</v>
      </c>
      <c r="C66" s="173" t="s">
        <v>332</v>
      </c>
      <c r="D66" s="174">
        <v>1</v>
      </c>
      <c r="E66" s="188">
        <v>0</v>
      </c>
      <c r="F66" s="175"/>
      <c r="G66" s="207"/>
      <c r="H66" s="196"/>
      <c r="I66" s="196"/>
      <c r="J66" s="196"/>
      <c r="K66" s="1"/>
      <c r="L66" s="1"/>
      <c r="M66" s="107"/>
      <c r="N66" s="107"/>
      <c r="O66" s="107"/>
      <c r="P66" s="107"/>
      <c r="Q66" s="107"/>
      <c r="R66" s="107"/>
      <c r="S66" s="107"/>
      <c r="T66" s="107"/>
      <c r="U66" s="107"/>
      <c r="V66" s="107"/>
      <c r="W66" s="107"/>
      <c r="X66" s="107"/>
      <c r="Y66" s="107"/>
      <c r="Z66" s="107"/>
      <c r="AA66" s="107"/>
      <c r="AB66" s="107"/>
    </row>
    <row r="67" spans="1:28" ht="55.15">
      <c r="A67" s="171" t="s">
        <v>155</v>
      </c>
      <c r="B67" s="172" t="s">
        <v>156</v>
      </c>
      <c r="C67" s="173"/>
      <c r="D67" s="174">
        <v>1</v>
      </c>
      <c r="E67" s="188">
        <v>0</v>
      </c>
      <c r="F67" s="175"/>
      <c r="G67" s="207"/>
      <c r="H67" s="196"/>
      <c r="I67" s="196"/>
      <c r="J67" s="196"/>
      <c r="K67" s="1"/>
      <c r="L67" s="1"/>
      <c r="M67" s="107"/>
      <c r="N67" s="107"/>
      <c r="O67" s="107"/>
      <c r="P67" s="107"/>
      <c r="Q67" s="107"/>
      <c r="R67" s="107"/>
      <c r="S67" s="107"/>
      <c r="T67" s="107"/>
      <c r="U67" s="107"/>
      <c r="V67" s="107"/>
      <c r="W67" s="107"/>
      <c r="X67" s="107"/>
      <c r="Y67" s="107"/>
      <c r="Z67" s="107"/>
      <c r="AA67" s="107"/>
      <c r="AB67" s="107"/>
    </row>
    <row r="68" spans="1:28" ht="13.9">
      <c r="A68" s="171"/>
      <c r="B68" s="240" t="s">
        <v>335</v>
      </c>
      <c r="C68" s="240"/>
      <c r="D68" s="240"/>
      <c r="E68" s="240"/>
      <c r="F68" s="241"/>
      <c r="G68" s="210"/>
      <c r="H68" s="196"/>
      <c r="I68" s="196"/>
      <c r="J68" s="196"/>
      <c r="K68" s="1"/>
      <c r="L68" s="1"/>
      <c r="M68" s="107"/>
      <c r="N68" s="107"/>
      <c r="O68" s="107"/>
      <c r="P68" s="107"/>
      <c r="Q68" s="107"/>
      <c r="R68" s="107"/>
      <c r="S68" s="107"/>
      <c r="T68" s="107"/>
      <c r="U68" s="107"/>
      <c r="V68" s="107"/>
      <c r="W68" s="107"/>
      <c r="X68" s="107"/>
      <c r="Y68" s="107"/>
      <c r="Z68" s="107"/>
      <c r="AA68" s="107"/>
      <c r="AB68" s="107"/>
    </row>
    <row r="69" spans="1:28" ht="82.9">
      <c r="A69" s="171" t="s">
        <v>158</v>
      </c>
      <c r="B69" s="172" t="s">
        <v>159</v>
      </c>
      <c r="C69" s="173" t="s">
        <v>336</v>
      </c>
      <c r="D69" s="174">
        <v>3</v>
      </c>
      <c r="E69" s="188">
        <v>0</v>
      </c>
      <c r="F69" s="175"/>
      <c r="G69" s="207"/>
      <c r="H69" s="196"/>
      <c r="I69" s="196"/>
      <c r="J69" s="196"/>
      <c r="K69" s="1"/>
      <c r="L69" s="1"/>
      <c r="M69" s="107"/>
      <c r="N69" s="107"/>
      <c r="O69" s="107"/>
      <c r="P69" s="107"/>
      <c r="Q69" s="107"/>
      <c r="R69" s="107"/>
      <c r="S69" s="107"/>
      <c r="T69" s="107"/>
      <c r="U69" s="107"/>
      <c r="V69" s="107"/>
      <c r="W69" s="107"/>
      <c r="X69" s="107"/>
      <c r="Y69" s="107"/>
      <c r="Z69" s="107"/>
      <c r="AA69" s="107"/>
      <c r="AB69" s="107"/>
    </row>
    <row r="70" spans="1:28" ht="55.15">
      <c r="A70" s="171" t="s">
        <v>160</v>
      </c>
      <c r="B70" s="172" t="s">
        <v>161</v>
      </c>
      <c r="C70" s="173" t="s">
        <v>338</v>
      </c>
      <c r="D70" s="174">
        <v>1</v>
      </c>
      <c r="E70" s="188">
        <v>0</v>
      </c>
      <c r="F70" s="175"/>
      <c r="G70" s="207"/>
      <c r="H70" s="196"/>
      <c r="I70" s="196"/>
      <c r="J70" s="196"/>
      <c r="K70" s="1"/>
      <c r="L70" s="1"/>
      <c r="M70" s="107"/>
      <c r="N70" s="107"/>
      <c r="O70" s="107"/>
      <c r="P70" s="107"/>
      <c r="Q70" s="107"/>
      <c r="R70" s="107"/>
      <c r="S70" s="107"/>
      <c r="T70" s="107"/>
      <c r="U70" s="107"/>
      <c r="V70" s="107"/>
      <c r="W70" s="107"/>
      <c r="X70" s="107"/>
      <c r="Y70" s="107"/>
      <c r="Z70" s="107"/>
      <c r="AA70" s="107"/>
      <c r="AB70" s="107"/>
    </row>
    <row r="71" spans="1:28" ht="41.45">
      <c r="A71" s="171" t="s">
        <v>162</v>
      </c>
      <c r="B71" s="172" t="s">
        <v>340</v>
      </c>
      <c r="C71" s="173" t="s">
        <v>341</v>
      </c>
      <c r="D71" s="174">
        <v>1</v>
      </c>
      <c r="E71" s="188">
        <v>0</v>
      </c>
      <c r="F71" s="196"/>
      <c r="G71" s="196"/>
      <c r="H71" s="196"/>
      <c r="I71" s="196"/>
      <c r="J71" s="196"/>
      <c r="K71" s="1"/>
      <c r="L71" s="1"/>
      <c r="M71" s="107"/>
      <c r="N71" s="107"/>
      <c r="O71" s="107"/>
      <c r="P71" s="107"/>
      <c r="Q71" s="107"/>
      <c r="R71" s="107"/>
      <c r="S71" s="107"/>
      <c r="T71" s="107"/>
      <c r="U71" s="107"/>
      <c r="V71" s="107"/>
      <c r="W71" s="107"/>
      <c r="X71" s="107"/>
      <c r="Y71" s="107"/>
      <c r="Z71" s="107"/>
      <c r="AA71" s="107"/>
      <c r="AB71" s="107"/>
    </row>
    <row r="72" spans="1:28" ht="55.15">
      <c r="A72" s="171" t="s">
        <v>164</v>
      </c>
      <c r="B72" s="172" t="s">
        <v>342</v>
      </c>
      <c r="C72" s="173"/>
      <c r="D72" s="174">
        <v>1</v>
      </c>
      <c r="E72" s="188">
        <v>0</v>
      </c>
      <c r="F72" s="196"/>
      <c r="G72" s="196"/>
      <c r="H72" s="196"/>
      <c r="I72" s="196"/>
      <c r="J72" s="196"/>
      <c r="K72" s="1"/>
      <c r="L72" s="1"/>
      <c r="M72" s="107"/>
      <c r="N72" s="107"/>
      <c r="O72" s="107"/>
      <c r="P72" s="107"/>
      <c r="Q72" s="107"/>
      <c r="R72" s="107"/>
      <c r="S72" s="107"/>
      <c r="T72" s="107"/>
      <c r="U72" s="107"/>
      <c r="V72" s="107"/>
      <c r="W72" s="107"/>
      <c r="X72" s="107"/>
      <c r="Y72" s="107"/>
      <c r="Z72" s="107"/>
      <c r="AA72" s="107"/>
      <c r="AB72" s="107"/>
    </row>
    <row r="73" spans="1:28" ht="13.9">
      <c r="A73" s="171"/>
      <c r="B73" s="240" t="s">
        <v>343</v>
      </c>
      <c r="C73" s="240"/>
      <c r="D73" s="240"/>
      <c r="E73" s="240"/>
      <c r="F73" s="241"/>
      <c r="G73" s="210"/>
      <c r="H73" s="196"/>
      <c r="I73" s="196"/>
      <c r="J73" s="196"/>
      <c r="K73" s="1"/>
      <c r="L73" s="1"/>
      <c r="M73" s="107"/>
      <c r="N73" s="107"/>
      <c r="O73" s="107"/>
      <c r="P73" s="107"/>
      <c r="Q73" s="107"/>
      <c r="R73" s="107"/>
      <c r="S73" s="107"/>
      <c r="T73" s="107"/>
      <c r="U73" s="107"/>
      <c r="V73" s="107"/>
      <c r="W73" s="107"/>
      <c r="X73" s="107"/>
      <c r="Y73" s="107"/>
      <c r="Z73" s="107"/>
      <c r="AA73" s="107"/>
      <c r="AB73" s="107"/>
    </row>
    <row r="74" spans="1:28" ht="55.15">
      <c r="A74" s="171" t="s">
        <v>167</v>
      </c>
      <c r="B74" s="172" t="s">
        <v>168</v>
      </c>
      <c r="C74" s="173" t="s">
        <v>344</v>
      </c>
      <c r="D74" s="174">
        <v>1</v>
      </c>
      <c r="E74" s="188">
        <v>0</v>
      </c>
      <c r="F74" s="239"/>
      <c r="G74" s="207"/>
      <c r="H74" s="196"/>
      <c r="I74" s="196"/>
      <c r="J74" s="196"/>
      <c r="K74" s="1"/>
      <c r="L74" s="1"/>
      <c r="M74" s="107"/>
      <c r="N74" s="107"/>
      <c r="O74" s="107"/>
      <c r="P74" s="107"/>
      <c r="Q74" s="107"/>
      <c r="R74" s="107"/>
      <c r="S74" s="107"/>
      <c r="T74" s="107"/>
      <c r="U74" s="107"/>
      <c r="V74" s="107"/>
      <c r="W74" s="107"/>
      <c r="X74" s="107"/>
      <c r="Y74" s="107"/>
      <c r="Z74" s="107"/>
      <c r="AA74" s="107"/>
      <c r="AB74" s="107"/>
    </row>
    <row r="75" spans="1:28" ht="41.45">
      <c r="A75" s="171" t="s">
        <v>169</v>
      </c>
      <c r="B75" s="172" t="s">
        <v>170</v>
      </c>
      <c r="C75" s="173"/>
      <c r="D75" s="174">
        <v>1</v>
      </c>
      <c r="E75" s="188">
        <v>0</v>
      </c>
      <c r="F75" s="175"/>
      <c r="G75" s="207"/>
      <c r="H75" s="196"/>
      <c r="I75" s="196"/>
      <c r="J75" s="196"/>
      <c r="K75" s="1"/>
      <c r="L75" s="1"/>
      <c r="M75" s="107"/>
      <c r="N75" s="107"/>
      <c r="O75" s="107"/>
      <c r="P75" s="107"/>
      <c r="Q75" s="107"/>
      <c r="R75" s="107"/>
      <c r="S75" s="107"/>
      <c r="T75" s="107"/>
      <c r="U75" s="107"/>
      <c r="V75" s="107"/>
      <c r="W75" s="107"/>
      <c r="X75" s="107"/>
      <c r="Y75" s="107"/>
      <c r="Z75" s="107"/>
      <c r="AA75" s="107"/>
      <c r="AB75" s="107"/>
    </row>
    <row r="76" spans="1:28" ht="13.9">
      <c r="A76" s="171"/>
      <c r="B76" s="240" t="s">
        <v>348</v>
      </c>
      <c r="C76" s="240"/>
      <c r="D76" s="240"/>
      <c r="E76" s="240"/>
      <c r="F76" s="241"/>
      <c r="G76" s="210"/>
      <c r="H76" s="196"/>
      <c r="I76" s="196"/>
      <c r="J76" s="196"/>
      <c r="K76" s="1"/>
      <c r="L76" s="1"/>
      <c r="M76" s="107"/>
      <c r="N76" s="107"/>
      <c r="O76" s="107"/>
      <c r="P76" s="107"/>
      <c r="Q76" s="107"/>
      <c r="R76" s="107"/>
      <c r="S76" s="107"/>
      <c r="T76" s="107"/>
      <c r="U76" s="107"/>
      <c r="V76" s="107"/>
      <c r="W76" s="107"/>
      <c r="X76" s="107"/>
      <c r="Y76" s="107"/>
      <c r="Z76" s="107"/>
      <c r="AA76" s="107"/>
      <c r="AB76" s="107"/>
    </row>
    <row r="77" spans="1:28" ht="55.15">
      <c r="A77" s="171" t="s">
        <v>172</v>
      </c>
      <c r="B77" s="172" t="s">
        <v>173</v>
      </c>
      <c r="C77" s="173" t="s">
        <v>349</v>
      </c>
      <c r="D77" s="174">
        <v>1</v>
      </c>
      <c r="E77" s="188">
        <v>0</v>
      </c>
      <c r="F77" s="196"/>
      <c r="G77" s="196"/>
      <c r="H77" s="196"/>
      <c r="I77" s="378"/>
      <c r="J77" s="196"/>
      <c r="K77" s="1"/>
      <c r="L77" s="1"/>
      <c r="M77" s="107"/>
      <c r="N77" s="107"/>
      <c r="O77" s="107"/>
      <c r="P77" s="107"/>
      <c r="Q77" s="107"/>
      <c r="R77" s="107"/>
      <c r="S77" s="107"/>
      <c r="T77" s="107"/>
      <c r="U77" s="107"/>
      <c r="V77" s="107"/>
      <c r="W77" s="107"/>
      <c r="X77" s="107"/>
      <c r="Y77" s="107"/>
      <c r="Z77" s="107"/>
      <c r="AA77" s="107"/>
      <c r="AB77" s="107"/>
    </row>
    <row r="78" spans="1:28" ht="41.45">
      <c r="A78" s="171" t="s">
        <v>174</v>
      </c>
      <c r="B78" s="172" t="s">
        <v>175</v>
      </c>
      <c r="C78" s="173"/>
      <c r="D78" s="174">
        <v>1</v>
      </c>
      <c r="E78" s="188">
        <v>0</v>
      </c>
      <c r="F78" s="196"/>
      <c r="G78" s="196"/>
      <c r="H78" s="196"/>
      <c r="I78" s="381"/>
      <c r="J78" s="196"/>
      <c r="K78" s="1"/>
      <c r="L78" s="1"/>
      <c r="M78" s="107"/>
      <c r="N78" s="107"/>
      <c r="O78" s="107"/>
      <c r="P78" s="107"/>
      <c r="Q78" s="107"/>
      <c r="R78" s="107"/>
      <c r="S78" s="107"/>
      <c r="T78" s="107"/>
      <c r="U78" s="107"/>
      <c r="V78" s="107"/>
      <c r="W78" s="107"/>
      <c r="X78" s="107"/>
      <c r="Y78" s="107"/>
      <c r="Z78" s="107"/>
      <c r="AA78" s="107"/>
      <c r="AB78" s="107"/>
    </row>
    <row r="79" spans="1:28" ht="13.9">
      <c r="A79" s="171"/>
      <c r="B79" s="240" t="s">
        <v>351</v>
      </c>
      <c r="C79" s="240"/>
      <c r="D79" s="240"/>
      <c r="E79" s="240"/>
      <c r="F79" s="241"/>
      <c r="G79" s="210"/>
      <c r="H79" s="196"/>
      <c r="I79" s="196"/>
      <c r="J79" s="196"/>
      <c r="K79" s="1"/>
      <c r="L79" s="1"/>
      <c r="M79" s="107"/>
      <c r="N79" s="107"/>
      <c r="O79" s="107"/>
      <c r="P79" s="107"/>
      <c r="Q79" s="107"/>
      <c r="R79" s="107"/>
      <c r="S79" s="107"/>
      <c r="T79" s="107"/>
      <c r="U79" s="107"/>
      <c r="V79" s="107"/>
      <c r="W79" s="107"/>
      <c r="X79" s="107"/>
      <c r="Y79" s="107"/>
      <c r="Z79" s="107"/>
      <c r="AA79" s="107"/>
      <c r="AB79" s="107"/>
    </row>
    <row r="80" spans="1:28" ht="55.15">
      <c r="A80" s="171" t="s">
        <v>179</v>
      </c>
      <c r="B80" s="172" t="s">
        <v>180</v>
      </c>
      <c r="C80" s="173"/>
      <c r="D80" s="174">
        <v>1</v>
      </c>
      <c r="E80" s="188">
        <v>0</v>
      </c>
      <c r="F80" s="175"/>
      <c r="G80" s="207"/>
      <c r="H80" s="196"/>
      <c r="I80" s="196"/>
      <c r="J80" s="196"/>
      <c r="K80" s="1"/>
      <c r="L80" s="1"/>
      <c r="M80" s="107"/>
      <c r="N80" s="107"/>
      <c r="O80" s="107"/>
      <c r="P80" s="107"/>
      <c r="Q80" s="107"/>
      <c r="R80" s="107"/>
      <c r="S80" s="107"/>
      <c r="T80" s="107"/>
      <c r="U80" s="107"/>
      <c r="V80" s="107"/>
      <c r="W80" s="107"/>
      <c r="X80" s="107"/>
      <c r="Y80" s="107"/>
      <c r="Z80" s="107"/>
      <c r="AA80" s="107"/>
      <c r="AB80" s="107"/>
    </row>
    <row r="81" spans="1:28" ht="55.15">
      <c r="A81" s="171" t="s">
        <v>181</v>
      </c>
      <c r="B81" s="172" t="s">
        <v>182</v>
      </c>
      <c r="C81" s="173"/>
      <c r="D81" s="174">
        <v>1</v>
      </c>
      <c r="E81" s="188" t="s">
        <v>311</v>
      </c>
      <c r="F81" s="175"/>
      <c r="G81" s="207"/>
      <c r="H81" s="196"/>
      <c r="I81" s="196"/>
      <c r="J81" s="196"/>
      <c r="K81" s="1"/>
      <c r="L81" s="1"/>
      <c r="M81" s="107"/>
      <c r="N81" s="107"/>
      <c r="O81" s="107"/>
      <c r="P81" s="107"/>
      <c r="Q81" s="107"/>
      <c r="R81" s="107"/>
      <c r="S81" s="107"/>
      <c r="T81" s="107"/>
      <c r="U81" s="107"/>
      <c r="V81" s="107"/>
      <c r="W81" s="107"/>
      <c r="X81" s="107"/>
      <c r="Y81" s="107"/>
      <c r="Z81" s="107"/>
      <c r="AA81" s="107"/>
      <c r="AB81" s="107"/>
    </row>
    <row r="82" spans="1:28" ht="41.45">
      <c r="A82" s="171" t="s">
        <v>183</v>
      </c>
      <c r="B82" s="172" t="s">
        <v>184</v>
      </c>
      <c r="C82" s="173"/>
      <c r="D82" s="174">
        <v>1</v>
      </c>
      <c r="E82" s="188">
        <v>0</v>
      </c>
      <c r="F82" s="175"/>
      <c r="G82" s="207"/>
      <c r="H82" s="196"/>
      <c r="I82" s="196"/>
      <c r="J82" s="196"/>
      <c r="K82" s="1"/>
      <c r="L82" s="1"/>
      <c r="M82" s="107"/>
      <c r="N82" s="107"/>
      <c r="O82" s="107"/>
      <c r="P82" s="107"/>
      <c r="Q82" s="107"/>
      <c r="R82" s="107"/>
      <c r="S82" s="107"/>
      <c r="T82" s="107"/>
      <c r="U82" s="107"/>
      <c r="V82" s="107"/>
      <c r="W82" s="107"/>
      <c r="X82" s="107"/>
      <c r="Y82" s="107"/>
      <c r="Z82" s="107"/>
      <c r="AA82" s="107"/>
      <c r="AB82" s="107"/>
    </row>
    <row r="83" spans="1:28" ht="13.9">
      <c r="A83" s="171"/>
      <c r="B83" s="173"/>
      <c r="C83" s="173"/>
      <c r="D83" s="174"/>
      <c r="E83" s="188"/>
      <c r="F83" s="175"/>
      <c r="G83" s="207"/>
      <c r="H83" s="196"/>
      <c r="I83" s="196"/>
      <c r="J83" s="196"/>
      <c r="K83" s="1"/>
      <c r="L83" s="1"/>
      <c r="M83" s="107"/>
      <c r="N83" s="107"/>
      <c r="O83" s="107"/>
      <c r="P83" s="107"/>
      <c r="Q83" s="107"/>
      <c r="R83" s="107"/>
      <c r="S83" s="107"/>
      <c r="T83" s="107"/>
      <c r="U83" s="107"/>
      <c r="V83" s="107"/>
      <c r="W83" s="107"/>
      <c r="X83" s="107"/>
      <c r="Y83" s="107"/>
      <c r="Z83" s="107"/>
      <c r="AA83" s="107"/>
      <c r="AB83" s="107"/>
    </row>
    <row r="84" spans="1:28" ht="13.9">
      <c r="A84" s="162" t="s">
        <v>450</v>
      </c>
      <c r="B84" s="168" t="s">
        <v>353</v>
      </c>
      <c r="C84" s="169"/>
      <c r="D84" s="169"/>
      <c r="E84" s="169"/>
      <c r="F84" s="170"/>
      <c r="G84" s="205"/>
      <c r="H84" s="196"/>
      <c r="I84" s="196"/>
      <c r="J84" s="196"/>
      <c r="K84" s="200"/>
      <c r="L84" s="200"/>
      <c r="M84" s="107"/>
      <c r="N84" s="107"/>
      <c r="O84" s="107"/>
      <c r="P84" s="107"/>
      <c r="Q84" s="107"/>
      <c r="R84" s="107"/>
      <c r="S84" s="107"/>
      <c r="T84" s="107"/>
      <c r="U84" s="107"/>
      <c r="V84" s="107"/>
      <c r="W84" s="107"/>
      <c r="X84" s="107"/>
      <c r="Y84" s="107"/>
      <c r="Z84" s="107"/>
      <c r="AA84" s="107"/>
      <c r="AB84" s="107"/>
    </row>
    <row r="85" spans="1:28" ht="41.45">
      <c r="A85" s="222" t="s">
        <v>451</v>
      </c>
      <c r="B85" s="172" t="s">
        <v>186</v>
      </c>
      <c r="C85" s="173" t="s">
        <v>354</v>
      </c>
      <c r="D85" s="174">
        <v>2</v>
      </c>
      <c r="E85" s="188">
        <v>0</v>
      </c>
      <c r="F85" s="175"/>
      <c r="G85" s="196"/>
      <c r="H85" s="196"/>
      <c r="I85" s="196"/>
      <c r="J85" s="196"/>
      <c r="K85" s="249" t="s">
        <v>2</v>
      </c>
      <c r="L85" s="359">
        <f>SUM(D85:D88)-SUMIF(E85:E88,"-",D85:D88)</f>
        <v>2</v>
      </c>
      <c r="M85" s="107"/>
      <c r="N85" s="107"/>
      <c r="O85" s="107"/>
      <c r="P85" s="107"/>
      <c r="Q85" s="107"/>
      <c r="R85" s="107"/>
      <c r="S85" s="107"/>
      <c r="T85" s="107"/>
      <c r="U85" s="107"/>
      <c r="V85" s="107"/>
      <c r="W85" s="107"/>
      <c r="X85" s="107"/>
      <c r="Y85" s="107"/>
      <c r="Z85" s="107"/>
      <c r="AA85" s="107"/>
      <c r="AB85" s="107"/>
    </row>
    <row r="86" spans="1:28" ht="54" customHeight="1">
      <c r="B86" s="172"/>
      <c r="C86" s="173"/>
      <c r="D86" s="174"/>
      <c r="E86" s="188"/>
      <c r="F86" s="196"/>
      <c r="G86" s="196"/>
      <c r="H86" s="196"/>
      <c r="I86" s="196"/>
      <c r="J86" s="196"/>
      <c r="K86" s="249" t="s">
        <v>3</v>
      </c>
      <c r="L86" s="359">
        <f>SUMIF(E85:E88,"~?",D85:D88)</f>
        <v>0</v>
      </c>
      <c r="M86" s="107"/>
      <c r="N86" s="107"/>
      <c r="O86" s="107"/>
      <c r="P86" s="107"/>
      <c r="Q86" s="107"/>
      <c r="R86" s="107"/>
      <c r="S86" s="107"/>
      <c r="T86" s="107"/>
      <c r="U86" s="107"/>
      <c r="V86" s="107"/>
      <c r="W86" s="107"/>
      <c r="X86" s="107"/>
      <c r="Y86" s="107"/>
      <c r="Z86" s="107"/>
      <c r="AA86" s="107"/>
      <c r="AB86" s="107"/>
    </row>
    <row r="87" spans="1:28" ht="45.6" customHeight="1">
      <c r="B87" s="172"/>
      <c r="C87" s="173"/>
      <c r="D87" s="174"/>
      <c r="E87" s="188"/>
      <c r="F87" s="175"/>
      <c r="G87" s="206"/>
      <c r="H87" s="196"/>
      <c r="I87" s="196"/>
      <c r="J87" s="196"/>
      <c r="K87" s="249" t="s">
        <v>4</v>
      </c>
      <c r="L87" s="359">
        <f>SUM(E85:E88)</f>
        <v>0</v>
      </c>
      <c r="M87" s="107"/>
      <c r="N87" s="107"/>
      <c r="O87" s="107"/>
      <c r="P87" s="107"/>
      <c r="Q87" s="107"/>
      <c r="R87" s="107"/>
      <c r="S87" s="107"/>
      <c r="T87" s="107"/>
      <c r="U87" s="107"/>
      <c r="V87" s="107"/>
      <c r="W87" s="107"/>
      <c r="X87" s="107"/>
      <c r="Y87" s="107"/>
      <c r="Z87" s="107"/>
      <c r="AA87" s="107"/>
      <c r="AB87" s="107"/>
    </row>
    <row r="88" spans="1:28" ht="27.6">
      <c r="A88" s="171"/>
      <c r="B88" s="173"/>
      <c r="C88" s="173"/>
      <c r="D88" s="174"/>
      <c r="E88" s="188"/>
      <c r="F88" s="175"/>
      <c r="G88" s="207"/>
      <c r="H88" s="196"/>
      <c r="I88" s="196"/>
      <c r="J88" s="196"/>
      <c r="K88" s="249" t="s">
        <v>5</v>
      </c>
      <c r="L88" s="359">
        <f>L85-L86</f>
        <v>2</v>
      </c>
      <c r="M88" s="107"/>
      <c r="N88" s="107"/>
      <c r="O88" s="107"/>
      <c r="P88" s="107"/>
      <c r="Q88" s="107"/>
      <c r="R88" s="107"/>
      <c r="S88" s="107"/>
      <c r="T88" s="107"/>
      <c r="U88" s="107"/>
      <c r="V88" s="107"/>
      <c r="W88" s="107"/>
      <c r="X88" s="107"/>
      <c r="Y88" s="107"/>
      <c r="Z88" s="107"/>
      <c r="AA88" s="107"/>
      <c r="AB88" s="107"/>
    </row>
    <row r="89" spans="1:28" ht="39.6" customHeight="1">
      <c r="A89" s="171"/>
      <c r="B89" s="173"/>
      <c r="C89" s="173"/>
      <c r="D89" s="174"/>
      <c r="E89" s="188"/>
      <c r="F89" s="175"/>
      <c r="G89" s="207"/>
      <c r="H89" s="196"/>
      <c r="I89" s="196"/>
      <c r="J89" s="196"/>
      <c r="K89" s="252" t="s">
        <v>423</v>
      </c>
      <c r="L89" s="253">
        <f>IFERROR(L87/L85,"N/A")</f>
        <v>0</v>
      </c>
      <c r="M89" s="107"/>
      <c r="N89" s="107"/>
      <c r="O89" s="107"/>
      <c r="P89" s="107"/>
      <c r="Q89" s="107"/>
      <c r="R89" s="107"/>
      <c r="S89" s="107"/>
      <c r="T89" s="107"/>
      <c r="U89" s="107"/>
      <c r="V89" s="107"/>
      <c r="W89" s="107"/>
      <c r="X89" s="107"/>
      <c r="Y89" s="107"/>
      <c r="Z89" s="107"/>
      <c r="AA89" s="107"/>
      <c r="AB89" s="107"/>
    </row>
    <row r="90" spans="1:28" ht="31.15" customHeight="1">
      <c r="A90" s="162" t="s">
        <v>452</v>
      </c>
      <c r="B90" s="168" t="s">
        <v>37</v>
      </c>
      <c r="C90" s="169"/>
      <c r="D90" s="169"/>
      <c r="E90" s="169"/>
      <c r="F90" s="170"/>
      <c r="G90" s="205"/>
      <c r="H90" s="196"/>
      <c r="I90" s="196"/>
      <c r="J90" s="196"/>
      <c r="M90" s="107"/>
      <c r="N90" s="107"/>
      <c r="O90" s="107"/>
      <c r="P90" s="107"/>
      <c r="Q90" s="107"/>
      <c r="R90" s="107"/>
      <c r="S90" s="107"/>
      <c r="T90" s="107"/>
      <c r="U90" s="107"/>
      <c r="V90" s="107"/>
      <c r="W90" s="107"/>
      <c r="X90" s="107"/>
      <c r="Y90" s="107"/>
      <c r="Z90" s="107"/>
      <c r="AA90" s="107"/>
      <c r="AB90" s="107"/>
    </row>
    <row r="91" spans="1:28" ht="27.6">
      <c r="A91" s="171" t="s">
        <v>453</v>
      </c>
      <c r="B91" s="172" t="s">
        <v>190</v>
      </c>
      <c r="C91" s="173" t="s">
        <v>359</v>
      </c>
      <c r="D91" s="174">
        <v>3</v>
      </c>
      <c r="E91" s="188">
        <v>0</v>
      </c>
      <c r="F91" s="175"/>
      <c r="G91" s="206"/>
      <c r="H91" s="196"/>
      <c r="I91" s="196"/>
      <c r="J91" s="196"/>
      <c r="K91" s="249" t="s">
        <v>2</v>
      </c>
      <c r="L91" s="359">
        <f>SUM(D91:D94)-SUMIF(E91:E94,"-",D91:D94)</f>
        <v>5</v>
      </c>
      <c r="M91" s="107"/>
      <c r="N91" s="107"/>
      <c r="O91" s="107"/>
      <c r="P91" s="107"/>
      <c r="Q91" s="107"/>
      <c r="R91" s="107"/>
      <c r="S91" s="107"/>
      <c r="T91" s="107"/>
      <c r="U91" s="107"/>
      <c r="V91" s="107"/>
      <c r="W91" s="107"/>
      <c r="X91" s="107"/>
      <c r="Y91" s="107"/>
      <c r="Z91" s="107"/>
      <c r="AA91" s="107"/>
      <c r="AB91" s="107"/>
    </row>
    <row r="92" spans="1:28" ht="41.45">
      <c r="A92" s="222" t="s">
        <v>455</v>
      </c>
      <c r="B92" s="176" t="s">
        <v>191</v>
      </c>
      <c r="C92" s="173" t="s">
        <v>361</v>
      </c>
      <c r="D92" s="174">
        <v>2</v>
      </c>
      <c r="E92" s="188">
        <v>0</v>
      </c>
      <c r="F92" s="196"/>
      <c r="G92" s="196"/>
      <c r="H92" s="196"/>
      <c r="I92" s="196"/>
      <c r="J92" s="196"/>
      <c r="K92" s="249" t="s">
        <v>3</v>
      </c>
      <c r="L92" s="359">
        <f>SUMIF(E91:E94,"~?",D91:D94)</f>
        <v>0</v>
      </c>
      <c r="M92" s="107"/>
      <c r="N92" s="107"/>
      <c r="O92" s="107"/>
      <c r="P92" s="107"/>
      <c r="Q92" s="107"/>
      <c r="R92" s="107"/>
      <c r="S92" s="107"/>
      <c r="T92" s="107"/>
      <c r="U92" s="107"/>
      <c r="V92" s="107"/>
      <c r="W92" s="107"/>
      <c r="X92" s="107"/>
      <c r="Y92" s="107"/>
      <c r="Z92" s="107"/>
      <c r="AA92" s="107"/>
      <c r="AB92" s="107"/>
    </row>
    <row r="93" spans="1:28" ht="22.9" customHeight="1">
      <c r="A93" s="171"/>
      <c r="B93" s="176"/>
      <c r="C93" s="173"/>
      <c r="D93" s="174"/>
      <c r="E93" s="188"/>
      <c r="F93" s="196"/>
      <c r="G93" s="196"/>
      <c r="H93" s="196"/>
      <c r="I93" s="196"/>
      <c r="J93" s="196"/>
      <c r="K93" s="249" t="s">
        <v>4</v>
      </c>
      <c r="L93" s="359">
        <f>SUM(E91:E94)</f>
        <v>0</v>
      </c>
      <c r="M93" s="107"/>
      <c r="N93" s="107"/>
      <c r="O93" s="107"/>
      <c r="P93" s="107"/>
      <c r="Q93" s="107"/>
      <c r="R93" s="107"/>
      <c r="S93" s="107"/>
      <c r="T93" s="107"/>
      <c r="U93" s="107"/>
      <c r="V93" s="107"/>
      <c r="W93" s="107"/>
      <c r="X93" s="107"/>
      <c r="Y93" s="107"/>
      <c r="Z93" s="107"/>
      <c r="AA93" s="107"/>
      <c r="AB93" s="107"/>
    </row>
    <row r="94" spans="1:28" ht="27.6">
      <c r="A94" s="171"/>
      <c r="B94" s="172"/>
      <c r="C94" s="173"/>
      <c r="D94" s="174"/>
      <c r="E94" s="188"/>
      <c r="F94" s="175"/>
      <c r="G94" s="207"/>
      <c r="H94" s="196"/>
      <c r="I94" s="196"/>
      <c r="J94" s="196"/>
      <c r="K94" s="249" t="s">
        <v>5</v>
      </c>
      <c r="L94" s="359">
        <f>L91-L92</f>
        <v>5</v>
      </c>
      <c r="M94" s="107"/>
      <c r="N94" s="107"/>
      <c r="O94" s="107"/>
      <c r="P94" s="107"/>
      <c r="Q94" s="107"/>
      <c r="R94" s="107"/>
      <c r="S94" s="107"/>
      <c r="T94" s="107"/>
      <c r="U94" s="107"/>
      <c r="V94" s="107"/>
      <c r="W94" s="107"/>
      <c r="X94" s="107"/>
      <c r="Y94" s="107"/>
      <c r="Z94" s="107"/>
      <c r="AA94" s="107"/>
      <c r="AB94" s="107"/>
    </row>
    <row r="95" spans="1:28" ht="42.6" customHeight="1">
      <c r="A95" s="171"/>
      <c r="B95" s="172"/>
      <c r="C95" s="173"/>
      <c r="D95" s="174"/>
      <c r="E95" s="188"/>
      <c r="F95" s="175"/>
      <c r="G95" s="207"/>
      <c r="H95" s="196"/>
      <c r="I95" s="196"/>
      <c r="J95" s="196"/>
      <c r="K95" s="252" t="s">
        <v>423</v>
      </c>
      <c r="L95" s="253">
        <f>IFERROR(L93/L91,"N/A")</f>
        <v>0</v>
      </c>
      <c r="M95" s="107"/>
      <c r="N95" s="107"/>
      <c r="O95" s="107"/>
      <c r="P95" s="107"/>
      <c r="Q95" s="107"/>
      <c r="R95" s="107"/>
      <c r="S95" s="107"/>
      <c r="T95" s="107"/>
      <c r="U95" s="107"/>
      <c r="V95" s="107"/>
      <c r="W95" s="107"/>
      <c r="X95" s="107"/>
      <c r="Y95" s="107"/>
      <c r="Z95" s="107"/>
      <c r="AA95" s="107"/>
      <c r="AB95" s="107"/>
    </row>
    <row r="96" spans="1:28" ht="33.6" customHeight="1">
      <c r="A96" s="162" t="s">
        <v>457</v>
      </c>
      <c r="B96" s="168" t="s">
        <v>363</v>
      </c>
      <c r="C96" s="169"/>
      <c r="D96" s="169"/>
      <c r="E96" s="169"/>
      <c r="F96" s="170"/>
      <c r="G96" s="205"/>
      <c r="H96" s="196"/>
      <c r="I96" s="196"/>
      <c r="J96" s="196"/>
      <c r="M96" s="107"/>
      <c r="N96" s="107"/>
      <c r="O96" s="107"/>
      <c r="P96" s="107"/>
      <c r="Q96" s="107"/>
      <c r="R96" s="107"/>
      <c r="S96" s="107"/>
      <c r="T96" s="107"/>
      <c r="U96" s="107"/>
      <c r="V96" s="107"/>
      <c r="W96" s="107"/>
      <c r="X96" s="107"/>
      <c r="Y96" s="107"/>
      <c r="Z96" s="107"/>
      <c r="AA96" s="107"/>
      <c r="AB96" s="107"/>
    </row>
    <row r="97" spans="1:28" ht="41.45">
      <c r="A97" s="222" t="s">
        <v>458</v>
      </c>
      <c r="B97" s="172" t="s">
        <v>193</v>
      </c>
      <c r="C97" s="173" t="s">
        <v>364</v>
      </c>
      <c r="D97" s="174">
        <v>1</v>
      </c>
      <c r="E97" s="188">
        <v>0</v>
      </c>
      <c r="F97" s="175"/>
      <c r="G97" s="207"/>
      <c r="H97" s="196"/>
      <c r="I97" s="196"/>
      <c r="J97" s="196"/>
      <c r="K97" s="249" t="s">
        <v>2</v>
      </c>
      <c r="L97" s="359">
        <f>SUM(D97:D102)-SUMIF(E97:E102,"-",D97:D102)</f>
        <v>5</v>
      </c>
      <c r="M97" s="107"/>
      <c r="N97" s="107"/>
      <c r="O97" s="107"/>
      <c r="P97" s="107"/>
      <c r="Q97" s="107"/>
      <c r="R97" s="107"/>
      <c r="S97" s="107"/>
      <c r="T97" s="107"/>
      <c r="U97" s="107"/>
      <c r="V97" s="107"/>
      <c r="W97" s="107"/>
      <c r="X97" s="107"/>
      <c r="Y97" s="107"/>
      <c r="Z97" s="107"/>
      <c r="AA97" s="107"/>
      <c r="AB97" s="107"/>
    </row>
    <row r="98" spans="1:28" ht="41.45">
      <c r="A98" s="222" t="s">
        <v>460</v>
      </c>
      <c r="B98" s="172" t="s">
        <v>194</v>
      </c>
      <c r="C98" s="173" t="s">
        <v>366</v>
      </c>
      <c r="D98" s="174">
        <v>1</v>
      </c>
      <c r="E98" s="188">
        <v>0</v>
      </c>
      <c r="F98" s="175"/>
      <c r="G98" s="207"/>
      <c r="H98" s="196"/>
      <c r="I98" s="196"/>
      <c r="J98" s="196"/>
      <c r="K98" s="249" t="s">
        <v>3</v>
      </c>
      <c r="L98" s="359">
        <f>SUMIF(E97:E102,"~?",D97:D102)</f>
        <v>0</v>
      </c>
      <c r="M98" s="107"/>
      <c r="N98" s="107"/>
      <c r="O98" s="107"/>
      <c r="P98" s="107"/>
      <c r="Q98" s="107"/>
      <c r="R98" s="107"/>
      <c r="S98" s="107"/>
      <c r="T98" s="107"/>
      <c r="U98" s="107"/>
      <c r="V98" s="107"/>
      <c r="W98" s="107"/>
      <c r="X98" s="107"/>
      <c r="Y98" s="107"/>
      <c r="Z98" s="107"/>
      <c r="AA98" s="107"/>
      <c r="AB98" s="107"/>
    </row>
    <row r="99" spans="1:28" ht="82.9">
      <c r="A99" s="222" t="s">
        <v>461</v>
      </c>
      <c r="B99" s="172" t="s">
        <v>195</v>
      </c>
      <c r="C99" s="173" t="s">
        <v>368</v>
      </c>
      <c r="D99" s="174">
        <v>2</v>
      </c>
      <c r="E99" s="188">
        <v>0</v>
      </c>
      <c r="F99" s="175"/>
      <c r="G99" s="207"/>
      <c r="H99" s="196"/>
      <c r="I99" s="196"/>
      <c r="J99" s="196"/>
      <c r="K99" s="249" t="s">
        <v>4</v>
      </c>
      <c r="L99" s="359">
        <f>SUM(E97:E102)</f>
        <v>0</v>
      </c>
      <c r="M99" s="107"/>
      <c r="N99" s="107"/>
      <c r="O99" s="107"/>
      <c r="P99" s="107"/>
      <c r="Q99" s="107"/>
      <c r="R99" s="107"/>
      <c r="S99" s="107"/>
      <c r="T99" s="107"/>
      <c r="U99" s="107"/>
      <c r="V99" s="107"/>
      <c r="W99" s="107"/>
      <c r="X99" s="107"/>
      <c r="Y99" s="107"/>
      <c r="Z99" s="107"/>
      <c r="AA99" s="107"/>
      <c r="AB99" s="107"/>
    </row>
    <row r="100" spans="1:28" ht="27.6">
      <c r="A100" s="222" t="s">
        <v>463</v>
      </c>
      <c r="B100" s="172" t="s">
        <v>197</v>
      </c>
      <c r="C100" s="173" t="s">
        <v>371</v>
      </c>
      <c r="D100" s="174">
        <v>1</v>
      </c>
      <c r="E100" s="188">
        <v>0</v>
      </c>
      <c r="F100" s="175"/>
      <c r="G100" s="207"/>
      <c r="H100" s="196"/>
      <c r="I100" s="196"/>
      <c r="J100" s="196"/>
      <c r="K100" s="249" t="s">
        <v>5</v>
      </c>
      <c r="L100" s="359">
        <f>L97-L98</f>
        <v>5</v>
      </c>
      <c r="M100" s="107"/>
      <c r="N100" s="107"/>
      <c r="O100" s="107"/>
      <c r="P100" s="107"/>
      <c r="Q100" s="107"/>
      <c r="R100" s="107"/>
      <c r="S100" s="107"/>
      <c r="T100" s="107"/>
      <c r="U100" s="107"/>
      <c r="V100" s="107"/>
      <c r="W100" s="107"/>
      <c r="X100" s="107"/>
      <c r="Y100" s="107"/>
      <c r="Z100" s="107"/>
      <c r="AA100" s="107"/>
      <c r="AB100" s="107"/>
    </row>
    <row r="101" spans="1:28" ht="27.6">
      <c r="A101" s="177"/>
      <c r="B101" s="258"/>
      <c r="C101" s="259"/>
      <c r="D101" s="259"/>
      <c r="E101" s="259"/>
      <c r="F101" s="260"/>
      <c r="G101" s="211"/>
      <c r="H101" s="196"/>
      <c r="I101" s="196"/>
      <c r="J101" s="196"/>
      <c r="K101" s="252" t="s">
        <v>423</v>
      </c>
      <c r="L101" s="253">
        <f>IFERROR(L99/L97,"N/A")</f>
        <v>0</v>
      </c>
      <c r="M101" s="107"/>
      <c r="N101" s="107"/>
      <c r="O101" s="107"/>
      <c r="P101" s="107"/>
      <c r="Q101" s="107"/>
      <c r="R101" s="107"/>
      <c r="S101" s="107"/>
      <c r="T101" s="107"/>
      <c r="U101" s="107"/>
      <c r="V101" s="107"/>
      <c r="W101" s="107"/>
      <c r="X101" s="107"/>
      <c r="Y101" s="107"/>
      <c r="Z101" s="107"/>
      <c r="AA101" s="107"/>
      <c r="AB101" s="107"/>
    </row>
    <row r="102" spans="1:28" ht="13.9">
      <c r="A102" s="178"/>
      <c r="H102" s="196"/>
      <c r="I102" s="196"/>
      <c r="J102" s="196"/>
      <c r="M102" s="107"/>
      <c r="N102" s="107"/>
      <c r="O102" s="107"/>
      <c r="P102" s="107"/>
      <c r="Q102" s="107"/>
      <c r="R102" s="107"/>
      <c r="S102" s="107"/>
      <c r="T102" s="107"/>
      <c r="U102" s="107"/>
      <c r="V102" s="107"/>
      <c r="W102" s="107"/>
      <c r="X102" s="107"/>
      <c r="Y102" s="107"/>
      <c r="Z102" s="107"/>
      <c r="AA102" s="107"/>
      <c r="AB102" s="107"/>
    </row>
    <row r="103" spans="1:28" ht="13.9">
      <c r="A103" s="171"/>
      <c r="B103" s="173"/>
      <c r="C103" s="173"/>
      <c r="D103" s="174"/>
      <c r="E103" s="188"/>
      <c r="F103" s="175"/>
      <c r="G103" s="207"/>
      <c r="H103" s="196"/>
      <c r="I103" s="196"/>
      <c r="J103" s="196"/>
      <c r="K103" s="1"/>
      <c r="L103" s="1"/>
      <c r="M103" s="107"/>
      <c r="N103" s="107"/>
      <c r="O103" s="107"/>
      <c r="P103" s="107"/>
      <c r="Q103" s="107"/>
      <c r="R103" s="107"/>
      <c r="S103" s="107"/>
      <c r="T103" s="107"/>
      <c r="U103" s="107"/>
      <c r="V103" s="107"/>
      <c r="W103" s="107"/>
      <c r="X103" s="107"/>
      <c r="Y103" s="107"/>
      <c r="Z103" s="107"/>
      <c r="AA103" s="107"/>
      <c r="AB103" s="107"/>
    </row>
    <row r="104" spans="1:28" ht="13.9">
      <c r="A104" s="162" t="s">
        <v>464</v>
      </c>
      <c r="B104" s="168" t="s">
        <v>373</v>
      </c>
      <c r="C104" s="169"/>
      <c r="D104" s="169"/>
      <c r="E104" s="169"/>
      <c r="F104" s="170"/>
      <c r="G104" s="205"/>
      <c r="H104" s="196"/>
      <c r="I104" s="196"/>
      <c r="J104" s="196"/>
      <c r="K104" s="200"/>
      <c r="L104" s="200"/>
      <c r="M104" s="107"/>
      <c r="N104" s="107"/>
      <c r="O104" s="107"/>
      <c r="P104" s="107"/>
      <c r="Q104" s="107"/>
      <c r="R104" s="107"/>
      <c r="S104" s="107"/>
      <c r="T104" s="107"/>
      <c r="U104" s="107"/>
      <c r="V104" s="107"/>
      <c r="W104" s="107"/>
      <c r="X104" s="107"/>
      <c r="Y104" s="107"/>
      <c r="Z104" s="107"/>
      <c r="AA104" s="107"/>
      <c r="AB104" s="107"/>
    </row>
    <row r="105" spans="1:28" ht="55.15">
      <c r="A105" s="223" t="s">
        <v>465</v>
      </c>
      <c r="B105" s="172" t="s">
        <v>199</v>
      </c>
      <c r="C105" s="173" t="s">
        <v>374</v>
      </c>
      <c r="D105" s="174">
        <v>2</v>
      </c>
      <c r="E105" s="188">
        <v>0</v>
      </c>
      <c r="F105" s="175"/>
      <c r="G105" s="207"/>
      <c r="H105" s="196"/>
      <c r="I105" s="196"/>
      <c r="J105" s="196"/>
      <c r="K105" s="249" t="s">
        <v>2</v>
      </c>
      <c r="L105" s="359">
        <f>SUM(D105:D109)-SUMIF(E105:E109,"-",D105:D109)</f>
        <v>7</v>
      </c>
      <c r="M105" s="107"/>
      <c r="N105" s="107"/>
      <c r="O105" s="107"/>
      <c r="P105" s="107"/>
      <c r="Q105" s="107"/>
      <c r="R105" s="107"/>
      <c r="S105" s="107"/>
      <c r="T105" s="107"/>
      <c r="U105" s="107"/>
      <c r="V105" s="107"/>
      <c r="W105" s="107"/>
      <c r="X105" s="107"/>
      <c r="Y105" s="107"/>
      <c r="Z105" s="107"/>
      <c r="AA105" s="107"/>
      <c r="AB105" s="107"/>
    </row>
    <row r="106" spans="1:28" ht="96.6">
      <c r="A106" s="223" t="s">
        <v>466</v>
      </c>
      <c r="B106" s="173" t="s">
        <v>200</v>
      </c>
      <c r="C106" s="173" t="s">
        <v>467</v>
      </c>
      <c r="D106" s="174">
        <v>3</v>
      </c>
      <c r="E106" s="188">
        <v>0</v>
      </c>
      <c r="F106" s="175"/>
      <c r="G106" s="207"/>
      <c r="H106" s="196"/>
      <c r="I106" s="196"/>
      <c r="J106" s="196"/>
      <c r="K106" s="249" t="s">
        <v>3</v>
      </c>
      <c r="L106" s="359">
        <f>SUMIF(E105:E109,"~?",D105:D109)</f>
        <v>0</v>
      </c>
      <c r="M106" s="107"/>
      <c r="N106" s="107"/>
      <c r="O106" s="107"/>
      <c r="P106" s="107"/>
      <c r="Q106" s="107"/>
      <c r="R106" s="107"/>
      <c r="S106" s="107"/>
      <c r="T106" s="107"/>
      <c r="U106" s="107"/>
      <c r="V106" s="107"/>
      <c r="W106" s="107"/>
      <c r="X106" s="107"/>
      <c r="Y106" s="107"/>
      <c r="Z106" s="107"/>
      <c r="AA106" s="107"/>
      <c r="AB106" s="107"/>
    </row>
    <row r="107" spans="1:28" ht="55.15">
      <c r="A107" s="222" t="s">
        <v>468</v>
      </c>
      <c r="B107" s="173" t="s">
        <v>202</v>
      </c>
      <c r="C107" s="173" t="s">
        <v>377</v>
      </c>
      <c r="D107" s="174">
        <v>2</v>
      </c>
      <c r="E107" s="188">
        <v>0</v>
      </c>
      <c r="F107" s="175"/>
      <c r="G107" s="207"/>
      <c r="H107" s="196"/>
      <c r="I107" s="196"/>
      <c r="J107" s="196"/>
      <c r="K107" s="249" t="s">
        <v>4</v>
      </c>
      <c r="L107" s="359">
        <f>SUM(E105:E109)</f>
        <v>0</v>
      </c>
      <c r="M107" s="107"/>
      <c r="N107" s="107"/>
      <c r="O107" s="107"/>
      <c r="P107" s="107"/>
      <c r="Q107" s="107"/>
      <c r="R107" s="107"/>
      <c r="S107" s="107"/>
      <c r="T107" s="107"/>
      <c r="U107" s="107"/>
      <c r="V107" s="107"/>
      <c r="W107" s="107"/>
      <c r="X107" s="107"/>
      <c r="Y107" s="107"/>
      <c r="Z107" s="107"/>
      <c r="AA107" s="107"/>
      <c r="AB107" s="107"/>
    </row>
    <row r="108" spans="1:28" ht="27.6">
      <c r="H108" s="196"/>
      <c r="I108" s="196"/>
      <c r="J108" s="196"/>
      <c r="K108" s="249" t="s">
        <v>5</v>
      </c>
      <c r="L108" s="359">
        <f>L105-L106</f>
        <v>7</v>
      </c>
      <c r="M108" s="107"/>
      <c r="N108" s="107"/>
      <c r="O108" s="107"/>
      <c r="P108" s="107"/>
      <c r="Q108" s="107"/>
      <c r="R108" s="107"/>
      <c r="S108" s="107"/>
      <c r="T108" s="107"/>
      <c r="U108" s="107"/>
      <c r="V108" s="107"/>
      <c r="W108" s="107"/>
      <c r="X108" s="107"/>
      <c r="Y108" s="107"/>
      <c r="Z108" s="107"/>
      <c r="AA108" s="107"/>
      <c r="AB108" s="107"/>
    </row>
    <row r="109" spans="1:28" ht="27.6">
      <c r="A109" s="171"/>
      <c r="B109" s="173"/>
      <c r="C109" s="173"/>
      <c r="D109" s="174"/>
      <c r="E109" s="188"/>
      <c r="F109" s="175"/>
      <c r="G109" s="207"/>
      <c r="H109" s="196"/>
      <c r="I109" s="196"/>
      <c r="J109" s="196"/>
      <c r="K109" s="252" t="s">
        <v>423</v>
      </c>
      <c r="L109" s="253">
        <f>IFERROR(L107/L105,"N/A")</f>
        <v>0</v>
      </c>
      <c r="M109" s="107"/>
      <c r="N109" s="107"/>
      <c r="O109" s="107"/>
      <c r="P109" s="107"/>
      <c r="Q109" s="107"/>
      <c r="R109" s="107"/>
      <c r="S109" s="107"/>
      <c r="T109" s="107"/>
      <c r="U109" s="107"/>
      <c r="V109" s="107"/>
      <c r="W109" s="107"/>
      <c r="X109" s="107"/>
      <c r="Y109" s="107"/>
      <c r="Z109" s="107"/>
      <c r="AA109" s="107"/>
      <c r="AB109" s="107"/>
    </row>
    <row r="110" spans="1:28" ht="13.9">
      <c r="A110" s="162" t="s">
        <v>469</v>
      </c>
      <c r="B110" s="168" t="s">
        <v>203</v>
      </c>
      <c r="C110" s="169"/>
      <c r="D110" s="169"/>
      <c r="E110" s="169"/>
      <c r="F110" s="170"/>
      <c r="G110" s="205"/>
      <c r="H110" s="196"/>
      <c r="I110" s="196"/>
      <c r="J110" s="196"/>
      <c r="K110" s="200"/>
      <c r="L110" s="200"/>
      <c r="M110" s="107"/>
      <c r="N110" s="107"/>
      <c r="O110" s="107"/>
      <c r="P110" s="107"/>
      <c r="Q110" s="107"/>
      <c r="R110" s="107"/>
      <c r="S110" s="107"/>
      <c r="T110" s="107"/>
      <c r="U110" s="107"/>
      <c r="V110" s="107"/>
      <c r="W110" s="107"/>
      <c r="X110" s="107"/>
      <c r="Y110" s="107"/>
      <c r="Z110" s="107"/>
      <c r="AA110" s="107"/>
      <c r="AB110" s="107"/>
    </row>
    <row r="111" spans="1:28" ht="27.6">
      <c r="A111" s="222" t="s">
        <v>470</v>
      </c>
      <c r="B111" s="172" t="s">
        <v>204</v>
      </c>
      <c r="C111" s="173"/>
      <c r="D111" s="174">
        <v>3</v>
      </c>
      <c r="E111" s="188" t="s">
        <v>311</v>
      </c>
      <c r="F111" s="207"/>
      <c r="G111" s="207"/>
      <c r="H111" s="196"/>
      <c r="I111" s="196"/>
      <c r="J111" s="196"/>
      <c r="K111" s="249" t="s">
        <v>2</v>
      </c>
      <c r="L111" s="359">
        <f>SUM(D111:D115)-SUMIF(E111:E115,"-",D111:D115)</f>
        <v>0</v>
      </c>
      <c r="M111" s="107"/>
      <c r="N111" s="107"/>
      <c r="O111" s="107"/>
      <c r="P111" s="107"/>
      <c r="Q111" s="107"/>
      <c r="R111" s="107"/>
      <c r="S111" s="107"/>
      <c r="T111" s="107"/>
      <c r="U111" s="107"/>
      <c r="V111" s="107"/>
      <c r="W111" s="107"/>
      <c r="X111" s="107"/>
      <c r="Y111" s="107"/>
      <c r="Z111" s="107"/>
      <c r="AA111" s="107"/>
      <c r="AB111" s="107"/>
    </row>
    <row r="112" spans="1:28" ht="55.15">
      <c r="A112" s="222" t="s">
        <v>471</v>
      </c>
      <c r="B112" s="201" t="s">
        <v>205</v>
      </c>
      <c r="C112" s="173"/>
      <c r="D112" s="174">
        <v>1</v>
      </c>
      <c r="E112" s="188" t="s">
        <v>311</v>
      </c>
      <c r="F112" s="175"/>
      <c r="G112" s="207"/>
      <c r="H112" s="196"/>
      <c r="I112" s="196"/>
      <c r="J112" s="196"/>
      <c r="K112" s="249" t="s">
        <v>3</v>
      </c>
      <c r="L112" s="359">
        <f>SUMIF(E111:E115,"~?",D111:D115)</f>
        <v>0</v>
      </c>
      <c r="M112" s="107"/>
      <c r="N112" s="107"/>
      <c r="O112" s="107"/>
      <c r="P112" s="107"/>
      <c r="Q112" s="107"/>
      <c r="R112" s="107"/>
      <c r="S112" s="107"/>
      <c r="T112" s="107"/>
      <c r="U112" s="107"/>
      <c r="V112" s="107"/>
      <c r="W112" s="107"/>
      <c r="X112" s="107"/>
      <c r="Y112" s="107"/>
      <c r="Z112" s="107"/>
      <c r="AA112" s="107"/>
      <c r="AB112" s="107"/>
    </row>
    <row r="113" spans="1:28" ht="55.15">
      <c r="A113" s="222" t="s">
        <v>472</v>
      </c>
      <c r="B113" s="172" t="s">
        <v>207</v>
      </c>
      <c r="C113" s="173"/>
      <c r="D113" s="174">
        <v>2</v>
      </c>
      <c r="E113" s="188" t="s">
        <v>311</v>
      </c>
      <c r="F113" s="175"/>
      <c r="G113" s="207"/>
      <c r="H113" s="196"/>
      <c r="I113" s="196"/>
      <c r="J113" s="196"/>
      <c r="K113" s="249" t="s">
        <v>4</v>
      </c>
      <c r="L113" s="359">
        <f>SUM(E111:E115)</f>
        <v>0</v>
      </c>
      <c r="M113" s="107"/>
      <c r="N113" s="107"/>
      <c r="O113" s="107"/>
      <c r="P113" s="107"/>
      <c r="Q113" s="107"/>
      <c r="R113" s="107"/>
      <c r="S113" s="107"/>
      <c r="T113" s="107"/>
      <c r="U113" s="107"/>
      <c r="V113" s="107"/>
      <c r="W113" s="107"/>
      <c r="X113" s="107"/>
      <c r="Y113" s="107"/>
      <c r="Z113" s="107"/>
      <c r="AA113" s="107"/>
      <c r="AB113" s="107"/>
    </row>
    <row r="114" spans="1:28" ht="27.6">
      <c r="A114" s="222" t="s">
        <v>473</v>
      </c>
      <c r="B114" s="172" t="s">
        <v>208</v>
      </c>
      <c r="C114" s="173" t="s">
        <v>379</v>
      </c>
      <c r="D114" s="174">
        <v>1</v>
      </c>
      <c r="E114" s="188" t="s">
        <v>311</v>
      </c>
      <c r="F114" s="175"/>
      <c r="G114" s="207"/>
      <c r="H114" s="196"/>
      <c r="I114" s="196"/>
      <c r="J114" s="196"/>
      <c r="K114" s="249" t="s">
        <v>5</v>
      </c>
      <c r="L114" s="359">
        <f>L111-L112</f>
        <v>0</v>
      </c>
      <c r="M114" s="107"/>
      <c r="N114" s="107"/>
      <c r="O114" s="107"/>
      <c r="P114" s="107"/>
      <c r="Q114" s="107"/>
      <c r="R114" s="107"/>
      <c r="S114" s="107"/>
      <c r="T114" s="107"/>
      <c r="U114" s="107"/>
      <c r="V114" s="107"/>
      <c r="W114" s="107"/>
      <c r="X114" s="107"/>
      <c r="Y114" s="107"/>
      <c r="Z114" s="107"/>
      <c r="AA114" s="107"/>
      <c r="AB114" s="107"/>
    </row>
    <row r="115" spans="1:28" ht="27.6">
      <c r="H115" s="196"/>
      <c r="I115" s="196"/>
      <c r="J115" s="196"/>
      <c r="K115" s="252" t="s">
        <v>423</v>
      </c>
      <c r="L115" s="253" t="str">
        <f>IFERROR(L113/L111,"N/A")</f>
        <v>N/A</v>
      </c>
      <c r="M115" s="107"/>
      <c r="N115" s="107"/>
      <c r="O115" s="107"/>
      <c r="P115" s="107"/>
      <c r="Q115" s="107"/>
      <c r="R115" s="107"/>
      <c r="S115" s="107"/>
      <c r="T115" s="107"/>
      <c r="U115" s="107"/>
      <c r="V115" s="107"/>
      <c r="W115" s="107"/>
      <c r="X115" s="107"/>
      <c r="Y115" s="107"/>
      <c r="Z115" s="107"/>
      <c r="AA115" s="107"/>
      <c r="AB115" s="107"/>
    </row>
    <row r="116" spans="1:28" ht="13.9">
      <c r="A116" s="162" t="s">
        <v>474</v>
      </c>
      <c r="B116" s="168" t="s">
        <v>44</v>
      </c>
      <c r="C116" s="169"/>
      <c r="D116" s="169"/>
      <c r="E116" s="169"/>
      <c r="F116" s="170"/>
      <c r="G116" s="205"/>
      <c r="H116" s="196"/>
      <c r="I116" s="196"/>
      <c r="J116" s="196"/>
      <c r="K116" s="200"/>
      <c r="L116" s="200"/>
      <c r="M116" s="107"/>
      <c r="N116" s="107"/>
      <c r="O116" s="107"/>
      <c r="P116" s="107"/>
      <c r="Q116" s="107"/>
      <c r="R116" s="107"/>
      <c r="S116" s="107"/>
      <c r="T116" s="107"/>
      <c r="U116" s="107"/>
      <c r="V116" s="107"/>
      <c r="W116" s="107"/>
      <c r="X116" s="107"/>
      <c r="Y116" s="107"/>
      <c r="Z116" s="107"/>
      <c r="AA116" s="107"/>
      <c r="AB116" s="107"/>
    </row>
    <row r="117" spans="1:28" ht="55.15">
      <c r="A117" s="222" t="s">
        <v>475</v>
      </c>
      <c r="B117" s="172" t="s">
        <v>210</v>
      </c>
      <c r="C117" s="173" t="s">
        <v>380</v>
      </c>
      <c r="D117" s="174">
        <v>1</v>
      </c>
      <c r="E117" s="188">
        <v>1</v>
      </c>
      <c r="F117" s="175"/>
      <c r="G117" s="207"/>
      <c r="H117" s="196"/>
      <c r="I117" s="196"/>
      <c r="J117" s="196"/>
      <c r="K117" s="249" t="s">
        <v>2</v>
      </c>
      <c r="L117" s="359">
        <f>SUM(D117:D122)-SUMIF(E117:E122,"-",D117:D122)</f>
        <v>5</v>
      </c>
      <c r="M117" s="107"/>
      <c r="N117" s="107"/>
      <c r="O117" s="107"/>
      <c r="P117" s="107"/>
      <c r="Q117" s="107"/>
      <c r="R117" s="107"/>
      <c r="S117" s="107"/>
      <c r="T117" s="107"/>
      <c r="U117" s="107"/>
      <c r="V117" s="107"/>
      <c r="W117" s="107"/>
      <c r="X117" s="107"/>
      <c r="Y117" s="107"/>
      <c r="Z117" s="107"/>
      <c r="AA117" s="107"/>
      <c r="AB117" s="107"/>
    </row>
    <row r="118" spans="1:28" ht="27.6">
      <c r="A118" s="222" t="s">
        <v>476</v>
      </c>
      <c r="B118" s="172" t="s">
        <v>211</v>
      </c>
      <c r="C118" s="173"/>
      <c r="D118" s="174">
        <v>1</v>
      </c>
      <c r="E118" s="188">
        <v>1</v>
      </c>
      <c r="F118" s="175"/>
      <c r="G118" s="207"/>
      <c r="H118" s="196"/>
      <c r="I118" s="196"/>
      <c r="J118" s="196"/>
      <c r="K118" s="249" t="s">
        <v>3</v>
      </c>
      <c r="L118" s="359">
        <f>SUMIF(E117:E122,"~?",D117:D122)</f>
        <v>0</v>
      </c>
      <c r="M118" s="107"/>
      <c r="N118" s="107"/>
      <c r="O118" s="107"/>
      <c r="P118" s="107"/>
      <c r="Q118" s="107"/>
      <c r="R118" s="107"/>
      <c r="S118" s="107"/>
      <c r="T118" s="107"/>
      <c r="U118" s="107"/>
      <c r="V118" s="107"/>
      <c r="W118" s="107"/>
      <c r="X118" s="107"/>
      <c r="Y118" s="107"/>
      <c r="Z118" s="107"/>
      <c r="AA118" s="107"/>
      <c r="AB118" s="107"/>
    </row>
    <row r="119" spans="1:28" ht="55.15">
      <c r="A119" s="222" t="s">
        <v>477</v>
      </c>
      <c r="B119" s="172" t="s">
        <v>212</v>
      </c>
      <c r="C119" s="173" t="s">
        <v>383</v>
      </c>
      <c r="D119" s="174">
        <v>1</v>
      </c>
      <c r="E119" s="188">
        <v>1</v>
      </c>
      <c r="F119" s="175"/>
      <c r="G119" s="207"/>
      <c r="H119" s="196"/>
      <c r="I119" s="196"/>
      <c r="J119" s="196"/>
      <c r="K119" s="249" t="s">
        <v>4</v>
      </c>
      <c r="L119" s="359">
        <f>SUM(E117:E122)</f>
        <v>4</v>
      </c>
      <c r="M119" s="107"/>
      <c r="N119" s="107"/>
      <c r="O119" s="107"/>
      <c r="P119" s="107"/>
      <c r="Q119" s="107"/>
      <c r="R119" s="107"/>
      <c r="S119" s="107"/>
      <c r="T119" s="107"/>
      <c r="U119" s="107"/>
      <c r="V119" s="107"/>
      <c r="W119" s="107"/>
      <c r="X119" s="107"/>
      <c r="Y119" s="107"/>
      <c r="Z119" s="107"/>
      <c r="AA119" s="107"/>
      <c r="AB119" s="107"/>
    </row>
    <row r="120" spans="1:28" ht="41.45">
      <c r="A120" s="222" t="s">
        <v>478</v>
      </c>
      <c r="B120" s="172" t="s">
        <v>385</v>
      </c>
      <c r="C120" s="173" t="s">
        <v>386</v>
      </c>
      <c r="D120" s="174">
        <v>1</v>
      </c>
      <c r="E120" s="188">
        <v>1</v>
      </c>
      <c r="G120" s="207"/>
      <c r="H120" s="196"/>
      <c r="I120" s="196"/>
      <c r="J120" s="196"/>
      <c r="K120" s="249" t="s">
        <v>5</v>
      </c>
      <c r="L120" s="359">
        <f>L117-L118</f>
        <v>5</v>
      </c>
      <c r="M120" s="107"/>
      <c r="N120" s="107"/>
      <c r="O120" s="107"/>
      <c r="P120" s="107"/>
      <c r="Q120" s="107"/>
      <c r="R120" s="107"/>
      <c r="S120" s="107"/>
      <c r="T120" s="107"/>
      <c r="U120" s="107"/>
      <c r="V120" s="107"/>
      <c r="W120" s="107"/>
      <c r="X120" s="107"/>
      <c r="Y120" s="107"/>
      <c r="Z120" s="107"/>
      <c r="AA120" s="107"/>
      <c r="AB120" s="107"/>
    </row>
    <row r="121" spans="1:28" ht="41.45">
      <c r="A121" s="222" t="s">
        <v>479</v>
      </c>
      <c r="B121" s="172" t="s">
        <v>214</v>
      </c>
      <c r="C121" s="173" t="s">
        <v>388</v>
      </c>
      <c r="D121" s="174">
        <v>1</v>
      </c>
      <c r="E121" s="188">
        <v>0</v>
      </c>
      <c r="F121" s="175"/>
      <c r="G121" s="175"/>
      <c r="H121" s="196"/>
      <c r="I121" s="196"/>
      <c r="J121" s="196"/>
      <c r="K121" s="252" t="s">
        <v>423</v>
      </c>
      <c r="L121" s="253">
        <f>IFERROR(L119/L117,"N/A")</f>
        <v>0.8</v>
      </c>
      <c r="M121" s="107"/>
      <c r="N121" s="107"/>
      <c r="O121" s="107"/>
      <c r="P121" s="107"/>
      <c r="Q121" s="107"/>
      <c r="R121" s="107"/>
      <c r="S121" s="107"/>
      <c r="T121" s="107"/>
      <c r="U121" s="107"/>
      <c r="V121" s="107"/>
      <c r="W121" s="107"/>
      <c r="X121" s="107"/>
      <c r="Y121" s="107"/>
      <c r="Z121" s="107"/>
      <c r="AA121" s="107"/>
      <c r="AB121" s="107"/>
    </row>
    <row r="122" spans="1:28" ht="13.9">
      <c r="A122" s="171"/>
      <c r="B122" s="173"/>
      <c r="C122" s="173"/>
      <c r="D122" s="174"/>
      <c r="E122" s="188"/>
      <c r="F122" s="175"/>
      <c r="G122" s="207"/>
      <c r="H122" s="196"/>
      <c r="I122" s="196"/>
      <c r="J122" s="196"/>
      <c r="K122" s="1"/>
      <c r="L122" s="1"/>
      <c r="M122" s="107"/>
      <c r="N122" s="107"/>
      <c r="O122" s="107"/>
      <c r="P122" s="107"/>
      <c r="Q122" s="107"/>
      <c r="R122" s="107"/>
      <c r="S122" s="107"/>
      <c r="T122" s="107"/>
      <c r="U122" s="107"/>
      <c r="V122" s="107"/>
      <c r="W122" s="107"/>
      <c r="X122" s="107"/>
      <c r="Y122" s="107"/>
      <c r="Z122" s="107"/>
      <c r="AA122" s="107"/>
      <c r="AB122" s="107"/>
    </row>
    <row r="123" spans="1:28" ht="13.9">
      <c r="A123" s="162" t="s">
        <v>480</v>
      </c>
      <c r="B123" s="168" t="s">
        <v>45</v>
      </c>
      <c r="C123" s="169"/>
      <c r="D123" s="169"/>
      <c r="E123" s="169"/>
      <c r="F123" s="170"/>
      <c r="G123" s="205"/>
      <c r="H123" s="196"/>
      <c r="I123" s="196"/>
      <c r="J123" s="196"/>
      <c r="K123" s="200"/>
      <c r="L123" s="200"/>
      <c r="M123" s="107"/>
      <c r="N123" s="107"/>
      <c r="O123" s="107"/>
      <c r="P123" s="107"/>
      <c r="Q123" s="107"/>
      <c r="R123" s="107"/>
      <c r="S123" s="107"/>
      <c r="T123" s="107"/>
      <c r="U123" s="107"/>
      <c r="V123" s="107"/>
      <c r="W123" s="107"/>
      <c r="X123" s="107"/>
      <c r="Y123" s="107"/>
      <c r="Z123" s="107"/>
      <c r="AA123" s="107"/>
      <c r="AB123" s="107"/>
    </row>
    <row r="124" spans="1:28" ht="69">
      <c r="A124" s="223" t="s">
        <v>481</v>
      </c>
      <c r="B124" s="172" t="s">
        <v>215</v>
      </c>
      <c r="C124" s="173" t="s">
        <v>389</v>
      </c>
      <c r="D124" s="174">
        <v>1</v>
      </c>
      <c r="E124" s="188">
        <v>1</v>
      </c>
      <c r="F124" s="175"/>
      <c r="G124" s="207"/>
      <c r="H124" s="196"/>
      <c r="I124" s="196"/>
      <c r="J124" s="196"/>
      <c r="K124" s="249" t="s">
        <v>2</v>
      </c>
      <c r="L124" s="359">
        <f>SUM(D124:D130)-SUMIF(E124:E130,"-",D124:D130)</f>
        <v>7</v>
      </c>
      <c r="M124" s="107"/>
      <c r="N124" s="107"/>
      <c r="O124" s="107"/>
      <c r="P124" s="107"/>
      <c r="Q124" s="107"/>
      <c r="R124" s="107"/>
      <c r="S124" s="107"/>
      <c r="T124" s="107"/>
      <c r="U124" s="107"/>
      <c r="V124" s="107"/>
      <c r="W124" s="107"/>
      <c r="X124" s="107"/>
      <c r="Y124" s="107"/>
      <c r="Z124" s="107"/>
      <c r="AA124" s="107"/>
      <c r="AB124" s="107"/>
    </row>
    <row r="125" spans="1:28" ht="27.6">
      <c r="A125" s="223" t="s">
        <v>482</v>
      </c>
      <c r="B125" s="172" t="s">
        <v>216</v>
      </c>
      <c r="C125" s="173"/>
      <c r="D125" s="174">
        <v>1</v>
      </c>
      <c r="E125" s="188">
        <v>0</v>
      </c>
      <c r="F125" s="175"/>
      <c r="G125" s="207"/>
      <c r="H125" s="196"/>
      <c r="I125" s="196"/>
      <c r="J125" s="196"/>
      <c r="K125" s="249" t="s">
        <v>3</v>
      </c>
      <c r="L125" s="359">
        <f>SUMIF(E124:E130,"~?",D124:D130)</f>
        <v>0</v>
      </c>
      <c r="M125" s="107"/>
      <c r="N125" s="107"/>
      <c r="O125" s="107"/>
      <c r="P125" s="107"/>
      <c r="Q125" s="107"/>
      <c r="R125" s="107"/>
      <c r="S125" s="107"/>
      <c r="T125" s="107"/>
      <c r="U125" s="107"/>
      <c r="V125" s="107"/>
      <c r="W125" s="107"/>
      <c r="X125" s="107"/>
      <c r="Y125" s="107"/>
      <c r="Z125" s="107"/>
      <c r="AA125" s="107"/>
      <c r="AB125" s="107"/>
    </row>
    <row r="126" spans="1:28" ht="27.6">
      <c r="A126" s="223" t="s">
        <v>483</v>
      </c>
      <c r="B126" s="172" t="s">
        <v>217</v>
      </c>
      <c r="C126" s="173" t="s">
        <v>390</v>
      </c>
      <c r="D126" s="174">
        <v>1</v>
      </c>
      <c r="E126" s="188">
        <v>0</v>
      </c>
      <c r="F126" s="175"/>
      <c r="G126" s="207"/>
      <c r="H126" s="196"/>
      <c r="I126" s="196"/>
      <c r="J126" s="196"/>
      <c r="K126" s="249" t="s">
        <v>4</v>
      </c>
      <c r="L126" s="359">
        <f>SUM(E124:E130)</f>
        <v>1</v>
      </c>
      <c r="M126" s="107"/>
      <c r="N126" s="107"/>
      <c r="O126" s="107"/>
      <c r="P126" s="107"/>
      <c r="Q126" s="107"/>
      <c r="R126" s="107"/>
      <c r="S126" s="107"/>
      <c r="T126" s="107"/>
      <c r="U126" s="107"/>
      <c r="V126" s="107"/>
      <c r="W126" s="107"/>
      <c r="X126" s="107"/>
      <c r="Y126" s="107"/>
      <c r="Z126" s="107"/>
      <c r="AA126" s="107"/>
      <c r="AB126" s="107"/>
    </row>
    <row r="127" spans="1:28" ht="27.6">
      <c r="A127" s="223" t="s">
        <v>484</v>
      </c>
      <c r="B127" s="172" t="s">
        <v>218</v>
      </c>
      <c r="C127" s="173"/>
      <c r="D127" s="174">
        <v>1</v>
      </c>
      <c r="E127" s="188">
        <v>0</v>
      </c>
      <c r="F127" s="175"/>
      <c r="G127" s="207"/>
      <c r="H127" s="196"/>
      <c r="I127" s="196"/>
      <c r="J127" s="196"/>
      <c r="K127" s="249" t="s">
        <v>5</v>
      </c>
      <c r="L127" s="359">
        <f>L124-L125</f>
        <v>7</v>
      </c>
      <c r="M127" s="107"/>
      <c r="N127" s="107"/>
      <c r="O127" s="107"/>
      <c r="P127" s="107"/>
      <c r="Q127" s="107"/>
      <c r="R127" s="107"/>
      <c r="S127" s="107"/>
      <c r="T127" s="107"/>
      <c r="U127" s="107"/>
      <c r="V127" s="107"/>
      <c r="W127" s="107"/>
      <c r="X127" s="107"/>
      <c r="Y127" s="107"/>
      <c r="Z127" s="107"/>
      <c r="AA127" s="107"/>
      <c r="AB127" s="107"/>
    </row>
    <row r="128" spans="1:28" ht="41.45">
      <c r="A128" s="223" t="s">
        <v>485</v>
      </c>
      <c r="B128" s="172" t="s">
        <v>219</v>
      </c>
      <c r="C128" s="173" t="s">
        <v>391</v>
      </c>
      <c r="D128" s="174">
        <v>1</v>
      </c>
      <c r="E128" s="188">
        <v>0</v>
      </c>
      <c r="F128" s="175"/>
      <c r="G128" s="207"/>
      <c r="H128" s="196"/>
      <c r="I128" s="196"/>
      <c r="J128" s="196"/>
      <c r="K128" s="252" t="s">
        <v>423</v>
      </c>
      <c r="L128" s="253">
        <f>IFERROR(L126/L124,"N/A")</f>
        <v>0.14285714285714285</v>
      </c>
      <c r="M128" s="107"/>
      <c r="N128" s="107"/>
      <c r="O128" s="107"/>
      <c r="P128" s="107"/>
      <c r="Q128" s="107"/>
      <c r="R128" s="107"/>
      <c r="S128" s="107"/>
      <c r="T128" s="107"/>
      <c r="U128" s="107"/>
      <c r="V128" s="107"/>
      <c r="W128" s="107"/>
      <c r="X128" s="107"/>
      <c r="Y128" s="107"/>
      <c r="Z128" s="107"/>
      <c r="AA128" s="107"/>
      <c r="AB128" s="107"/>
    </row>
    <row r="129" spans="1:28" ht="27.6">
      <c r="A129" s="223" t="s">
        <v>486</v>
      </c>
      <c r="B129" s="172" t="s">
        <v>220</v>
      </c>
      <c r="C129" s="173" t="s">
        <v>392</v>
      </c>
      <c r="D129" s="174">
        <v>1</v>
      </c>
      <c r="E129" s="188">
        <v>0</v>
      </c>
      <c r="F129" s="175"/>
      <c r="G129" s="207"/>
      <c r="H129" s="196"/>
      <c r="I129" s="196"/>
      <c r="J129" s="196"/>
      <c r="K129" s="1"/>
      <c r="L129" s="1"/>
      <c r="M129" s="107"/>
      <c r="N129" s="107"/>
      <c r="O129" s="107"/>
      <c r="P129" s="107"/>
      <c r="Q129" s="107"/>
      <c r="R129" s="107"/>
      <c r="S129" s="107"/>
      <c r="T129" s="107"/>
      <c r="U129" s="107"/>
      <c r="V129" s="107"/>
      <c r="W129" s="107"/>
      <c r="X129" s="107"/>
      <c r="Y129" s="107"/>
      <c r="Z129" s="107"/>
      <c r="AA129" s="107"/>
      <c r="AB129" s="107"/>
    </row>
    <row r="130" spans="1:28" ht="96.6">
      <c r="A130" s="223" t="s">
        <v>487</v>
      </c>
      <c r="B130" s="172" t="s">
        <v>221</v>
      </c>
      <c r="C130" s="173" t="s">
        <v>393</v>
      </c>
      <c r="D130" s="174">
        <v>1</v>
      </c>
      <c r="E130" s="188">
        <v>0</v>
      </c>
      <c r="F130" s="175"/>
      <c r="G130" s="207"/>
      <c r="H130" s="196"/>
      <c r="I130" s="196"/>
      <c r="J130" s="196"/>
      <c r="K130" s="1"/>
      <c r="L130" s="1"/>
      <c r="M130" s="107"/>
      <c r="N130" s="107"/>
      <c r="O130" s="107"/>
      <c r="P130" s="107"/>
      <c r="Q130" s="107"/>
      <c r="R130" s="107"/>
      <c r="S130" s="107"/>
      <c r="T130" s="107"/>
      <c r="U130" s="107"/>
      <c r="V130" s="107"/>
      <c r="W130" s="107"/>
      <c r="X130" s="107"/>
      <c r="Y130" s="107"/>
      <c r="Z130" s="107"/>
      <c r="AA130" s="107"/>
      <c r="AB130" s="107"/>
    </row>
    <row r="131" spans="1:28" ht="13.9">
      <c r="A131" s="261"/>
      <c r="B131" s="173"/>
      <c r="C131" s="173"/>
      <c r="D131" s="174"/>
      <c r="E131" s="188"/>
      <c r="F131" s="175"/>
      <c r="G131" s="207"/>
      <c r="H131" s="196"/>
      <c r="I131" s="196"/>
      <c r="J131" s="196"/>
      <c r="K131" s="1"/>
      <c r="L131" s="1"/>
      <c r="M131" s="107"/>
      <c r="N131" s="107"/>
      <c r="O131" s="107"/>
      <c r="P131" s="107"/>
      <c r="Q131" s="107"/>
      <c r="R131" s="107"/>
      <c r="S131" s="107"/>
      <c r="T131" s="107"/>
      <c r="U131" s="107"/>
      <c r="V131" s="107"/>
      <c r="W131" s="107"/>
      <c r="X131" s="107"/>
      <c r="Y131" s="107"/>
      <c r="Z131" s="107"/>
      <c r="AA131" s="107"/>
      <c r="AB131" s="107"/>
    </row>
    <row r="132" spans="1:28" ht="13.9">
      <c r="A132" s="162" t="s">
        <v>488</v>
      </c>
      <c r="B132" s="168" t="s">
        <v>47</v>
      </c>
      <c r="C132" s="169"/>
      <c r="D132" s="169"/>
      <c r="E132" s="169"/>
      <c r="F132" s="170"/>
      <c r="G132" s="205"/>
      <c r="H132" s="196"/>
      <c r="I132" s="196"/>
      <c r="J132" s="196"/>
      <c r="K132" s="200"/>
      <c r="L132" s="200"/>
      <c r="M132" s="107"/>
      <c r="N132" s="107"/>
      <c r="O132" s="107"/>
      <c r="P132" s="107"/>
      <c r="Q132" s="107"/>
      <c r="R132" s="107"/>
      <c r="S132" s="107"/>
      <c r="T132" s="107"/>
      <c r="U132" s="107"/>
      <c r="V132" s="107"/>
      <c r="W132" s="107"/>
      <c r="X132" s="107"/>
      <c r="Y132" s="107"/>
      <c r="Z132" s="107"/>
      <c r="AA132" s="107"/>
      <c r="AB132" s="107"/>
    </row>
    <row r="133" spans="1:28" ht="27.6">
      <c r="A133" s="223" t="s">
        <v>489</v>
      </c>
      <c r="B133" s="172" t="s">
        <v>223</v>
      </c>
      <c r="C133" s="173" t="s">
        <v>394</v>
      </c>
      <c r="D133" s="174">
        <v>1</v>
      </c>
      <c r="E133" s="188">
        <v>0</v>
      </c>
      <c r="F133" s="175"/>
      <c r="G133" s="207"/>
      <c r="H133" s="196"/>
      <c r="I133" s="196"/>
      <c r="J133" s="196"/>
      <c r="K133" s="249" t="s">
        <v>2</v>
      </c>
      <c r="L133" s="359">
        <f>SUM(D133:D146)-SUMIF(E133:E146,"-",D133:D146)</f>
        <v>12</v>
      </c>
      <c r="M133" s="107"/>
      <c r="N133" s="107"/>
      <c r="O133" s="107"/>
      <c r="P133" s="107"/>
      <c r="Q133" s="107"/>
      <c r="R133" s="107"/>
      <c r="S133" s="107"/>
      <c r="T133" s="107"/>
      <c r="U133" s="107"/>
      <c r="V133" s="107"/>
      <c r="W133" s="107"/>
      <c r="X133" s="107"/>
      <c r="Y133" s="107"/>
      <c r="Z133" s="107"/>
      <c r="AA133" s="107"/>
      <c r="AB133" s="107"/>
    </row>
    <row r="134" spans="1:28" ht="41.45">
      <c r="A134" s="223" t="s">
        <v>490</v>
      </c>
      <c r="B134" s="172" t="s">
        <v>224</v>
      </c>
      <c r="C134" s="173" t="s">
        <v>395</v>
      </c>
      <c r="D134" s="174">
        <v>1</v>
      </c>
      <c r="E134" s="188">
        <v>0</v>
      </c>
      <c r="F134" s="175"/>
      <c r="G134" s="207"/>
      <c r="H134" s="196"/>
      <c r="I134" s="196"/>
      <c r="J134" s="196"/>
      <c r="K134" s="249" t="s">
        <v>3</v>
      </c>
      <c r="L134" s="359">
        <f>SUMIF(E133:E146,"~?",D133:D146)</f>
        <v>0</v>
      </c>
      <c r="M134" s="107"/>
      <c r="N134" s="107"/>
      <c r="O134" s="107"/>
      <c r="P134" s="107"/>
      <c r="Q134" s="107"/>
      <c r="R134" s="107"/>
      <c r="S134" s="107"/>
      <c r="T134" s="107"/>
      <c r="U134" s="107"/>
      <c r="V134" s="107"/>
      <c r="W134" s="107"/>
      <c r="X134" s="107"/>
      <c r="Y134" s="107"/>
      <c r="Z134" s="107"/>
      <c r="AA134" s="107"/>
      <c r="AB134" s="107"/>
    </row>
    <row r="135" spans="1:28" ht="41.45">
      <c r="A135" s="223" t="s">
        <v>491</v>
      </c>
      <c r="B135" s="172" t="s">
        <v>225</v>
      </c>
      <c r="C135" s="173" t="s">
        <v>396</v>
      </c>
      <c r="D135" s="174">
        <v>1</v>
      </c>
      <c r="E135" s="188">
        <v>0</v>
      </c>
      <c r="F135" s="175"/>
      <c r="G135" s="207"/>
      <c r="H135" s="196"/>
      <c r="I135" s="196"/>
      <c r="J135" s="196"/>
      <c r="K135" s="249" t="s">
        <v>4</v>
      </c>
      <c r="L135" s="359">
        <f>SUM(E133:E145)</f>
        <v>0</v>
      </c>
      <c r="M135" s="107"/>
      <c r="N135" s="107"/>
      <c r="O135" s="107"/>
      <c r="P135" s="107"/>
      <c r="Q135" s="107"/>
      <c r="R135" s="107"/>
      <c r="S135" s="107"/>
      <c r="T135" s="107"/>
      <c r="U135" s="107"/>
      <c r="V135" s="107"/>
      <c r="W135" s="107"/>
      <c r="X135" s="107"/>
      <c r="Y135" s="107"/>
      <c r="Z135" s="107"/>
      <c r="AA135" s="107"/>
      <c r="AB135" s="107"/>
    </row>
    <row r="136" spans="1:28" ht="82.9">
      <c r="A136" s="223" t="s">
        <v>492</v>
      </c>
      <c r="B136" s="172" t="s">
        <v>226</v>
      </c>
      <c r="C136" s="173" t="s">
        <v>397</v>
      </c>
      <c r="D136" s="174">
        <v>1</v>
      </c>
      <c r="E136" s="188">
        <v>0</v>
      </c>
      <c r="F136" s="175"/>
      <c r="G136" s="207"/>
      <c r="H136" s="196"/>
      <c r="I136" s="196"/>
      <c r="J136" s="196"/>
      <c r="K136" s="249" t="s">
        <v>5</v>
      </c>
      <c r="L136" s="359">
        <f>L133-L134</f>
        <v>12</v>
      </c>
      <c r="M136" s="107"/>
      <c r="N136" s="107"/>
      <c r="O136" s="107"/>
      <c r="P136" s="107"/>
      <c r="Q136" s="107"/>
      <c r="R136" s="107"/>
      <c r="S136" s="107"/>
      <c r="T136" s="107"/>
      <c r="U136" s="107"/>
      <c r="V136" s="107"/>
      <c r="W136" s="107"/>
      <c r="X136" s="107"/>
      <c r="Y136" s="107"/>
      <c r="Z136" s="107"/>
      <c r="AA136" s="107"/>
      <c r="AB136" s="107"/>
    </row>
    <row r="137" spans="1:28" ht="27.6">
      <c r="A137" s="262"/>
      <c r="B137" s="173"/>
      <c r="C137" s="173"/>
      <c r="D137" s="174"/>
      <c r="E137" s="188"/>
      <c r="F137" s="175"/>
      <c r="G137" s="207"/>
      <c r="H137" s="196"/>
      <c r="I137" s="196"/>
      <c r="J137" s="196"/>
      <c r="K137" s="252" t="s">
        <v>423</v>
      </c>
      <c r="L137" s="253">
        <f>IFERROR(L135/L133,"N/A")</f>
        <v>0</v>
      </c>
      <c r="M137" s="107"/>
      <c r="N137" s="107"/>
      <c r="O137" s="107"/>
      <c r="P137" s="107"/>
      <c r="Q137" s="107"/>
      <c r="R137" s="107"/>
      <c r="S137" s="107"/>
      <c r="T137" s="107"/>
      <c r="U137" s="107"/>
      <c r="V137" s="107"/>
      <c r="W137" s="107"/>
      <c r="X137" s="107"/>
      <c r="Y137" s="107"/>
      <c r="Z137" s="107"/>
      <c r="AA137" s="107"/>
      <c r="AB137" s="107"/>
    </row>
    <row r="138" spans="1:28" ht="13.9">
      <c r="A138" s="262"/>
      <c r="B138" s="242" t="s">
        <v>398</v>
      </c>
      <c r="C138" s="240"/>
      <c r="D138" s="240"/>
      <c r="E138" s="240"/>
      <c r="F138" s="241"/>
      <c r="G138" s="210"/>
      <c r="H138" s="196"/>
      <c r="I138" s="196"/>
      <c r="J138" s="196"/>
      <c r="K138" s="1"/>
      <c r="L138" s="1"/>
      <c r="M138" s="107"/>
      <c r="N138" s="107"/>
      <c r="O138" s="107"/>
      <c r="P138" s="107"/>
      <c r="Q138" s="107"/>
      <c r="R138" s="107"/>
      <c r="S138" s="107"/>
      <c r="T138" s="107"/>
      <c r="U138" s="107"/>
      <c r="V138" s="107"/>
      <c r="W138" s="107"/>
      <c r="X138" s="107"/>
      <c r="Y138" s="107"/>
      <c r="Z138" s="107"/>
      <c r="AA138" s="107"/>
      <c r="AB138" s="107"/>
    </row>
    <row r="139" spans="1:28" ht="27.6">
      <c r="A139" s="223" t="s">
        <v>493</v>
      </c>
      <c r="B139" s="172" t="s">
        <v>228</v>
      </c>
      <c r="C139" s="173"/>
      <c r="D139" s="174">
        <v>1</v>
      </c>
      <c r="E139" s="188">
        <v>0</v>
      </c>
      <c r="F139" s="175"/>
      <c r="G139" s="207"/>
      <c r="H139" s="196"/>
      <c r="I139" s="196"/>
      <c r="J139" s="196"/>
      <c r="K139" s="1"/>
      <c r="L139" s="1"/>
      <c r="M139" s="107"/>
      <c r="N139" s="107"/>
      <c r="O139" s="107"/>
      <c r="P139" s="107"/>
      <c r="Q139" s="107"/>
      <c r="R139" s="107"/>
      <c r="S139" s="107"/>
      <c r="T139" s="107"/>
      <c r="U139" s="107"/>
      <c r="V139" s="107"/>
      <c r="W139" s="107"/>
      <c r="X139" s="107"/>
      <c r="Y139" s="107"/>
      <c r="Z139" s="107"/>
      <c r="AA139" s="107"/>
      <c r="AB139" s="107"/>
    </row>
    <row r="140" spans="1:28" ht="27.6">
      <c r="A140" s="223" t="s">
        <v>494</v>
      </c>
      <c r="B140" s="172" t="s">
        <v>229</v>
      </c>
      <c r="C140" s="173"/>
      <c r="D140" s="174">
        <v>1</v>
      </c>
      <c r="E140" s="188">
        <v>0</v>
      </c>
      <c r="F140" s="175"/>
      <c r="G140" s="207"/>
      <c r="H140" s="196"/>
      <c r="I140" s="196"/>
      <c r="J140" s="196"/>
      <c r="K140" s="1"/>
      <c r="L140" s="1"/>
      <c r="M140" s="107"/>
      <c r="N140" s="107"/>
      <c r="O140" s="107"/>
      <c r="P140" s="107"/>
      <c r="Q140" s="107"/>
      <c r="R140" s="107"/>
      <c r="S140" s="107"/>
      <c r="T140" s="107"/>
      <c r="U140" s="107"/>
      <c r="V140" s="107"/>
      <c r="W140" s="107"/>
      <c r="X140" s="107"/>
      <c r="Y140" s="107"/>
      <c r="Z140" s="107"/>
      <c r="AA140" s="107"/>
      <c r="AB140" s="107"/>
    </row>
    <row r="141" spans="1:28" ht="27.6">
      <c r="A141" s="223" t="s">
        <v>495</v>
      </c>
      <c r="B141" s="172" t="s">
        <v>230</v>
      </c>
      <c r="C141" s="173" t="s">
        <v>399</v>
      </c>
      <c r="D141" s="174">
        <v>1</v>
      </c>
      <c r="E141" s="188">
        <v>0</v>
      </c>
      <c r="F141" s="175"/>
      <c r="G141" s="207"/>
      <c r="H141" s="196"/>
      <c r="I141" s="196"/>
      <c r="J141" s="196"/>
      <c r="K141" s="1"/>
      <c r="L141" s="1"/>
      <c r="M141" s="107"/>
      <c r="N141" s="107"/>
      <c r="O141" s="107"/>
      <c r="P141" s="107"/>
      <c r="Q141" s="107"/>
      <c r="R141" s="107"/>
      <c r="S141" s="107"/>
      <c r="T141" s="107"/>
      <c r="U141" s="107"/>
      <c r="V141" s="107"/>
      <c r="W141" s="107"/>
      <c r="X141" s="107"/>
      <c r="Y141" s="107"/>
      <c r="Z141" s="107"/>
      <c r="AA141" s="107"/>
      <c r="AB141" s="107"/>
    </row>
    <row r="142" spans="1:28" ht="55.15">
      <c r="A142" s="223" t="s">
        <v>496</v>
      </c>
      <c r="B142" s="172" t="s">
        <v>231</v>
      </c>
      <c r="C142" s="173"/>
      <c r="D142" s="174">
        <v>1</v>
      </c>
      <c r="E142" s="188">
        <v>0</v>
      </c>
      <c r="F142" s="175"/>
      <c r="G142" s="207"/>
      <c r="H142" s="196"/>
      <c r="I142" s="196"/>
      <c r="J142" s="196"/>
      <c r="K142" s="1"/>
      <c r="L142" s="1"/>
      <c r="M142" s="107"/>
      <c r="N142" s="107"/>
      <c r="O142" s="107"/>
      <c r="P142" s="107"/>
      <c r="Q142" s="107"/>
      <c r="R142" s="107"/>
      <c r="S142" s="107"/>
      <c r="T142" s="107"/>
      <c r="U142" s="107"/>
      <c r="V142" s="107"/>
      <c r="W142" s="107"/>
      <c r="X142" s="107"/>
      <c r="Y142" s="107"/>
      <c r="Z142" s="107"/>
      <c r="AA142" s="107"/>
      <c r="AB142" s="107"/>
    </row>
    <row r="143" spans="1:28" ht="13.9">
      <c r="A143" s="223" t="s">
        <v>497</v>
      </c>
      <c r="B143" s="172" t="s">
        <v>232</v>
      </c>
      <c r="C143" s="173"/>
      <c r="D143" s="174">
        <v>1</v>
      </c>
      <c r="E143" s="188">
        <v>0</v>
      </c>
      <c r="F143" s="175"/>
      <c r="G143" s="207"/>
      <c r="H143" s="196"/>
      <c r="I143" s="196"/>
      <c r="J143" s="196"/>
      <c r="K143" s="1"/>
      <c r="L143" s="1"/>
      <c r="M143" s="107"/>
      <c r="N143" s="107"/>
      <c r="O143" s="107"/>
      <c r="P143" s="107"/>
      <c r="Q143" s="107"/>
      <c r="R143" s="107"/>
      <c r="S143" s="107"/>
      <c r="T143" s="107"/>
      <c r="U143" s="107"/>
      <c r="V143" s="107"/>
      <c r="W143" s="107"/>
      <c r="X143" s="107"/>
      <c r="Y143" s="107"/>
      <c r="Z143" s="107"/>
      <c r="AA143" s="107"/>
      <c r="AB143" s="107"/>
    </row>
    <row r="144" spans="1:28" ht="13.9">
      <c r="A144" s="223" t="s">
        <v>498</v>
      </c>
      <c r="B144" s="172" t="s">
        <v>499</v>
      </c>
      <c r="C144" s="173"/>
      <c r="D144" s="174">
        <v>1</v>
      </c>
      <c r="E144" s="188">
        <v>0</v>
      </c>
      <c r="F144" s="175"/>
      <c r="G144" s="207"/>
      <c r="H144" s="196"/>
      <c r="I144" s="196"/>
      <c r="J144" s="196"/>
      <c r="K144" s="1"/>
      <c r="L144" s="1"/>
      <c r="M144" s="107"/>
      <c r="N144" s="107"/>
      <c r="O144" s="107"/>
      <c r="P144" s="107"/>
      <c r="Q144" s="107"/>
      <c r="R144" s="107"/>
      <c r="S144" s="107"/>
      <c r="T144" s="107"/>
      <c r="U144" s="107"/>
      <c r="V144" s="107"/>
      <c r="W144" s="107"/>
      <c r="X144" s="107"/>
      <c r="Y144" s="107"/>
      <c r="Z144" s="107"/>
      <c r="AA144" s="107"/>
      <c r="AB144" s="107"/>
    </row>
    <row r="145" spans="1:28" ht="110.45">
      <c r="A145" s="223" t="s">
        <v>500</v>
      </c>
      <c r="B145" s="172" t="s">
        <v>234</v>
      </c>
      <c r="C145" s="173" t="s">
        <v>400</v>
      </c>
      <c r="D145" s="174">
        <v>2</v>
      </c>
      <c r="E145" s="188">
        <v>0</v>
      </c>
      <c r="F145" s="175"/>
      <c r="G145" s="207"/>
      <c r="H145" s="196"/>
      <c r="I145" s="196"/>
      <c r="J145" s="196"/>
      <c r="K145" s="1"/>
      <c r="L145" s="1"/>
      <c r="M145" s="107"/>
      <c r="N145" s="107"/>
      <c r="O145" s="107"/>
      <c r="P145" s="107"/>
      <c r="Q145" s="107"/>
      <c r="R145" s="107"/>
      <c r="S145" s="107"/>
      <c r="T145" s="107"/>
      <c r="U145" s="107"/>
      <c r="V145" s="107"/>
      <c r="W145" s="107"/>
      <c r="X145" s="107"/>
      <c r="Y145" s="107"/>
      <c r="Z145" s="107"/>
      <c r="AA145" s="107"/>
      <c r="AB145" s="107"/>
    </row>
    <row r="146" spans="1:28" ht="13.9">
      <c r="A146" s="262"/>
      <c r="B146" s="173"/>
      <c r="C146" s="173"/>
      <c r="D146" s="174"/>
      <c r="E146" s="188"/>
      <c r="F146" s="175"/>
      <c r="G146" s="207"/>
      <c r="H146" s="196"/>
      <c r="I146" s="196"/>
      <c r="J146" s="196"/>
      <c r="K146" s="1"/>
      <c r="L146" s="1"/>
      <c r="M146" s="107"/>
      <c r="N146" s="107"/>
      <c r="O146" s="107"/>
      <c r="P146" s="107"/>
      <c r="Q146" s="107"/>
      <c r="R146" s="107"/>
      <c r="S146" s="107"/>
      <c r="T146" s="107"/>
      <c r="U146" s="107"/>
      <c r="V146" s="107"/>
      <c r="W146" s="107"/>
      <c r="X146" s="107"/>
      <c r="Y146" s="107"/>
      <c r="Z146" s="107"/>
      <c r="AA146" s="107"/>
      <c r="AB146" s="107"/>
    </row>
    <row r="147" spans="1:28" ht="13.9">
      <c r="A147" s="171"/>
      <c r="B147" s="173"/>
      <c r="C147" s="173"/>
      <c r="D147" s="174"/>
      <c r="E147" s="188"/>
      <c r="F147" s="175"/>
      <c r="G147" s="207"/>
      <c r="H147" s="196"/>
      <c r="I147" s="196"/>
      <c r="J147" s="196"/>
      <c r="K147" s="1"/>
      <c r="L147" s="1"/>
      <c r="M147" s="107"/>
      <c r="N147" s="107"/>
      <c r="O147" s="107"/>
      <c r="P147" s="107"/>
      <c r="Q147" s="107"/>
      <c r="R147" s="107"/>
      <c r="S147" s="107"/>
      <c r="T147" s="107"/>
      <c r="U147" s="107"/>
      <c r="V147" s="107"/>
      <c r="W147" s="107"/>
      <c r="X147" s="107"/>
      <c r="Y147" s="107"/>
      <c r="Z147" s="107"/>
      <c r="AA147" s="107"/>
      <c r="AB147" s="107"/>
    </row>
    <row r="148" spans="1:28" ht="13.9">
      <c r="A148" s="179"/>
      <c r="B148" s="180"/>
      <c r="C148" s="180"/>
      <c r="D148" s="181"/>
      <c r="E148" s="192"/>
      <c r="F148" s="182"/>
      <c r="G148" s="212"/>
      <c r="H148" s="196"/>
      <c r="I148" s="196"/>
      <c r="J148" s="196"/>
      <c r="K148" s="1"/>
      <c r="L148" s="1"/>
      <c r="M148" s="107"/>
      <c r="N148" s="107"/>
      <c r="O148" s="107"/>
      <c r="P148" s="107"/>
      <c r="Q148" s="107"/>
      <c r="R148" s="107"/>
      <c r="S148" s="107"/>
      <c r="T148" s="107"/>
      <c r="U148" s="107"/>
      <c r="V148" s="107"/>
      <c r="W148" s="107"/>
      <c r="X148" s="107"/>
      <c r="Y148" s="107"/>
      <c r="Z148" s="107"/>
      <c r="AA148" s="107"/>
      <c r="AB148" s="107"/>
    </row>
    <row r="149" spans="1:28" ht="13.9">
      <c r="A149" s="171"/>
      <c r="B149" s="173"/>
      <c r="C149" s="173"/>
      <c r="D149" s="174"/>
      <c r="E149" s="188"/>
      <c r="F149" s="175"/>
      <c r="G149" s="207"/>
      <c r="H149" s="196"/>
      <c r="I149" s="196"/>
      <c r="J149" s="196"/>
      <c r="K149" s="1"/>
      <c r="L149" s="1"/>
      <c r="M149" s="107"/>
      <c r="N149" s="107"/>
      <c r="O149" s="107"/>
      <c r="P149" s="107"/>
      <c r="Q149" s="107"/>
      <c r="R149" s="107"/>
      <c r="S149" s="107"/>
      <c r="T149" s="107"/>
      <c r="U149" s="107"/>
      <c r="V149" s="107"/>
      <c r="W149" s="107"/>
      <c r="X149" s="107"/>
      <c r="Y149" s="107"/>
      <c r="Z149" s="107"/>
      <c r="AA149" s="107"/>
      <c r="AB149" s="107"/>
    </row>
    <row r="150" spans="1:28" ht="13.9">
      <c r="A150" s="171"/>
      <c r="B150" s="183" t="s">
        <v>403</v>
      </c>
      <c r="C150" s="263"/>
      <c r="D150" s="184" t="s">
        <v>250</v>
      </c>
      <c r="F150" s="175"/>
      <c r="G150" s="207"/>
      <c r="H150" s="196"/>
      <c r="I150" s="196"/>
      <c r="J150" s="196"/>
      <c r="K150" s="1"/>
      <c r="L150" s="1"/>
      <c r="M150" s="107"/>
      <c r="N150" s="107"/>
      <c r="O150" s="107"/>
      <c r="P150" s="107"/>
      <c r="Q150" s="107"/>
      <c r="R150" s="107"/>
      <c r="S150" s="107"/>
      <c r="T150" s="107"/>
      <c r="U150" s="107"/>
      <c r="V150" s="107"/>
      <c r="W150" s="107"/>
      <c r="X150" s="107"/>
      <c r="Y150" s="107"/>
      <c r="Z150" s="107"/>
      <c r="AA150" s="107"/>
      <c r="AB150" s="107"/>
    </row>
    <row r="151" spans="1:28" ht="30" customHeight="1">
      <c r="A151" s="185"/>
      <c r="B151" s="264" t="s">
        <v>2</v>
      </c>
      <c r="C151" s="265" t="s">
        <v>501</v>
      </c>
      <c r="D151" s="19">
        <f>SUM(D7:D146)-SUMIF(E5:E146,"-",D5:D146)</f>
        <v>109</v>
      </c>
      <c r="E151" s="1"/>
      <c r="F151" s="175"/>
      <c r="G151" s="207"/>
      <c r="H151" s="196"/>
      <c r="I151" s="196"/>
      <c r="J151" s="196"/>
      <c r="K151" s="1"/>
      <c r="L151" s="1"/>
      <c r="M151" s="107"/>
      <c r="N151" s="107"/>
      <c r="O151" s="107"/>
      <c r="P151" s="107"/>
      <c r="Q151" s="107"/>
      <c r="R151" s="107"/>
      <c r="S151" s="107"/>
      <c r="T151" s="107"/>
      <c r="U151" s="107"/>
      <c r="V151" s="107"/>
      <c r="W151" s="107"/>
      <c r="X151" s="107"/>
      <c r="Y151" s="107"/>
      <c r="Z151" s="107"/>
      <c r="AA151" s="107"/>
      <c r="AB151" s="107"/>
    </row>
    <row r="152" spans="1:28" ht="30" customHeight="1">
      <c r="A152" s="185"/>
      <c r="B152" s="264" t="s">
        <v>3</v>
      </c>
      <c r="C152" s="265" t="s">
        <v>241</v>
      </c>
      <c r="D152" s="19">
        <f>SUMIF(E5:E146,"~?",D5:D146)</f>
        <v>0</v>
      </c>
      <c r="E152" s="1"/>
      <c r="F152" s="175"/>
      <c r="G152" s="207"/>
      <c r="H152" s="196"/>
      <c r="I152" s="196"/>
      <c r="J152" s="196"/>
      <c r="K152" s="1"/>
      <c r="L152" s="1"/>
      <c r="M152" s="107"/>
      <c r="N152" s="107"/>
      <c r="O152" s="107"/>
      <c r="P152" s="107"/>
      <c r="Q152" s="107"/>
      <c r="R152" s="107"/>
      <c r="S152" s="107"/>
      <c r="T152" s="107"/>
      <c r="U152" s="107"/>
      <c r="V152" s="107"/>
      <c r="W152" s="107"/>
      <c r="X152" s="107"/>
      <c r="Y152" s="107"/>
      <c r="Z152" s="107"/>
      <c r="AA152" s="107"/>
      <c r="AB152" s="107"/>
    </row>
    <row r="153" spans="1:28" ht="30" customHeight="1">
      <c r="A153" s="185"/>
      <c r="B153" s="264" t="s">
        <v>4</v>
      </c>
      <c r="C153" s="265" t="s">
        <v>242</v>
      </c>
      <c r="D153" s="19">
        <f>SUM(E5:E146)</f>
        <v>27</v>
      </c>
      <c r="E153" s="1"/>
      <c r="F153" s="175"/>
      <c r="G153" s="207"/>
      <c r="H153" s="196"/>
      <c r="I153" s="196"/>
      <c r="J153" s="196"/>
      <c r="K153" s="1"/>
      <c r="L153" s="1"/>
      <c r="M153" s="107"/>
      <c r="N153" s="107"/>
      <c r="O153" s="107"/>
      <c r="P153" s="107"/>
      <c r="Q153" s="107"/>
      <c r="R153" s="107"/>
      <c r="S153" s="107"/>
      <c r="T153" s="107"/>
      <c r="U153" s="107"/>
      <c r="V153" s="107"/>
      <c r="W153" s="107"/>
      <c r="X153" s="107"/>
      <c r="Y153" s="107"/>
      <c r="Z153" s="107"/>
      <c r="AA153" s="107"/>
      <c r="AB153" s="107"/>
    </row>
    <row r="154" spans="1:28" ht="30" customHeight="1">
      <c r="A154" s="185"/>
      <c r="B154" s="264" t="s">
        <v>5</v>
      </c>
      <c r="C154" s="265" t="s">
        <v>243</v>
      </c>
      <c r="D154" s="19">
        <f>D151-D152</f>
        <v>109</v>
      </c>
      <c r="E154" s="1"/>
      <c r="F154" s="175"/>
      <c r="G154" s="207"/>
      <c r="H154" s="196"/>
      <c r="I154" s="196"/>
      <c r="J154" s="196"/>
      <c r="K154" s="1"/>
      <c r="L154" s="1"/>
      <c r="M154" s="107"/>
      <c r="N154" s="107"/>
      <c r="O154" s="107"/>
      <c r="P154" s="107"/>
      <c r="Q154" s="107"/>
      <c r="R154" s="107"/>
      <c r="S154" s="107"/>
      <c r="T154" s="107"/>
      <c r="U154" s="107"/>
      <c r="V154" s="107"/>
      <c r="W154" s="107"/>
      <c r="X154" s="107"/>
      <c r="Y154" s="107"/>
      <c r="Z154" s="107"/>
      <c r="AA154" s="107"/>
      <c r="AB154" s="107"/>
    </row>
    <row r="155" spans="1:28" ht="30" customHeight="1">
      <c r="A155" s="185"/>
      <c r="B155" s="266" t="s">
        <v>244</v>
      </c>
      <c r="C155" s="265" t="s">
        <v>502</v>
      </c>
      <c r="D155" s="267">
        <f>SUMPRODUCT(C160:C174,Váhy!C2:C16)</f>
        <v>0.23971532091097314</v>
      </c>
      <c r="E155" s="218"/>
      <c r="F155" s="175"/>
      <c r="G155" s="207"/>
      <c r="H155" s="196"/>
      <c r="I155" s="196"/>
      <c r="J155" s="196"/>
      <c r="K155" s="1"/>
      <c r="L155" s="1"/>
      <c r="M155" s="107"/>
      <c r="N155" s="107"/>
      <c r="O155" s="107"/>
      <c r="P155" s="107"/>
      <c r="Q155" s="107"/>
      <c r="R155" s="107"/>
      <c r="S155" s="107"/>
      <c r="T155" s="107"/>
      <c r="U155" s="107"/>
      <c r="V155" s="107"/>
      <c r="W155" s="107"/>
      <c r="X155" s="107"/>
      <c r="Y155" s="107"/>
      <c r="Z155" s="107"/>
      <c r="AA155" s="107"/>
      <c r="AB155" s="107"/>
    </row>
    <row r="156" spans="1:28" ht="13.9">
      <c r="A156" s="185"/>
      <c r="B156" s="175"/>
      <c r="C156" s="175"/>
      <c r="D156" s="175"/>
      <c r="E156" s="175"/>
      <c r="F156" s="175"/>
      <c r="G156" s="207"/>
      <c r="H156" s="196"/>
      <c r="I156" s="196"/>
      <c r="J156" s="196"/>
      <c r="K156" s="1"/>
      <c r="L156" s="1"/>
      <c r="M156" s="107"/>
      <c r="N156" s="107"/>
      <c r="O156" s="107"/>
      <c r="P156" s="107"/>
      <c r="Q156" s="107"/>
      <c r="R156" s="107"/>
      <c r="S156" s="107"/>
      <c r="T156" s="107"/>
      <c r="U156" s="107"/>
      <c r="V156" s="107"/>
      <c r="W156" s="107"/>
      <c r="X156" s="107"/>
      <c r="Y156" s="107"/>
      <c r="Z156" s="107"/>
      <c r="AA156" s="107"/>
      <c r="AB156" s="107"/>
    </row>
    <row r="157" spans="1:28" ht="13.9">
      <c r="A157" s="171"/>
      <c r="B157" s="175"/>
      <c r="C157" s="175"/>
      <c r="D157" s="175"/>
      <c r="E157" s="175"/>
      <c r="F157" s="175"/>
      <c r="G157" s="207"/>
      <c r="H157" s="196"/>
      <c r="I157" s="196"/>
      <c r="J157" s="196"/>
      <c r="K157" s="1"/>
      <c r="L157" s="1"/>
      <c r="M157" s="107"/>
      <c r="N157" s="107"/>
      <c r="O157" s="107"/>
      <c r="P157" s="107"/>
      <c r="Q157" s="107"/>
      <c r="R157" s="107"/>
      <c r="S157" s="107"/>
      <c r="T157" s="107"/>
      <c r="U157" s="107"/>
      <c r="V157" s="107"/>
      <c r="W157" s="107"/>
      <c r="X157" s="107"/>
      <c r="Y157" s="107"/>
      <c r="Z157" s="107"/>
      <c r="AA157" s="107"/>
      <c r="AB157" s="107"/>
    </row>
    <row r="158" spans="1:28" ht="13.9">
      <c r="A158" s="171"/>
      <c r="B158" s="175"/>
      <c r="C158" s="175"/>
      <c r="D158" s="175"/>
      <c r="E158" s="175"/>
      <c r="F158" s="175"/>
      <c r="G158" s="207"/>
      <c r="H158" s="196"/>
      <c r="I158" s="196"/>
      <c r="J158" s="196"/>
      <c r="K158" s="1"/>
      <c r="L158" s="1"/>
      <c r="M158" s="107"/>
      <c r="N158" s="107"/>
      <c r="O158" s="107"/>
      <c r="P158" s="107"/>
      <c r="Q158" s="107"/>
      <c r="R158" s="107"/>
      <c r="S158" s="107"/>
      <c r="T158" s="107"/>
      <c r="U158" s="107"/>
      <c r="V158" s="107"/>
      <c r="W158" s="107"/>
      <c r="X158" s="107"/>
      <c r="Y158" s="107"/>
      <c r="Z158" s="107"/>
      <c r="AA158" s="107"/>
      <c r="AB158" s="107"/>
    </row>
    <row r="159" spans="1:28" ht="41.45">
      <c r="A159" s="171"/>
      <c r="B159" s="183" t="s">
        <v>503</v>
      </c>
      <c r="C159" s="183" t="s">
        <v>504</v>
      </c>
      <c r="D159" s="197" t="s">
        <v>505</v>
      </c>
      <c r="E159" s="175"/>
      <c r="F159" s="175"/>
      <c r="G159" s="207"/>
      <c r="H159" s="196"/>
      <c r="I159" s="196"/>
      <c r="J159" s="196"/>
      <c r="K159" s="1"/>
      <c r="L159" s="1"/>
      <c r="M159" s="107"/>
      <c r="N159" s="107"/>
      <c r="O159" s="107"/>
      <c r="P159" s="107"/>
      <c r="Q159" s="107"/>
      <c r="R159" s="107"/>
      <c r="S159" s="107"/>
      <c r="T159" s="107"/>
      <c r="U159" s="107"/>
      <c r="V159" s="107"/>
      <c r="W159" s="107"/>
      <c r="X159" s="107"/>
      <c r="Y159" s="107"/>
      <c r="Z159" s="107"/>
      <c r="AA159" s="107"/>
      <c r="AB159" s="107"/>
    </row>
    <row r="160" spans="1:28" ht="13.9">
      <c r="A160" s="171"/>
      <c r="B160" s="175" t="str">
        <f>[6]Dimenzie!$B$2</f>
        <v>Vyhľadateľnosť</v>
      </c>
      <c r="C160" s="198">
        <f>L11</f>
        <v>0.75</v>
      </c>
      <c r="D160" s="198">
        <f t="shared" ref="D160:D174" si="0">1-C160</f>
        <v>0.25</v>
      </c>
      <c r="E160" s="175"/>
      <c r="F160" s="175"/>
      <c r="G160" s="207"/>
      <c r="H160" s="196"/>
      <c r="I160" s="196"/>
      <c r="J160" s="196"/>
      <c r="K160" s="1"/>
      <c r="L160" s="1"/>
      <c r="M160" s="107"/>
      <c r="N160" s="107"/>
      <c r="O160" s="107"/>
      <c r="P160" s="107"/>
      <c r="Q160" s="107"/>
      <c r="R160" s="107"/>
      <c r="S160" s="107"/>
      <c r="T160" s="107"/>
      <c r="U160" s="107"/>
      <c r="V160" s="107"/>
      <c r="W160" s="107"/>
      <c r="X160" s="107"/>
      <c r="Y160" s="107"/>
      <c r="Z160" s="107"/>
      <c r="AA160" s="107"/>
      <c r="AB160" s="107"/>
    </row>
    <row r="161" spans="1:28" ht="13.9">
      <c r="A161" s="171"/>
      <c r="B161" s="175" t="str">
        <f>[6]Dimenzie!$B$3</f>
        <v>Návody a informovanosť</v>
      </c>
      <c r="C161" s="198">
        <f>L17</f>
        <v>0.70833333333333337</v>
      </c>
      <c r="D161" s="198">
        <f t="shared" si="0"/>
        <v>0.29166666666666663</v>
      </c>
      <c r="E161" s="175"/>
      <c r="F161" s="175"/>
      <c r="G161" s="207"/>
      <c r="H161" s="196"/>
      <c r="I161" s="196"/>
      <c r="J161" s="196"/>
      <c r="K161" s="1"/>
      <c r="L161" s="1"/>
      <c r="M161" s="107"/>
      <c r="N161" s="107"/>
      <c r="O161" s="107"/>
      <c r="P161" s="107"/>
      <c r="Q161" s="107"/>
      <c r="R161" s="107"/>
      <c r="S161" s="107"/>
      <c r="T161" s="107"/>
      <c r="U161" s="107"/>
      <c r="V161" s="107"/>
      <c r="W161" s="107"/>
      <c r="X161" s="107"/>
      <c r="Y161" s="107"/>
      <c r="Z161" s="107"/>
      <c r="AA161" s="107"/>
      <c r="AB161" s="107"/>
    </row>
    <row r="162" spans="1:28" ht="13.9">
      <c r="A162" s="171"/>
      <c r="B162" s="175" t="str">
        <f>[6]Dimenzie!$B$4</f>
        <v>Navigácia vo formulároch</v>
      </c>
      <c r="C162" s="198">
        <f>L27</f>
        <v>0.75</v>
      </c>
      <c r="D162" s="198">
        <f t="shared" si="0"/>
        <v>0.25</v>
      </c>
      <c r="E162" s="175"/>
      <c r="F162" s="175"/>
      <c r="G162" s="207"/>
      <c r="H162" s="196"/>
      <c r="I162" s="196"/>
      <c r="J162" s="196"/>
      <c r="K162" s="1"/>
      <c r="L162" s="1"/>
      <c r="M162" s="107"/>
      <c r="N162" s="107"/>
      <c r="O162" s="107"/>
      <c r="P162" s="107"/>
      <c r="Q162" s="107"/>
      <c r="R162" s="107"/>
      <c r="S162" s="107"/>
      <c r="T162" s="107"/>
      <c r="U162" s="107"/>
      <c r="V162" s="107"/>
      <c r="W162" s="107"/>
      <c r="X162" s="107"/>
      <c r="Y162" s="107"/>
      <c r="Z162" s="107"/>
      <c r="AA162" s="107"/>
      <c r="AB162" s="107"/>
    </row>
    <row r="163" spans="1:28" ht="13.9">
      <c r="A163" s="171"/>
      <c r="B163" s="175" t="str">
        <f>[6]Dimenzie!$B$5</f>
        <v>Proaktívnosť</v>
      </c>
      <c r="C163" s="198">
        <f>L33</f>
        <v>0</v>
      </c>
      <c r="D163" s="198">
        <f t="shared" si="0"/>
        <v>1</v>
      </c>
      <c r="E163" s="175"/>
      <c r="F163" s="175"/>
      <c r="G163" s="207"/>
      <c r="H163" s="196"/>
      <c r="I163" s="196"/>
      <c r="J163" s="196"/>
      <c r="K163" s="1"/>
      <c r="L163" s="1"/>
      <c r="M163" s="107"/>
      <c r="N163" s="107"/>
      <c r="O163" s="107"/>
      <c r="P163" s="107"/>
      <c r="Q163" s="107"/>
      <c r="R163" s="107"/>
      <c r="S163" s="107"/>
      <c r="T163" s="107"/>
      <c r="U163" s="107"/>
      <c r="V163" s="107"/>
      <c r="W163" s="107"/>
      <c r="X163" s="107"/>
      <c r="Y163" s="107"/>
      <c r="Z163" s="107"/>
      <c r="AA163" s="107"/>
      <c r="AB163" s="107"/>
    </row>
    <row r="164" spans="1:28" ht="13.9">
      <c r="A164" s="171"/>
      <c r="B164" s="175" t="str">
        <f>[6]Dimenzie!$B$6</f>
        <v>1x a dosť!</v>
      </c>
      <c r="C164" s="198">
        <f>L39</f>
        <v>0.25</v>
      </c>
      <c r="D164" s="198">
        <f t="shared" si="0"/>
        <v>0.75</v>
      </c>
      <c r="E164" s="175"/>
      <c r="F164" s="175"/>
      <c r="G164" s="207"/>
      <c r="H164" s="196"/>
      <c r="I164" s="196"/>
      <c r="J164" s="196"/>
      <c r="K164" s="1"/>
      <c r="L164" s="1"/>
      <c r="M164" s="107"/>
      <c r="N164" s="107"/>
      <c r="O164" s="107"/>
      <c r="P164" s="107"/>
      <c r="Q164" s="107"/>
      <c r="R164" s="107"/>
      <c r="S164" s="107"/>
      <c r="T164" s="107"/>
      <c r="U164" s="107"/>
      <c r="V164" s="107"/>
      <c r="W164" s="107"/>
      <c r="X164" s="107"/>
      <c r="Y164" s="107"/>
      <c r="Z164" s="107"/>
      <c r="AA164" s="107"/>
      <c r="AB164" s="107"/>
    </row>
    <row r="165" spans="1:28" ht="13.9">
      <c r="A165" s="171"/>
      <c r="B165" s="175" t="str">
        <f>[6]Dimenzie!$B$7</f>
        <v>Spätná väzba</v>
      </c>
      <c r="C165" s="198">
        <f>L45</f>
        <v>0</v>
      </c>
      <c r="D165" s="198">
        <f t="shared" si="0"/>
        <v>1</v>
      </c>
      <c r="E165" s="175"/>
      <c r="F165" s="175"/>
      <c r="G165" s="207"/>
      <c r="H165" s="196"/>
      <c r="I165" s="196"/>
      <c r="J165" s="196"/>
      <c r="K165" s="1"/>
      <c r="L165" s="1"/>
      <c r="M165" s="107"/>
      <c r="N165" s="107"/>
      <c r="O165" s="107"/>
      <c r="P165" s="107"/>
      <c r="Q165" s="107"/>
      <c r="R165" s="107"/>
      <c r="S165" s="107"/>
      <c r="T165" s="107"/>
      <c r="U165" s="107"/>
      <c r="V165" s="107"/>
      <c r="W165" s="107"/>
      <c r="X165" s="107"/>
      <c r="Y165" s="107"/>
      <c r="Z165" s="107"/>
      <c r="AA165" s="107"/>
      <c r="AB165" s="107"/>
    </row>
    <row r="166" spans="1:28" ht="13.9">
      <c r="A166" s="171"/>
      <c r="B166" s="175" t="str">
        <f>[6]Dimenzie!$B$8</f>
        <v>Použiteľnosť</v>
      </c>
      <c r="C166" s="198">
        <f>L56</f>
        <v>0.21739130434782608</v>
      </c>
      <c r="D166" s="198">
        <f t="shared" si="0"/>
        <v>0.78260869565217395</v>
      </c>
      <c r="E166" s="175"/>
      <c r="F166" s="175"/>
      <c r="G166" s="207"/>
      <c r="H166" s="196"/>
      <c r="I166" s="196"/>
      <c r="J166" s="196"/>
      <c r="K166" s="1"/>
      <c r="L166" s="1"/>
      <c r="M166" s="107"/>
      <c r="N166" s="107"/>
      <c r="O166" s="107"/>
      <c r="P166" s="107"/>
      <c r="Q166" s="107"/>
      <c r="R166" s="107"/>
      <c r="S166" s="107"/>
      <c r="T166" s="107"/>
      <c r="U166" s="107"/>
      <c r="V166" s="107"/>
      <c r="W166" s="107"/>
      <c r="X166" s="107"/>
      <c r="Y166" s="107"/>
      <c r="Z166" s="107"/>
      <c r="AA166" s="107"/>
      <c r="AB166" s="107"/>
    </row>
    <row r="167" spans="1:28" ht="13.9">
      <c r="A167" s="171"/>
      <c r="B167" s="175" t="str">
        <f>[6]Dimenzie!$B$9</f>
        <v>Zrozumiteľnosť</v>
      </c>
      <c r="C167" s="198">
        <f>L89</f>
        <v>0</v>
      </c>
      <c r="D167" s="198">
        <f t="shared" si="0"/>
        <v>1</v>
      </c>
      <c r="E167" s="175"/>
      <c r="F167" s="175"/>
      <c r="G167" s="207"/>
      <c r="H167" s="196"/>
      <c r="I167" s="196"/>
      <c r="J167" s="196"/>
      <c r="K167" s="1"/>
      <c r="L167" s="1"/>
      <c r="M167" s="107"/>
      <c r="N167" s="107"/>
      <c r="O167" s="107"/>
      <c r="P167" s="107"/>
      <c r="Q167" s="107"/>
      <c r="R167" s="107"/>
      <c r="S167" s="107"/>
      <c r="T167" s="107"/>
      <c r="U167" s="107"/>
      <c r="V167" s="107"/>
      <c r="W167" s="107"/>
      <c r="X167" s="107"/>
      <c r="Y167" s="107"/>
      <c r="Z167" s="107"/>
      <c r="AA167" s="107"/>
      <c r="AB167" s="107"/>
    </row>
    <row r="168" spans="1:28" ht="13.9">
      <c r="A168" s="171"/>
      <c r="B168" s="175" t="str">
        <f>[6]Dimenzie!$B$10</f>
        <v>Dostupnosť online</v>
      </c>
      <c r="C168" s="198">
        <f>L95</f>
        <v>0</v>
      </c>
      <c r="D168" s="198">
        <f t="shared" si="0"/>
        <v>1</v>
      </c>
      <c r="E168" s="175"/>
      <c r="F168" s="175"/>
      <c r="G168" s="207"/>
      <c r="H168" s="196"/>
      <c r="I168" s="196"/>
      <c r="J168" s="196"/>
      <c r="K168" s="1"/>
      <c r="L168" s="1"/>
      <c r="M168" s="107"/>
      <c r="N168" s="107"/>
      <c r="O168" s="107"/>
      <c r="P168" s="107"/>
      <c r="Q168" s="107"/>
      <c r="R168" s="107"/>
      <c r="S168" s="107"/>
      <c r="T168" s="107"/>
      <c r="U168" s="107"/>
      <c r="V168" s="107"/>
      <c r="W168" s="107"/>
      <c r="X168" s="107"/>
      <c r="Y168" s="107"/>
      <c r="Z168" s="107"/>
      <c r="AA168" s="107"/>
      <c r="AB168" s="107"/>
    </row>
    <row r="169" spans="1:28" ht="13.9">
      <c r="A169" s="171"/>
      <c r="B169" s="175" t="str">
        <f>[6]Dimenzie!$B$11</f>
        <v>Mobilita</v>
      </c>
      <c r="C169" s="198">
        <f>L101</f>
        <v>0</v>
      </c>
      <c r="D169" s="198">
        <f t="shared" si="0"/>
        <v>1</v>
      </c>
      <c r="E169" s="175"/>
      <c r="F169" s="175"/>
      <c r="G169" s="207"/>
      <c r="H169" s="196"/>
      <c r="I169" s="196"/>
      <c r="J169" s="196"/>
      <c r="K169" s="1"/>
      <c r="L169" s="1"/>
      <c r="M169" s="107"/>
      <c r="N169" s="107"/>
      <c r="O169" s="107"/>
      <c r="P169" s="107"/>
      <c r="Q169" s="107"/>
      <c r="R169" s="107"/>
      <c r="S169" s="107"/>
      <c r="T169" s="107"/>
      <c r="U169" s="107"/>
      <c r="V169" s="107"/>
      <c r="W169" s="107"/>
      <c r="X169" s="107"/>
      <c r="Y169" s="107"/>
      <c r="Z169" s="107"/>
      <c r="AA169" s="107"/>
      <c r="AB169" s="107"/>
    </row>
    <row r="170" spans="1:28" ht="13.9">
      <c r="A170" s="171"/>
      <c r="B170" s="175" t="str">
        <f>[6]Dimenzie!$B$12</f>
        <v>Inkluzívnosť</v>
      </c>
      <c r="C170" s="198">
        <f>L109</f>
        <v>0</v>
      </c>
      <c r="D170" s="198">
        <f t="shared" si="0"/>
        <v>1</v>
      </c>
      <c r="E170" s="175"/>
      <c r="F170" s="175"/>
      <c r="G170" s="207"/>
      <c r="H170" s="196"/>
      <c r="I170" s="196"/>
      <c r="J170" s="196"/>
      <c r="K170" s="1"/>
      <c r="L170" s="1"/>
      <c r="M170" s="107"/>
      <c r="N170" s="107"/>
      <c r="O170" s="107"/>
      <c r="P170" s="107"/>
      <c r="Q170" s="107"/>
      <c r="R170" s="107"/>
      <c r="S170" s="107"/>
      <c r="T170" s="107"/>
      <c r="U170" s="107"/>
      <c r="V170" s="107"/>
      <c r="W170" s="107"/>
      <c r="X170" s="107"/>
      <c r="Y170" s="107"/>
      <c r="Z170" s="107"/>
      <c r="AA170" s="107"/>
      <c r="AB170" s="107"/>
    </row>
    <row r="171" spans="1:28" ht="13.9">
      <c r="A171" s="171"/>
      <c r="B171" s="175" t="str">
        <f>[6]Dimenzie!$B$13</f>
        <v>Platba</v>
      </c>
      <c r="C171" s="198" t="str">
        <f>L115</f>
        <v>N/A</v>
      </c>
      <c r="D171" s="198" t="e">
        <f t="shared" si="0"/>
        <v>#VALUE!</v>
      </c>
      <c r="E171" s="175"/>
      <c r="F171" s="175"/>
      <c r="G171" s="207"/>
      <c r="H171" s="196"/>
      <c r="I171" s="196"/>
      <c r="J171" s="196"/>
      <c r="K171" s="1"/>
      <c r="L171" s="1"/>
      <c r="M171" s="107"/>
      <c r="N171" s="107"/>
      <c r="O171" s="107"/>
      <c r="P171" s="107"/>
      <c r="Q171" s="107"/>
      <c r="R171" s="107"/>
      <c r="S171" s="107"/>
      <c r="T171" s="107"/>
      <c r="U171" s="107"/>
      <c r="V171" s="107"/>
      <c r="W171" s="107"/>
      <c r="X171" s="107"/>
      <c r="Y171" s="107"/>
      <c r="Z171" s="107"/>
      <c r="AA171" s="107"/>
      <c r="AB171" s="107"/>
    </row>
    <row r="172" spans="1:28" ht="13.9">
      <c r="A172" s="171"/>
      <c r="B172" s="175" t="str">
        <f>[6]Dimenzie!$B$14</f>
        <v>Bezpečnosť</v>
      </c>
      <c r="C172" s="198">
        <f>L121</f>
        <v>0.8</v>
      </c>
      <c r="D172" s="198">
        <f t="shared" si="0"/>
        <v>0.19999999999999996</v>
      </c>
      <c r="E172" s="175"/>
      <c r="F172" s="175"/>
      <c r="G172" s="207"/>
      <c r="H172" s="196"/>
      <c r="I172" s="199"/>
      <c r="J172" s="196"/>
      <c r="K172" s="1"/>
      <c r="L172" s="1"/>
      <c r="M172" s="107"/>
      <c r="N172" s="107"/>
      <c r="O172" s="107"/>
      <c r="P172" s="107"/>
      <c r="Q172" s="107"/>
      <c r="R172" s="107"/>
      <c r="S172" s="107"/>
      <c r="T172" s="107"/>
      <c r="U172" s="107"/>
      <c r="V172" s="107"/>
      <c r="W172" s="107"/>
      <c r="X172" s="107"/>
      <c r="Y172" s="107"/>
      <c r="Z172" s="107"/>
      <c r="AA172" s="107"/>
      <c r="AB172" s="107"/>
    </row>
    <row r="173" spans="1:28" ht="13.9">
      <c r="A173" s="171"/>
      <c r="B173" s="175" t="str">
        <f>[6]Dimenzie!$B$15</f>
        <v>Transparentnosť</v>
      </c>
      <c r="C173" s="198">
        <f>L128</f>
        <v>0.14285714285714285</v>
      </c>
      <c r="D173" s="198">
        <f t="shared" si="0"/>
        <v>0.85714285714285721</v>
      </c>
      <c r="E173" s="175"/>
      <c r="F173" s="175"/>
      <c r="G173" s="207"/>
      <c r="H173" s="196"/>
      <c r="I173" s="196"/>
      <c r="J173" s="196"/>
      <c r="K173" s="1"/>
      <c r="L173" s="1"/>
      <c r="M173" s="107"/>
      <c r="N173" s="107"/>
      <c r="O173" s="107"/>
      <c r="P173" s="107"/>
      <c r="Q173" s="107"/>
      <c r="R173" s="107"/>
      <c r="S173" s="107"/>
      <c r="T173" s="107"/>
      <c r="U173" s="107"/>
      <c r="V173" s="107"/>
      <c r="W173" s="107"/>
      <c r="X173" s="107"/>
      <c r="Y173" s="107"/>
      <c r="Z173" s="107"/>
      <c r="AA173" s="107"/>
      <c r="AB173" s="107"/>
    </row>
    <row r="174" spans="1:28" ht="13.9">
      <c r="A174" s="171"/>
      <c r="B174" s="175" t="str">
        <f>[6]Dimenzie!$B$16</f>
        <v>Rozvoj</v>
      </c>
      <c r="C174" s="198">
        <f>L137</f>
        <v>0</v>
      </c>
      <c r="D174" s="198">
        <f t="shared" si="0"/>
        <v>1</v>
      </c>
      <c r="E174" s="175"/>
      <c r="F174" s="175"/>
      <c r="G174" s="207"/>
      <c r="H174" s="196"/>
      <c r="I174" s="196"/>
      <c r="J174" s="196"/>
      <c r="K174" s="1"/>
      <c r="L174" s="1"/>
      <c r="M174" s="107"/>
      <c r="N174" s="107"/>
      <c r="O174" s="107"/>
      <c r="P174" s="107"/>
      <c r="Q174" s="107"/>
      <c r="R174" s="107"/>
      <c r="S174" s="107"/>
      <c r="T174" s="107"/>
      <c r="U174" s="107"/>
      <c r="V174" s="107"/>
      <c r="W174" s="107"/>
      <c r="X174" s="107"/>
      <c r="Y174" s="107"/>
      <c r="Z174" s="107"/>
      <c r="AA174" s="107"/>
      <c r="AB174" s="107"/>
    </row>
    <row r="175" spans="1:28" ht="13.9">
      <c r="A175" s="171"/>
      <c r="B175" s="175"/>
      <c r="C175" s="175"/>
      <c r="D175" s="175"/>
      <c r="E175" s="175"/>
      <c r="F175" s="175"/>
      <c r="G175" s="207"/>
      <c r="H175" s="196"/>
      <c r="I175" s="196"/>
      <c r="J175" s="196"/>
      <c r="K175" s="1"/>
      <c r="L175" s="1"/>
      <c r="M175" s="107"/>
      <c r="N175" s="107"/>
      <c r="O175" s="107"/>
      <c r="P175" s="107"/>
      <c r="Q175" s="107"/>
      <c r="R175" s="107"/>
      <c r="S175" s="107"/>
      <c r="T175" s="107"/>
      <c r="U175" s="107"/>
      <c r="V175" s="107"/>
      <c r="W175" s="107"/>
      <c r="X175" s="107"/>
      <c r="Y175" s="107"/>
      <c r="Z175" s="107"/>
      <c r="AA175" s="107"/>
      <c r="AB175" s="107"/>
    </row>
    <row r="176" spans="1:28" ht="13.9">
      <c r="A176" s="171"/>
      <c r="B176" s="175"/>
      <c r="C176" s="175"/>
      <c r="D176" s="175"/>
      <c r="E176" s="175"/>
      <c r="F176" s="175"/>
      <c r="G176" s="207"/>
      <c r="H176" s="196"/>
      <c r="I176" s="196"/>
      <c r="J176" s="196"/>
      <c r="K176" s="1"/>
      <c r="L176" s="1"/>
      <c r="M176" s="107"/>
      <c r="N176" s="107"/>
      <c r="O176" s="107"/>
      <c r="P176" s="107"/>
      <c r="Q176" s="107"/>
      <c r="R176" s="107"/>
      <c r="S176" s="107"/>
      <c r="T176" s="107"/>
      <c r="U176" s="107"/>
      <c r="V176" s="107"/>
      <c r="W176" s="107"/>
      <c r="X176" s="107"/>
      <c r="Y176" s="107"/>
      <c r="Z176" s="107"/>
      <c r="AA176" s="107"/>
      <c r="AB176" s="107"/>
    </row>
    <row r="177" spans="1:28" ht="13.9">
      <c r="A177" s="171"/>
      <c r="B177" s="175"/>
      <c r="C177" s="175"/>
      <c r="D177" s="175"/>
      <c r="E177" s="175"/>
      <c r="F177" s="175"/>
      <c r="G177" s="207"/>
      <c r="H177" s="196"/>
      <c r="I177" s="196"/>
      <c r="J177" s="196"/>
      <c r="K177" s="1"/>
      <c r="L177" s="1"/>
      <c r="M177" s="107"/>
      <c r="N177" s="107"/>
      <c r="O177" s="107"/>
      <c r="P177" s="107"/>
      <c r="Q177" s="107"/>
      <c r="R177" s="107"/>
      <c r="S177" s="107"/>
      <c r="T177" s="107"/>
      <c r="U177" s="107"/>
      <c r="V177" s="107"/>
      <c r="W177" s="107"/>
      <c r="X177" s="107"/>
      <c r="Y177" s="107"/>
      <c r="Z177" s="107"/>
      <c r="AA177" s="107"/>
      <c r="AB177" s="107"/>
    </row>
    <row r="178" spans="1:28" ht="13.9">
      <c r="A178" s="171"/>
      <c r="B178" s="175"/>
      <c r="C178" s="175"/>
      <c r="D178" s="175"/>
      <c r="E178" s="175"/>
      <c r="F178" s="175"/>
      <c r="G178" s="207"/>
      <c r="H178" s="196"/>
      <c r="I178" s="196"/>
      <c r="J178" s="196"/>
      <c r="K178" s="1"/>
      <c r="L178" s="1"/>
      <c r="M178" s="107"/>
      <c r="N178" s="107"/>
      <c r="O178" s="107"/>
      <c r="P178" s="107"/>
      <c r="Q178" s="107"/>
      <c r="R178" s="107"/>
      <c r="S178" s="107"/>
      <c r="T178" s="107"/>
      <c r="U178" s="107"/>
      <c r="V178" s="107"/>
      <c r="W178" s="107"/>
      <c r="X178" s="107"/>
      <c r="Y178" s="107"/>
      <c r="Z178" s="107"/>
      <c r="AA178" s="107"/>
      <c r="AB178" s="107"/>
    </row>
    <row r="179" spans="1:28" ht="13.9">
      <c r="A179" s="171"/>
      <c r="B179" s="175"/>
      <c r="C179" s="175"/>
      <c r="D179" s="175"/>
      <c r="E179" s="175"/>
      <c r="F179" s="175"/>
      <c r="G179" s="207"/>
      <c r="H179" s="196"/>
      <c r="I179" s="196"/>
      <c r="J179" s="196"/>
      <c r="K179" s="1"/>
      <c r="L179" s="1"/>
      <c r="M179" s="107"/>
      <c r="N179" s="107"/>
      <c r="O179" s="107"/>
      <c r="P179" s="107"/>
      <c r="Q179" s="107"/>
      <c r="R179" s="107"/>
      <c r="S179" s="107"/>
      <c r="T179" s="107"/>
      <c r="U179" s="107"/>
      <c r="V179" s="107"/>
      <c r="W179" s="107"/>
      <c r="X179" s="107"/>
      <c r="Y179" s="107"/>
      <c r="Z179" s="107"/>
      <c r="AA179" s="107"/>
      <c r="AB179" s="107"/>
    </row>
    <row r="180" spans="1:28" ht="13.9">
      <c r="A180" s="171"/>
      <c r="B180" s="175"/>
      <c r="C180" s="175"/>
      <c r="D180" s="175"/>
      <c r="E180" s="175"/>
      <c r="F180" s="175"/>
      <c r="G180" s="207"/>
      <c r="H180" s="196"/>
      <c r="I180" s="196"/>
      <c r="J180" s="196"/>
      <c r="K180" s="1"/>
      <c r="L180" s="1"/>
      <c r="M180" s="107"/>
      <c r="N180" s="107"/>
      <c r="O180" s="107"/>
      <c r="P180" s="107"/>
      <c r="Q180" s="107"/>
      <c r="R180" s="107"/>
      <c r="S180" s="107"/>
      <c r="T180" s="107"/>
      <c r="U180" s="107"/>
      <c r="V180" s="107"/>
      <c r="W180" s="107"/>
      <c r="X180" s="107"/>
      <c r="Y180" s="107"/>
      <c r="Z180" s="107"/>
      <c r="AA180" s="107"/>
      <c r="AB180" s="107"/>
    </row>
    <row r="181" spans="1:28" ht="13.9">
      <c r="A181" s="171"/>
      <c r="B181" s="175"/>
      <c r="C181" s="175"/>
      <c r="D181" s="175"/>
      <c r="E181" s="175"/>
      <c r="F181" s="175"/>
      <c r="G181" s="207"/>
      <c r="H181" s="196"/>
      <c r="I181" s="196"/>
      <c r="J181" s="196"/>
      <c r="K181" s="1"/>
      <c r="L181" s="1"/>
      <c r="M181" s="107"/>
      <c r="N181" s="107"/>
      <c r="O181" s="107"/>
      <c r="P181" s="107"/>
      <c r="Q181" s="107"/>
      <c r="R181" s="107"/>
      <c r="S181" s="107"/>
      <c r="T181" s="107"/>
      <c r="U181" s="107"/>
      <c r="V181" s="107"/>
      <c r="W181" s="107"/>
      <c r="X181" s="107"/>
      <c r="Y181" s="107"/>
      <c r="Z181" s="107"/>
      <c r="AA181" s="107"/>
      <c r="AB181" s="107"/>
    </row>
    <row r="182" spans="1:28" ht="13.9">
      <c r="A182" s="171"/>
      <c r="B182" s="175"/>
      <c r="C182" s="175"/>
      <c r="D182" s="175"/>
      <c r="E182" s="175"/>
      <c r="F182" s="175"/>
      <c r="G182" s="207"/>
      <c r="H182" s="196"/>
      <c r="I182" s="196"/>
      <c r="J182" s="196"/>
      <c r="K182" s="1"/>
      <c r="L182" s="1"/>
      <c r="M182" s="107"/>
      <c r="N182" s="107"/>
      <c r="O182" s="107"/>
      <c r="P182" s="107"/>
      <c r="Q182" s="107"/>
      <c r="R182" s="107"/>
      <c r="S182" s="107"/>
      <c r="T182" s="107"/>
      <c r="U182" s="107"/>
      <c r="V182" s="107"/>
      <c r="W182" s="107"/>
      <c r="X182" s="107"/>
      <c r="Y182" s="107"/>
      <c r="Z182" s="107"/>
      <c r="AA182" s="107"/>
      <c r="AB182" s="107"/>
    </row>
    <row r="183" spans="1:28" ht="13.9">
      <c r="A183" s="171"/>
      <c r="B183" s="175"/>
      <c r="C183" s="175"/>
      <c r="D183" s="175"/>
      <c r="E183" s="175"/>
      <c r="F183" s="175"/>
      <c r="G183" s="207"/>
      <c r="H183" s="196"/>
      <c r="I183" s="196"/>
      <c r="J183" s="196"/>
      <c r="K183" s="1"/>
      <c r="L183" s="1"/>
      <c r="M183" s="107"/>
      <c r="N183" s="107"/>
      <c r="O183" s="107"/>
      <c r="P183" s="107"/>
      <c r="Q183" s="107"/>
      <c r="R183" s="107"/>
      <c r="S183" s="107"/>
      <c r="T183" s="107"/>
      <c r="U183" s="107"/>
      <c r="V183" s="107"/>
      <c r="W183" s="107"/>
      <c r="X183" s="107"/>
      <c r="Y183" s="107"/>
      <c r="Z183" s="107"/>
      <c r="AA183" s="107"/>
      <c r="AB183" s="107"/>
    </row>
    <row r="184" spans="1:28" ht="13.9">
      <c r="A184" s="171"/>
      <c r="B184" s="175"/>
      <c r="C184" s="175"/>
      <c r="D184" s="175"/>
      <c r="E184" s="175"/>
      <c r="F184" s="175"/>
      <c r="G184" s="207"/>
      <c r="H184" s="196"/>
      <c r="I184" s="196"/>
      <c r="J184" s="196"/>
      <c r="K184" s="1"/>
      <c r="L184" s="1"/>
      <c r="M184" s="107"/>
      <c r="N184" s="107"/>
      <c r="O184" s="107"/>
      <c r="P184" s="107"/>
      <c r="Q184" s="107"/>
      <c r="R184" s="107"/>
      <c r="S184" s="107"/>
      <c r="T184" s="107"/>
      <c r="U184" s="107"/>
      <c r="V184" s="107"/>
      <c r="W184" s="107"/>
      <c r="X184" s="107"/>
      <c r="Y184" s="107"/>
      <c r="Z184" s="107"/>
      <c r="AA184" s="107"/>
      <c r="AB184" s="107"/>
    </row>
    <row r="185" spans="1:28" ht="13.9">
      <c r="A185" s="171"/>
      <c r="B185" s="175"/>
      <c r="C185" s="175"/>
      <c r="D185" s="175"/>
      <c r="E185" s="175"/>
      <c r="F185" s="175"/>
      <c r="G185" s="207"/>
      <c r="H185" s="196"/>
      <c r="I185" s="196"/>
      <c r="J185" s="196"/>
      <c r="K185" s="1"/>
      <c r="L185" s="1"/>
      <c r="M185" s="107"/>
      <c r="N185" s="107"/>
      <c r="O185" s="107"/>
      <c r="P185" s="107"/>
      <c r="Q185" s="107"/>
      <c r="R185" s="107"/>
      <c r="S185" s="107"/>
      <c r="T185" s="107"/>
      <c r="U185" s="107"/>
      <c r="V185" s="107"/>
      <c r="W185" s="107"/>
      <c r="X185" s="107"/>
      <c r="Y185" s="107"/>
      <c r="Z185" s="107"/>
      <c r="AA185" s="107"/>
      <c r="AB185" s="107"/>
    </row>
    <row r="186" spans="1:28" ht="13.9">
      <c r="A186" s="171"/>
      <c r="B186" s="175"/>
      <c r="C186" s="175"/>
      <c r="D186" s="175"/>
      <c r="E186" s="175"/>
      <c r="F186" s="175"/>
      <c r="G186" s="207"/>
      <c r="H186" s="196"/>
      <c r="I186" s="196"/>
      <c r="J186" s="196"/>
      <c r="K186" s="1"/>
      <c r="L186" s="1"/>
      <c r="M186" s="107"/>
      <c r="N186" s="107"/>
      <c r="O186" s="107"/>
      <c r="P186" s="107"/>
      <c r="Q186" s="107"/>
      <c r="R186" s="107"/>
      <c r="S186" s="107"/>
      <c r="T186" s="107"/>
      <c r="U186" s="107"/>
      <c r="V186" s="107"/>
      <c r="W186" s="107"/>
      <c r="X186" s="107"/>
      <c r="Y186" s="107"/>
      <c r="Z186" s="107"/>
      <c r="AA186" s="107"/>
      <c r="AB186" s="107"/>
    </row>
    <row r="187" spans="1:28" ht="13.9">
      <c r="A187" s="171"/>
      <c r="B187" s="175"/>
      <c r="C187" s="175"/>
      <c r="D187" s="175"/>
      <c r="E187" s="175"/>
      <c r="F187" s="175"/>
      <c r="G187" s="207"/>
      <c r="H187" s="196"/>
      <c r="I187" s="196"/>
      <c r="J187" s="196"/>
      <c r="K187" s="1"/>
      <c r="L187" s="1"/>
      <c r="M187" s="107"/>
      <c r="N187" s="107"/>
      <c r="O187" s="107"/>
      <c r="P187" s="107"/>
      <c r="Q187" s="107"/>
      <c r="R187" s="107"/>
      <c r="S187" s="107"/>
      <c r="T187" s="107"/>
      <c r="U187" s="107"/>
      <c r="V187" s="107"/>
      <c r="W187" s="107"/>
      <c r="X187" s="107"/>
      <c r="Y187" s="107"/>
      <c r="Z187" s="107"/>
      <c r="AA187" s="107"/>
      <c r="AB187" s="107"/>
    </row>
    <row r="188" spans="1:28" ht="13.9">
      <c r="A188" s="171"/>
      <c r="B188" s="175"/>
      <c r="C188" s="175"/>
      <c r="D188" s="175"/>
      <c r="E188" s="175"/>
      <c r="F188" s="175"/>
      <c r="G188" s="207"/>
      <c r="H188" s="196"/>
      <c r="I188" s="196"/>
      <c r="J188" s="196"/>
      <c r="K188" s="1"/>
      <c r="L188" s="1"/>
      <c r="M188" s="107"/>
      <c r="N188" s="107"/>
      <c r="O188" s="107"/>
      <c r="P188" s="107"/>
      <c r="Q188" s="107"/>
      <c r="R188" s="107"/>
      <c r="S188" s="107"/>
      <c r="T188" s="107"/>
      <c r="U188" s="107"/>
      <c r="V188" s="107"/>
      <c r="W188" s="107"/>
      <c r="X188" s="107"/>
      <c r="Y188" s="107"/>
      <c r="Z188" s="107"/>
      <c r="AA188" s="107"/>
      <c r="AB188" s="107"/>
    </row>
    <row r="189" spans="1:28" ht="13.9">
      <c r="A189" s="171"/>
      <c r="B189" s="175"/>
      <c r="C189" s="175"/>
      <c r="D189" s="175"/>
      <c r="E189" s="175"/>
      <c r="F189" s="175"/>
      <c r="G189" s="207"/>
      <c r="H189" s="196"/>
      <c r="I189" s="196"/>
      <c r="J189" s="196"/>
      <c r="K189" s="1"/>
      <c r="L189" s="1"/>
      <c r="M189" s="107"/>
      <c r="N189" s="107"/>
      <c r="O189" s="107"/>
      <c r="P189" s="107"/>
      <c r="Q189" s="107"/>
      <c r="R189" s="107"/>
      <c r="S189" s="107"/>
      <c r="T189" s="107"/>
      <c r="U189" s="107"/>
      <c r="V189" s="107"/>
      <c r="W189" s="107"/>
      <c r="X189" s="107"/>
      <c r="Y189" s="107"/>
      <c r="Z189" s="107"/>
      <c r="AA189" s="107"/>
      <c r="AB189" s="107"/>
    </row>
    <row r="190" spans="1:28" ht="13.9">
      <c r="A190" s="171"/>
      <c r="B190" s="175"/>
      <c r="C190" s="175"/>
      <c r="D190" s="175"/>
      <c r="E190" s="175"/>
      <c r="F190" s="175"/>
      <c r="G190" s="207"/>
      <c r="H190" s="196"/>
      <c r="I190" s="196"/>
      <c r="J190" s="196"/>
      <c r="K190" s="1"/>
      <c r="L190" s="1"/>
      <c r="M190" s="107"/>
      <c r="N190" s="107"/>
      <c r="O190" s="107"/>
      <c r="P190" s="107"/>
      <c r="Q190" s="107"/>
      <c r="R190" s="107"/>
      <c r="S190" s="107"/>
      <c r="T190" s="107"/>
      <c r="U190" s="107"/>
      <c r="V190" s="107"/>
      <c r="W190" s="107"/>
      <c r="X190" s="107"/>
      <c r="Y190" s="107"/>
      <c r="Z190" s="107"/>
      <c r="AA190" s="107"/>
      <c r="AB190" s="107"/>
    </row>
    <row r="191" spans="1:28" ht="13.9">
      <c r="A191" s="171"/>
      <c r="B191" s="175"/>
      <c r="C191" s="175"/>
      <c r="D191" s="175"/>
      <c r="E191" s="175"/>
      <c r="F191" s="175"/>
      <c r="G191" s="207"/>
      <c r="H191" s="196"/>
      <c r="I191" s="196"/>
      <c r="J191" s="196"/>
      <c r="K191" s="1"/>
      <c r="L191" s="1"/>
      <c r="M191" s="107"/>
      <c r="N191" s="107"/>
      <c r="O191" s="107"/>
      <c r="P191" s="107"/>
      <c r="Q191" s="107"/>
      <c r="R191" s="107"/>
      <c r="S191" s="107"/>
      <c r="T191" s="107"/>
      <c r="U191" s="107"/>
      <c r="V191" s="107"/>
      <c r="W191" s="107"/>
      <c r="X191" s="107"/>
      <c r="Y191" s="107"/>
      <c r="Z191" s="107"/>
      <c r="AA191" s="107"/>
      <c r="AB191" s="107"/>
    </row>
    <row r="192" spans="1:28" ht="13.9">
      <c r="A192" s="171"/>
      <c r="B192" s="175"/>
      <c r="C192" s="175"/>
      <c r="D192" s="175"/>
      <c r="E192" s="175"/>
      <c r="F192" s="175"/>
      <c r="G192" s="207"/>
      <c r="H192" s="196"/>
      <c r="I192" s="196"/>
      <c r="J192" s="196"/>
      <c r="K192" s="1"/>
      <c r="L192" s="1"/>
      <c r="M192" s="107"/>
      <c r="N192" s="107"/>
      <c r="O192" s="107"/>
      <c r="P192" s="107"/>
      <c r="Q192" s="107"/>
      <c r="R192" s="107"/>
      <c r="S192" s="107"/>
      <c r="T192" s="107"/>
      <c r="U192" s="107"/>
      <c r="V192" s="107"/>
      <c r="W192" s="107"/>
      <c r="X192" s="107"/>
      <c r="Y192" s="107"/>
      <c r="Z192" s="107"/>
      <c r="AA192" s="107"/>
      <c r="AB192" s="107"/>
    </row>
    <row r="193" spans="1:28" ht="13.9">
      <c r="A193" s="171"/>
      <c r="B193" s="175"/>
      <c r="C193" s="175"/>
      <c r="D193" s="175"/>
      <c r="E193" s="175"/>
      <c r="F193" s="175"/>
      <c r="G193" s="207"/>
      <c r="H193" s="196"/>
      <c r="I193" s="196"/>
      <c r="J193" s="196"/>
      <c r="K193" s="1"/>
      <c r="L193" s="1"/>
      <c r="M193" s="107"/>
      <c r="N193" s="107"/>
      <c r="O193" s="107"/>
      <c r="P193" s="107"/>
      <c r="Q193" s="107"/>
      <c r="R193" s="107"/>
      <c r="S193" s="107"/>
      <c r="T193" s="107"/>
      <c r="U193" s="107"/>
      <c r="V193" s="107"/>
      <c r="W193" s="107"/>
      <c r="X193" s="107"/>
      <c r="Y193" s="107"/>
      <c r="Z193" s="107"/>
      <c r="AA193" s="107"/>
      <c r="AB193" s="107"/>
    </row>
    <row r="194" spans="1:28" ht="13.9">
      <c r="A194" s="171"/>
      <c r="B194" s="175"/>
      <c r="C194" s="175"/>
      <c r="D194" s="175"/>
      <c r="E194" s="175"/>
      <c r="F194" s="175"/>
      <c r="G194" s="207"/>
      <c r="H194" s="196"/>
      <c r="I194" s="196"/>
      <c r="J194" s="196"/>
      <c r="K194" s="1"/>
      <c r="L194" s="1"/>
      <c r="M194" s="107"/>
      <c r="N194" s="107"/>
      <c r="O194" s="107"/>
      <c r="P194" s="107"/>
      <c r="Q194" s="107"/>
      <c r="R194" s="107"/>
      <c r="S194" s="107"/>
      <c r="T194" s="107"/>
      <c r="U194" s="107"/>
      <c r="V194" s="107"/>
      <c r="W194" s="107"/>
      <c r="X194" s="107"/>
      <c r="Y194" s="107"/>
      <c r="Z194" s="107"/>
      <c r="AA194" s="107"/>
      <c r="AB194" s="107"/>
    </row>
    <row r="195" spans="1:28" ht="13.9">
      <c r="A195" s="171"/>
      <c r="B195" s="175"/>
      <c r="C195" s="175"/>
      <c r="D195" s="175"/>
      <c r="E195" s="175"/>
      <c r="F195" s="175"/>
      <c r="G195" s="207"/>
      <c r="H195" s="196"/>
      <c r="I195" s="196"/>
      <c r="J195" s="196"/>
      <c r="K195" s="1"/>
      <c r="L195" s="1"/>
      <c r="M195" s="107"/>
      <c r="N195" s="107"/>
      <c r="O195" s="107"/>
      <c r="P195" s="107"/>
      <c r="Q195" s="107"/>
      <c r="R195" s="107"/>
      <c r="S195" s="107"/>
      <c r="T195" s="107"/>
      <c r="U195" s="107"/>
      <c r="V195" s="107"/>
      <c r="W195" s="107"/>
      <c r="X195" s="107"/>
      <c r="Y195" s="107"/>
      <c r="Z195" s="107"/>
      <c r="AA195" s="107"/>
      <c r="AB195" s="107"/>
    </row>
    <row r="196" spans="1:28" ht="13.9">
      <c r="A196" s="171"/>
      <c r="B196" s="175"/>
      <c r="C196" s="175"/>
      <c r="D196" s="175"/>
      <c r="E196" s="175"/>
      <c r="F196" s="175"/>
      <c r="G196" s="207"/>
      <c r="H196" s="196"/>
      <c r="I196" s="196"/>
      <c r="J196" s="196"/>
      <c r="K196" s="1"/>
      <c r="L196" s="1"/>
      <c r="M196" s="107"/>
      <c r="N196" s="107"/>
      <c r="O196" s="107"/>
      <c r="P196" s="107"/>
      <c r="Q196" s="107"/>
      <c r="R196" s="107"/>
      <c r="S196" s="107"/>
      <c r="T196" s="107"/>
      <c r="U196" s="107"/>
      <c r="V196" s="107"/>
      <c r="W196" s="107"/>
      <c r="X196" s="107"/>
      <c r="Y196" s="107"/>
      <c r="Z196" s="107"/>
      <c r="AA196" s="107"/>
      <c r="AB196" s="107"/>
    </row>
    <row r="197" spans="1:28" ht="13.9">
      <c r="A197" s="171"/>
      <c r="B197" s="175"/>
      <c r="C197" s="175"/>
      <c r="D197" s="175"/>
      <c r="E197" s="175"/>
      <c r="F197" s="175"/>
      <c r="G197" s="207"/>
      <c r="H197" s="196"/>
      <c r="I197" s="196"/>
      <c r="J197" s="196"/>
      <c r="K197" s="1"/>
      <c r="L197" s="1"/>
      <c r="M197" s="107"/>
      <c r="N197" s="107"/>
      <c r="O197" s="107"/>
      <c r="P197" s="107"/>
      <c r="Q197" s="107"/>
      <c r="R197" s="107"/>
      <c r="S197" s="107"/>
      <c r="T197" s="107"/>
      <c r="U197" s="107"/>
      <c r="V197" s="107"/>
      <c r="W197" s="107"/>
      <c r="X197" s="107"/>
      <c r="Y197" s="107"/>
      <c r="Z197" s="107"/>
      <c r="AA197" s="107"/>
      <c r="AB197" s="107"/>
    </row>
    <row r="198" spans="1:28" ht="13.9">
      <c r="A198" s="171"/>
      <c r="B198" s="175"/>
      <c r="C198" s="175"/>
      <c r="D198" s="175"/>
      <c r="E198" s="175"/>
      <c r="F198" s="175"/>
      <c r="G198" s="207"/>
      <c r="H198" s="196"/>
      <c r="I198" s="196"/>
      <c r="J198" s="196"/>
      <c r="K198" s="1"/>
      <c r="L198" s="1"/>
      <c r="M198" s="107"/>
      <c r="N198" s="107"/>
      <c r="O198" s="107"/>
      <c r="P198" s="107"/>
      <c r="Q198" s="107"/>
      <c r="R198" s="107"/>
      <c r="S198" s="107"/>
      <c r="T198" s="107"/>
      <c r="U198" s="107"/>
      <c r="V198" s="107"/>
      <c r="W198" s="107"/>
      <c r="X198" s="107"/>
      <c r="Y198" s="107"/>
      <c r="Z198" s="107"/>
      <c r="AA198" s="107"/>
      <c r="AB198" s="107"/>
    </row>
    <row r="199" spans="1:28" ht="13.9">
      <c r="A199" s="171"/>
      <c r="B199" s="175"/>
      <c r="C199" s="175"/>
      <c r="D199" s="175"/>
      <c r="E199" s="175"/>
      <c r="F199" s="175"/>
      <c r="G199" s="207"/>
      <c r="H199" s="196"/>
      <c r="I199" s="196"/>
      <c r="J199" s="196"/>
      <c r="K199" s="1"/>
      <c r="L199" s="1"/>
      <c r="M199" s="107"/>
      <c r="N199" s="107"/>
      <c r="O199" s="107"/>
      <c r="P199" s="107"/>
      <c r="Q199" s="107"/>
      <c r="R199" s="107"/>
      <c r="S199" s="107"/>
      <c r="T199" s="107"/>
      <c r="U199" s="107"/>
      <c r="V199" s="107"/>
      <c r="W199" s="107"/>
      <c r="X199" s="107"/>
      <c r="Y199" s="107"/>
      <c r="Z199" s="107"/>
      <c r="AA199" s="107"/>
      <c r="AB199" s="107"/>
    </row>
    <row r="200" spans="1:28" ht="13.9">
      <c r="A200" s="171"/>
      <c r="B200" s="175"/>
      <c r="C200" s="175"/>
      <c r="D200" s="175"/>
      <c r="E200" s="175"/>
      <c r="F200" s="175"/>
      <c r="G200" s="207"/>
      <c r="H200" s="196"/>
      <c r="I200" s="196"/>
      <c r="J200" s="196"/>
      <c r="K200" s="1"/>
      <c r="L200" s="1"/>
      <c r="M200" s="107"/>
      <c r="N200" s="107"/>
      <c r="O200" s="107"/>
      <c r="P200" s="107"/>
      <c r="Q200" s="107"/>
      <c r="R200" s="107"/>
      <c r="S200" s="107"/>
      <c r="T200" s="107"/>
      <c r="U200" s="107"/>
      <c r="V200" s="107"/>
      <c r="W200" s="107"/>
      <c r="X200" s="107"/>
      <c r="Y200" s="107"/>
      <c r="Z200" s="107"/>
      <c r="AA200" s="107"/>
      <c r="AB200" s="107"/>
    </row>
    <row r="201" spans="1:28" ht="13.9">
      <c r="A201" s="171"/>
      <c r="B201" s="175"/>
      <c r="C201" s="175"/>
      <c r="D201" s="175"/>
      <c r="E201" s="175"/>
      <c r="F201" s="175"/>
      <c r="G201" s="207"/>
      <c r="H201" s="196"/>
      <c r="I201" s="196"/>
      <c r="J201" s="196"/>
      <c r="K201" s="1"/>
      <c r="L201" s="1"/>
      <c r="M201" s="107"/>
      <c r="N201" s="107"/>
      <c r="O201" s="107"/>
      <c r="P201" s="107"/>
      <c r="Q201" s="107"/>
      <c r="R201" s="107"/>
      <c r="S201" s="107"/>
      <c r="T201" s="107"/>
      <c r="U201" s="107"/>
      <c r="V201" s="107"/>
      <c r="W201" s="107"/>
      <c r="X201" s="107"/>
      <c r="Y201" s="107"/>
      <c r="Z201" s="107"/>
      <c r="AA201" s="107"/>
      <c r="AB201" s="107"/>
    </row>
    <row r="202" spans="1:28" ht="13.9">
      <c r="A202" s="171"/>
      <c r="B202" s="175"/>
      <c r="C202" s="175"/>
      <c r="D202" s="175"/>
      <c r="E202" s="175"/>
      <c r="F202" s="175"/>
      <c r="G202" s="207"/>
      <c r="H202" s="196"/>
      <c r="I202" s="196"/>
      <c r="J202" s="196"/>
      <c r="K202" s="1"/>
      <c r="L202" s="1"/>
      <c r="M202" s="107"/>
      <c r="N202" s="107"/>
      <c r="O202" s="107"/>
      <c r="P202" s="107"/>
      <c r="Q202" s="107"/>
      <c r="R202" s="107"/>
      <c r="S202" s="107"/>
      <c r="T202" s="107"/>
      <c r="U202" s="107"/>
      <c r="V202" s="107"/>
      <c r="W202" s="107"/>
      <c r="X202" s="107"/>
      <c r="Y202" s="107"/>
      <c r="Z202" s="107"/>
      <c r="AA202" s="107"/>
      <c r="AB202" s="107"/>
    </row>
    <row r="203" spans="1:28" ht="13.9">
      <c r="A203" s="171"/>
      <c r="B203" s="175"/>
      <c r="C203" s="175"/>
      <c r="D203" s="175"/>
      <c r="E203" s="175"/>
      <c r="F203" s="175"/>
      <c r="G203" s="207"/>
      <c r="H203" s="196"/>
      <c r="I203" s="196"/>
      <c r="J203" s="196"/>
      <c r="K203" s="1"/>
      <c r="L203" s="1"/>
      <c r="M203" s="107"/>
      <c r="N203" s="107"/>
      <c r="O203" s="107"/>
      <c r="P203" s="107"/>
      <c r="Q203" s="107"/>
      <c r="R203" s="107"/>
      <c r="S203" s="107"/>
      <c r="T203" s="107"/>
      <c r="U203" s="107"/>
      <c r="V203" s="107"/>
      <c r="W203" s="107"/>
      <c r="X203" s="107"/>
      <c r="Y203" s="107"/>
      <c r="Z203" s="107"/>
      <c r="AA203" s="107"/>
      <c r="AB203" s="107"/>
    </row>
    <row r="204" spans="1:28" ht="13.9">
      <c r="A204" s="171"/>
      <c r="B204" s="175"/>
      <c r="C204" s="175"/>
      <c r="D204" s="175"/>
      <c r="E204" s="175"/>
      <c r="F204" s="175"/>
      <c r="G204" s="207"/>
      <c r="H204" s="196"/>
      <c r="I204" s="196"/>
      <c r="J204" s="196"/>
      <c r="K204" s="1"/>
      <c r="L204" s="1"/>
      <c r="M204" s="107"/>
      <c r="N204" s="107"/>
      <c r="O204" s="107"/>
      <c r="P204" s="107"/>
      <c r="Q204" s="107"/>
      <c r="R204" s="107"/>
      <c r="S204" s="107"/>
      <c r="T204" s="107"/>
      <c r="U204" s="107"/>
      <c r="V204" s="107"/>
      <c r="W204" s="107"/>
      <c r="X204" s="107"/>
      <c r="Y204" s="107"/>
      <c r="Z204" s="107"/>
      <c r="AA204" s="107"/>
      <c r="AB204" s="107"/>
    </row>
    <row r="205" spans="1:28" ht="13.9">
      <c r="A205" s="171"/>
      <c r="B205" s="175"/>
      <c r="C205" s="175"/>
      <c r="D205" s="175"/>
      <c r="E205" s="175"/>
      <c r="F205" s="175"/>
      <c r="G205" s="207"/>
      <c r="H205" s="196"/>
      <c r="I205" s="196"/>
      <c r="J205" s="196"/>
      <c r="K205" s="1"/>
      <c r="L205" s="1"/>
      <c r="M205" s="107"/>
      <c r="N205" s="107"/>
      <c r="O205" s="107"/>
      <c r="P205" s="107"/>
      <c r="Q205" s="107"/>
      <c r="R205" s="107"/>
      <c r="S205" s="107"/>
      <c r="T205" s="107"/>
      <c r="U205" s="107"/>
      <c r="V205" s="107"/>
      <c r="W205" s="107"/>
      <c r="X205" s="107"/>
      <c r="Y205" s="107"/>
      <c r="Z205" s="107"/>
      <c r="AA205" s="107"/>
      <c r="AB205" s="107"/>
    </row>
    <row r="206" spans="1:28" ht="13.9">
      <c r="A206" s="171"/>
      <c r="B206" s="175"/>
      <c r="C206" s="175"/>
      <c r="D206" s="175"/>
      <c r="E206" s="175"/>
      <c r="F206" s="175"/>
      <c r="G206" s="207"/>
      <c r="H206" s="196"/>
      <c r="I206" s="196"/>
      <c r="J206" s="196"/>
      <c r="K206" s="1"/>
      <c r="L206" s="1"/>
      <c r="M206" s="107"/>
      <c r="N206" s="107"/>
      <c r="O206" s="107"/>
      <c r="P206" s="107"/>
      <c r="Q206" s="107"/>
      <c r="R206" s="107"/>
      <c r="S206" s="107"/>
      <c r="T206" s="107"/>
      <c r="U206" s="107"/>
      <c r="V206" s="107"/>
      <c r="W206" s="107"/>
      <c r="X206" s="107"/>
      <c r="Y206" s="107"/>
      <c r="Z206" s="107"/>
      <c r="AA206" s="107"/>
      <c r="AB206" s="107"/>
    </row>
    <row r="207" spans="1:28" ht="13.9">
      <c r="A207" s="171"/>
      <c r="B207" s="175"/>
      <c r="C207" s="175"/>
      <c r="D207" s="175"/>
      <c r="E207" s="175"/>
      <c r="F207" s="175"/>
      <c r="G207" s="207"/>
      <c r="H207" s="196"/>
      <c r="I207" s="196"/>
      <c r="J207" s="196"/>
      <c r="K207" s="1"/>
      <c r="L207" s="1"/>
      <c r="M207" s="107"/>
      <c r="N207" s="107"/>
      <c r="O207" s="107"/>
      <c r="P207" s="107"/>
      <c r="Q207" s="107"/>
      <c r="R207" s="107"/>
      <c r="S207" s="107"/>
      <c r="T207" s="107"/>
      <c r="U207" s="107"/>
      <c r="V207" s="107"/>
      <c r="W207" s="107"/>
      <c r="X207" s="107"/>
      <c r="Y207" s="107"/>
      <c r="Z207" s="107"/>
      <c r="AA207" s="107"/>
      <c r="AB207" s="107"/>
    </row>
    <row r="208" spans="1:28" ht="13.9">
      <c r="A208" s="171"/>
      <c r="B208" s="175"/>
      <c r="C208" s="175"/>
      <c r="D208" s="175"/>
      <c r="E208" s="175"/>
      <c r="F208" s="175"/>
      <c r="G208" s="207"/>
      <c r="H208" s="196"/>
      <c r="I208" s="196"/>
      <c r="J208" s="196"/>
      <c r="K208" s="1"/>
      <c r="L208" s="1"/>
      <c r="M208" s="107"/>
      <c r="N208" s="107"/>
      <c r="O208" s="107"/>
      <c r="P208" s="107"/>
      <c r="Q208" s="107"/>
      <c r="R208" s="107"/>
      <c r="S208" s="107"/>
      <c r="T208" s="107"/>
      <c r="U208" s="107"/>
      <c r="V208" s="107"/>
      <c r="W208" s="107"/>
      <c r="X208" s="107"/>
      <c r="Y208" s="107"/>
      <c r="Z208" s="107"/>
      <c r="AA208" s="107"/>
      <c r="AB208" s="107"/>
    </row>
  </sheetData>
  <autoFilter ref="A1:AB208" xr:uid="{00000000-0009-0000-0000-00000F000000}"/>
  <mergeCells count="1">
    <mergeCell ref="I77:I78"/>
  </mergeCells>
  <hyperlinks>
    <hyperlink ref="F16" r:id="rId1" xr:uid="{00000000-0004-0000-0F00-000000000000}"/>
    <hyperlink ref="F29" r:id="rId2" xr:uid="{00000000-0004-0000-0F00-000001000000}"/>
  </hyperlinks>
  <pageMargins left="0.7" right="0.7" top="0.75" bottom="0.75" header="0.3" footer="0.3"/>
  <pageSetup paperSize="9" orientation="portrait"/>
  <drawing r:id="rId3"/>
  <legacy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election activeCell="Q4" sqref="Q4"/>
    </sheetView>
  </sheetViews>
  <sheetFormatPr defaultRowHeight="13.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1155CC"/>
    <outlinePr summaryBelow="0" summaryRight="0"/>
  </sheetPr>
  <dimension ref="A1:BS1002"/>
  <sheetViews>
    <sheetView workbookViewId="0">
      <pane xSplit="1" ySplit="2" topLeftCell="B3" activePane="bottomRight" state="frozen"/>
      <selection pane="bottomRight" activeCell="B3" sqref="B3"/>
      <selection pane="bottomLeft" activeCell="A3" sqref="A3"/>
      <selection pane="topRight" activeCell="B1" sqref="B1"/>
    </sheetView>
  </sheetViews>
  <sheetFormatPr defaultColWidth="14.42578125" defaultRowHeight="15.75" customHeight="1"/>
  <cols>
    <col min="1" max="1" width="60.5703125" customWidth="1"/>
    <col min="2" max="56" width="21.85546875" customWidth="1"/>
  </cols>
  <sheetData>
    <row r="1" spans="1:71" ht="36" customHeight="1">
      <c r="A1" s="24" t="s">
        <v>0</v>
      </c>
      <c r="B1" s="369" t="s">
        <v>7</v>
      </c>
      <c r="C1" s="381"/>
      <c r="D1" s="381"/>
      <c r="E1" s="381"/>
      <c r="F1" s="381"/>
      <c r="G1" s="368" t="e">
        <f>#REF!</f>
        <v>#REF!</v>
      </c>
      <c r="H1" s="379"/>
      <c r="I1" s="379"/>
      <c r="J1" s="379"/>
      <c r="K1" s="380"/>
      <c r="L1" s="365" t="e">
        <f>#REF!</f>
        <v>#REF!</v>
      </c>
      <c r="M1" s="379"/>
      <c r="N1" s="379"/>
      <c r="O1" s="379"/>
      <c r="P1" s="380"/>
      <c r="Q1" s="368" t="e">
        <f>#REF!</f>
        <v>#REF!</v>
      </c>
      <c r="R1" s="379"/>
      <c r="S1" s="379"/>
      <c r="T1" s="379"/>
      <c r="U1" s="380"/>
      <c r="V1" s="366" t="e">
        <f>#REF!</f>
        <v>#REF!</v>
      </c>
      <c r="W1" s="379"/>
      <c r="X1" s="379"/>
      <c r="Y1" s="379"/>
      <c r="Z1" s="380"/>
      <c r="AA1" s="368" t="e">
        <f>#REF!</f>
        <v>#REF!</v>
      </c>
      <c r="AB1" s="379"/>
      <c r="AC1" s="379"/>
      <c r="AD1" s="379"/>
      <c r="AE1" s="380"/>
      <c r="AF1" s="365" t="e">
        <f>#REF!</f>
        <v>#REF!</v>
      </c>
      <c r="AG1" s="379"/>
      <c r="AH1" s="379"/>
      <c r="AI1" s="379"/>
      <c r="AJ1" s="380"/>
      <c r="AK1" s="368" t="e">
        <f>#REF!</f>
        <v>#REF!</v>
      </c>
      <c r="AL1" s="379"/>
      <c r="AM1" s="379"/>
      <c r="AN1" s="379"/>
      <c r="AO1" s="380"/>
      <c r="AP1" s="365" t="e">
        <f>#REF!</f>
        <v>#REF!</v>
      </c>
      <c r="AQ1" s="379"/>
      <c r="AR1" s="379"/>
      <c r="AS1" s="379"/>
      <c r="AT1" s="380"/>
      <c r="AU1" s="368" t="s">
        <v>1</v>
      </c>
      <c r="AV1" s="379"/>
      <c r="AW1" s="379"/>
      <c r="AX1" s="379"/>
      <c r="AY1" s="380"/>
      <c r="AZ1" s="367" t="e">
        <f>#REF!</f>
        <v>#REF!</v>
      </c>
      <c r="BA1" s="379"/>
      <c r="BB1" s="379"/>
      <c r="BC1" s="379"/>
      <c r="BD1" s="380"/>
      <c r="BE1" s="8"/>
      <c r="BF1" s="8"/>
      <c r="BG1" s="8"/>
      <c r="BH1" s="8"/>
      <c r="BI1" s="8"/>
      <c r="BJ1" s="8"/>
      <c r="BK1" s="8"/>
      <c r="BL1" s="8"/>
      <c r="BM1" s="8"/>
      <c r="BN1" s="8"/>
      <c r="BO1" s="8"/>
      <c r="BP1" s="8"/>
      <c r="BQ1" s="8"/>
      <c r="BR1" s="8"/>
      <c r="BS1" s="8"/>
    </row>
    <row r="2" spans="1:71" ht="24">
      <c r="A2" s="29"/>
      <c r="B2" s="30" t="s">
        <v>2</v>
      </c>
      <c r="C2" s="31" t="s">
        <v>3</v>
      </c>
      <c r="D2" s="31" t="s">
        <v>4</v>
      </c>
      <c r="E2" s="31" t="s">
        <v>5</v>
      </c>
      <c r="F2" s="32" t="s">
        <v>6</v>
      </c>
      <c r="G2" s="33" t="s">
        <v>2</v>
      </c>
      <c r="H2" s="34" t="s">
        <v>3</v>
      </c>
      <c r="I2" s="34" t="s">
        <v>4</v>
      </c>
      <c r="J2" s="34" t="s">
        <v>5</v>
      </c>
      <c r="K2" s="35" t="s">
        <v>6</v>
      </c>
      <c r="L2" s="36" t="s">
        <v>2</v>
      </c>
      <c r="M2" s="37" t="s">
        <v>3</v>
      </c>
      <c r="N2" s="37" t="s">
        <v>4</v>
      </c>
      <c r="O2" s="37" t="s">
        <v>5</v>
      </c>
      <c r="P2" s="38" t="s">
        <v>6</v>
      </c>
      <c r="Q2" s="34" t="s">
        <v>2</v>
      </c>
      <c r="R2" s="34" t="s">
        <v>3</v>
      </c>
      <c r="S2" s="34" t="s">
        <v>4</v>
      </c>
      <c r="T2" s="34" t="s">
        <v>5</v>
      </c>
      <c r="U2" s="34" t="s">
        <v>6</v>
      </c>
      <c r="V2" s="38" t="s">
        <v>2</v>
      </c>
      <c r="W2" s="38" t="s">
        <v>3</v>
      </c>
      <c r="X2" s="38" t="s">
        <v>4</v>
      </c>
      <c r="Y2" s="38" t="s">
        <v>5</v>
      </c>
      <c r="Z2" s="38" t="s">
        <v>6</v>
      </c>
      <c r="AA2" s="34" t="s">
        <v>2</v>
      </c>
      <c r="AB2" s="34" t="s">
        <v>3</v>
      </c>
      <c r="AC2" s="34" t="s">
        <v>4</v>
      </c>
      <c r="AD2" s="34" t="s">
        <v>5</v>
      </c>
      <c r="AE2" s="34" t="s">
        <v>6</v>
      </c>
      <c r="AF2" s="38" t="s">
        <v>2</v>
      </c>
      <c r="AG2" s="38" t="s">
        <v>3</v>
      </c>
      <c r="AH2" s="38" t="s">
        <v>4</v>
      </c>
      <c r="AI2" s="38" t="s">
        <v>5</v>
      </c>
      <c r="AJ2" s="38" t="s">
        <v>6</v>
      </c>
      <c r="AK2" s="34" t="s">
        <v>2</v>
      </c>
      <c r="AL2" s="34" t="s">
        <v>3</v>
      </c>
      <c r="AM2" s="34" t="s">
        <v>4</v>
      </c>
      <c r="AN2" s="34" t="s">
        <v>5</v>
      </c>
      <c r="AO2" s="34" t="s">
        <v>6</v>
      </c>
      <c r="AP2" s="38" t="s">
        <v>2</v>
      </c>
      <c r="AQ2" s="38" t="s">
        <v>3</v>
      </c>
      <c r="AR2" s="38" t="s">
        <v>4</v>
      </c>
      <c r="AS2" s="38" t="s">
        <v>5</v>
      </c>
      <c r="AT2" s="38" t="s">
        <v>6</v>
      </c>
      <c r="AU2" s="34" t="s">
        <v>2</v>
      </c>
      <c r="AV2" s="34" t="s">
        <v>3</v>
      </c>
      <c r="AW2" s="34" t="s">
        <v>4</v>
      </c>
      <c r="AX2" s="34" t="s">
        <v>5</v>
      </c>
      <c r="AY2" s="34" t="s">
        <v>6</v>
      </c>
      <c r="AZ2" s="38" t="s">
        <v>2</v>
      </c>
      <c r="BA2" s="38" t="s">
        <v>3</v>
      </c>
      <c r="BB2" s="38" t="s">
        <v>4</v>
      </c>
      <c r="BC2" s="38" t="s">
        <v>5</v>
      </c>
      <c r="BD2" s="38" t="s">
        <v>6</v>
      </c>
      <c r="BE2" s="14"/>
      <c r="BF2" s="14"/>
      <c r="BG2" s="14"/>
      <c r="BH2" s="14"/>
      <c r="BI2" s="14"/>
      <c r="BJ2" s="14"/>
      <c r="BK2" s="14"/>
      <c r="BL2" s="14"/>
      <c r="BM2" s="14"/>
      <c r="BN2" s="14"/>
      <c r="BO2" s="14"/>
      <c r="BP2" s="14"/>
      <c r="BQ2" s="14"/>
      <c r="BR2" s="14"/>
      <c r="BS2" s="14"/>
    </row>
    <row r="3" spans="1:71" ht="15">
      <c r="A3" s="40" t="e">
        <f>#REF!</f>
        <v>#REF!</v>
      </c>
      <c r="B3" s="41" t="e">
        <f>#REF!</f>
        <v>#REF!</v>
      </c>
      <c r="C3" s="41" t="e">
        <f>#REF!</f>
        <v>#REF!</v>
      </c>
      <c r="D3" s="41" t="e">
        <f>#REF!</f>
        <v>#REF!</v>
      </c>
      <c r="E3" s="41" t="e">
        <f>#REF!</f>
        <v>#REF!</v>
      </c>
      <c r="F3" s="44" t="e">
        <f>#REF!</f>
        <v>#REF!</v>
      </c>
      <c r="G3" s="46" t="e">
        <f>#REF!</f>
        <v>#REF!</v>
      </c>
      <c r="H3" s="47" t="e">
        <f>#REF!</f>
        <v>#REF!</v>
      </c>
      <c r="I3" s="48" t="e">
        <f>#REF!</f>
        <v>#REF!</v>
      </c>
      <c r="J3" s="48" t="e">
        <f>#REF!</f>
        <v>#REF!</v>
      </c>
      <c r="K3" s="18" t="e">
        <f>#REF!</f>
        <v>#REF!</v>
      </c>
      <c r="L3" s="49" t="e">
        <f>#REF!</f>
        <v>#REF!</v>
      </c>
      <c r="M3" s="48" t="e">
        <f>#REF!</f>
        <v>#REF!</v>
      </c>
      <c r="N3" s="48" t="e">
        <f>#REF!</f>
        <v>#REF!</v>
      </c>
      <c r="O3" s="48" t="e">
        <f>#REF!</f>
        <v>#REF!</v>
      </c>
      <c r="P3" s="20" t="e">
        <f>#REF!</f>
        <v>#REF!</v>
      </c>
      <c r="Q3" s="50" t="e">
        <f>#REF!</f>
        <v>#REF!</v>
      </c>
      <c r="R3" s="51" t="e">
        <f>#REF!</f>
        <v>#REF!</v>
      </c>
      <c r="S3" s="51" t="e">
        <f>#REF!</f>
        <v>#REF!</v>
      </c>
      <c r="T3" s="51" t="e">
        <f>#REF!</f>
        <v>#REF!</v>
      </c>
      <c r="U3" s="20" t="e">
        <f>#REF!</f>
        <v>#REF!</v>
      </c>
      <c r="V3" s="50" t="e">
        <f>#REF!</f>
        <v>#REF!</v>
      </c>
      <c r="W3" s="51" t="e">
        <f>#REF!</f>
        <v>#REF!</v>
      </c>
      <c r="X3" s="51" t="e">
        <f>#REF!</f>
        <v>#REF!</v>
      </c>
      <c r="Y3" s="51" t="e">
        <f>#REF!</f>
        <v>#REF!</v>
      </c>
      <c r="Z3" s="20" t="e">
        <f>#REF!</f>
        <v>#REF!</v>
      </c>
      <c r="AA3" s="50" t="e">
        <f>#REF!</f>
        <v>#REF!</v>
      </c>
      <c r="AB3" s="51" t="e">
        <f>#REF!</f>
        <v>#REF!</v>
      </c>
      <c r="AC3" s="51" t="e">
        <f>#REF!</f>
        <v>#REF!</v>
      </c>
      <c r="AD3" s="51" t="e">
        <f>#REF!</f>
        <v>#REF!</v>
      </c>
      <c r="AE3" s="20" t="e">
        <f>#REF!</f>
        <v>#REF!</v>
      </c>
      <c r="AF3" s="50" t="e">
        <f>#REF!</f>
        <v>#REF!</v>
      </c>
      <c r="AG3" s="51" t="e">
        <f>#REF!</f>
        <v>#REF!</v>
      </c>
      <c r="AH3" s="51" t="e">
        <f>#REF!</f>
        <v>#REF!</v>
      </c>
      <c r="AI3" s="51" t="e">
        <f>#REF!</f>
        <v>#REF!</v>
      </c>
      <c r="AJ3" s="20" t="e">
        <f>#REF!</f>
        <v>#REF!</v>
      </c>
      <c r="AK3" s="50" t="e">
        <f>#REF!</f>
        <v>#REF!</v>
      </c>
      <c r="AL3" s="51" t="e">
        <f>#REF!</f>
        <v>#REF!</v>
      </c>
      <c r="AM3" s="51" t="e">
        <f>#REF!</f>
        <v>#REF!</v>
      </c>
      <c r="AN3" s="51" t="e">
        <f>#REF!</f>
        <v>#REF!</v>
      </c>
      <c r="AO3" s="20" t="e">
        <f>#REF!</f>
        <v>#REF!</v>
      </c>
      <c r="AP3" s="50" t="e">
        <f>#REF!</f>
        <v>#REF!</v>
      </c>
      <c r="AQ3" s="51" t="e">
        <f>#REF!</f>
        <v>#REF!</v>
      </c>
      <c r="AR3" s="51" t="e">
        <f>#REF!</f>
        <v>#REF!</v>
      </c>
      <c r="AS3" s="51" t="e">
        <f>#REF!</f>
        <v>#REF!</v>
      </c>
      <c r="AT3" s="20" t="e">
        <f>#REF!</f>
        <v>#REF!</v>
      </c>
      <c r="AU3" s="54" t="e">
        <f>#REF!</f>
        <v>#REF!</v>
      </c>
      <c r="AV3" s="51" t="e">
        <f>#REF!</f>
        <v>#REF!</v>
      </c>
      <c r="AW3" s="51" t="e">
        <f>#REF!</f>
        <v>#REF!</v>
      </c>
      <c r="AX3" s="51" t="e">
        <f>#REF!</f>
        <v>#REF!</v>
      </c>
      <c r="AY3" s="20" t="e">
        <f>#REF!</f>
        <v>#REF!</v>
      </c>
      <c r="AZ3" s="50" t="e">
        <f>#REF!</f>
        <v>#REF!</v>
      </c>
      <c r="BA3" s="51" t="e">
        <f>#REF!</f>
        <v>#REF!</v>
      </c>
      <c r="BB3" s="51" t="e">
        <f>#REF!</f>
        <v>#REF!</v>
      </c>
      <c r="BC3" s="51" t="e">
        <f>#REF!</f>
        <v>#REF!</v>
      </c>
      <c r="BD3" s="20" t="e">
        <f>#REF!</f>
        <v>#REF!</v>
      </c>
    </row>
    <row r="4" spans="1:71" ht="15">
      <c r="A4" s="55" t="e">
        <f>#REF!</f>
        <v>#REF!</v>
      </c>
      <c r="B4" s="56" t="e">
        <f>#REF!</f>
        <v>#REF!</v>
      </c>
      <c r="C4" s="56" t="e">
        <f>#REF!</f>
        <v>#REF!</v>
      </c>
      <c r="D4" s="56" t="e">
        <f>#REF!</f>
        <v>#REF!</v>
      </c>
      <c r="E4" s="56" t="e">
        <f>#REF!</f>
        <v>#REF!</v>
      </c>
      <c r="F4" s="57" t="e">
        <f>#REF!</f>
        <v>#REF!</v>
      </c>
      <c r="G4" s="58" t="e">
        <f>#REF!</f>
        <v>#REF!</v>
      </c>
      <c r="H4" s="59" t="e">
        <f>#REF!</f>
        <v>#REF!</v>
      </c>
      <c r="I4" s="60" t="e">
        <f>#REF!</f>
        <v>#REF!</v>
      </c>
      <c r="J4" s="60" t="e">
        <f>#REF!</f>
        <v>#REF!</v>
      </c>
      <c r="K4" s="28" t="e">
        <f>#REF!</f>
        <v>#REF!</v>
      </c>
      <c r="L4" s="61" t="e">
        <f>#REF!</f>
        <v>#REF!</v>
      </c>
      <c r="M4" s="60" t="e">
        <f>#REF!</f>
        <v>#REF!</v>
      </c>
      <c r="N4" s="60" t="e">
        <f>#REF!</f>
        <v>#REF!</v>
      </c>
      <c r="O4" s="60" t="e">
        <f>#REF!</f>
        <v>#REF!</v>
      </c>
      <c r="P4" s="42" t="e">
        <f>#REF!</f>
        <v>#REF!</v>
      </c>
      <c r="Q4" s="62" t="e">
        <f>#REF!</f>
        <v>#REF!</v>
      </c>
      <c r="R4" s="63" t="e">
        <f>#REF!</f>
        <v>#REF!</v>
      </c>
      <c r="S4" s="63" t="e">
        <f>#REF!</f>
        <v>#REF!</v>
      </c>
      <c r="T4" s="63" t="e">
        <f>#REF!</f>
        <v>#REF!</v>
      </c>
      <c r="U4" s="42" t="e">
        <f>#REF!</f>
        <v>#REF!</v>
      </c>
      <c r="V4" s="62" t="e">
        <f>#REF!</f>
        <v>#REF!</v>
      </c>
      <c r="W4" s="63" t="e">
        <f>#REF!</f>
        <v>#REF!</v>
      </c>
      <c r="X4" s="63" t="e">
        <f>#REF!</f>
        <v>#REF!</v>
      </c>
      <c r="Y4" s="63" t="e">
        <f>#REF!</f>
        <v>#REF!</v>
      </c>
      <c r="Z4" s="42" t="e">
        <f>#REF!</f>
        <v>#REF!</v>
      </c>
      <c r="AA4" s="62" t="e">
        <f>#REF!</f>
        <v>#REF!</v>
      </c>
      <c r="AB4" s="63" t="e">
        <f>#REF!</f>
        <v>#REF!</v>
      </c>
      <c r="AC4" s="63" t="e">
        <f>#REF!</f>
        <v>#REF!</v>
      </c>
      <c r="AD4" s="63" t="e">
        <f>#REF!</f>
        <v>#REF!</v>
      </c>
      <c r="AE4" s="42" t="e">
        <f>#REF!</f>
        <v>#REF!</v>
      </c>
      <c r="AF4" s="62" t="e">
        <f>#REF!</f>
        <v>#REF!</v>
      </c>
      <c r="AG4" s="63" t="e">
        <f>#REF!</f>
        <v>#REF!</v>
      </c>
      <c r="AH4" s="63" t="e">
        <f>#REF!</f>
        <v>#REF!</v>
      </c>
      <c r="AI4" s="63" t="e">
        <f>#REF!</f>
        <v>#REF!</v>
      </c>
      <c r="AJ4" s="42" t="e">
        <f>#REF!</f>
        <v>#REF!</v>
      </c>
      <c r="AK4" s="62" t="e">
        <f>#REF!</f>
        <v>#REF!</v>
      </c>
      <c r="AL4" s="63" t="e">
        <f>#REF!</f>
        <v>#REF!</v>
      </c>
      <c r="AM4" s="63" t="e">
        <f>#REF!</f>
        <v>#REF!</v>
      </c>
      <c r="AN4" s="63" t="e">
        <f>#REF!</f>
        <v>#REF!</v>
      </c>
      <c r="AO4" s="52" t="e">
        <f>#REF!</f>
        <v>#REF!</v>
      </c>
      <c r="AP4" s="62" t="e">
        <f>#REF!</f>
        <v>#REF!</v>
      </c>
      <c r="AQ4" s="63" t="e">
        <f>#REF!</f>
        <v>#REF!</v>
      </c>
      <c r="AR4" s="63" t="e">
        <f>#REF!</f>
        <v>#REF!</v>
      </c>
      <c r="AS4" s="63" t="e">
        <f>#REF!</f>
        <v>#REF!</v>
      </c>
      <c r="AT4" s="42" t="e">
        <f>#REF!</f>
        <v>#REF!</v>
      </c>
      <c r="AU4" s="64" t="e">
        <f>#REF!</f>
        <v>#REF!</v>
      </c>
      <c r="AV4" s="63" t="e">
        <f>#REF!</f>
        <v>#REF!</v>
      </c>
      <c r="AW4" s="63" t="e">
        <f>#REF!</f>
        <v>#REF!</v>
      </c>
      <c r="AX4" s="63" t="e">
        <f>#REF!</f>
        <v>#REF!</v>
      </c>
      <c r="AY4" s="42" t="e">
        <f>#REF!</f>
        <v>#REF!</v>
      </c>
      <c r="AZ4" s="62" t="e">
        <f>#REF!</f>
        <v>#REF!</v>
      </c>
      <c r="BA4" s="63" t="e">
        <f>#REF!</f>
        <v>#REF!</v>
      </c>
      <c r="BB4" s="63" t="e">
        <f>#REF!</f>
        <v>#REF!</v>
      </c>
      <c r="BC4" s="63" t="e">
        <f>#REF!</f>
        <v>#REF!</v>
      </c>
      <c r="BD4" s="42" t="e">
        <f>#REF!</f>
        <v>#REF!</v>
      </c>
    </row>
    <row r="5" spans="1:71" ht="15">
      <c r="A5" s="55" t="e">
        <f>#REF!</f>
        <v>#REF!</v>
      </c>
      <c r="B5" s="56" t="e">
        <f>#REF!</f>
        <v>#REF!</v>
      </c>
      <c r="C5" s="56" t="e">
        <f>#REF!</f>
        <v>#REF!</v>
      </c>
      <c r="D5" s="56" t="e">
        <f>#REF!</f>
        <v>#REF!</v>
      </c>
      <c r="E5" s="56" t="e">
        <f>#REF!</f>
        <v>#REF!</v>
      </c>
      <c r="F5" s="57" t="e">
        <f>#REF!</f>
        <v>#REF!</v>
      </c>
      <c r="G5" s="58" t="e">
        <f>#REF!</f>
        <v>#REF!</v>
      </c>
      <c r="H5" s="59" t="e">
        <f>#REF!</f>
        <v>#REF!</v>
      </c>
      <c r="I5" s="60" t="e">
        <f>#REF!</f>
        <v>#REF!</v>
      </c>
      <c r="J5" s="60" t="e">
        <f>#REF!</f>
        <v>#REF!</v>
      </c>
      <c r="K5" s="28" t="e">
        <f>#REF!</f>
        <v>#REF!</v>
      </c>
      <c r="L5" s="61" t="e">
        <f>#REF!</f>
        <v>#REF!</v>
      </c>
      <c r="M5" s="60" t="e">
        <f>#REF!</f>
        <v>#REF!</v>
      </c>
      <c r="N5" s="60" t="e">
        <f>#REF!</f>
        <v>#REF!</v>
      </c>
      <c r="O5" s="60" t="e">
        <f>#REF!</f>
        <v>#REF!</v>
      </c>
      <c r="P5" s="42" t="e">
        <f>#REF!</f>
        <v>#REF!</v>
      </c>
      <c r="Q5" s="62" t="e">
        <f>#REF!</f>
        <v>#REF!</v>
      </c>
      <c r="R5" s="63" t="e">
        <f>#REF!</f>
        <v>#REF!</v>
      </c>
      <c r="S5" s="63" t="e">
        <f>#REF!</f>
        <v>#REF!</v>
      </c>
      <c r="T5" s="63" t="e">
        <f>#REF!</f>
        <v>#REF!</v>
      </c>
      <c r="U5" s="42" t="e">
        <f>#REF!</f>
        <v>#REF!</v>
      </c>
      <c r="V5" s="62" t="e">
        <f>#REF!</f>
        <v>#REF!</v>
      </c>
      <c r="W5" s="63" t="e">
        <f>#REF!</f>
        <v>#REF!</v>
      </c>
      <c r="X5" s="63" t="e">
        <f>#REF!</f>
        <v>#REF!</v>
      </c>
      <c r="Y5" s="63" t="e">
        <f>#REF!</f>
        <v>#REF!</v>
      </c>
      <c r="Z5" s="42" t="e">
        <f>#REF!</f>
        <v>#REF!</v>
      </c>
      <c r="AA5" s="62" t="e">
        <f>#REF!</f>
        <v>#REF!</v>
      </c>
      <c r="AB5" s="63" t="e">
        <f>#REF!</f>
        <v>#REF!</v>
      </c>
      <c r="AC5" s="63" t="e">
        <f>#REF!</f>
        <v>#REF!</v>
      </c>
      <c r="AD5" s="63" t="e">
        <f>#REF!</f>
        <v>#REF!</v>
      </c>
      <c r="AE5" s="42" t="e">
        <f>#REF!</f>
        <v>#REF!</v>
      </c>
      <c r="AF5" s="62" t="e">
        <f>#REF!</f>
        <v>#REF!</v>
      </c>
      <c r="AG5" s="63" t="e">
        <f>#REF!</f>
        <v>#REF!</v>
      </c>
      <c r="AH5" s="63" t="e">
        <f>#REF!</f>
        <v>#REF!</v>
      </c>
      <c r="AI5" s="63" t="e">
        <f>#REF!</f>
        <v>#REF!</v>
      </c>
      <c r="AJ5" s="42" t="e">
        <f>#REF!</f>
        <v>#REF!</v>
      </c>
      <c r="AK5" s="62" t="e">
        <f>#REF!</f>
        <v>#REF!</v>
      </c>
      <c r="AL5" s="63" t="e">
        <f>#REF!</f>
        <v>#REF!</v>
      </c>
      <c r="AM5" s="63" t="e">
        <f>#REF!</f>
        <v>#REF!</v>
      </c>
      <c r="AN5" s="63" t="e">
        <f>#REF!</f>
        <v>#REF!</v>
      </c>
      <c r="AO5" s="42" t="e">
        <f>#REF!</f>
        <v>#REF!</v>
      </c>
      <c r="AP5" s="62" t="e">
        <f>#REF!</f>
        <v>#REF!</v>
      </c>
      <c r="AQ5" s="63" t="e">
        <f>#REF!</f>
        <v>#REF!</v>
      </c>
      <c r="AR5" s="63" t="e">
        <f>#REF!</f>
        <v>#REF!</v>
      </c>
      <c r="AS5" s="63" t="e">
        <f>#REF!</f>
        <v>#REF!</v>
      </c>
      <c r="AT5" s="42" t="e">
        <f>#REF!</f>
        <v>#REF!</v>
      </c>
      <c r="AU5" s="64" t="e">
        <f>#REF!</f>
        <v>#REF!</v>
      </c>
      <c r="AV5" s="63" t="e">
        <f>#REF!</f>
        <v>#REF!</v>
      </c>
      <c r="AW5" s="63" t="e">
        <f>#REF!</f>
        <v>#REF!</v>
      </c>
      <c r="AX5" s="63" t="e">
        <f>#REF!</f>
        <v>#REF!</v>
      </c>
      <c r="AY5" s="42" t="e">
        <f>#REF!</f>
        <v>#REF!</v>
      </c>
      <c r="AZ5" s="62" t="e">
        <f>#REF!</f>
        <v>#REF!</v>
      </c>
      <c r="BA5" s="63" t="e">
        <f>#REF!</f>
        <v>#REF!</v>
      </c>
      <c r="BB5" s="63" t="e">
        <f>#REF!</f>
        <v>#REF!</v>
      </c>
      <c r="BC5" s="63" t="e">
        <f>#REF!</f>
        <v>#REF!</v>
      </c>
      <c r="BD5" s="42" t="e">
        <f>#REF!</f>
        <v>#REF!</v>
      </c>
    </row>
    <row r="6" spans="1:71" ht="15">
      <c r="A6" s="55" t="e">
        <f>#REF!</f>
        <v>#REF!</v>
      </c>
      <c r="B6" s="56" t="e">
        <f>#REF!</f>
        <v>#REF!</v>
      </c>
      <c r="C6" s="56" t="e">
        <f>#REF!</f>
        <v>#REF!</v>
      </c>
      <c r="D6" s="56" t="e">
        <f>#REF!</f>
        <v>#REF!</v>
      </c>
      <c r="E6" s="56" t="e">
        <f>#REF!</f>
        <v>#REF!</v>
      </c>
      <c r="F6" s="57" t="e">
        <f>#REF!</f>
        <v>#REF!</v>
      </c>
      <c r="G6" s="58" t="e">
        <f>#REF!</f>
        <v>#REF!</v>
      </c>
      <c r="H6" s="59" t="e">
        <f>#REF!</f>
        <v>#REF!</v>
      </c>
      <c r="I6" s="60" t="e">
        <f>#REF!</f>
        <v>#REF!</v>
      </c>
      <c r="J6" s="60" t="e">
        <f>#REF!</f>
        <v>#REF!</v>
      </c>
      <c r="K6" s="28" t="e">
        <f>#REF!</f>
        <v>#REF!</v>
      </c>
      <c r="L6" s="61" t="e">
        <f>#REF!</f>
        <v>#REF!</v>
      </c>
      <c r="M6" s="60" t="e">
        <f>#REF!</f>
        <v>#REF!</v>
      </c>
      <c r="N6" s="60" t="e">
        <f>#REF!</f>
        <v>#REF!</v>
      </c>
      <c r="O6" s="60" t="e">
        <f>#REF!</f>
        <v>#REF!</v>
      </c>
      <c r="P6" s="42" t="e">
        <f>#REF!</f>
        <v>#REF!</v>
      </c>
      <c r="Q6" s="62" t="e">
        <f>#REF!</f>
        <v>#REF!</v>
      </c>
      <c r="R6" s="63" t="e">
        <f>#REF!</f>
        <v>#REF!</v>
      </c>
      <c r="S6" s="63" t="e">
        <f>#REF!</f>
        <v>#REF!</v>
      </c>
      <c r="T6" s="63" t="e">
        <f>#REF!</f>
        <v>#REF!</v>
      </c>
      <c r="U6" s="42" t="e">
        <f>#REF!</f>
        <v>#REF!</v>
      </c>
      <c r="V6" s="62" t="e">
        <f>#REF!</f>
        <v>#REF!</v>
      </c>
      <c r="W6" s="63" t="e">
        <f>#REF!</f>
        <v>#REF!</v>
      </c>
      <c r="X6" s="63" t="e">
        <f>#REF!</f>
        <v>#REF!</v>
      </c>
      <c r="Y6" s="63" t="e">
        <f>#REF!</f>
        <v>#REF!</v>
      </c>
      <c r="Z6" s="42" t="e">
        <f>#REF!</f>
        <v>#REF!</v>
      </c>
      <c r="AA6" s="62" t="e">
        <f>#REF!</f>
        <v>#REF!</v>
      </c>
      <c r="AB6" s="63" t="e">
        <f>#REF!</f>
        <v>#REF!</v>
      </c>
      <c r="AC6" s="63" t="e">
        <f>#REF!</f>
        <v>#REF!</v>
      </c>
      <c r="AD6" s="63" t="e">
        <f>#REF!</f>
        <v>#REF!</v>
      </c>
      <c r="AE6" s="42" t="e">
        <f>#REF!</f>
        <v>#REF!</v>
      </c>
      <c r="AF6" s="62" t="e">
        <f>#REF!</f>
        <v>#REF!</v>
      </c>
      <c r="AG6" s="63" t="e">
        <f>#REF!</f>
        <v>#REF!</v>
      </c>
      <c r="AH6" s="63" t="e">
        <f>#REF!</f>
        <v>#REF!</v>
      </c>
      <c r="AI6" s="63" t="e">
        <f>#REF!</f>
        <v>#REF!</v>
      </c>
      <c r="AJ6" s="42" t="e">
        <f>#REF!</f>
        <v>#REF!</v>
      </c>
      <c r="AK6" s="62" t="e">
        <f>#REF!</f>
        <v>#REF!</v>
      </c>
      <c r="AL6" s="63" t="e">
        <f>#REF!</f>
        <v>#REF!</v>
      </c>
      <c r="AM6" s="63" t="e">
        <f>#REF!</f>
        <v>#REF!</v>
      </c>
      <c r="AN6" s="63" t="e">
        <f>#REF!</f>
        <v>#REF!</v>
      </c>
      <c r="AO6" s="42" t="e">
        <f>#REF!</f>
        <v>#REF!</v>
      </c>
      <c r="AP6" s="62" t="e">
        <f>#REF!</f>
        <v>#REF!</v>
      </c>
      <c r="AQ6" s="63" t="e">
        <f>#REF!</f>
        <v>#REF!</v>
      </c>
      <c r="AR6" s="63" t="e">
        <f>#REF!</f>
        <v>#REF!</v>
      </c>
      <c r="AS6" s="63" t="e">
        <f>#REF!</f>
        <v>#REF!</v>
      </c>
      <c r="AT6" s="42" t="e">
        <f>#REF!</f>
        <v>#REF!</v>
      </c>
      <c r="AU6" s="64" t="e">
        <f>#REF!</f>
        <v>#REF!</v>
      </c>
      <c r="AV6" s="63" t="e">
        <f>#REF!</f>
        <v>#REF!</v>
      </c>
      <c r="AW6" s="63" t="e">
        <f>#REF!</f>
        <v>#REF!</v>
      </c>
      <c r="AX6" s="63" t="e">
        <f>#REF!</f>
        <v>#REF!</v>
      </c>
      <c r="AY6" s="42" t="e">
        <f>#REF!</f>
        <v>#REF!</v>
      </c>
      <c r="AZ6" s="62" t="e">
        <f>#REF!</f>
        <v>#REF!</v>
      </c>
      <c r="BA6" s="63" t="e">
        <f>#REF!</f>
        <v>#REF!</v>
      </c>
      <c r="BB6" s="63" t="e">
        <f>#REF!</f>
        <v>#REF!</v>
      </c>
      <c r="BC6" s="63" t="e">
        <f>#REF!</f>
        <v>#REF!</v>
      </c>
      <c r="BD6" s="42" t="e">
        <f>#REF!</f>
        <v>#REF!</v>
      </c>
    </row>
    <row r="7" spans="1:71" ht="15">
      <c r="A7" s="55" t="e">
        <f>#REF!</f>
        <v>#REF!</v>
      </c>
      <c r="B7" s="56" t="e">
        <f>#REF!</f>
        <v>#REF!</v>
      </c>
      <c r="C7" s="56" t="e">
        <f>#REF!</f>
        <v>#REF!</v>
      </c>
      <c r="D7" s="56" t="e">
        <f>#REF!</f>
        <v>#REF!</v>
      </c>
      <c r="E7" s="56" t="e">
        <f>#REF!</f>
        <v>#REF!</v>
      </c>
      <c r="F7" s="57" t="e">
        <f>#REF!</f>
        <v>#REF!</v>
      </c>
      <c r="G7" s="58" t="e">
        <f>#REF!</f>
        <v>#REF!</v>
      </c>
      <c r="H7" s="59" t="e">
        <f>#REF!</f>
        <v>#REF!</v>
      </c>
      <c r="I7" s="60" t="e">
        <f>#REF!</f>
        <v>#REF!</v>
      </c>
      <c r="J7" s="60" t="e">
        <f>#REF!</f>
        <v>#REF!</v>
      </c>
      <c r="K7" s="28" t="e">
        <f>#REF!</f>
        <v>#REF!</v>
      </c>
      <c r="L7" s="61" t="e">
        <f>#REF!</f>
        <v>#REF!</v>
      </c>
      <c r="M7" s="60" t="e">
        <f>#REF!</f>
        <v>#REF!</v>
      </c>
      <c r="N7" s="60" t="e">
        <f>#REF!</f>
        <v>#REF!</v>
      </c>
      <c r="O7" s="60" t="e">
        <f>#REF!</f>
        <v>#REF!</v>
      </c>
      <c r="P7" s="42" t="e">
        <f>#REF!</f>
        <v>#REF!</v>
      </c>
      <c r="Q7" s="62" t="e">
        <f>#REF!</f>
        <v>#REF!</v>
      </c>
      <c r="R7" s="63" t="e">
        <f>#REF!</f>
        <v>#REF!</v>
      </c>
      <c r="S7" s="63" t="e">
        <f>#REF!</f>
        <v>#REF!</v>
      </c>
      <c r="T7" s="63" t="e">
        <f>#REF!</f>
        <v>#REF!</v>
      </c>
      <c r="U7" s="42" t="e">
        <f>#REF!</f>
        <v>#REF!</v>
      </c>
      <c r="V7" s="62" t="e">
        <f>#REF!</f>
        <v>#REF!</v>
      </c>
      <c r="W7" s="63" t="e">
        <f>#REF!</f>
        <v>#REF!</v>
      </c>
      <c r="X7" s="63" t="e">
        <f>#REF!</f>
        <v>#REF!</v>
      </c>
      <c r="Y7" s="63" t="e">
        <f>#REF!</f>
        <v>#REF!</v>
      </c>
      <c r="Z7" s="42" t="e">
        <f>#REF!</f>
        <v>#REF!</v>
      </c>
      <c r="AA7" s="62" t="e">
        <f>#REF!</f>
        <v>#REF!</v>
      </c>
      <c r="AB7" s="63" t="e">
        <f>#REF!</f>
        <v>#REF!</v>
      </c>
      <c r="AC7" s="63" t="e">
        <f>#REF!</f>
        <v>#REF!</v>
      </c>
      <c r="AD7" s="63" t="e">
        <f>#REF!</f>
        <v>#REF!</v>
      </c>
      <c r="AE7" s="42" t="e">
        <f>#REF!</f>
        <v>#REF!</v>
      </c>
      <c r="AF7" s="62" t="e">
        <f>#REF!</f>
        <v>#REF!</v>
      </c>
      <c r="AG7" s="63" t="e">
        <f>#REF!</f>
        <v>#REF!</v>
      </c>
      <c r="AH7" s="63" t="e">
        <f>#REF!</f>
        <v>#REF!</v>
      </c>
      <c r="AI7" s="63" t="e">
        <f>#REF!</f>
        <v>#REF!</v>
      </c>
      <c r="AJ7" s="42" t="e">
        <f>#REF!</f>
        <v>#REF!</v>
      </c>
      <c r="AK7" s="62" t="e">
        <f>#REF!</f>
        <v>#REF!</v>
      </c>
      <c r="AL7" s="63" t="e">
        <f>#REF!</f>
        <v>#REF!</v>
      </c>
      <c r="AM7" s="63" t="e">
        <f>#REF!</f>
        <v>#REF!</v>
      </c>
      <c r="AN7" s="63" t="e">
        <f>#REF!</f>
        <v>#REF!</v>
      </c>
      <c r="AO7" s="42" t="e">
        <f>#REF!</f>
        <v>#REF!</v>
      </c>
      <c r="AP7" s="62" t="e">
        <f>#REF!</f>
        <v>#REF!</v>
      </c>
      <c r="AQ7" s="63" t="e">
        <f>#REF!</f>
        <v>#REF!</v>
      </c>
      <c r="AR7" s="63" t="e">
        <f>#REF!</f>
        <v>#REF!</v>
      </c>
      <c r="AS7" s="63" t="e">
        <f>#REF!</f>
        <v>#REF!</v>
      </c>
      <c r="AT7" s="42" t="e">
        <f>#REF!</f>
        <v>#REF!</v>
      </c>
      <c r="AU7" s="64" t="e">
        <f>#REF!</f>
        <v>#REF!</v>
      </c>
      <c r="AV7" s="63" t="e">
        <f>#REF!</f>
        <v>#REF!</v>
      </c>
      <c r="AW7" s="63" t="e">
        <f>#REF!</f>
        <v>#REF!</v>
      </c>
      <c r="AX7" s="63" t="e">
        <f>#REF!</f>
        <v>#REF!</v>
      </c>
      <c r="AY7" s="42" t="e">
        <f>#REF!</f>
        <v>#REF!</v>
      </c>
      <c r="AZ7" s="62" t="e">
        <f>#REF!</f>
        <v>#REF!</v>
      </c>
      <c r="BA7" s="63" t="e">
        <f>#REF!</f>
        <v>#REF!</v>
      </c>
      <c r="BB7" s="63" t="e">
        <f>#REF!</f>
        <v>#REF!</v>
      </c>
      <c r="BC7" s="63" t="e">
        <f>#REF!</f>
        <v>#REF!</v>
      </c>
      <c r="BD7" s="42" t="e">
        <f>#REF!</f>
        <v>#REF!</v>
      </c>
    </row>
    <row r="8" spans="1:71" ht="15">
      <c r="A8" s="55" t="e">
        <f>#REF!</f>
        <v>#REF!</v>
      </c>
      <c r="B8" s="56" t="e">
        <f>#REF!</f>
        <v>#REF!</v>
      </c>
      <c r="C8" s="56" t="e">
        <f>#REF!</f>
        <v>#REF!</v>
      </c>
      <c r="D8" s="56" t="e">
        <f>#REF!</f>
        <v>#REF!</v>
      </c>
      <c r="E8" s="56" t="e">
        <f>#REF!</f>
        <v>#REF!</v>
      </c>
      <c r="F8" s="57" t="e">
        <f>#REF!</f>
        <v>#REF!</v>
      </c>
      <c r="G8" s="58" t="e">
        <f>#REF!</f>
        <v>#REF!</v>
      </c>
      <c r="H8" s="59" t="e">
        <f>#REF!</f>
        <v>#REF!</v>
      </c>
      <c r="I8" s="60" t="e">
        <f>#REF!</f>
        <v>#REF!</v>
      </c>
      <c r="J8" s="60" t="e">
        <f>#REF!</f>
        <v>#REF!</v>
      </c>
      <c r="K8" s="28" t="e">
        <f>#REF!</f>
        <v>#REF!</v>
      </c>
      <c r="L8" s="61" t="e">
        <f>#REF!</f>
        <v>#REF!</v>
      </c>
      <c r="M8" s="60" t="e">
        <f>#REF!</f>
        <v>#REF!</v>
      </c>
      <c r="N8" s="60" t="e">
        <f>#REF!</f>
        <v>#REF!</v>
      </c>
      <c r="O8" s="60" t="e">
        <f>#REF!</f>
        <v>#REF!</v>
      </c>
      <c r="P8" s="42" t="e">
        <f>#REF!</f>
        <v>#REF!</v>
      </c>
      <c r="Q8" s="62" t="e">
        <f>#REF!</f>
        <v>#REF!</v>
      </c>
      <c r="R8" s="63" t="e">
        <f>#REF!</f>
        <v>#REF!</v>
      </c>
      <c r="S8" s="63" t="e">
        <f>#REF!</f>
        <v>#REF!</v>
      </c>
      <c r="T8" s="63" t="e">
        <f>#REF!</f>
        <v>#REF!</v>
      </c>
      <c r="U8" s="42" t="e">
        <f>#REF!</f>
        <v>#REF!</v>
      </c>
      <c r="V8" s="62" t="e">
        <f>#REF!</f>
        <v>#REF!</v>
      </c>
      <c r="W8" s="63" t="e">
        <f>#REF!</f>
        <v>#REF!</v>
      </c>
      <c r="X8" s="63" t="e">
        <f>#REF!</f>
        <v>#REF!</v>
      </c>
      <c r="Y8" s="63" t="e">
        <f>#REF!</f>
        <v>#REF!</v>
      </c>
      <c r="Z8" s="42" t="e">
        <f>#REF!</f>
        <v>#REF!</v>
      </c>
      <c r="AA8" s="62" t="e">
        <f>#REF!</f>
        <v>#REF!</v>
      </c>
      <c r="AB8" s="63" t="e">
        <f>#REF!</f>
        <v>#REF!</v>
      </c>
      <c r="AC8" s="63" t="e">
        <f>#REF!</f>
        <v>#REF!</v>
      </c>
      <c r="AD8" s="63" t="e">
        <f>#REF!</f>
        <v>#REF!</v>
      </c>
      <c r="AE8" s="42" t="e">
        <f>#REF!</f>
        <v>#REF!</v>
      </c>
      <c r="AF8" s="62" t="e">
        <f>#REF!</f>
        <v>#REF!</v>
      </c>
      <c r="AG8" s="63" t="e">
        <f>#REF!</f>
        <v>#REF!</v>
      </c>
      <c r="AH8" s="63" t="e">
        <f>#REF!</f>
        <v>#REF!</v>
      </c>
      <c r="AI8" s="63" t="e">
        <f>#REF!</f>
        <v>#REF!</v>
      </c>
      <c r="AJ8" s="42" t="e">
        <f>#REF!</f>
        <v>#REF!</v>
      </c>
      <c r="AK8" s="62" t="e">
        <f>#REF!</f>
        <v>#REF!</v>
      </c>
      <c r="AL8" s="63" t="e">
        <f>#REF!</f>
        <v>#REF!</v>
      </c>
      <c r="AM8" s="63" t="e">
        <f>#REF!</f>
        <v>#REF!</v>
      </c>
      <c r="AN8" s="63" t="e">
        <f>#REF!</f>
        <v>#REF!</v>
      </c>
      <c r="AO8" s="42" t="e">
        <f>#REF!</f>
        <v>#REF!</v>
      </c>
      <c r="AP8" s="62" t="e">
        <f>#REF!</f>
        <v>#REF!</v>
      </c>
      <c r="AQ8" s="63" t="e">
        <f>#REF!</f>
        <v>#REF!</v>
      </c>
      <c r="AR8" s="63" t="e">
        <f>#REF!</f>
        <v>#REF!</v>
      </c>
      <c r="AS8" s="63" t="e">
        <f>#REF!</f>
        <v>#REF!</v>
      </c>
      <c r="AT8" s="42" t="e">
        <f>#REF!</f>
        <v>#REF!</v>
      </c>
      <c r="AU8" s="64" t="e">
        <f>#REF!</f>
        <v>#REF!</v>
      </c>
      <c r="AV8" s="63" t="e">
        <f>#REF!</f>
        <v>#REF!</v>
      </c>
      <c r="AW8" s="63" t="e">
        <f>#REF!</f>
        <v>#REF!</v>
      </c>
      <c r="AX8" s="63" t="e">
        <f>#REF!</f>
        <v>#REF!</v>
      </c>
      <c r="AY8" s="42" t="e">
        <f>#REF!</f>
        <v>#REF!</v>
      </c>
      <c r="AZ8" s="62" t="e">
        <f>#REF!</f>
        <v>#REF!</v>
      </c>
      <c r="BA8" s="63" t="e">
        <f>#REF!</f>
        <v>#REF!</v>
      </c>
      <c r="BB8" s="63" t="e">
        <f>#REF!</f>
        <v>#REF!</v>
      </c>
      <c r="BC8" s="63" t="e">
        <f>#REF!</f>
        <v>#REF!</v>
      </c>
      <c r="BD8" s="42" t="e">
        <f>#REF!</f>
        <v>#REF!</v>
      </c>
    </row>
    <row r="9" spans="1:71" ht="15">
      <c r="A9" s="55" t="e">
        <f>#REF!</f>
        <v>#REF!</v>
      </c>
      <c r="B9" s="56" t="e">
        <f>#REF!</f>
        <v>#REF!</v>
      </c>
      <c r="C9" s="56" t="e">
        <f>#REF!</f>
        <v>#REF!</v>
      </c>
      <c r="D9" s="56" t="e">
        <f>#REF!</f>
        <v>#REF!</v>
      </c>
      <c r="E9" s="56" t="e">
        <f>#REF!</f>
        <v>#REF!</v>
      </c>
      <c r="F9" s="57" t="e">
        <f>#REF!</f>
        <v>#REF!</v>
      </c>
      <c r="G9" s="58" t="e">
        <f>#REF!</f>
        <v>#REF!</v>
      </c>
      <c r="H9" s="59" t="e">
        <f>#REF!</f>
        <v>#REF!</v>
      </c>
      <c r="I9" s="60" t="e">
        <f>#REF!</f>
        <v>#REF!</v>
      </c>
      <c r="J9" s="60" t="e">
        <f>#REF!</f>
        <v>#REF!</v>
      </c>
      <c r="K9" s="28" t="e">
        <f>#REF!</f>
        <v>#REF!</v>
      </c>
      <c r="L9" s="61" t="e">
        <f>#REF!</f>
        <v>#REF!</v>
      </c>
      <c r="M9" s="60" t="e">
        <f>#REF!</f>
        <v>#REF!</v>
      </c>
      <c r="N9" s="60" t="e">
        <f>#REF!</f>
        <v>#REF!</v>
      </c>
      <c r="O9" s="60" t="e">
        <f>#REF!</f>
        <v>#REF!</v>
      </c>
      <c r="P9" s="42" t="e">
        <f>#REF!</f>
        <v>#REF!</v>
      </c>
      <c r="Q9" s="62" t="e">
        <f>#REF!</f>
        <v>#REF!</v>
      </c>
      <c r="R9" s="63" t="e">
        <f>#REF!</f>
        <v>#REF!</v>
      </c>
      <c r="S9" s="63" t="e">
        <f>#REF!</f>
        <v>#REF!</v>
      </c>
      <c r="T9" s="63" t="e">
        <f>#REF!</f>
        <v>#REF!</v>
      </c>
      <c r="U9" s="42" t="e">
        <f>#REF!</f>
        <v>#REF!</v>
      </c>
      <c r="V9" s="62" t="e">
        <f>#REF!</f>
        <v>#REF!</v>
      </c>
      <c r="W9" s="63" t="e">
        <f>#REF!</f>
        <v>#REF!</v>
      </c>
      <c r="X9" s="63" t="e">
        <f>#REF!</f>
        <v>#REF!</v>
      </c>
      <c r="Y9" s="63" t="e">
        <f>#REF!</f>
        <v>#REF!</v>
      </c>
      <c r="Z9" s="42" t="e">
        <f>#REF!</f>
        <v>#REF!</v>
      </c>
      <c r="AA9" s="62" t="e">
        <f>#REF!</f>
        <v>#REF!</v>
      </c>
      <c r="AB9" s="63" t="e">
        <f>#REF!</f>
        <v>#REF!</v>
      </c>
      <c r="AC9" s="63" t="e">
        <f>#REF!</f>
        <v>#REF!</v>
      </c>
      <c r="AD9" s="63" t="e">
        <f>#REF!</f>
        <v>#REF!</v>
      </c>
      <c r="AE9" s="42" t="e">
        <f>#REF!</f>
        <v>#REF!</v>
      </c>
      <c r="AF9" s="62" t="e">
        <f>#REF!</f>
        <v>#REF!</v>
      </c>
      <c r="AG9" s="63" t="e">
        <f>#REF!</f>
        <v>#REF!</v>
      </c>
      <c r="AH9" s="63" t="e">
        <f>#REF!</f>
        <v>#REF!</v>
      </c>
      <c r="AI9" s="63" t="e">
        <f>#REF!</f>
        <v>#REF!</v>
      </c>
      <c r="AJ9" s="42" t="e">
        <f>#REF!</f>
        <v>#REF!</v>
      </c>
      <c r="AK9" s="62" t="e">
        <f>#REF!</f>
        <v>#REF!</v>
      </c>
      <c r="AL9" s="63" t="e">
        <f>#REF!</f>
        <v>#REF!</v>
      </c>
      <c r="AM9" s="63" t="e">
        <f>#REF!</f>
        <v>#REF!</v>
      </c>
      <c r="AN9" s="63" t="e">
        <f>#REF!</f>
        <v>#REF!</v>
      </c>
      <c r="AO9" s="42" t="e">
        <f>#REF!</f>
        <v>#REF!</v>
      </c>
      <c r="AP9" s="62" t="e">
        <f>#REF!</f>
        <v>#REF!</v>
      </c>
      <c r="AQ9" s="63" t="e">
        <f>#REF!</f>
        <v>#REF!</v>
      </c>
      <c r="AR9" s="63" t="e">
        <f>#REF!</f>
        <v>#REF!</v>
      </c>
      <c r="AS9" s="63" t="e">
        <f>#REF!</f>
        <v>#REF!</v>
      </c>
      <c r="AT9" s="42" t="e">
        <f>#REF!</f>
        <v>#REF!</v>
      </c>
      <c r="AU9" s="64" t="e">
        <f>#REF!</f>
        <v>#REF!</v>
      </c>
      <c r="AV9" s="63" t="e">
        <f>#REF!</f>
        <v>#REF!</v>
      </c>
      <c r="AW9" s="63" t="e">
        <f>#REF!</f>
        <v>#REF!</v>
      </c>
      <c r="AX9" s="63" t="e">
        <f>#REF!</f>
        <v>#REF!</v>
      </c>
      <c r="AY9" s="42" t="e">
        <f>#REF!</f>
        <v>#REF!</v>
      </c>
      <c r="AZ9" s="62" t="e">
        <f>#REF!</f>
        <v>#REF!</v>
      </c>
      <c r="BA9" s="63" t="e">
        <f>#REF!</f>
        <v>#REF!</v>
      </c>
      <c r="BB9" s="63" t="e">
        <f>#REF!</f>
        <v>#REF!</v>
      </c>
      <c r="BC9" s="63" t="e">
        <f>#REF!</f>
        <v>#REF!</v>
      </c>
      <c r="BD9" s="42" t="e">
        <f>#REF!</f>
        <v>#REF!</v>
      </c>
    </row>
    <row r="10" spans="1:71" ht="15">
      <c r="A10" s="55" t="e">
        <f>#REF!</f>
        <v>#REF!</v>
      </c>
      <c r="B10" s="56" t="e">
        <f>#REF!</f>
        <v>#REF!</v>
      </c>
      <c r="C10" s="56" t="e">
        <f>#REF!</f>
        <v>#REF!</v>
      </c>
      <c r="D10" s="56" t="e">
        <f>#REF!</f>
        <v>#REF!</v>
      </c>
      <c r="E10" s="56" t="e">
        <f>#REF!</f>
        <v>#REF!</v>
      </c>
      <c r="F10" s="57" t="e">
        <f>#REF!</f>
        <v>#REF!</v>
      </c>
      <c r="G10" s="58" t="e">
        <f>#REF!</f>
        <v>#REF!</v>
      </c>
      <c r="H10" s="59" t="e">
        <f>#REF!</f>
        <v>#REF!</v>
      </c>
      <c r="I10" s="60" t="e">
        <f>#REF!</f>
        <v>#REF!</v>
      </c>
      <c r="J10" s="60" t="e">
        <f>#REF!</f>
        <v>#REF!</v>
      </c>
      <c r="K10" s="28" t="e">
        <f>#REF!</f>
        <v>#REF!</v>
      </c>
      <c r="L10" s="61" t="e">
        <f>#REF!</f>
        <v>#REF!</v>
      </c>
      <c r="M10" s="60" t="e">
        <f>#REF!</f>
        <v>#REF!</v>
      </c>
      <c r="N10" s="60" t="e">
        <f>#REF!</f>
        <v>#REF!</v>
      </c>
      <c r="O10" s="60" t="e">
        <f>#REF!</f>
        <v>#REF!</v>
      </c>
      <c r="P10" s="42" t="e">
        <f>#REF!</f>
        <v>#REF!</v>
      </c>
      <c r="Q10" s="62" t="e">
        <f>#REF!</f>
        <v>#REF!</v>
      </c>
      <c r="R10" s="63" t="e">
        <f>#REF!</f>
        <v>#REF!</v>
      </c>
      <c r="S10" s="63" t="e">
        <f>#REF!</f>
        <v>#REF!</v>
      </c>
      <c r="T10" s="63" t="e">
        <f>#REF!</f>
        <v>#REF!</v>
      </c>
      <c r="U10" s="42" t="e">
        <f>#REF!</f>
        <v>#REF!</v>
      </c>
      <c r="V10" s="62" t="e">
        <f>#REF!</f>
        <v>#REF!</v>
      </c>
      <c r="W10" s="63" t="e">
        <f>#REF!</f>
        <v>#REF!</v>
      </c>
      <c r="X10" s="63" t="e">
        <f>#REF!</f>
        <v>#REF!</v>
      </c>
      <c r="Y10" s="63" t="e">
        <f>#REF!</f>
        <v>#REF!</v>
      </c>
      <c r="Z10" s="42" t="e">
        <f>#REF!</f>
        <v>#REF!</v>
      </c>
      <c r="AA10" s="62" t="e">
        <f>#REF!</f>
        <v>#REF!</v>
      </c>
      <c r="AB10" s="63" t="e">
        <f>#REF!</f>
        <v>#REF!</v>
      </c>
      <c r="AC10" s="63" t="e">
        <f>#REF!</f>
        <v>#REF!</v>
      </c>
      <c r="AD10" s="63" t="e">
        <f>#REF!</f>
        <v>#REF!</v>
      </c>
      <c r="AE10" s="42" t="e">
        <f>#REF!</f>
        <v>#REF!</v>
      </c>
      <c r="AF10" s="62" t="e">
        <f>#REF!</f>
        <v>#REF!</v>
      </c>
      <c r="AG10" s="63" t="e">
        <f>#REF!</f>
        <v>#REF!</v>
      </c>
      <c r="AH10" s="63" t="e">
        <f>#REF!</f>
        <v>#REF!</v>
      </c>
      <c r="AI10" s="63" t="e">
        <f>#REF!</f>
        <v>#REF!</v>
      </c>
      <c r="AJ10" s="42" t="e">
        <f>#REF!</f>
        <v>#REF!</v>
      </c>
      <c r="AK10" s="62" t="e">
        <f>#REF!</f>
        <v>#REF!</v>
      </c>
      <c r="AL10" s="63" t="e">
        <f>#REF!</f>
        <v>#REF!</v>
      </c>
      <c r="AM10" s="63" t="e">
        <f>#REF!</f>
        <v>#REF!</v>
      </c>
      <c r="AN10" s="63" t="e">
        <f>#REF!</f>
        <v>#REF!</v>
      </c>
      <c r="AO10" s="42" t="e">
        <f>#REF!</f>
        <v>#REF!</v>
      </c>
      <c r="AP10" s="62" t="e">
        <f>#REF!</f>
        <v>#REF!</v>
      </c>
      <c r="AQ10" s="63" t="e">
        <f>#REF!</f>
        <v>#REF!</v>
      </c>
      <c r="AR10" s="63" t="e">
        <f>#REF!</f>
        <v>#REF!</v>
      </c>
      <c r="AS10" s="63" t="e">
        <f>#REF!</f>
        <v>#REF!</v>
      </c>
      <c r="AT10" s="42" t="e">
        <f>#REF!</f>
        <v>#REF!</v>
      </c>
      <c r="AU10" s="64" t="e">
        <f>#REF!</f>
        <v>#REF!</v>
      </c>
      <c r="AV10" s="63" t="e">
        <f>#REF!</f>
        <v>#REF!</v>
      </c>
      <c r="AW10" s="63" t="e">
        <f>#REF!</f>
        <v>#REF!</v>
      </c>
      <c r="AX10" s="63" t="e">
        <f>#REF!</f>
        <v>#REF!</v>
      </c>
      <c r="AY10" s="42" t="e">
        <f>#REF!</f>
        <v>#REF!</v>
      </c>
      <c r="AZ10" s="62" t="e">
        <f>#REF!</f>
        <v>#REF!</v>
      </c>
      <c r="BA10" s="63" t="e">
        <f>#REF!</f>
        <v>#REF!</v>
      </c>
      <c r="BB10" s="63" t="e">
        <f>#REF!</f>
        <v>#REF!</v>
      </c>
      <c r="BC10" s="63" t="e">
        <f>#REF!</f>
        <v>#REF!</v>
      </c>
      <c r="BD10" s="42" t="e">
        <f>#REF!</f>
        <v>#REF!</v>
      </c>
    </row>
    <row r="11" spans="1:71" ht="15">
      <c r="A11" s="55" t="e">
        <f>#REF!</f>
        <v>#REF!</v>
      </c>
      <c r="B11" s="56" t="e">
        <f>#REF!</f>
        <v>#REF!</v>
      </c>
      <c r="C11" s="56" t="e">
        <f>#REF!</f>
        <v>#REF!</v>
      </c>
      <c r="D11" s="56" t="e">
        <f>#REF!</f>
        <v>#REF!</v>
      </c>
      <c r="E11" s="56" t="e">
        <f>#REF!</f>
        <v>#REF!</v>
      </c>
      <c r="F11" s="57" t="e">
        <f>#REF!</f>
        <v>#REF!</v>
      </c>
      <c r="G11" s="58" t="e">
        <f>#REF!</f>
        <v>#REF!</v>
      </c>
      <c r="H11" s="59" t="e">
        <f>#REF!</f>
        <v>#REF!</v>
      </c>
      <c r="I11" s="60" t="e">
        <f>#REF!</f>
        <v>#REF!</v>
      </c>
      <c r="J11" s="60" t="e">
        <f>#REF!</f>
        <v>#REF!</v>
      </c>
      <c r="K11" s="28" t="e">
        <f>#REF!</f>
        <v>#REF!</v>
      </c>
      <c r="L11" s="61" t="e">
        <f>#REF!</f>
        <v>#REF!</v>
      </c>
      <c r="M11" s="60" t="e">
        <f>#REF!</f>
        <v>#REF!</v>
      </c>
      <c r="N11" s="60" t="e">
        <f>#REF!</f>
        <v>#REF!</v>
      </c>
      <c r="O11" s="60" t="e">
        <f>#REF!</f>
        <v>#REF!</v>
      </c>
      <c r="P11" s="42" t="e">
        <f>#REF!</f>
        <v>#REF!</v>
      </c>
      <c r="Q11" s="62" t="e">
        <f>#REF!</f>
        <v>#REF!</v>
      </c>
      <c r="R11" s="63" t="e">
        <f>#REF!</f>
        <v>#REF!</v>
      </c>
      <c r="S11" s="63" t="e">
        <f>#REF!</f>
        <v>#REF!</v>
      </c>
      <c r="T11" s="63" t="e">
        <f>#REF!</f>
        <v>#REF!</v>
      </c>
      <c r="U11" s="42" t="e">
        <f>#REF!</f>
        <v>#REF!</v>
      </c>
      <c r="V11" s="62" t="e">
        <f>#REF!</f>
        <v>#REF!</v>
      </c>
      <c r="W11" s="63" t="e">
        <f>#REF!</f>
        <v>#REF!</v>
      </c>
      <c r="X11" s="63" t="e">
        <f>#REF!</f>
        <v>#REF!</v>
      </c>
      <c r="Y11" s="63" t="e">
        <f>#REF!</f>
        <v>#REF!</v>
      </c>
      <c r="Z11" s="42" t="e">
        <f>#REF!</f>
        <v>#REF!</v>
      </c>
      <c r="AA11" s="62" t="e">
        <f>#REF!</f>
        <v>#REF!</v>
      </c>
      <c r="AB11" s="63" t="e">
        <f>#REF!</f>
        <v>#REF!</v>
      </c>
      <c r="AC11" s="63" t="e">
        <f>#REF!</f>
        <v>#REF!</v>
      </c>
      <c r="AD11" s="63" t="e">
        <f>#REF!</f>
        <v>#REF!</v>
      </c>
      <c r="AE11" s="42" t="e">
        <f>#REF!</f>
        <v>#REF!</v>
      </c>
      <c r="AF11" s="62" t="e">
        <f>#REF!</f>
        <v>#REF!</v>
      </c>
      <c r="AG11" s="63" t="e">
        <f>#REF!</f>
        <v>#REF!</v>
      </c>
      <c r="AH11" s="63" t="e">
        <f>#REF!</f>
        <v>#REF!</v>
      </c>
      <c r="AI11" s="63" t="e">
        <f>#REF!</f>
        <v>#REF!</v>
      </c>
      <c r="AJ11" s="42" t="e">
        <f>#REF!</f>
        <v>#REF!</v>
      </c>
      <c r="AK11" s="62" t="e">
        <f>#REF!</f>
        <v>#REF!</v>
      </c>
      <c r="AL11" s="63" t="e">
        <f>#REF!</f>
        <v>#REF!</v>
      </c>
      <c r="AM11" s="63" t="e">
        <f>#REF!</f>
        <v>#REF!</v>
      </c>
      <c r="AN11" s="63" t="e">
        <f>#REF!</f>
        <v>#REF!</v>
      </c>
      <c r="AO11" s="42" t="e">
        <f>#REF!</f>
        <v>#REF!</v>
      </c>
      <c r="AP11" s="62" t="e">
        <f>#REF!</f>
        <v>#REF!</v>
      </c>
      <c r="AQ11" s="63" t="e">
        <f>#REF!</f>
        <v>#REF!</v>
      </c>
      <c r="AR11" s="63" t="e">
        <f>#REF!</f>
        <v>#REF!</v>
      </c>
      <c r="AS11" s="63" t="e">
        <f>#REF!</f>
        <v>#REF!</v>
      </c>
      <c r="AT11" s="42" t="e">
        <f>#REF!</f>
        <v>#REF!</v>
      </c>
      <c r="AU11" s="64" t="e">
        <f>#REF!</f>
        <v>#REF!</v>
      </c>
      <c r="AV11" s="63" t="e">
        <f>#REF!</f>
        <v>#REF!</v>
      </c>
      <c r="AW11" s="63" t="e">
        <f>#REF!</f>
        <v>#REF!</v>
      </c>
      <c r="AX11" s="63" t="e">
        <f>#REF!</f>
        <v>#REF!</v>
      </c>
      <c r="AY11" s="42" t="e">
        <f>#REF!</f>
        <v>#REF!</v>
      </c>
      <c r="AZ11" s="62" t="e">
        <f>#REF!</f>
        <v>#REF!</v>
      </c>
      <c r="BA11" s="63" t="e">
        <f>#REF!</f>
        <v>#REF!</v>
      </c>
      <c r="BB11" s="63" t="e">
        <f>#REF!</f>
        <v>#REF!</v>
      </c>
      <c r="BC11" s="63" t="e">
        <f>#REF!</f>
        <v>#REF!</v>
      </c>
      <c r="BD11" s="42" t="e">
        <f>#REF!</f>
        <v>#REF!</v>
      </c>
    </row>
    <row r="12" spans="1:71" ht="15">
      <c r="A12" s="55" t="e">
        <f>#REF!</f>
        <v>#REF!</v>
      </c>
      <c r="B12" s="56" t="e">
        <f>#REF!</f>
        <v>#REF!</v>
      </c>
      <c r="C12" s="56" t="e">
        <f>#REF!</f>
        <v>#REF!</v>
      </c>
      <c r="D12" s="56" t="e">
        <f>#REF!</f>
        <v>#REF!</v>
      </c>
      <c r="E12" s="56" t="e">
        <f>#REF!</f>
        <v>#REF!</v>
      </c>
      <c r="F12" s="57" t="e">
        <f>#REF!</f>
        <v>#REF!</v>
      </c>
      <c r="G12" s="58" t="e">
        <f>#REF!</f>
        <v>#REF!</v>
      </c>
      <c r="H12" s="59" t="e">
        <f>#REF!</f>
        <v>#REF!</v>
      </c>
      <c r="I12" s="60" t="e">
        <f>#REF!</f>
        <v>#REF!</v>
      </c>
      <c r="J12" s="60" t="e">
        <f>#REF!</f>
        <v>#REF!</v>
      </c>
      <c r="K12" s="28" t="e">
        <f>#REF!</f>
        <v>#REF!</v>
      </c>
      <c r="L12" s="61" t="e">
        <f>#REF!</f>
        <v>#REF!</v>
      </c>
      <c r="M12" s="60" t="e">
        <f>#REF!</f>
        <v>#REF!</v>
      </c>
      <c r="N12" s="60" t="e">
        <f>#REF!</f>
        <v>#REF!</v>
      </c>
      <c r="O12" s="60" t="e">
        <f>#REF!</f>
        <v>#REF!</v>
      </c>
      <c r="P12" s="42" t="e">
        <f>#REF!</f>
        <v>#REF!</v>
      </c>
      <c r="Q12" s="62" t="e">
        <f>#REF!</f>
        <v>#REF!</v>
      </c>
      <c r="R12" s="63" t="e">
        <f>#REF!</f>
        <v>#REF!</v>
      </c>
      <c r="S12" s="63" t="e">
        <f>#REF!</f>
        <v>#REF!</v>
      </c>
      <c r="T12" s="63" t="e">
        <f>#REF!</f>
        <v>#REF!</v>
      </c>
      <c r="U12" s="42" t="e">
        <f>#REF!</f>
        <v>#REF!</v>
      </c>
      <c r="V12" s="62" t="e">
        <f>#REF!</f>
        <v>#REF!</v>
      </c>
      <c r="W12" s="63" t="e">
        <f>#REF!</f>
        <v>#REF!</v>
      </c>
      <c r="X12" s="63" t="e">
        <f>#REF!</f>
        <v>#REF!</v>
      </c>
      <c r="Y12" s="63" t="e">
        <f>#REF!</f>
        <v>#REF!</v>
      </c>
      <c r="Z12" s="42" t="e">
        <f>#REF!</f>
        <v>#REF!</v>
      </c>
      <c r="AA12" s="62" t="e">
        <f>#REF!</f>
        <v>#REF!</v>
      </c>
      <c r="AB12" s="63" t="e">
        <f>#REF!</f>
        <v>#REF!</v>
      </c>
      <c r="AC12" s="63" t="e">
        <f>#REF!</f>
        <v>#REF!</v>
      </c>
      <c r="AD12" s="63" t="e">
        <f>#REF!</f>
        <v>#REF!</v>
      </c>
      <c r="AE12" s="42" t="e">
        <f>#REF!</f>
        <v>#REF!</v>
      </c>
      <c r="AF12" s="62" t="e">
        <f>#REF!</f>
        <v>#REF!</v>
      </c>
      <c r="AG12" s="63" t="e">
        <f>#REF!</f>
        <v>#REF!</v>
      </c>
      <c r="AH12" s="63" t="e">
        <f>#REF!</f>
        <v>#REF!</v>
      </c>
      <c r="AI12" s="63" t="e">
        <f>#REF!</f>
        <v>#REF!</v>
      </c>
      <c r="AJ12" s="42" t="e">
        <f>#REF!</f>
        <v>#REF!</v>
      </c>
      <c r="AK12" s="62" t="e">
        <f>#REF!</f>
        <v>#REF!</v>
      </c>
      <c r="AL12" s="63" t="e">
        <f>#REF!</f>
        <v>#REF!</v>
      </c>
      <c r="AM12" s="63" t="e">
        <f>#REF!</f>
        <v>#REF!</v>
      </c>
      <c r="AN12" s="63" t="e">
        <f>#REF!</f>
        <v>#REF!</v>
      </c>
      <c r="AO12" s="42" t="e">
        <f>#REF!</f>
        <v>#REF!</v>
      </c>
      <c r="AP12" s="62" t="e">
        <f>#REF!</f>
        <v>#REF!</v>
      </c>
      <c r="AQ12" s="63" t="e">
        <f>#REF!</f>
        <v>#REF!</v>
      </c>
      <c r="AR12" s="63" t="e">
        <f>#REF!</f>
        <v>#REF!</v>
      </c>
      <c r="AS12" s="63" t="e">
        <f>#REF!</f>
        <v>#REF!</v>
      </c>
      <c r="AT12" s="42" t="e">
        <f>#REF!</f>
        <v>#REF!</v>
      </c>
      <c r="AU12" s="64" t="e">
        <f>#REF!</f>
        <v>#REF!</v>
      </c>
      <c r="AV12" s="63" t="e">
        <f>#REF!</f>
        <v>#REF!</v>
      </c>
      <c r="AW12" s="63" t="e">
        <f>#REF!</f>
        <v>#REF!</v>
      </c>
      <c r="AX12" s="63" t="e">
        <f>#REF!</f>
        <v>#REF!</v>
      </c>
      <c r="AY12" s="42" t="e">
        <f>#REF!</f>
        <v>#REF!</v>
      </c>
      <c r="AZ12" s="62" t="e">
        <f>#REF!</f>
        <v>#REF!</v>
      </c>
      <c r="BA12" s="63" t="e">
        <f>#REF!</f>
        <v>#REF!</v>
      </c>
      <c r="BB12" s="63" t="e">
        <f>#REF!</f>
        <v>#REF!</v>
      </c>
      <c r="BC12" s="63" t="e">
        <f>#REF!</f>
        <v>#REF!</v>
      </c>
      <c r="BD12" s="42" t="e">
        <f>#REF!</f>
        <v>#REF!</v>
      </c>
    </row>
    <row r="13" spans="1:71" ht="15">
      <c r="A13" s="55" t="e">
        <f>#REF!</f>
        <v>#REF!</v>
      </c>
      <c r="B13" s="56" t="e">
        <f>#REF!</f>
        <v>#REF!</v>
      </c>
      <c r="C13" s="56" t="e">
        <f>#REF!</f>
        <v>#REF!</v>
      </c>
      <c r="D13" s="56" t="e">
        <f>#REF!</f>
        <v>#REF!</v>
      </c>
      <c r="E13" s="56" t="e">
        <f>#REF!</f>
        <v>#REF!</v>
      </c>
      <c r="F13" s="57" t="e">
        <f>#REF!</f>
        <v>#REF!</v>
      </c>
      <c r="G13" s="58" t="e">
        <f>#REF!</f>
        <v>#REF!</v>
      </c>
      <c r="H13" s="59" t="e">
        <f>#REF!</f>
        <v>#REF!</v>
      </c>
      <c r="I13" s="60" t="e">
        <f>#REF!</f>
        <v>#REF!</v>
      </c>
      <c r="J13" s="60" t="e">
        <f>#REF!</f>
        <v>#REF!</v>
      </c>
      <c r="K13" s="28" t="e">
        <f>#REF!</f>
        <v>#REF!</v>
      </c>
      <c r="L13" s="61" t="e">
        <f>#REF!</f>
        <v>#REF!</v>
      </c>
      <c r="M13" s="60" t="e">
        <f>#REF!</f>
        <v>#REF!</v>
      </c>
      <c r="N13" s="60" t="e">
        <f>#REF!</f>
        <v>#REF!</v>
      </c>
      <c r="O13" s="60" t="e">
        <f>#REF!</f>
        <v>#REF!</v>
      </c>
      <c r="P13" s="42" t="e">
        <f>#REF!</f>
        <v>#REF!</v>
      </c>
      <c r="Q13" s="62" t="e">
        <f>#REF!</f>
        <v>#REF!</v>
      </c>
      <c r="R13" s="63" t="e">
        <f>#REF!</f>
        <v>#REF!</v>
      </c>
      <c r="S13" s="63" t="e">
        <f>#REF!</f>
        <v>#REF!</v>
      </c>
      <c r="T13" s="63" t="e">
        <f>#REF!</f>
        <v>#REF!</v>
      </c>
      <c r="U13" s="42" t="e">
        <f>#REF!</f>
        <v>#REF!</v>
      </c>
      <c r="V13" s="62" t="e">
        <f>#REF!</f>
        <v>#REF!</v>
      </c>
      <c r="W13" s="63" t="e">
        <f>#REF!</f>
        <v>#REF!</v>
      </c>
      <c r="X13" s="63" t="e">
        <f>#REF!</f>
        <v>#REF!</v>
      </c>
      <c r="Y13" s="63" t="e">
        <f>#REF!</f>
        <v>#REF!</v>
      </c>
      <c r="Z13" s="42" t="e">
        <f>#REF!</f>
        <v>#REF!</v>
      </c>
      <c r="AA13" s="62" t="e">
        <f>#REF!</f>
        <v>#REF!</v>
      </c>
      <c r="AB13" s="63" t="e">
        <f>#REF!</f>
        <v>#REF!</v>
      </c>
      <c r="AC13" s="63" t="e">
        <f>#REF!</f>
        <v>#REF!</v>
      </c>
      <c r="AD13" s="63" t="e">
        <f>#REF!</f>
        <v>#REF!</v>
      </c>
      <c r="AE13" s="42" t="e">
        <f>#REF!</f>
        <v>#REF!</v>
      </c>
      <c r="AF13" s="62" t="e">
        <f>#REF!</f>
        <v>#REF!</v>
      </c>
      <c r="AG13" s="63" t="e">
        <f>#REF!</f>
        <v>#REF!</v>
      </c>
      <c r="AH13" s="63" t="e">
        <f>#REF!</f>
        <v>#REF!</v>
      </c>
      <c r="AI13" s="63" t="e">
        <f>#REF!</f>
        <v>#REF!</v>
      </c>
      <c r="AJ13" s="42" t="e">
        <f>#REF!</f>
        <v>#REF!</v>
      </c>
      <c r="AK13" s="62" t="e">
        <f>#REF!</f>
        <v>#REF!</v>
      </c>
      <c r="AL13" s="63" t="e">
        <f>#REF!</f>
        <v>#REF!</v>
      </c>
      <c r="AM13" s="63" t="e">
        <f>#REF!</f>
        <v>#REF!</v>
      </c>
      <c r="AN13" s="63" t="e">
        <f>#REF!</f>
        <v>#REF!</v>
      </c>
      <c r="AO13" s="42" t="e">
        <f>#REF!</f>
        <v>#REF!</v>
      </c>
      <c r="AP13" s="62" t="e">
        <f>#REF!</f>
        <v>#REF!</v>
      </c>
      <c r="AQ13" s="63" t="e">
        <f>#REF!</f>
        <v>#REF!</v>
      </c>
      <c r="AR13" s="63" t="e">
        <f>#REF!</f>
        <v>#REF!</v>
      </c>
      <c r="AS13" s="63" t="e">
        <f>#REF!</f>
        <v>#REF!</v>
      </c>
      <c r="AT13" s="42" t="e">
        <f>#REF!</f>
        <v>#REF!</v>
      </c>
      <c r="AU13" s="64" t="e">
        <f>#REF!</f>
        <v>#REF!</v>
      </c>
      <c r="AV13" s="63" t="e">
        <f>#REF!</f>
        <v>#REF!</v>
      </c>
      <c r="AW13" s="63" t="e">
        <f>#REF!</f>
        <v>#REF!</v>
      </c>
      <c r="AX13" s="63" t="e">
        <f>#REF!</f>
        <v>#REF!</v>
      </c>
      <c r="AY13" s="42" t="e">
        <f>#REF!</f>
        <v>#REF!</v>
      </c>
      <c r="AZ13" s="62" t="e">
        <f>#REF!</f>
        <v>#REF!</v>
      </c>
      <c r="BA13" s="63" t="e">
        <f>#REF!</f>
        <v>#REF!</v>
      </c>
      <c r="BB13" s="63" t="e">
        <f>#REF!</f>
        <v>#REF!</v>
      </c>
      <c r="BC13" s="63" t="e">
        <f>#REF!</f>
        <v>#REF!</v>
      </c>
      <c r="BD13" s="42" t="e">
        <f>#REF!</f>
        <v>#REF!</v>
      </c>
    </row>
    <row r="14" spans="1:71" ht="15">
      <c r="A14" s="55" t="e">
        <f>#REF!</f>
        <v>#REF!</v>
      </c>
      <c r="B14" s="56" t="e">
        <f>#REF!</f>
        <v>#REF!</v>
      </c>
      <c r="C14" s="56" t="e">
        <f>#REF!</f>
        <v>#REF!</v>
      </c>
      <c r="D14" s="56" t="e">
        <f>#REF!</f>
        <v>#REF!</v>
      </c>
      <c r="E14" s="56" t="e">
        <f>#REF!</f>
        <v>#REF!</v>
      </c>
      <c r="F14" s="57" t="e">
        <f>#REF!</f>
        <v>#REF!</v>
      </c>
      <c r="G14" s="58" t="e">
        <f>#REF!</f>
        <v>#REF!</v>
      </c>
      <c r="H14" s="59" t="e">
        <f>#REF!</f>
        <v>#REF!</v>
      </c>
      <c r="I14" s="60" t="e">
        <f>#REF!</f>
        <v>#REF!</v>
      </c>
      <c r="J14" s="60" t="e">
        <f>#REF!</f>
        <v>#REF!</v>
      </c>
      <c r="K14" s="28" t="e">
        <f>#REF!</f>
        <v>#REF!</v>
      </c>
      <c r="L14" s="61" t="e">
        <f>#REF!</f>
        <v>#REF!</v>
      </c>
      <c r="M14" s="60" t="e">
        <f>#REF!</f>
        <v>#REF!</v>
      </c>
      <c r="N14" s="60" t="e">
        <f>#REF!</f>
        <v>#REF!</v>
      </c>
      <c r="O14" s="60" t="e">
        <f>#REF!</f>
        <v>#REF!</v>
      </c>
      <c r="P14" s="42" t="e">
        <f>#REF!</f>
        <v>#REF!</v>
      </c>
      <c r="Q14" s="62" t="e">
        <f>#REF!</f>
        <v>#REF!</v>
      </c>
      <c r="R14" s="63" t="e">
        <f>#REF!</f>
        <v>#REF!</v>
      </c>
      <c r="S14" s="63" t="e">
        <f>#REF!</f>
        <v>#REF!</v>
      </c>
      <c r="T14" s="63" t="e">
        <f>#REF!</f>
        <v>#REF!</v>
      </c>
      <c r="U14" s="42" t="e">
        <f>#REF!</f>
        <v>#REF!</v>
      </c>
      <c r="V14" s="62" t="e">
        <f>#REF!</f>
        <v>#REF!</v>
      </c>
      <c r="W14" s="63" t="e">
        <f>#REF!</f>
        <v>#REF!</v>
      </c>
      <c r="X14" s="63" t="e">
        <f>#REF!</f>
        <v>#REF!</v>
      </c>
      <c r="Y14" s="63" t="e">
        <f>#REF!</f>
        <v>#REF!</v>
      </c>
      <c r="Z14" s="42" t="e">
        <f>#REF!</f>
        <v>#REF!</v>
      </c>
      <c r="AA14" s="62" t="e">
        <f>#REF!</f>
        <v>#REF!</v>
      </c>
      <c r="AB14" s="63" t="e">
        <f>#REF!</f>
        <v>#REF!</v>
      </c>
      <c r="AC14" s="63" t="e">
        <f>#REF!</f>
        <v>#REF!</v>
      </c>
      <c r="AD14" s="63" t="e">
        <f>#REF!</f>
        <v>#REF!</v>
      </c>
      <c r="AE14" s="42" t="e">
        <f>#REF!</f>
        <v>#REF!</v>
      </c>
      <c r="AF14" s="62" t="e">
        <f>#REF!</f>
        <v>#REF!</v>
      </c>
      <c r="AG14" s="63" t="e">
        <f>#REF!</f>
        <v>#REF!</v>
      </c>
      <c r="AH14" s="63" t="e">
        <f>#REF!</f>
        <v>#REF!</v>
      </c>
      <c r="AI14" s="63" t="e">
        <f>#REF!</f>
        <v>#REF!</v>
      </c>
      <c r="AJ14" s="42" t="e">
        <f>#REF!</f>
        <v>#REF!</v>
      </c>
      <c r="AK14" s="62" t="e">
        <f>#REF!</f>
        <v>#REF!</v>
      </c>
      <c r="AL14" s="63" t="e">
        <f>#REF!</f>
        <v>#REF!</v>
      </c>
      <c r="AM14" s="63" t="e">
        <f>#REF!</f>
        <v>#REF!</v>
      </c>
      <c r="AN14" s="63" t="e">
        <f>#REF!</f>
        <v>#REF!</v>
      </c>
      <c r="AO14" s="42" t="e">
        <f>#REF!</f>
        <v>#REF!</v>
      </c>
      <c r="AP14" s="62" t="e">
        <f>#REF!</f>
        <v>#REF!</v>
      </c>
      <c r="AQ14" s="63" t="e">
        <f>#REF!</f>
        <v>#REF!</v>
      </c>
      <c r="AR14" s="63" t="e">
        <f>#REF!</f>
        <v>#REF!</v>
      </c>
      <c r="AS14" s="63" t="e">
        <f>#REF!</f>
        <v>#REF!</v>
      </c>
      <c r="AT14" s="42" t="e">
        <f>#REF!</f>
        <v>#REF!</v>
      </c>
      <c r="AU14" s="64" t="e">
        <f>#REF!</f>
        <v>#REF!</v>
      </c>
      <c r="AV14" s="63" t="e">
        <f>#REF!</f>
        <v>#REF!</v>
      </c>
      <c r="AW14" s="63" t="e">
        <f>#REF!</f>
        <v>#REF!</v>
      </c>
      <c r="AX14" s="63" t="e">
        <f>#REF!</f>
        <v>#REF!</v>
      </c>
      <c r="AY14" s="42" t="e">
        <f>#REF!</f>
        <v>#REF!</v>
      </c>
      <c r="AZ14" s="62" t="e">
        <f>#REF!</f>
        <v>#REF!</v>
      </c>
      <c r="BA14" s="63" t="e">
        <f>#REF!</f>
        <v>#REF!</v>
      </c>
      <c r="BB14" s="63" t="e">
        <f>#REF!</f>
        <v>#REF!</v>
      </c>
      <c r="BC14" s="63" t="e">
        <f>#REF!</f>
        <v>#REF!</v>
      </c>
      <c r="BD14" s="42" t="e">
        <f>#REF!</f>
        <v>#REF!</v>
      </c>
    </row>
    <row r="15" spans="1:71" ht="15">
      <c r="A15" s="55">
        <f>'ŽS3_založenie SRO'!B2</f>
        <v>0</v>
      </c>
      <c r="B15" s="56">
        <f>'ŽS3_založenie SRO'!D151</f>
        <v>110</v>
      </c>
      <c r="C15" s="56">
        <f>'ŽS3_založenie SRO'!D152</f>
        <v>5</v>
      </c>
      <c r="D15" s="56">
        <f>'ŽS3_založenie SRO'!D153</f>
        <v>39</v>
      </c>
      <c r="E15" s="56">
        <f>'ŽS3_založenie SRO'!D154</f>
        <v>105</v>
      </c>
      <c r="F15" s="57">
        <f>'ŽS3_založenie SRO'!D155</f>
        <v>0.4411309523809524</v>
      </c>
      <c r="G15" s="58">
        <f>'ŽS3_založenie SRO'!L7</f>
        <v>6</v>
      </c>
      <c r="H15" s="59">
        <f>'ŽS3_založenie SRO'!L8</f>
        <v>0</v>
      </c>
      <c r="I15" s="60">
        <f>'ŽS3_založenie SRO'!L9</f>
        <v>1</v>
      </c>
      <c r="J15" s="60">
        <f>'ŽS3_založenie SRO'!L10</f>
        <v>6</v>
      </c>
      <c r="K15" s="28">
        <f>'ŽS3_založenie SRO'!L11</f>
        <v>0.16666666666666666</v>
      </c>
      <c r="L15" s="61">
        <f>'ŽS3_založenie SRO'!L13</f>
        <v>12</v>
      </c>
      <c r="M15" s="60">
        <f>'ŽS3_založenie SRO'!L14</f>
        <v>0</v>
      </c>
      <c r="N15" s="60">
        <f>'ŽS3_založenie SRO'!L15</f>
        <v>10</v>
      </c>
      <c r="O15" s="60">
        <f>'ŽS3_založenie SRO'!L16</f>
        <v>12</v>
      </c>
      <c r="P15" s="42">
        <f>'ŽS3_založenie SRO'!L17</f>
        <v>0.83333333333333337</v>
      </c>
      <c r="Q15" s="62">
        <f>'ŽS3_založenie SRO'!L23</f>
        <v>4</v>
      </c>
      <c r="R15" s="63">
        <f>'ŽS3_založenie SRO'!L24</f>
        <v>0</v>
      </c>
      <c r="S15" s="63">
        <f>'ŽS3_založenie SRO'!L25</f>
        <v>3</v>
      </c>
      <c r="T15" s="63">
        <f>'ŽS3_založenie SRO'!L26</f>
        <v>4</v>
      </c>
      <c r="U15" s="42">
        <f>'ŽS3_založenie SRO'!L27</f>
        <v>0.75</v>
      </c>
      <c r="V15" s="62">
        <f>'ŽS3_založenie SRO'!L29</f>
        <v>6</v>
      </c>
      <c r="W15" s="63">
        <f>'ŽS3_založenie SRO'!L30</f>
        <v>0</v>
      </c>
      <c r="X15" s="63">
        <f>'ŽS3_založenie SRO'!L31</f>
        <v>1</v>
      </c>
      <c r="Y15" s="63">
        <f>'ŽS3_založenie SRO'!L32</f>
        <v>6</v>
      </c>
      <c r="Z15" s="42">
        <f>'ŽS3_založenie SRO'!L33</f>
        <v>0.16666666666666666</v>
      </c>
      <c r="AA15" s="62">
        <f>'ŽS3_založenie SRO'!L35</f>
        <v>4</v>
      </c>
      <c r="AB15" s="63">
        <f>'ŽS3_založenie SRO'!L36</f>
        <v>0</v>
      </c>
      <c r="AC15" s="63">
        <f>'ŽS3_založenie SRO'!L37</f>
        <v>2</v>
      </c>
      <c r="AD15" s="63">
        <f>'ŽS3_založenie SRO'!L38</f>
        <v>4</v>
      </c>
      <c r="AE15" s="42">
        <f>'ŽS3_založenie SRO'!L39</f>
        <v>0.5</v>
      </c>
      <c r="AF15" s="62">
        <f>'ŽS3_založenie SRO'!L41</f>
        <v>11</v>
      </c>
      <c r="AG15" s="63">
        <f>'ŽS3_založenie SRO'!L42</f>
        <v>0</v>
      </c>
      <c r="AH15" s="63">
        <f>'ŽS3_založenie SRO'!L43</f>
        <v>0</v>
      </c>
      <c r="AI15" s="63">
        <f>'ŽS3_založenie SRO'!L44</f>
        <v>11</v>
      </c>
      <c r="AJ15" s="42">
        <f>'ŽS3_založenie SRO'!L45</f>
        <v>0</v>
      </c>
      <c r="AK15" s="62">
        <f>'ŽS3_založenie SRO'!L52</f>
        <v>24</v>
      </c>
      <c r="AL15" s="63">
        <f>'ŽS3_založenie SRO'!L53</f>
        <v>0</v>
      </c>
      <c r="AM15" s="63">
        <f>'ŽS3_založenie SRO'!L54</f>
        <v>5.5</v>
      </c>
      <c r="AN15" s="63">
        <f>'ŽS3_založenie SRO'!L55</f>
        <v>24</v>
      </c>
      <c r="AO15" s="42">
        <f>'ŽS3_založenie SRO'!L56</f>
        <v>0.22916666666666666</v>
      </c>
      <c r="AP15" s="62">
        <f>'ŽS3_založenie SRO'!L85</f>
        <v>2</v>
      </c>
      <c r="AQ15" s="63">
        <f>'ŽS3_založenie SRO'!L86</f>
        <v>0</v>
      </c>
      <c r="AR15" s="63">
        <f>'ŽS3_založenie SRO'!L87</f>
        <v>0</v>
      </c>
      <c r="AS15" s="63">
        <f>'ŽS3_založenie SRO'!L88</f>
        <v>2</v>
      </c>
      <c r="AT15" s="42">
        <f>'ŽS3_založenie SRO'!L89</f>
        <v>0</v>
      </c>
      <c r="AU15" s="64">
        <f>'ŽS3_založenie SRO'!L111</f>
        <v>4</v>
      </c>
      <c r="AV15" s="63">
        <f>'ŽS3_založenie SRO'!L112</f>
        <v>0</v>
      </c>
      <c r="AW15" s="63">
        <f>'ŽS3_založenie SRO'!L113</f>
        <v>4</v>
      </c>
      <c r="AX15" s="63">
        <f>'ŽS3_založenie SRO'!L114</f>
        <v>4</v>
      </c>
      <c r="AY15" s="42">
        <f>'ŽS3_založenie SRO'!L115</f>
        <v>1</v>
      </c>
      <c r="AZ15" s="62">
        <f>'ŽS3_založenie SRO'!L117</f>
        <v>5</v>
      </c>
      <c r="BA15" s="63">
        <f>'ŽS3_založenie SRO'!L118</f>
        <v>0</v>
      </c>
      <c r="BB15" s="63">
        <f>'ŽS3_založenie SRO'!L119</f>
        <v>5</v>
      </c>
      <c r="BC15" s="63">
        <f>'ŽS3_založenie SRO'!L120</f>
        <v>5</v>
      </c>
      <c r="BD15" s="42">
        <f>'ŽS3_založenie SRO'!L121</f>
        <v>1</v>
      </c>
    </row>
    <row r="16" spans="1:71" ht="15">
      <c r="A16" s="55" t="e">
        <f>#REF!</f>
        <v>#REF!</v>
      </c>
      <c r="B16" s="56" t="e">
        <f>#REF!</f>
        <v>#REF!</v>
      </c>
      <c r="C16" s="56" t="e">
        <f>#REF!</f>
        <v>#REF!</v>
      </c>
      <c r="D16" s="56" t="e">
        <f>#REF!</f>
        <v>#REF!</v>
      </c>
      <c r="E16" s="56" t="e">
        <f>#REF!</f>
        <v>#REF!</v>
      </c>
      <c r="F16" s="57" t="e">
        <f>#REF!</f>
        <v>#REF!</v>
      </c>
      <c r="G16" s="58" t="e">
        <f>#REF!</f>
        <v>#REF!</v>
      </c>
      <c r="H16" s="59" t="e">
        <f>#REF!</f>
        <v>#REF!</v>
      </c>
      <c r="I16" s="60" t="e">
        <f>#REF!</f>
        <v>#REF!</v>
      </c>
      <c r="J16" s="60" t="e">
        <f>#REF!</f>
        <v>#REF!</v>
      </c>
      <c r="K16" s="28" t="e">
        <f>#REF!</f>
        <v>#REF!</v>
      </c>
      <c r="L16" s="61" t="e">
        <f>#REF!</f>
        <v>#REF!</v>
      </c>
      <c r="M16" s="60" t="e">
        <f>#REF!</f>
        <v>#REF!</v>
      </c>
      <c r="N16" s="60" t="e">
        <f>#REF!</f>
        <v>#REF!</v>
      </c>
      <c r="O16" s="60" t="e">
        <f>#REF!</f>
        <v>#REF!</v>
      </c>
      <c r="P16" s="42" t="e">
        <f>#REF!</f>
        <v>#REF!</v>
      </c>
      <c r="Q16" s="62" t="e">
        <f>#REF!</f>
        <v>#REF!</v>
      </c>
      <c r="R16" s="63" t="e">
        <f>#REF!</f>
        <v>#REF!</v>
      </c>
      <c r="S16" s="63" t="e">
        <f>#REF!</f>
        <v>#REF!</v>
      </c>
      <c r="T16" s="63" t="e">
        <f>#REF!</f>
        <v>#REF!</v>
      </c>
      <c r="U16" s="42" t="e">
        <f>#REF!</f>
        <v>#REF!</v>
      </c>
      <c r="V16" s="62" t="e">
        <f>#REF!</f>
        <v>#REF!</v>
      </c>
      <c r="W16" s="63" t="e">
        <f>#REF!</f>
        <v>#REF!</v>
      </c>
      <c r="X16" s="63" t="e">
        <f>#REF!</f>
        <v>#REF!</v>
      </c>
      <c r="Y16" s="63" t="e">
        <f>#REF!</f>
        <v>#REF!</v>
      </c>
      <c r="Z16" s="42" t="e">
        <f>#REF!</f>
        <v>#REF!</v>
      </c>
      <c r="AA16" s="62" t="e">
        <f>#REF!</f>
        <v>#REF!</v>
      </c>
      <c r="AB16" s="63" t="e">
        <f>#REF!</f>
        <v>#REF!</v>
      </c>
      <c r="AC16" s="63" t="e">
        <f>#REF!</f>
        <v>#REF!</v>
      </c>
      <c r="AD16" s="63" t="e">
        <f>#REF!</f>
        <v>#REF!</v>
      </c>
      <c r="AE16" s="42" t="e">
        <f>#REF!</f>
        <v>#REF!</v>
      </c>
      <c r="AF16" s="62" t="e">
        <f>#REF!</f>
        <v>#REF!</v>
      </c>
      <c r="AG16" s="63" t="e">
        <f>#REF!</f>
        <v>#REF!</v>
      </c>
      <c r="AH16" s="63" t="e">
        <f>#REF!</f>
        <v>#REF!</v>
      </c>
      <c r="AI16" s="63" t="e">
        <f>#REF!</f>
        <v>#REF!</v>
      </c>
      <c r="AJ16" s="42" t="e">
        <f>#REF!</f>
        <v>#REF!</v>
      </c>
      <c r="AK16" s="62" t="e">
        <f>#REF!</f>
        <v>#REF!</v>
      </c>
      <c r="AL16" s="63" t="e">
        <f>#REF!</f>
        <v>#REF!</v>
      </c>
      <c r="AM16" s="63" t="e">
        <f>#REF!</f>
        <v>#REF!</v>
      </c>
      <c r="AN16" s="63" t="e">
        <f>#REF!</f>
        <v>#REF!</v>
      </c>
      <c r="AO16" s="42" t="e">
        <f>#REF!</f>
        <v>#REF!</v>
      </c>
      <c r="AP16" s="62" t="e">
        <f>#REF!</f>
        <v>#REF!</v>
      </c>
      <c r="AQ16" s="63" t="e">
        <f>#REF!</f>
        <v>#REF!</v>
      </c>
      <c r="AR16" s="63" t="e">
        <f>#REF!</f>
        <v>#REF!</v>
      </c>
      <c r="AS16" s="63" t="e">
        <f>#REF!</f>
        <v>#REF!</v>
      </c>
      <c r="AT16" s="42" t="e">
        <f>#REF!</f>
        <v>#REF!</v>
      </c>
      <c r="AU16" s="64" t="e">
        <f>#REF!</f>
        <v>#REF!</v>
      </c>
      <c r="AV16" s="63" t="e">
        <f>#REF!</f>
        <v>#REF!</v>
      </c>
      <c r="AW16" s="63" t="e">
        <f>#REF!</f>
        <v>#REF!</v>
      </c>
      <c r="AX16" s="63" t="e">
        <f>#REF!</f>
        <v>#REF!</v>
      </c>
      <c r="AY16" s="42" t="e">
        <f>#REF!</f>
        <v>#REF!</v>
      </c>
      <c r="AZ16" s="62" t="e">
        <f>#REF!</f>
        <v>#REF!</v>
      </c>
      <c r="BA16" s="63" t="e">
        <f>#REF!</f>
        <v>#REF!</v>
      </c>
      <c r="BB16" s="63" t="e">
        <f>#REF!</f>
        <v>#REF!</v>
      </c>
      <c r="BC16" s="63" t="e">
        <f>#REF!</f>
        <v>#REF!</v>
      </c>
      <c r="BD16" s="42" t="e">
        <f>#REF!</f>
        <v>#REF!</v>
      </c>
    </row>
    <row r="17" spans="1:56" ht="15">
      <c r="A17" s="55" t="e">
        <f>#REF!</f>
        <v>#REF!</v>
      </c>
      <c r="B17" s="56" t="e">
        <f>#REF!</f>
        <v>#REF!</v>
      </c>
      <c r="C17" s="56" t="e">
        <f>#REF!</f>
        <v>#REF!</v>
      </c>
      <c r="D17" s="56" t="e">
        <f>#REF!</f>
        <v>#REF!</v>
      </c>
      <c r="E17" s="56" t="e">
        <f>#REF!</f>
        <v>#REF!</v>
      </c>
      <c r="F17" s="57" t="e">
        <f>#REF!</f>
        <v>#REF!</v>
      </c>
      <c r="G17" s="58" t="e">
        <f>#REF!</f>
        <v>#REF!</v>
      </c>
      <c r="H17" s="59" t="e">
        <f>#REF!</f>
        <v>#REF!</v>
      </c>
      <c r="I17" s="60" t="e">
        <f>#REF!</f>
        <v>#REF!</v>
      </c>
      <c r="J17" s="60" t="e">
        <f>#REF!</f>
        <v>#REF!</v>
      </c>
      <c r="K17" s="28" t="e">
        <f>#REF!</f>
        <v>#REF!</v>
      </c>
      <c r="L17" s="61" t="e">
        <f>#REF!</f>
        <v>#REF!</v>
      </c>
      <c r="M17" s="60" t="e">
        <f>#REF!</f>
        <v>#REF!</v>
      </c>
      <c r="N17" s="60" t="e">
        <f>#REF!</f>
        <v>#REF!</v>
      </c>
      <c r="O17" s="60" t="e">
        <f>#REF!</f>
        <v>#REF!</v>
      </c>
      <c r="P17" s="42" t="e">
        <f>#REF!</f>
        <v>#REF!</v>
      </c>
      <c r="Q17" s="62" t="e">
        <f>#REF!</f>
        <v>#REF!</v>
      </c>
      <c r="R17" s="63" t="e">
        <f>#REF!</f>
        <v>#REF!</v>
      </c>
      <c r="S17" s="63" t="e">
        <f>#REF!</f>
        <v>#REF!</v>
      </c>
      <c r="T17" s="63" t="e">
        <f>#REF!</f>
        <v>#REF!</v>
      </c>
      <c r="U17" s="42" t="e">
        <f>#REF!</f>
        <v>#REF!</v>
      </c>
      <c r="V17" s="62" t="e">
        <f>#REF!</f>
        <v>#REF!</v>
      </c>
      <c r="W17" s="63" t="e">
        <f>#REF!</f>
        <v>#REF!</v>
      </c>
      <c r="X17" s="63" t="e">
        <f>#REF!</f>
        <v>#REF!</v>
      </c>
      <c r="Y17" s="63" t="e">
        <f>#REF!</f>
        <v>#REF!</v>
      </c>
      <c r="Z17" s="42" t="e">
        <f>#REF!</f>
        <v>#REF!</v>
      </c>
      <c r="AA17" s="62" t="e">
        <f>#REF!</f>
        <v>#REF!</v>
      </c>
      <c r="AB17" s="63" t="e">
        <f>#REF!</f>
        <v>#REF!</v>
      </c>
      <c r="AC17" s="63" t="e">
        <f>#REF!</f>
        <v>#REF!</v>
      </c>
      <c r="AD17" s="63" t="e">
        <f>#REF!</f>
        <v>#REF!</v>
      </c>
      <c r="AE17" s="42" t="e">
        <f>#REF!</f>
        <v>#REF!</v>
      </c>
      <c r="AF17" s="62" t="e">
        <f>#REF!</f>
        <v>#REF!</v>
      </c>
      <c r="AG17" s="63" t="e">
        <f>#REF!</f>
        <v>#REF!</v>
      </c>
      <c r="AH17" s="63" t="e">
        <f>#REF!</f>
        <v>#REF!</v>
      </c>
      <c r="AI17" s="63" t="e">
        <f>#REF!</f>
        <v>#REF!</v>
      </c>
      <c r="AJ17" s="42" t="e">
        <f>#REF!</f>
        <v>#REF!</v>
      </c>
      <c r="AK17" s="62" t="e">
        <f>#REF!</f>
        <v>#REF!</v>
      </c>
      <c r="AL17" s="63" t="e">
        <f>#REF!</f>
        <v>#REF!</v>
      </c>
      <c r="AM17" s="63" t="e">
        <f>#REF!</f>
        <v>#REF!</v>
      </c>
      <c r="AN17" s="63" t="e">
        <f>#REF!</f>
        <v>#REF!</v>
      </c>
      <c r="AO17" s="42" t="e">
        <f>#REF!</f>
        <v>#REF!</v>
      </c>
      <c r="AP17" s="62" t="e">
        <f>#REF!</f>
        <v>#REF!</v>
      </c>
      <c r="AQ17" s="63" t="e">
        <f>#REF!</f>
        <v>#REF!</v>
      </c>
      <c r="AR17" s="63" t="e">
        <f>#REF!</f>
        <v>#REF!</v>
      </c>
      <c r="AS17" s="63" t="e">
        <f>#REF!</f>
        <v>#REF!</v>
      </c>
      <c r="AT17" s="42" t="e">
        <f>#REF!</f>
        <v>#REF!</v>
      </c>
      <c r="AU17" s="64" t="e">
        <f>#REF!</f>
        <v>#REF!</v>
      </c>
      <c r="AV17" s="63" t="e">
        <f>#REF!</f>
        <v>#REF!</v>
      </c>
      <c r="AW17" s="63" t="e">
        <f>#REF!</f>
        <v>#REF!</v>
      </c>
      <c r="AX17" s="63" t="e">
        <f>#REF!</f>
        <v>#REF!</v>
      </c>
      <c r="AY17" s="42" t="e">
        <f>#REF!</f>
        <v>#REF!</v>
      </c>
      <c r="AZ17" s="62" t="e">
        <f>#REF!</f>
        <v>#REF!</v>
      </c>
      <c r="BA17" s="63" t="e">
        <f>#REF!</f>
        <v>#REF!</v>
      </c>
      <c r="BB17" s="63" t="e">
        <f>#REF!</f>
        <v>#REF!</v>
      </c>
      <c r="BC17" s="63" t="e">
        <f>#REF!</f>
        <v>#REF!</v>
      </c>
      <c r="BD17" s="42" t="e">
        <f>#REF!</f>
        <v>#REF!</v>
      </c>
    </row>
    <row r="18" spans="1:56" ht="15">
      <c r="A18" s="55" t="e">
        <f>#REF!</f>
        <v>#REF!</v>
      </c>
      <c r="B18" s="56" t="e">
        <f>#REF!</f>
        <v>#REF!</v>
      </c>
      <c r="C18" s="56" t="e">
        <f>#REF!</f>
        <v>#REF!</v>
      </c>
      <c r="D18" s="56" t="e">
        <f>#REF!</f>
        <v>#REF!</v>
      </c>
      <c r="E18" s="56" t="e">
        <f>#REF!</f>
        <v>#REF!</v>
      </c>
      <c r="F18" s="57" t="e">
        <f>#REF!</f>
        <v>#REF!</v>
      </c>
      <c r="G18" s="58" t="e">
        <f>#REF!</f>
        <v>#REF!</v>
      </c>
      <c r="H18" s="59" t="e">
        <f>#REF!</f>
        <v>#REF!</v>
      </c>
      <c r="I18" s="60" t="e">
        <f>#REF!</f>
        <v>#REF!</v>
      </c>
      <c r="J18" s="60" t="e">
        <f>#REF!</f>
        <v>#REF!</v>
      </c>
      <c r="K18" s="28" t="e">
        <f>#REF!</f>
        <v>#REF!</v>
      </c>
      <c r="L18" s="61" t="e">
        <f>#REF!</f>
        <v>#REF!</v>
      </c>
      <c r="M18" s="60" t="e">
        <f>#REF!</f>
        <v>#REF!</v>
      </c>
      <c r="N18" s="60" t="e">
        <f>#REF!</f>
        <v>#REF!</v>
      </c>
      <c r="O18" s="60" t="e">
        <f>#REF!</f>
        <v>#REF!</v>
      </c>
      <c r="P18" s="42" t="e">
        <f>#REF!</f>
        <v>#REF!</v>
      </c>
      <c r="Q18" s="62" t="e">
        <f>#REF!</f>
        <v>#REF!</v>
      </c>
      <c r="R18" s="63" t="e">
        <f>#REF!</f>
        <v>#REF!</v>
      </c>
      <c r="S18" s="63" t="e">
        <f>#REF!</f>
        <v>#REF!</v>
      </c>
      <c r="T18" s="63" t="e">
        <f>#REF!</f>
        <v>#REF!</v>
      </c>
      <c r="U18" s="42" t="e">
        <f>#REF!</f>
        <v>#REF!</v>
      </c>
      <c r="V18" s="62" t="e">
        <f>#REF!</f>
        <v>#REF!</v>
      </c>
      <c r="W18" s="63" t="e">
        <f>#REF!</f>
        <v>#REF!</v>
      </c>
      <c r="X18" s="63" t="e">
        <f>#REF!</f>
        <v>#REF!</v>
      </c>
      <c r="Y18" s="63" t="e">
        <f>#REF!</f>
        <v>#REF!</v>
      </c>
      <c r="Z18" s="42" t="e">
        <f>#REF!</f>
        <v>#REF!</v>
      </c>
      <c r="AA18" s="62" t="e">
        <f>#REF!</f>
        <v>#REF!</v>
      </c>
      <c r="AB18" s="63" t="e">
        <f>#REF!</f>
        <v>#REF!</v>
      </c>
      <c r="AC18" s="63" t="e">
        <f>#REF!</f>
        <v>#REF!</v>
      </c>
      <c r="AD18" s="63" t="e">
        <f>#REF!</f>
        <v>#REF!</v>
      </c>
      <c r="AE18" s="42" t="e">
        <f>#REF!</f>
        <v>#REF!</v>
      </c>
      <c r="AF18" s="62" t="e">
        <f>#REF!</f>
        <v>#REF!</v>
      </c>
      <c r="AG18" s="63" t="e">
        <f>#REF!</f>
        <v>#REF!</v>
      </c>
      <c r="AH18" s="63" t="e">
        <f>#REF!</f>
        <v>#REF!</v>
      </c>
      <c r="AI18" s="63" t="e">
        <f>#REF!</f>
        <v>#REF!</v>
      </c>
      <c r="AJ18" s="42" t="e">
        <f>#REF!</f>
        <v>#REF!</v>
      </c>
      <c r="AK18" s="62" t="e">
        <f>#REF!</f>
        <v>#REF!</v>
      </c>
      <c r="AL18" s="63" t="e">
        <f>#REF!</f>
        <v>#REF!</v>
      </c>
      <c r="AM18" s="63" t="e">
        <f>#REF!</f>
        <v>#REF!</v>
      </c>
      <c r="AN18" s="63" t="e">
        <f>#REF!</f>
        <v>#REF!</v>
      </c>
      <c r="AO18" s="42" t="e">
        <f>#REF!</f>
        <v>#REF!</v>
      </c>
      <c r="AP18" s="62" t="e">
        <f>#REF!</f>
        <v>#REF!</v>
      </c>
      <c r="AQ18" s="63" t="e">
        <f>#REF!</f>
        <v>#REF!</v>
      </c>
      <c r="AR18" s="63" t="e">
        <f>#REF!</f>
        <v>#REF!</v>
      </c>
      <c r="AS18" s="63" t="e">
        <f>#REF!</f>
        <v>#REF!</v>
      </c>
      <c r="AT18" s="42" t="e">
        <f>#REF!</f>
        <v>#REF!</v>
      </c>
      <c r="AU18" s="64" t="e">
        <f>#REF!</f>
        <v>#REF!</v>
      </c>
      <c r="AV18" s="63" t="e">
        <f>#REF!</f>
        <v>#REF!</v>
      </c>
      <c r="AW18" s="63" t="e">
        <f>#REF!</f>
        <v>#REF!</v>
      </c>
      <c r="AX18" s="63" t="e">
        <f>#REF!</f>
        <v>#REF!</v>
      </c>
      <c r="AY18" s="42" t="e">
        <f>#REF!</f>
        <v>#REF!</v>
      </c>
      <c r="AZ18" s="62" t="e">
        <f>#REF!</f>
        <v>#REF!</v>
      </c>
      <c r="BA18" s="63" t="e">
        <f>#REF!</f>
        <v>#REF!</v>
      </c>
      <c r="BB18" s="63" t="e">
        <f>#REF!</f>
        <v>#REF!</v>
      </c>
      <c r="BC18" s="63" t="e">
        <f>#REF!</f>
        <v>#REF!</v>
      </c>
      <c r="BD18" s="42" t="e">
        <f>#REF!</f>
        <v>#REF!</v>
      </c>
    </row>
    <row r="19" spans="1:56" ht="15">
      <c r="A19" s="55" t="e">
        <f>#REF!</f>
        <v>#REF!</v>
      </c>
      <c r="B19" s="56" t="e">
        <f>#REF!</f>
        <v>#REF!</v>
      </c>
      <c r="C19" s="56" t="e">
        <f>#REF!</f>
        <v>#REF!</v>
      </c>
      <c r="D19" s="56" t="e">
        <f>#REF!</f>
        <v>#REF!</v>
      </c>
      <c r="E19" s="56" t="e">
        <f>#REF!</f>
        <v>#REF!</v>
      </c>
      <c r="F19" s="57" t="e">
        <f>#REF!</f>
        <v>#REF!</v>
      </c>
      <c r="G19" s="58" t="e">
        <f>#REF!</f>
        <v>#REF!</v>
      </c>
      <c r="H19" s="59" t="e">
        <f>#REF!</f>
        <v>#REF!</v>
      </c>
      <c r="I19" s="60" t="e">
        <f>#REF!</f>
        <v>#REF!</v>
      </c>
      <c r="J19" s="60" t="e">
        <f>#REF!</f>
        <v>#REF!</v>
      </c>
      <c r="K19" s="28" t="e">
        <f>#REF!</f>
        <v>#REF!</v>
      </c>
      <c r="L19" s="61" t="e">
        <f>#REF!</f>
        <v>#REF!</v>
      </c>
      <c r="M19" s="60" t="e">
        <f>#REF!</f>
        <v>#REF!</v>
      </c>
      <c r="N19" s="60" t="e">
        <f>#REF!</f>
        <v>#REF!</v>
      </c>
      <c r="O19" s="60" t="e">
        <f>#REF!</f>
        <v>#REF!</v>
      </c>
      <c r="P19" s="42" t="e">
        <f>#REF!</f>
        <v>#REF!</v>
      </c>
      <c r="Q19" s="62" t="e">
        <f>#REF!</f>
        <v>#REF!</v>
      </c>
      <c r="R19" s="63" t="e">
        <f>#REF!</f>
        <v>#REF!</v>
      </c>
      <c r="S19" s="63" t="e">
        <f>#REF!</f>
        <v>#REF!</v>
      </c>
      <c r="T19" s="63" t="e">
        <f>#REF!</f>
        <v>#REF!</v>
      </c>
      <c r="U19" s="42" t="e">
        <f>#REF!</f>
        <v>#REF!</v>
      </c>
      <c r="V19" s="62" t="e">
        <f>#REF!</f>
        <v>#REF!</v>
      </c>
      <c r="W19" s="63" t="e">
        <f>#REF!</f>
        <v>#REF!</v>
      </c>
      <c r="X19" s="63" t="e">
        <f>#REF!</f>
        <v>#REF!</v>
      </c>
      <c r="Y19" s="63" t="e">
        <f>#REF!</f>
        <v>#REF!</v>
      </c>
      <c r="Z19" s="42" t="e">
        <f>#REF!</f>
        <v>#REF!</v>
      </c>
      <c r="AA19" s="62" t="e">
        <f>#REF!</f>
        <v>#REF!</v>
      </c>
      <c r="AB19" s="63" t="e">
        <f>#REF!</f>
        <v>#REF!</v>
      </c>
      <c r="AC19" s="63" t="e">
        <f>#REF!</f>
        <v>#REF!</v>
      </c>
      <c r="AD19" s="63" t="e">
        <f>#REF!</f>
        <v>#REF!</v>
      </c>
      <c r="AE19" s="42" t="e">
        <f>#REF!</f>
        <v>#REF!</v>
      </c>
      <c r="AF19" s="62" t="e">
        <f>#REF!</f>
        <v>#REF!</v>
      </c>
      <c r="AG19" s="63" t="e">
        <f>#REF!</f>
        <v>#REF!</v>
      </c>
      <c r="AH19" s="63" t="e">
        <f>#REF!</f>
        <v>#REF!</v>
      </c>
      <c r="AI19" s="63" t="e">
        <f>#REF!</f>
        <v>#REF!</v>
      </c>
      <c r="AJ19" s="42" t="e">
        <f>#REF!</f>
        <v>#REF!</v>
      </c>
      <c r="AK19" s="62" t="e">
        <f>#REF!</f>
        <v>#REF!</v>
      </c>
      <c r="AL19" s="63" t="e">
        <f>#REF!</f>
        <v>#REF!</v>
      </c>
      <c r="AM19" s="63" t="e">
        <f>#REF!</f>
        <v>#REF!</v>
      </c>
      <c r="AN19" s="63" t="e">
        <f>#REF!</f>
        <v>#REF!</v>
      </c>
      <c r="AO19" s="42" t="e">
        <f>#REF!</f>
        <v>#REF!</v>
      </c>
      <c r="AP19" s="62" t="e">
        <f>#REF!</f>
        <v>#REF!</v>
      </c>
      <c r="AQ19" s="63" t="e">
        <f>#REF!</f>
        <v>#REF!</v>
      </c>
      <c r="AR19" s="63" t="e">
        <f>#REF!</f>
        <v>#REF!</v>
      </c>
      <c r="AS19" s="63" t="e">
        <f>#REF!</f>
        <v>#REF!</v>
      </c>
      <c r="AT19" s="42" t="e">
        <f>#REF!</f>
        <v>#REF!</v>
      </c>
      <c r="AU19" s="64" t="e">
        <f>#REF!</f>
        <v>#REF!</v>
      </c>
      <c r="AV19" s="63" t="e">
        <f>#REF!</f>
        <v>#REF!</v>
      </c>
      <c r="AW19" s="63" t="e">
        <f>#REF!</f>
        <v>#REF!</v>
      </c>
      <c r="AX19" s="63" t="e">
        <f>#REF!</f>
        <v>#REF!</v>
      </c>
      <c r="AY19" s="42" t="e">
        <f>#REF!</f>
        <v>#REF!</v>
      </c>
      <c r="AZ19" s="62" t="e">
        <f>#REF!</f>
        <v>#REF!</v>
      </c>
      <c r="BA19" s="63" t="e">
        <f>#REF!</f>
        <v>#REF!</v>
      </c>
      <c r="BB19" s="63" t="e">
        <f>#REF!</f>
        <v>#REF!</v>
      </c>
      <c r="BC19" s="63" t="e">
        <f>#REF!</f>
        <v>#REF!</v>
      </c>
      <c r="BD19" s="42" t="e">
        <f>#REF!</f>
        <v>#REF!</v>
      </c>
    </row>
    <row r="20" spans="1:56" ht="15">
      <c r="A20" s="55" t="e">
        <f>#REF!</f>
        <v>#REF!</v>
      </c>
      <c r="B20" s="56" t="e">
        <f>#REF!</f>
        <v>#REF!</v>
      </c>
      <c r="C20" s="56" t="e">
        <f>#REF!</f>
        <v>#REF!</v>
      </c>
      <c r="D20" s="56" t="e">
        <f>#REF!</f>
        <v>#REF!</v>
      </c>
      <c r="E20" s="56" t="e">
        <f>#REF!</f>
        <v>#REF!</v>
      </c>
      <c r="F20" s="57" t="e">
        <f>#REF!</f>
        <v>#REF!</v>
      </c>
      <c r="G20" s="58" t="e">
        <f>#REF!</f>
        <v>#REF!</v>
      </c>
      <c r="H20" s="59" t="e">
        <f>#REF!</f>
        <v>#REF!</v>
      </c>
      <c r="I20" s="60" t="e">
        <f>#REF!</f>
        <v>#REF!</v>
      </c>
      <c r="J20" s="60" t="e">
        <f>#REF!</f>
        <v>#REF!</v>
      </c>
      <c r="K20" s="28" t="e">
        <f>#REF!</f>
        <v>#REF!</v>
      </c>
      <c r="L20" s="61" t="e">
        <f>#REF!</f>
        <v>#REF!</v>
      </c>
      <c r="M20" s="60" t="e">
        <f>#REF!</f>
        <v>#REF!</v>
      </c>
      <c r="N20" s="60" t="e">
        <f>#REF!</f>
        <v>#REF!</v>
      </c>
      <c r="O20" s="60" t="e">
        <f>#REF!</f>
        <v>#REF!</v>
      </c>
      <c r="P20" s="42" t="e">
        <f>#REF!</f>
        <v>#REF!</v>
      </c>
      <c r="Q20" s="62" t="e">
        <f>#REF!</f>
        <v>#REF!</v>
      </c>
      <c r="R20" s="63" t="e">
        <f>#REF!</f>
        <v>#REF!</v>
      </c>
      <c r="S20" s="63" t="e">
        <f>#REF!</f>
        <v>#REF!</v>
      </c>
      <c r="T20" s="63" t="e">
        <f>#REF!</f>
        <v>#REF!</v>
      </c>
      <c r="U20" s="42" t="e">
        <f>#REF!</f>
        <v>#REF!</v>
      </c>
      <c r="V20" s="62" t="e">
        <f>#REF!</f>
        <v>#REF!</v>
      </c>
      <c r="W20" s="63" t="e">
        <f>#REF!</f>
        <v>#REF!</v>
      </c>
      <c r="X20" s="63" t="e">
        <f>#REF!</f>
        <v>#REF!</v>
      </c>
      <c r="Y20" s="63" t="e">
        <f>#REF!</f>
        <v>#REF!</v>
      </c>
      <c r="Z20" s="42" t="e">
        <f>#REF!</f>
        <v>#REF!</v>
      </c>
      <c r="AA20" s="62" t="e">
        <f>#REF!</f>
        <v>#REF!</v>
      </c>
      <c r="AB20" s="63" t="e">
        <f>#REF!</f>
        <v>#REF!</v>
      </c>
      <c r="AC20" s="63" t="e">
        <f>#REF!</f>
        <v>#REF!</v>
      </c>
      <c r="AD20" s="63" t="e">
        <f>#REF!</f>
        <v>#REF!</v>
      </c>
      <c r="AE20" s="42" t="e">
        <f>#REF!</f>
        <v>#REF!</v>
      </c>
      <c r="AF20" s="62" t="e">
        <f>#REF!</f>
        <v>#REF!</v>
      </c>
      <c r="AG20" s="63" t="e">
        <f>#REF!</f>
        <v>#REF!</v>
      </c>
      <c r="AH20" s="63" t="e">
        <f>#REF!</f>
        <v>#REF!</v>
      </c>
      <c r="AI20" s="63" t="e">
        <f>#REF!</f>
        <v>#REF!</v>
      </c>
      <c r="AJ20" s="42" t="e">
        <f>#REF!</f>
        <v>#REF!</v>
      </c>
      <c r="AK20" s="62" t="e">
        <f>#REF!</f>
        <v>#REF!</v>
      </c>
      <c r="AL20" s="63" t="e">
        <f>#REF!</f>
        <v>#REF!</v>
      </c>
      <c r="AM20" s="63" t="e">
        <f>#REF!</f>
        <v>#REF!</v>
      </c>
      <c r="AN20" s="63" t="e">
        <f>#REF!</f>
        <v>#REF!</v>
      </c>
      <c r="AO20" s="42" t="e">
        <f>#REF!</f>
        <v>#REF!</v>
      </c>
      <c r="AP20" s="62" t="e">
        <f>#REF!</f>
        <v>#REF!</v>
      </c>
      <c r="AQ20" s="63" t="e">
        <f>#REF!</f>
        <v>#REF!</v>
      </c>
      <c r="AR20" s="63" t="e">
        <f>#REF!</f>
        <v>#REF!</v>
      </c>
      <c r="AS20" s="63" t="e">
        <f>#REF!</f>
        <v>#REF!</v>
      </c>
      <c r="AT20" s="42" t="e">
        <f>#REF!</f>
        <v>#REF!</v>
      </c>
      <c r="AU20" s="64" t="e">
        <f>#REF!</f>
        <v>#REF!</v>
      </c>
      <c r="AV20" s="63" t="e">
        <f>#REF!</f>
        <v>#REF!</v>
      </c>
      <c r="AW20" s="63" t="e">
        <f>#REF!</f>
        <v>#REF!</v>
      </c>
      <c r="AX20" s="63" t="e">
        <f>#REF!</f>
        <v>#REF!</v>
      </c>
      <c r="AY20" s="42" t="e">
        <f>#REF!</f>
        <v>#REF!</v>
      </c>
      <c r="AZ20" s="62" t="e">
        <f>#REF!</f>
        <v>#REF!</v>
      </c>
      <c r="BA20" s="63" t="e">
        <f>#REF!</f>
        <v>#REF!</v>
      </c>
      <c r="BB20" s="63" t="e">
        <f>#REF!</f>
        <v>#REF!</v>
      </c>
      <c r="BC20" s="63" t="e">
        <f>#REF!</f>
        <v>#REF!</v>
      </c>
      <c r="BD20" s="42" t="e">
        <f>#REF!</f>
        <v>#REF!</v>
      </c>
    </row>
    <row r="21" spans="1:56" ht="18.75" customHeight="1">
      <c r="A21" s="55" t="e">
        <f>#REF!</f>
        <v>#REF!</v>
      </c>
      <c r="B21" s="56" t="e">
        <f>#REF!</f>
        <v>#REF!</v>
      </c>
      <c r="C21" s="56" t="e">
        <f>#REF!</f>
        <v>#REF!</v>
      </c>
      <c r="D21" s="56" t="e">
        <f>#REF!</f>
        <v>#REF!</v>
      </c>
      <c r="E21" s="56" t="e">
        <f>#REF!</f>
        <v>#REF!</v>
      </c>
      <c r="F21" s="57" t="e">
        <f>#REF!</f>
        <v>#REF!</v>
      </c>
      <c r="G21" s="58" t="e">
        <f>#REF!</f>
        <v>#REF!</v>
      </c>
      <c r="H21" s="59" t="e">
        <f>#REF!</f>
        <v>#REF!</v>
      </c>
      <c r="I21" s="60" t="e">
        <f>#REF!</f>
        <v>#REF!</v>
      </c>
      <c r="J21" s="60" t="e">
        <f>#REF!</f>
        <v>#REF!</v>
      </c>
      <c r="K21" s="28" t="e">
        <f>#REF!</f>
        <v>#REF!</v>
      </c>
      <c r="L21" s="61" t="e">
        <f>#REF!</f>
        <v>#REF!</v>
      </c>
      <c r="M21" s="60" t="e">
        <f>#REF!</f>
        <v>#REF!</v>
      </c>
      <c r="N21" s="60" t="e">
        <f>#REF!</f>
        <v>#REF!</v>
      </c>
      <c r="O21" s="60" t="e">
        <f>#REF!</f>
        <v>#REF!</v>
      </c>
      <c r="P21" s="65" t="e">
        <f>#REF!</f>
        <v>#REF!</v>
      </c>
      <c r="Q21" s="62" t="e">
        <f>#REF!</f>
        <v>#REF!</v>
      </c>
      <c r="R21" s="66" t="e">
        <f>#REF!</f>
        <v>#REF!</v>
      </c>
      <c r="S21" s="66" t="e">
        <f>#REF!</f>
        <v>#REF!</v>
      </c>
      <c r="T21" s="66" t="e">
        <f>#REF!</f>
        <v>#REF!</v>
      </c>
      <c r="U21" s="65" t="e">
        <f>#REF!</f>
        <v>#REF!</v>
      </c>
      <c r="V21" s="67" t="e">
        <f>#REF!</f>
        <v>#REF!</v>
      </c>
      <c r="W21" s="66" t="e">
        <f>#REF!</f>
        <v>#REF!</v>
      </c>
      <c r="X21" s="66" t="e">
        <f>#REF!</f>
        <v>#REF!</v>
      </c>
      <c r="Y21" s="66" t="e">
        <f>#REF!</f>
        <v>#REF!</v>
      </c>
      <c r="Z21" s="65" t="e">
        <f>#REF!</f>
        <v>#REF!</v>
      </c>
      <c r="AA21" s="62" t="e">
        <f>#REF!</f>
        <v>#REF!</v>
      </c>
      <c r="AB21" s="63" t="e">
        <f>#REF!</f>
        <v>#REF!</v>
      </c>
      <c r="AC21" s="63" t="e">
        <f>#REF!</f>
        <v>#REF!</v>
      </c>
      <c r="AD21" s="63" t="e">
        <f>#REF!</f>
        <v>#REF!</v>
      </c>
      <c r="AE21" s="42" t="e">
        <f>#REF!</f>
        <v>#REF!</v>
      </c>
      <c r="AF21" s="62" t="e">
        <f>#REF!</f>
        <v>#REF!</v>
      </c>
      <c r="AG21" s="63" t="e">
        <f>#REF!</f>
        <v>#REF!</v>
      </c>
      <c r="AH21" s="63" t="e">
        <f>#REF!</f>
        <v>#REF!</v>
      </c>
      <c r="AI21" s="63" t="e">
        <f>#REF!</f>
        <v>#REF!</v>
      </c>
      <c r="AJ21" s="42" t="e">
        <f>#REF!</f>
        <v>#REF!</v>
      </c>
      <c r="AK21" s="62" t="e">
        <f>#REF!</f>
        <v>#REF!</v>
      </c>
      <c r="AL21" s="63" t="e">
        <f>#REF!</f>
        <v>#REF!</v>
      </c>
      <c r="AM21" s="63" t="e">
        <f>#REF!</f>
        <v>#REF!</v>
      </c>
      <c r="AN21" s="63" t="e">
        <f>#REF!</f>
        <v>#REF!</v>
      </c>
      <c r="AO21" s="42" t="e">
        <f>#REF!</f>
        <v>#REF!</v>
      </c>
      <c r="AP21" s="68" t="e">
        <f>#REF!</f>
        <v>#REF!</v>
      </c>
      <c r="AQ21" s="69" t="e">
        <f>#REF!</f>
        <v>#REF!</v>
      </c>
      <c r="AR21" s="69" t="e">
        <f>#REF!</f>
        <v>#REF!</v>
      </c>
      <c r="AS21" s="69" t="e">
        <f>#REF!</f>
        <v>#REF!</v>
      </c>
      <c r="AT21" s="70" t="e">
        <f>#REF!</f>
        <v>#REF!</v>
      </c>
      <c r="AU21" s="71" t="e">
        <f>#REF!</f>
        <v>#REF!</v>
      </c>
      <c r="AV21" s="69" t="e">
        <f>#REF!</f>
        <v>#REF!</v>
      </c>
      <c r="AW21" s="69" t="e">
        <f>#REF!</f>
        <v>#REF!</v>
      </c>
      <c r="AX21" s="69" t="e">
        <f>#REF!</f>
        <v>#REF!</v>
      </c>
      <c r="AY21" s="70" t="e">
        <f>#REF!</f>
        <v>#REF!</v>
      </c>
      <c r="AZ21" s="68" t="e">
        <f>#REF!</f>
        <v>#REF!</v>
      </c>
      <c r="BA21" s="69" t="e">
        <f>#REF!</f>
        <v>#REF!</v>
      </c>
      <c r="BB21" s="69" t="e">
        <f>#REF!</f>
        <v>#REF!</v>
      </c>
      <c r="BC21" s="69" t="e">
        <f>#REF!</f>
        <v>#REF!</v>
      </c>
      <c r="BD21" s="70" t="e">
        <f>#REF!</f>
        <v>#REF!</v>
      </c>
    </row>
    <row r="22" spans="1:56" ht="15">
      <c r="A22" s="55" t="e">
        <f>#REF!</f>
        <v>#REF!</v>
      </c>
      <c r="B22" s="56" t="e">
        <f>#REF!</f>
        <v>#REF!</v>
      </c>
      <c r="C22" s="56" t="e">
        <f>#REF!</f>
        <v>#REF!</v>
      </c>
      <c r="D22" s="56" t="e">
        <f>#REF!</f>
        <v>#REF!</v>
      </c>
      <c r="E22" s="56" t="e">
        <f>#REF!</f>
        <v>#REF!</v>
      </c>
      <c r="F22" s="57" t="e">
        <f>#REF!</f>
        <v>#REF!</v>
      </c>
      <c r="G22" s="58" t="e">
        <f>#REF!</f>
        <v>#REF!</v>
      </c>
      <c r="H22" s="59" t="e">
        <f>#REF!</f>
        <v>#REF!</v>
      </c>
      <c r="I22" s="60" t="e">
        <f>#REF!</f>
        <v>#REF!</v>
      </c>
      <c r="J22" s="60" t="e">
        <f>#REF!</f>
        <v>#REF!</v>
      </c>
      <c r="K22" s="28" t="e">
        <f>#REF!</f>
        <v>#REF!</v>
      </c>
      <c r="L22" s="61" t="e">
        <f>#REF!</f>
        <v>#REF!</v>
      </c>
      <c r="M22" s="60" t="e">
        <f>#REF!</f>
        <v>#REF!</v>
      </c>
      <c r="N22" s="60" t="e">
        <f>#REF!</f>
        <v>#REF!</v>
      </c>
      <c r="O22" s="60" t="e">
        <f>#REF!</f>
        <v>#REF!</v>
      </c>
      <c r="P22" s="42" t="e">
        <f>#REF!</f>
        <v>#REF!</v>
      </c>
      <c r="Q22" s="62" t="e">
        <f>#REF!</f>
        <v>#REF!</v>
      </c>
      <c r="R22" s="63" t="e">
        <f>#REF!</f>
        <v>#REF!</v>
      </c>
      <c r="S22" s="63" t="e">
        <f>#REF!</f>
        <v>#REF!</v>
      </c>
      <c r="T22" s="63" t="e">
        <f>#REF!</f>
        <v>#REF!</v>
      </c>
      <c r="U22" s="42" t="e">
        <f>#REF!</f>
        <v>#REF!</v>
      </c>
      <c r="V22" s="62" t="e">
        <f>#REF!</f>
        <v>#REF!</v>
      </c>
      <c r="W22" s="63" t="e">
        <f>#REF!</f>
        <v>#REF!</v>
      </c>
      <c r="X22" s="63" t="e">
        <f>#REF!</f>
        <v>#REF!</v>
      </c>
      <c r="Y22" s="63" t="e">
        <f>#REF!</f>
        <v>#REF!</v>
      </c>
      <c r="Z22" s="42" t="e">
        <f>#REF!</f>
        <v>#REF!</v>
      </c>
      <c r="AA22" s="62" t="e">
        <f>#REF!</f>
        <v>#REF!</v>
      </c>
      <c r="AB22" s="63" t="e">
        <f>#REF!</f>
        <v>#REF!</v>
      </c>
      <c r="AC22" s="63" t="e">
        <f>#REF!</f>
        <v>#REF!</v>
      </c>
      <c r="AD22" s="63" t="e">
        <f>#REF!</f>
        <v>#REF!</v>
      </c>
      <c r="AE22" s="42" t="e">
        <f>#REF!</f>
        <v>#REF!</v>
      </c>
      <c r="AF22" s="62" t="e">
        <f>#REF!</f>
        <v>#REF!</v>
      </c>
      <c r="AG22" s="63" t="e">
        <f>#REF!</f>
        <v>#REF!</v>
      </c>
      <c r="AH22" s="63" t="e">
        <f>#REF!</f>
        <v>#REF!</v>
      </c>
      <c r="AI22" s="63" t="e">
        <f>#REF!</f>
        <v>#REF!</v>
      </c>
      <c r="AJ22" s="42" t="e">
        <f>#REF!</f>
        <v>#REF!</v>
      </c>
      <c r="AK22" s="62" t="e">
        <f>#REF!</f>
        <v>#REF!</v>
      </c>
      <c r="AL22" s="63" t="e">
        <f>#REF!</f>
        <v>#REF!</v>
      </c>
      <c r="AM22" s="63" t="e">
        <f>#REF!</f>
        <v>#REF!</v>
      </c>
      <c r="AN22" s="63" t="e">
        <f>#REF!</f>
        <v>#REF!</v>
      </c>
      <c r="AO22" s="42" t="e">
        <f>#REF!</f>
        <v>#REF!</v>
      </c>
      <c r="AP22" s="62" t="e">
        <f>#REF!</f>
        <v>#REF!</v>
      </c>
      <c r="AQ22" s="63" t="e">
        <f>#REF!</f>
        <v>#REF!</v>
      </c>
      <c r="AR22" s="63" t="e">
        <f>#REF!</f>
        <v>#REF!</v>
      </c>
      <c r="AS22" s="63" t="e">
        <f>#REF!</f>
        <v>#REF!</v>
      </c>
      <c r="AT22" s="42" t="e">
        <f>#REF!</f>
        <v>#REF!</v>
      </c>
      <c r="AU22" s="64" t="e">
        <f>#REF!</f>
        <v>#REF!</v>
      </c>
      <c r="AV22" s="63" t="e">
        <f>#REF!</f>
        <v>#REF!</v>
      </c>
      <c r="AW22" s="63" t="e">
        <f>#REF!</f>
        <v>#REF!</v>
      </c>
      <c r="AX22" s="63" t="e">
        <f>#REF!</f>
        <v>#REF!</v>
      </c>
      <c r="AY22" s="42" t="e">
        <f>#REF!</f>
        <v>#REF!</v>
      </c>
      <c r="AZ22" s="62" t="e">
        <f>#REF!</f>
        <v>#REF!</v>
      </c>
      <c r="BA22" s="63" t="e">
        <f>#REF!</f>
        <v>#REF!</v>
      </c>
      <c r="BB22" s="63" t="e">
        <f>#REF!</f>
        <v>#REF!</v>
      </c>
      <c r="BC22" s="63" t="e">
        <f>#REF!</f>
        <v>#REF!</v>
      </c>
      <c r="BD22" s="42" t="e">
        <f>#REF!</f>
        <v>#REF!</v>
      </c>
    </row>
    <row r="23" spans="1:56" ht="15">
      <c r="A23" s="55" t="e">
        <f>#REF!</f>
        <v>#REF!</v>
      </c>
      <c r="B23" s="56" t="e">
        <f>#REF!</f>
        <v>#REF!</v>
      </c>
      <c r="C23" s="56" t="e">
        <f>#REF!</f>
        <v>#REF!</v>
      </c>
      <c r="D23" s="56" t="e">
        <f>#REF!</f>
        <v>#REF!</v>
      </c>
      <c r="E23" s="56" t="e">
        <f>#REF!</f>
        <v>#REF!</v>
      </c>
      <c r="F23" s="57" t="e">
        <f>#REF!</f>
        <v>#REF!</v>
      </c>
      <c r="G23" s="58" t="e">
        <f>#REF!</f>
        <v>#REF!</v>
      </c>
      <c r="H23" s="59" t="e">
        <f>#REF!</f>
        <v>#REF!</v>
      </c>
      <c r="I23" s="60" t="e">
        <f>#REF!</f>
        <v>#REF!</v>
      </c>
      <c r="J23" s="60" t="e">
        <f>#REF!</f>
        <v>#REF!</v>
      </c>
      <c r="K23" s="28" t="e">
        <f>#REF!</f>
        <v>#REF!</v>
      </c>
      <c r="L23" s="61" t="e">
        <f>#REF!</f>
        <v>#REF!</v>
      </c>
      <c r="M23" s="60" t="e">
        <f>#REF!</f>
        <v>#REF!</v>
      </c>
      <c r="N23" s="60" t="e">
        <f>#REF!</f>
        <v>#REF!</v>
      </c>
      <c r="O23" s="60" t="e">
        <f>#REF!</f>
        <v>#REF!</v>
      </c>
      <c r="P23" s="42" t="e">
        <f>#REF!</f>
        <v>#REF!</v>
      </c>
      <c r="Q23" s="62" t="e">
        <f>#REF!</f>
        <v>#REF!</v>
      </c>
      <c r="R23" s="63" t="e">
        <f>#REF!</f>
        <v>#REF!</v>
      </c>
      <c r="S23" s="63" t="e">
        <f>#REF!</f>
        <v>#REF!</v>
      </c>
      <c r="T23" s="63" t="e">
        <f>#REF!</f>
        <v>#REF!</v>
      </c>
      <c r="U23" s="42" t="e">
        <f>#REF!</f>
        <v>#REF!</v>
      </c>
      <c r="V23" s="62" t="e">
        <f>#REF!</f>
        <v>#REF!</v>
      </c>
      <c r="W23" s="63" t="e">
        <f>#REF!</f>
        <v>#REF!</v>
      </c>
      <c r="X23" s="63" t="e">
        <f>#REF!</f>
        <v>#REF!</v>
      </c>
      <c r="Y23" s="63" t="e">
        <f>#REF!</f>
        <v>#REF!</v>
      </c>
      <c r="Z23" s="42" t="e">
        <f>#REF!</f>
        <v>#REF!</v>
      </c>
      <c r="AA23" s="62" t="e">
        <f>#REF!</f>
        <v>#REF!</v>
      </c>
      <c r="AB23" s="63" t="e">
        <f>#REF!</f>
        <v>#REF!</v>
      </c>
      <c r="AC23" s="63" t="e">
        <f>#REF!</f>
        <v>#REF!</v>
      </c>
      <c r="AD23" s="63" t="e">
        <f>#REF!</f>
        <v>#REF!</v>
      </c>
      <c r="AE23" s="42" t="e">
        <f>#REF!</f>
        <v>#REF!</v>
      </c>
      <c r="AF23" s="62" t="e">
        <f>#REF!</f>
        <v>#REF!</v>
      </c>
      <c r="AG23" s="63" t="e">
        <f>#REF!</f>
        <v>#REF!</v>
      </c>
      <c r="AH23" s="63" t="e">
        <f>#REF!</f>
        <v>#REF!</v>
      </c>
      <c r="AI23" s="63" t="e">
        <f>#REF!</f>
        <v>#REF!</v>
      </c>
      <c r="AJ23" s="42" t="e">
        <f>#REF!</f>
        <v>#REF!</v>
      </c>
      <c r="AK23" s="62" t="e">
        <f>#REF!</f>
        <v>#REF!</v>
      </c>
      <c r="AL23" s="63" t="e">
        <f>#REF!</f>
        <v>#REF!</v>
      </c>
      <c r="AM23" s="63" t="e">
        <f>#REF!</f>
        <v>#REF!</v>
      </c>
      <c r="AN23" s="63" t="e">
        <f>#REF!</f>
        <v>#REF!</v>
      </c>
      <c r="AO23" s="42" t="e">
        <f>#REF!</f>
        <v>#REF!</v>
      </c>
      <c r="AP23" s="62" t="e">
        <f>#REF!</f>
        <v>#REF!</v>
      </c>
      <c r="AQ23" s="63" t="e">
        <f>#REF!</f>
        <v>#REF!</v>
      </c>
      <c r="AR23" s="63" t="e">
        <f>#REF!</f>
        <v>#REF!</v>
      </c>
      <c r="AS23" s="63" t="e">
        <f>#REF!</f>
        <v>#REF!</v>
      </c>
      <c r="AT23" s="42" t="e">
        <f>#REF!</f>
        <v>#REF!</v>
      </c>
      <c r="AU23" s="64" t="e">
        <f>#REF!</f>
        <v>#REF!</v>
      </c>
      <c r="AV23" s="63" t="e">
        <f>#REF!</f>
        <v>#REF!</v>
      </c>
      <c r="AW23" s="63" t="e">
        <f>#REF!</f>
        <v>#REF!</v>
      </c>
      <c r="AX23" s="63" t="e">
        <f>#REF!</f>
        <v>#REF!</v>
      </c>
      <c r="AY23" s="42" t="e">
        <f>#REF!</f>
        <v>#REF!</v>
      </c>
      <c r="AZ23" s="62" t="e">
        <f>#REF!</f>
        <v>#REF!</v>
      </c>
      <c r="BA23" s="63" t="e">
        <f>#REF!</f>
        <v>#REF!</v>
      </c>
      <c r="BB23" s="63" t="e">
        <f>#REF!</f>
        <v>#REF!</v>
      </c>
      <c r="BC23" s="63" t="e">
        <f>#REF!</f>
        <v>#REF!</v>
      </c>
      <c r="BD23" s="42" t="e">
        <f>#REF!</f>
        <v>#REF!</v>
      </c>
    </row>
    <row r="24" spans="1:56" ht="15">
      <c r="A24" s="55" t="e">
        <f>#REF!</f>
        <v>#REF!</v>
      </c>
      <c r="B24" s="56" t="e">
        <f>#REF!</f>
        <v>#REF!</v>
      </c>
      <c r="C24" s="56" t="e">
        <f>#REF!</f>
        <v>#REF!</v>
      </c>
      <c r="D24" s="56" t="e">
        <f>#REF!</f>
        <v>#REF!</v>
      </c>
      <c r="E24" s="56" t="e">
        <f>#REF!</f>
        <v>#REF!</v>
      </c>
      <c r="F24" s="57" t="e">
        <f>#REF!</f>
        <v>#REF!</v>
      </c>
      <c r="G24" s="58" t="e">
        <f>#REF!</f>
        <v>#REF!</v>
      </c>
      <c r="H24" s="59" t="e">
        <f>#REF!</f>
        <v>#REF!</v>
      </c>
      <c r="I24" s="60" t="e">
        <f>#REF!</f>
        <v>#REF!</v>
      </c>
      <c r="J24" s="60" t="e">
        <f>#REF!</f>
        <v>#REF!</v>
      </c>
      <c r="K24" s="28" t="e">
        <f>#REF!</f>
        <v>#REF!</v>
      </c>
      <c r="L24" s="61" t="e">
        <f>#REF!</f>
        <v>#REF!</v>
      </c>
      <c r="M24" s="60" t="e">
        <f>#REF!</f>
        <v>#REF!</v>
      </c>
      <c r="N24" s="60" t="e">
        <f>#REF!</f>
        <v>#REF!</v>
      </c>
      <c r="O24" s="60" t="e">
        <f>#REF!</f>
        <v>#REF!</v>
      </c>
      <c r="P24" s="42" t="e">
        <f>#REF!</f>
        <v>#REF!</v>
      </c>
      <c r="Q24" s="62" t="e">
        <f>#REF!</f>
        <v>#REF!</v>
      </c>
      <c r="R24" s="63" t="e">
        <f>#REF!</f>
        <v>#REF!</v>
      </c>
      <c r="S24" s="63" t="e">
        <f>#REF!</f>
        <v>#REF!</v>
      </c>
      <c r="T24" s="63" t="e">
        <f>#REF!</f>
        <v>#REF!</v>
      </c>
      <c r="U24" s="42" t="e">
        <f>#REF!</f>
        <v>#REF!</v>
      </c>
      <c r="V24" s="62" t="e">
        <f>#REF!</f>
        <v>#REF!</v>
      </c>
      <c r="W24" s="63" t="e">
        <f>#REF!</f>
        <v>#REF!</v>
      </c>
      <c r="X24" s="63" t="e">
        <f>#REF!</f>
        <v>#REF!</v>
      </c>
      <c r="Y24" s="63" t="e">
        <f>#REF!</f>
        <v>#REF!</v>
      </c>
      <c r="Z24" s="42" t="e">
        <f>#REF!</f>
        <v>#REF!</v>
      </c>
      <c r="AA24" s="62" t="e">
        <f>#REF!</f>
        <v>#REF!</v>
      </c>
      <c r="AB24" s="63" t="e">
        <f>#REF!</f>
        <v>#REF!</v>
      </c>
      <c r="AC24" s="63" t="e">
        <f>#REF!</f>
        <v>#REF!</v>
      </c>
      <c r="AD24" s="63" t="e">
        <f>#REF!</f>
        <v>#REF!</v>
      </c>
      <c r="AE24" s="42" t="e">
        <f>#REF!</f>
        <v>#REF!</v>
      </c>
      <c r="AF24" s="62" t="e">
        <f>#REF!</f>
        <v>#REF!</v>
      </c>
      <c r="AG24" s="63" t="e">
        <f>#REF!</f>
        <v>#REF!</v>
      </c>
      <c r="AH24" s="63" t="e">
        <f>#REF!</f>
        <v>#REF!</v>
      </c>
      <c r="AI24" s="63" t="e">
        <f>#REF!</f>
        <v>#REF!</v>
      </c>
      <c r="AJ24" s="42" t="e">
        <f>#REF!</f>
        <v>#REF!</v>
      </c>
      <c r="AK24" s="62" t="e">
        <f>#REF!</f>
        <v>#REF!</v>
      </c>
      <c r="AL24" s="63" t="e">
        <f>#REF!</f>
        <v>#REF!</v>
      </c>
      <c r="AM24" s="63" t="e">
        <f>#REF!</f>
        <v>#REF!</v>
      </c>
      <c r="AN24" s="63" t="e">
        <f>#REF!</f>
        <v>#REF!</v>
      </c>
      <c r="AO24" s="42" t="e">
        <f>#REF!</f>
        <v>#REF!</v>
      </c>
      <c r="AP24" s="62" t="e">
        <f>#REF!</f>
        <v>#REF!</v>
      </c>
      <c r="AQ24" s="63" t="e">
        <f>#REF!</f>
        <v>#REF!</v>
      </c>
      <c r="AR24" s="63" t="e">
        <f>#REF!</f>
        <v>#REF!</v>
      </c>
      <c r="AS24" s="63" t="e">
        <f>#REF!</f>
        <v>#REF!</v>
      </c>
      <c r="AT24" s="42" t="e">
        <f>#REF!</f>
        <v>#REF!</v>
      </c>
      <c r="AU24" s="64" t="e">
        <f>#REF!</f>
        <v>#REF!</v>
      </c>
      <c r="AV24" s="63" t="e">
        <f>#REF!</f>
        <v>#REF!</v>
      </c>
      <c r="AW24" s="63" t="e">
        <f>#REF!</f>
        <v>#REF!</v>
      </c>
      <c r="AX24" s="63" t="e">
        <f>#REF!</f>
        <v>#REF!</v>
      </c>
      <c r="AY24" s="42" t="e">
        <f>#REF!</f>
        <v>#REF!</v>
      </c>
      <c r="AZ24" s="62" t="e">
        <f>#REF!</f>
        <v>#REF!</v>
      </c>
      <c r="BA24" s="63" t="e">
        <f>#REF!</f>
        <v>#REF!</v>
      </c>
      <c r="BB24" s="63" t="e">
        <f>#REF!</f>
        <v>#REF!</v>
      </c>
      <c r="BC24" s="63" t="e">
        <f>#REF!</f>
        <v>#REF!</v>
      </c>
      <c r="BD24" s="42" t="e">
        <f>#REF!</f>
        <v>#REF!</v>
      </c>
    </row>
    <row r="25" spans="1:56" ht="15">
      <c r="A25" s="55" t="e">
        <f>#REF!</f>
        <v>#REF!</v>
      </c>
      <c r="B25" s="56" t="e">
        <f>#REF!</f>
        <v>#REF!</v>
      </c>
      <c r="C25" s="56" t="e">
        <f>#REF!</f>
        <v>#REF!</v>
      </c>
      <c r="D25" s="56" t="e">
        <f>#REF!</f>
        <v>#REF!</v>
      </c>
      <c r="E25" s="56" t="e">
        <f>#REF!</f>
        <v>#REF!</v>
      </c>
      <c r="F25" s="57" t="e">
        <f>#REF!</f>
        <v>#REF!</v>
      </c>
      <c r="G25" s="58" t="e">
        <f>#REF!</f>
        <v>#REF!</v>
      </c>
      <c r="H25" s="59" t="e">
        <f>#REF!</f>
        <v>#REF!</v>
      </c>
      <c r="I25" s="60" t="e">
        <f>#REF!</f>
        <v>#REF!</v>
      </c>
      <c r="J25" s="60" t="e">
        <f>#REF!</f>
        <v>#REF!</v>
      </c>
      <c r="K25" s="28" t="e">
        <f>#REF!</f>
        <v>#REF!</v>
      </c>
      <c r="L25" s="61" t="e">
        <f>#REF!</f>
        <v>#REF!</v>
      </c>
      <c r="M25" s="60" t="e">
        <f>#REF!</f>
        <v>#REF!</v>
      </c>
      <c r="N25" s="60" t="e">
        <f>#REF!</f>
        <v>#REF!</v>
      </c>
      <c r="O25" s="60" t="e">
        <f>#REF!</f>
        <v>#REF!</v>
      </c>
      <c r="P25" s="42" t="e">
        <f>#REF!</f>
        <v>#REF!</v>
      </c>
      <c r="Q25" s="62" t="e">
        <f>#REF!</f>
        <v>#REF!</v>
      </c>
      <c r="R25" s="63" t="e">
        <f>#REF!</f>
        <v>#REF!</v>
      </c>
      <c r="S25" s="63" t="e">
        <f>#REF!</f>
        <v>#REF!</v>
      </c>
      <c r="T25" s="63" t="e">
        <f>#REF!</f>
        <v>#REF!</v>
      </c>
      <c r="U25" s="42" t="e">
        <f>#REF!</f>
        <v>#REF!</v>
      </c>
      <c r="V25" s="62" t="e">
        <f>#REF!</f>
        <v>#REF!</v>
      </c>
      <c r="W25" s="63" t="e">
        <f>#REF!</f>
        <v>#REF!</v>
      </c>
      <c r="X25" s="63" t="e">
        <f>#REF!</f>
        <v>#REF!</v>
      </c>
      <c r="Y25" s="63" t="e">
        <f>#REF!</f>
        <v>#REF!</v>
      </c>
      <c r="Z25" s="42" t="e">
        <f>#REF!</f>
        <v>#REF!</v>
      </c>
      <c r="AA25" s="62" t="e">
        <f>#REF!</f>
        <v>#REF!</v>
      </c>
      <c r="AB25" s="63" t="e">
        <f>#REF!</f>
        <v>#REF!</v>
      </c>
      <c r="AC25" s="63" t="e">
        <f>#REF!</f>
        <v>#REF!</v>
      </c>
      <c r="AD25" s="63" t="e">
        <f>#REF!</f>
        <v>#REF!</v>
      </c>
      <c r="AE25" s="42" t="e">
        <f>#REF!</f>
        <v>#REF!</v>
      </c>
      <c r="AF25" s="62" t="e">
        <f>#REF!</f>
        <v>#REF!</v>
      </c>
      <c r="AG25" s="63" t="e">
        <f>#REF!</f>
        <v>#REF!</v>
      </c>
      <c r="AH25" s="63" t="e">
        <f>#REF!</f>
        <v>#REF!</v>
      </c>
      <c r="AI25" s="63" t="e">
        <f>#REF!</f>
        <v>#REF!</v>
      </c>
      <c r="AJ25" s="42" t="e">
        <f>#REF!</f>
        <v>#REF!</v>
      </c>
      <c r="AK25" s="62" t="e">
        <f>#REF!</f>
        <v>#REF!</v>
      </c>
      <c r="AL25" s="63" t="e">
        <f>#REF!</f>
        <v>#REF!</v>
      </c>
      <c r="AM25" s="63" t="e">
        <f>#REF!</f>
        <v>#REF!</v>
      </c>
      <c r="AN25" s="63" t="e">
        <f>#REF!</f>
        <v>#REF!</v>
      </c>
      <c r="AO25" s="42" t="e">
        <f>#REF!</f>
        <v>#REF!</v>
      </c>
      <c r="AP25" s="62" t="e">
        <f>#REF!</f>
        <v>#REF!</v>
      </c>
      <c r="AQ25" s="63" t="e">
        <f>#REF!</f>
        <v>#REF!</v>
      </c>
      <c r="AR25" s="63" t="e">
        <f>#REF!</f>
        <v>#REF!</v>
      </c>
      <c r="AS25" s="63" t="e">
        <f>#REF!</f>
        <v>#REF!</v>
      </c>
      <c r="AT25" s="42" t="e">
        <f>#REF!</f>
        <v>#REF!</v>
      </c>
      <c r="AU25" s="64" t="e">
        <f>#REF!</f>
        <v>#REF!</v>
      </c>
      <c r="AV25" s="63" t="e">
        <f>#REF!</f>
        <v>#REF!</v>
      </c>
      <c r="AW25" s="63" t="e">
        <f>#REF!</f>
        <v>#REF!</v>
      </c>
      <c r="AX25" s="63" t="e">
        <f>#REF!</f>
        <v>#REF!</v>
      </c>
      <c r="AY25" s="42" t="e">
        <f>#REF!</f>
        <v>#REF!</v>
      </c>
      <c r="AZ25" s="62" t="e">
        <f>#REF!</f>
        <v>#REF!</v>
      </c>
      <c r="BA25" s="63" t="e">
        <f>#REF!</f>
        <v>#REF!</v>
      </c>
      <c r="BB25" s="63" t="e">
        <f>#REF!</f>
        <v>#REF!</v>
      </c>
      <c r="BC25" s="63" t="e">
        <f>#REF!</f>
        <v>#REF!</v>
      </c>
      <c r="BD25" s="42" t="e">
        <f>#REF!</f>
        <v>#REF!</v>
      </c>
    </row>
    <row r="26" spans="1:56" ht="15">
      <c r="A26" s="55" t="e">
        <f>#REF!</f>
        <v>#REF!</v>
      </c>
      <c r="B26" s="56" t="e">
        <f>#REF!</f>
        <v>#REF!</v>
      </c>
      <c r="C26" s="56" t="e">
        <f>#REF!</f>
        <v>#REF!</v>
      </c>
      <c r="D26" s="56" t="e">
        <f>#REF!</f>
        <v>#REF!</v>
      </c>
      <c r="E26" s="56" t="e">
        <f>#REF!</f>
        <v>#REF!</v>
      </c>
      <c r="F26" s="57" t="e">
        <f>#REF!</f>
        <v>#REF!</v>
      </c>
      <c r="G26" s="58" t="e">
        <f>#REF!</f>
        <v>#REF!</v>
      </c>
      <c r="H26" s="59" t="e">
        <f>#REF!</f>
        <v>#REF!</v>
      </c>
      <c r="I26" s="60" t="e">
        <f>#REF!</f>
        <v>#REF!</v>
      </c>
      <c r="J26" s="60" t="e">
        <f>#REF!</f>
        <v>#REF!</v>
      </c>
      <c r="K26" s="28" t="e">
        <f>#REF!</f>
        <v>#REF!</v>
      </c>
      <c r="L26" s="61" t="e">
        <f>#REF!</f>
        <v>#REF!</v>
      </c>
      <c r="M26" s="60" t="e">
        <f>#REF!</f>
        <v>#REF!</v>
      </c>
      <c r="N26" s="60" t="e">
        <f>#REF!</f>
        <v>#REF!</v>
      </c>
      <c r="O26" s="60" t="e">
        <f>#REF!</f>
        <v>#REF!</v>
      </c>
      <c r="P26" s="42" t="e">
        <f>#REF!</f>
        <v>#REF!</v>
      </c>
      <c r="Q26" s="62" t="e">
        <f>#REF!</f>
        <v>#REF!</v>
      </c>
      <c r="R26" s="63" t="e">
        <f>#REF!</f>
        <v>#REF!</v>
      </c>
      <c r="S26" s="63" t="e">
        <f>#REF!</f>
        <v>#REF!</v>
      </c>
      <c r="T26" s="63" t="e">
        <f>#REF!</f>
        <v>#REF!</v>
      </c>
      <c r="U26" s="42" t="e">
        <f>#REF!</f>
        <v>#REF!</v>
      </c>
      <c r="V26" s="62" t="e">
        <f>#REF!</f>
        <v>#REF!</v>
      </c>
      <c r="W26" s="63" t="e">
        <f>#REF!</f>
        <v>#REF!</v>
      </c>
      <c r="X26" s="63" t="e">
        <f>#REF!</f>
        <v>#REF!</v>
      </c>
      <c r="Y26" s="63" t="e">
        <f>#REF!</f>
        <v>#REF!</v>
      </c>
      <c r="Z26" s="42" t="e">
        <f>#REF!</f>
        <v>#REF!</v>
      </c>
      <c r="AA26" s="62" t="e">
        <f>#REF!</f>
        <v>#REF!</v>
      </c>
      <c r="AB26" s="63" t="e">
        <f>#REF!</f>
        <v>#REF!</v>
      </c>
      <c r="AC26" s="63" t="e">
        <f>#REF!</f>
        <v>#REF!</v>
      </c>
      <c r="AD26" s="63" t="e">
        <f>#REF!</f>
        <v>#REF!</v>
      </c>
      <c r="AE26" s="42" t="e">
        <f>#REF!</f>
        <v>#REF!</v>
      </c>
      <c r="AF26" s="62" t="e">
        <f>#REF!</f>
        <v>#REF!</v>
      </c>
      <c r="AG26" s="63" t="e">
        <f>#REF!</f>
        <v>#REF!</v>
      </c>
      <c r="AH26" s="63" t="e">
        <f>#REF!</f>
        <v>#REF!</v>
      </c>
      <c r="AI26" s="63" t="e">
        <f>#REF!</f>
        <v>#REF!</v>
      </c>
      <c r="AJ26" s="42" t="e">
        <f>#REF!</f>
        <v>#REF!</v>
      </c>
      <c r="AK26" s="62" t="e">
        <f>#REF!</f>
        <v>#REF!</v>
      </c>
      <c r="AL26" s="63" t="e">
        <f>#REF!</f>
        <v>#REF!</v>
      </c>
      <c r="AM26" s="63" t="e">
        <f>#REF!</f>
        <v>#REF!</v>
      </c>
      <c r="AN26" s="63" t="e">
        <f>#REF!</f>
        <v>#REF!</v>
      </c>
      <c r="AO26" s="42" t="e">
        <f>#REF!</f>
        <v>#REF!</v>
      </c>
      <c r="AP26" s="62" t="e">
        <f>#REF!</f>
        <v>#REF!</v>
      </c>
      <c r="AQ26" s="63" t="e">
        <f>#REF!</f>
        <v>#REF!</v>
      </c>
      <c r="AR26" s="63" t="e">
        <f>#REF!</f>
        <v>#REF!</v>
      </c>
      <c r="AS26" s="63" t="e">
        <f>#REF!</f>
        <v>#REF!</v>
      </c>
      <c r="AT26" s="42" t="e">
        <f>#REF!</f>
        <v>#REF!</v>
      </c>
      <c r="AU26" s="64" t="e">
        <f>#REF!</f>
        <v>#REF!</v>
      </c>
      <c r="AV26" s="63" t="e">
        <f>#REF!</f>
        <v>#REF!</v>
      </c>
      <c r="AW26" s="63" t="e">
        <f>#REF!</f>
        <v>#REF!</v>
      </c>
      <c r="AX26" s="63" t="e">
        <f>#REF!</f>
        <v>#REF!</v>
      </c>
      <c r="AY26" s="42" t="e">
        <f>#REF!</f>
        <v>#REF!</v>
      </c>
      <c r="AZ26" s="62" t="e">
        <f>#REF!</f>
        <v>#REF!</v>
      </c>
      <c r="BA26" s="63" t="e">
        <f>#REF!</f>
        <v>#REF!</v>
      </c>
      <c r="BB26" s="63" t="e">
        <f>#REF!</f>
        <v>#REF!</v>
      </c>
      <c r="BC26" s="63" t="e">
        <f>#REF!</f>
        <v>#REF!</v>
      </c>
      <c r="BD26" s="42" t="e">
        <f>#REF!</f>
        <v>#REF!</v>
      </c>
    </row>
    <row r="27" spans="1:56" ht="15">
      <c r="A27" s="55" t="e">
        <f>#REF!</f>
        <v>#REF!</v>
      </c>
      <c r="B27" s="77" t="e">
        <f>#REF!</f>
        <v>#REF!</v>
      </c>
      <c r="C27" s="77" t="e">
        <f>#REF!</f>
        <v>#REF!</v>
      </c>
      <c r="D27" s="77" t="e">
        <f>#REF!</f>
        <v>#REF!</v>
      </c>
      <c r="E27" s="77" t="e">
        <f>#REF!</f>
        <v>#REF!</v>
      </c>
      <c r="F27" s="78" t="e">
        <f>#REF!</f>
        <v>#REF!</v>
      </c>
      <c r="G27" s="79" t="e">
        <f>#REF!</f>
        <v>#REF!</v>
      </c>
      <c r="H27" s="80" t="e">
        <f>#REF!</f>
        <v>#REF!</v>
      </c>
      <c r="I27" s="81" t="e">
        <f>#REF!</f>
        <v>#REF!</v>
      </c>
      <c r="J27" s="81" t="e">
        <f>#REF!</f>
        <v>#REF!</v>
      </c>
      <c r="K27" s="82" t="e">
        <f>#REF!</f>
        <v>#REF!</v>
      </c>
      <c r="L27" s="83" t="e">
        <f>#REF!</f>
        <v>#REF!</v>
      </c>
      <c r="M27" s="81" t="e">
        <f>#REF!</f>
        <v>#REF!</v>
      </c>
      <c r="N27" s="81" t="e">
        <f>#REF!</f>
        <v>#REF!</v>
      </c>
      <c r="O27" s="81" t="e">
        <f>#REF!</f>
        <v>#REF!</v>
      </c>
      <c r="P27" s="84" t="e">
        <f>#REF!</f>
        <v>#REF!</v>
      </c>
      <c r="Q27" s="85" t="e">
        <f>#REF!</f>
        <v>#REF!</v>
      </c>
      <c r="R27" s="86" t="e">
        <f>#REF!</f>
        <v>#REF!</v>
      </c>
      <c r="S27" s="86" t="e">
        <f>#REF!</f>
        <v>#REF!</v>
      </c>
      <c r="T27" s="86" t="e">
        <f>#REF!</f>
        <v>#REF!</v>
      </c>
      <c r="U27" s="84" t="e">
        <f>#REF!</f>
        <v>#REF!</v>
      </c>
      <c r="V27" s="85" t="e">
        <f>#REF!</f>
        <v>#REF!</v>
      </c>
      <c r="W27" s="86" t="e">
        <f>#REF!</f>
        <v>#REF!</v>
      </c>
      <c r="X27" s="86" t="e">
        <f>#REF!</f>
        <v>#REF!</v>
      </c>
      <c r="Y27" s="86" t="e">
        <f>#REF!</f>
        <v>#REF!</v>
      </c>
      <c r="Z27" s="84" t="e">
        <f>#REF!</f>
        <v>#REF!</v>
      </c>
      <c r="AA27" s="85" t="e">
        <f>#REF!</f>
        <v>#REF!</v>
      </c>
      <c r="AB27" s="86" t="e">
        <f>#REF!</f>
        <v>#REF!</v>
      </c>
      <c r="AC27" s="86" t="e">
        <f>#REF!</f>
        <v>#REF!</v>
      </c>
      <c r="AD27" s="86" t="e">
        <f>#REF!</f>
        <v>#REF!</v>
      </c>
      <c r="AE27" s="84" t="e">
        <f>#REF!</f>
        <v>#REF!</v>
      </c>
      <c r="AF27" s="85" t="e">
        <f>#REF!</f>
        <v>#REF!</v>
      </c>
      <c r="AG27" s="86" t="e">
        <f>#REF!</f>
        <v>#REF!</v>
      </c>
      <c r="AH27" s="86" t="e">
        <f>#REF!</f>
        <v>#REF!</v>
      </c>
      <c r="AI27" s="86" t="e">
        <f>#REF!</f>
        <v>#REF!</v>
      </c>
      <c r="AJ27" s="84" t="e">
        <f>#REF!</f>
        <v>#REF!</v>
      </c>
      <c r="AK27" s="85" t="e">
        <f>#REF!</f>
        <v>#REF!</v>
      </c>
      <c r="AL27" s="86" t="e">
        <f>#REF!</f>
        <v>#REF!</v>
      </c>
      <c r="AM27" s="86" t="e">
        <f>#REF!</f>
        <v>#REF!</v>
      </c>
      <c r="AN27" s="86" t="e">
        <f>#REF!</f>
        <v>#REF!</v>
      </c>
      <c r="AO27" s="84" t="e">
        <f>#REF!</f>
        <v>#REF!</v>
      </c>
      <c r="AP27" s="85" t="e">
        <f>#REF!</f>
        <v>#REF!</v>
      </c>
      <c r="AQ27" s="86" t="e">
        <f>#REF!</f>
        <v>#REF!</v>
      </c>
      <c r="AR27" s="86" t="e">
        <f>#REF!</f>
        <v>#REF!</v>
      </c>
      <c r="AS27" s="86" t="e">
        <f>#REF!</f>
        <v>#REF!</v>
      </c>
      <c r="AT27" s="84" t="e">
        <f>#REF!</f>
        <v>#REF!</v>
      </c>
      <c r="AU27" s="87" t="e">
        <f>#REF!</f>
        <v>#REF!</v>
      </c>
      <c r="AV27" s="86" t="e">
        <f>#REF!</f>
        <v>#REF!</v>
      </c>
      <c r="AW27" s="86" t="e">
        <f>#REF!</f>
        <v>#REF!</v>
      </c>
      <c r="AX27" s="86" t="e">
        <f>#REF!</f>
        <v>#REF!</v>
      </c>
      <c r="AY27" s="84" t="e">
        <f>#REF!</f>
        <v>#REF!</v>
      </c>
      <c r="AZ27" s="85" t="e">
        <f>#REF!</f>
        <v>#REF!</v>
      </c>
      <c r="BA27" s="86" t="e">
        <f>#REF!</f>
        <v>#REF!</v>
      </c>
      <c r="BB27" s="86" t="e">
        <f>#REF!</f>
        <v>#REF!</v>
      </c>
      <c r="BC27" s="86" t="e">
        <f>#REF!</f>
        <v>#REF!</v>
      </c>
      <c r="BD27" s="84" t="e">
        <f>#REF!</f>
        <v>#REF!</v>
      </c>
    </row>
    <row r="28" spans="1:56" ht="13.15">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row>
    <row r="29" spans="1:56" ht="13.9">
      <c r="B29" s="4"/>
      <c r="C29" s="4"/>
      <c r="D29" s="4"/>
      <c r="E29" s="4"/>
      <c r="F29" s="4"/>
      <c r="G29" s="4"/>
      <c r="H29" s="4"/>
      <c r="I29" s="4"/>
      <c r="J29" s="4"/>
      <c r="K29" s="4"/>
      <c r="L29" s="4"/>
      <c r="M29" s="4"/>
      <c r="N29" s="4"/>
      <c r="O29" s="4"/>
      <c r="P29" s="4"/>
      <c r="Q29" s="4"/>
      <c r="R29" s="4"/>
      <c r="S29" s="4"/>
      <c r="T29" s="4"/>
      <c r="U29" s="4"/>
      <c r="V29" s="91"/>
      <c r="W29" s="91"/>
      <c r="X29" s="91"/>
      <c r="Y29" s="91"/>
      <c r="Z29" s="91"/>
      <c r="AA29" s="92"/>
      <c r="AB29" s="92"/>
      <c r="AC29" s="92"/>
      <c r="AD29" s="92"/>
      <c r="AE29" s="92"/>
      <c r="AF29" s="4"/>
      <c r="AG29" s="4"/>
      <c r="AH29" s="4"/>
      <c r="AI29" s="4"/>
      <c r="AJ29" s="4"/>
      <c r="AK29" s="4"/>
      <c r="AL29" s="4"/>
      <c r="AM29" s="4"/>
      <c r="AN29" s="4"/>
      <c r="AO29" s="4"/>
      <c r="AP29" s="4"/>
      <c r="AQ29" s="4"/>
      <c r="AR29" s="4"/>
      <c r="AS29" s="4"/>
      <c r="AT29" s="4"/>
      <c r="AU29" s="4"/>
      <c r="AV29" s="4"/>
      <c r="AW29" s="4"/>
      <c r="AX29" s="4"/>
      <c r="AY29" s="4"/>
      <c r="AZ29" s="4"/>
      <c r="BA29" s="4"/>
      <c r="BB29" s="4"/>
      <c r="BC29" s="4"/>
      <c r="BD29" s="4"/>
    </row>
    <row r="30" spans="1:56" ht="13.15">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row>
    <row r="31" spans="1:56" ht="13.9">
      <c r="L31" s="4"/>
      <c r="M31" s="4"/>
      <c r="N31" s="4"/>
      <c r="O31" s="4"/>
      <c r="P31" s="4"/>
      <c r="V31" s="5"/>
      <c r="W31" s="5"/>
      <c r="X31" s="5"/>
      <c r="Y31" s="5"/>
      <c r="Z31" s="5"/>
      <c r="AA31" s="6"/>
      <c r="AB31" s="6"/>
      <c r="AC31" s="6"/>
      <c r="AD31" s="6"/>
      <c r="AE31" s="6"/>
    </row>
    <row r="32" spans="1:56" ht="13.9">
      <c r="L32" s="4"/>
      <c r="M32" s="4"/>
      <c r="N32" s="4"/>
      <c r="O32" s="4"/>
      <c r="P32" s="4"/>
      <c r="V32" s="5"/>
      <c r="W32" s="5"/>
      <c r="X32" s="5"/>
      <c r="Y32" s="5"/>
      <c r="Z32" s="5"/>
      <c r="AA32" s="6"/>
      <c r="AB32" s="6"/>
      <c r="AC32" s="6"/>
      <c r="AD32" s="6"/>
      <c r="AE32" s="6"/>
    </row>
    <row r="33" spans="12:31" ht="13.9">
      <c r="L33" s="4"/>
      <c r="M33" s="4"/>
      <c r="N33" s="4"/>
      <c r="O33" s="4"/>
      <c r="P33" s="4"/>
      <c r="V33" s="5"/>
      <c r="W33" s="5"/>
      <c r="X33" s="5"/>
      <c r="Y33" s="5"/>
      <c r="Z33" s="5"/>
      <c r="AA33" s="6"/>
      <c r="AB33" s="6"/>
      <c r="AC33" s="6"/>
      <c r="AD33" s="6"/>
      <c r="AE33" s="6"/>
    </row>
    <row r="34" spans="12:31" ht="13.9">
      <c r="L34" s="4"/>
      <c r="M34" s="4"/>
      <c r="N34" s="4"/>
      <c r="O34" s="4"/>
      <c r="P34" s="4"/>
      <c r="V34" s="5"/>
      <c r="W34" s="5"/>
      <c r="X34" s="5"/>
      <c r="Y34" s="5"/>
      <c r="Z34" s="5"/>
      <c r="AA34" s="6"/>
      <c r="AB34" s="6"/>
      <c r="AC34" s="6"/>
      <c r="AD34" s="6"/>
      <c r="AE34" s="6"/>
    </row>
    <row r="35" spans="12:31" ht="13.9">
      <c r="L35" s="4"/>
      <c r="M35" s="4"/>
      <c r="N35" s="4"/>
      <c r="O35" s="4"/>
      <c r="P35" s="4"/>
      <c r="V35" s="5"/>
      <c r="W35" s="5"/>
      <c r="X35" s="5"/>
      <c r="Y35" s="5"/>
      <c r="Z35" s="5"/>
      <c r="AA35" s="6"/>
      <c r="AB35" s="6"/>
      <c r="AC35" s="6"/>
      <c r="AD35" s="6"/>
      <c r="AE35" s="6"/>
    </row>
    <row r="36" spans="12:31" ht="13.15">
      <c r="L36" s="4"/>
      <c r="M36" s="4"/>
      <c r="N36" s="4"/>
      <c r="O36" s="4"/>
      <c r="P36" s="4"/>
    </row>
    <row r="37" spans="12:31" ht="13.15">
      <c r="L37" s="4"/>
      <c r="M37" s="4"/>
      <c r="N37" s="4"/>
      <c r="O37" s="4"/>
      <c r="P37" s="4"/>
      <c r="V37" s="4"/>
      <c r="W37" s="4"/>
      <c r="X37" s="4"/>
      <c r="Y37" s="4"/>
      <c r="Z37" s="4"/>
    </row>
    <row r="38" spans="12:31" ht="13.15">
      <c r="L38" s="4"/>
      <c r="M38" s="4"/>
      <c r="N38" s="4"/>
      <c r="O38" s="4"/>
      <c r="P38" s="4"/>
    </row>
    <row r="39" spans="12:31" ht="13.15">
      <c r="L39" s="4"/>
      <c r="M39" s="4"/>
      <c r="N39" s="4"/>
      <c r="O39" s="4"/>
      <c r="P39" s="4"/>
    </row>
    <row r="40" spans="12:31" ht="13.15">
      <c r="L40" s="4"/>
      <c r="M40" s="4"/>
      <c r="N40" s="4"/>
      <c r="O40" s="4"/>
      <c r="P40" s="4"/>
    </row>
    <row r="41" spans="12:31" ht="13.15">
      <c r="L41" s="4"/>
      <c r="M41" s="4"/>
      <c r="N41" s="4"/>
      <c r="O41" s="4"/>
      <c r="P41" s="4"/>
    </row>
    <row r="42" spans="12:31" ht="13.15">
      <c r="L42" s="4"/>
      <c r="M42" s="4"/>
      <c r="N42" s="4"/>
      <c r="O42" s="4"/>
      <c r="P42" s="4"/>
    </row>
    <row r="43" spans="12:31" ht="13.15">
      <c r="L43" s="4"/>
      <c r="M43" s="4"/>
      <c r="N43" s="4"/>
      <c r="O43" s="4"/>
      <c r="P43" s="4"/>
    </row>
    <row r="44" spans="12:31" ht="13.15">
      <c r="L44" s="4"/>
      <c r="M44" s="4"/>
      <c r="N44" s="4"/>
      <c r="O44" s="4"/>
      <c r="P44" s="4"/>
    </row>
    <row r="45" spans="12:31" ht="13.15">
      <c r="L45" s="4"/>
      <c r="M45" s="4"/>
      <c r="N45" s="4"/>
      <c r="O45" s="4"/>
      <c r="P45" s="4"/>
    </row>
    <row r="46" spans="12:31" ht="13.15">
      <c r="L46" s="4"/>
      <c r="M46" s="4"/>
      <c r="N46" s="4"/>
      <c r="O46" s="4"/>
      <c r="P46" s="4"/>
    </row>
    <row r="47" spans="12:31" ht="13.15">
      <c r="L47" s="4"/>
      <c r="M47" s="4"/>
      <c r="N47" s="4"/>
      <c r="O47" s="4"/>
      <c r="P47" s="4"/>
    </row>
    <row r="48" spans="12:31" ht="13.15">
      <c r="L48" s="4"/>
      <c r="M48" s="4"/>
      <c r="N48" s="4"/>
      <c r="O48" s="4"/>
      <c r="P48" s="4"/>
    </row>
    <row r="49" spans="12:16" ht="13.15">
      <c r="L49" s="4"/>
      <c r="M49" s="4"/>
      <c r="N49" s="4"/>
      <c r="O49" s="4"/>
      <c r="P49" s="4"/>
    </row>
    <row r="50" spans="12:16" ht="13.15">
      <c r="L50" s="4"/>
      <c r="M50" s="4"/>
      <c r="N50" s="4"/>
      <c r="O50" s="4"/>
      <c r="P50" s="4"/>
    </row>
    <row r="51" spans="12:16" ht="13.15">
      <c r="L51" s="4"/>
      <c r="M51" s="4"/>
      <c r="N51" s="4"/>
      <c r="O51" s="4"/>
      <c r="P51" s="4"/>
    </row>
    <row r="52" spans="12:16" ht="13.15">
      <c r="L52" s="4"/>
      <c r="M52" s="4"/>
      <c r="N52" s="4"/>
      <c r="O52" s="4"/>
      <c r="P52" s="4"/>
    </row>
    <row r="53" spans="12:16" ht="13.15">
      <c r="L53" s="4"/>
      <c r="M53" s="4"/>
      <c r="N53" s="4"/>
      <c r="O53" s="4"/>
      <c r="P53" s="4"/>
    </row>
    <row r="54" spans="12:16" ht="13.15">
      <c r="L54" s="4"/>
      <c r="M54" s="4"/>
      <c r="N54" s="4"/>
      <c r="O54" s="4"/>
      <c r="P54" s="4"/>
    </row>
    <row r="55" spans="12:16" ht="13.15">
      <c r="L55" s="4"/>
      <c r="M55" s="4"/>
      <c r="N55" s="4"/>
      <c r="O55" s="4"/>
      <c r="P55" s="4"/>
    </row>
    <row r="56" spans="12:16" ht="13.15">
      <c r="L56" s="4"/>
      <c r="M56" s="4"/>
      <c r="N56" s="4"/>
      <c r="O56" s="4"/>
      <c r="P56" s="4"/>
    </row>
    <row r="57" spans="12:16" ht="13.15">
      <c r="L57" s="4"/>
      <c r="M57" s="4"/>
      <c r="N57" s="4"/>
      <c r="O57" s="4"/>
      <c r="P57" s="4"/>
    </row>
    <row r="58" spans="12:16" ht="13.15">
      <c r="L58" s="4"/>
      <c r="M58" s="4"/>
      <c r="N58" s="4"/>
      <c r="O58" s="4"/>
      <c r="P58" s="4"/>
    </row>
    <row r="59" spans="12:16" ht="13.15">
      <c r="L59" s="4"/>
      <c r="M59" s="4"/>
      <c r="N59" s="4"/>
      <c r="O59" s="4"/>
      <c r="P59" s="4"/>
    </row>
    <row r="60" spans="12:16" ht="13.15">
      <c r="L60" s="4"/>
      <c r="M60" s="4"/>
      <c r="N60" s="4"/>
      <c r="O60" s="4"/>
      <c r="P60" s="4"/>
    </row>
    <row r="61" spans="12:16" ht="13.15">
      <c r="L61" s="4"/>
      <c r="M61" s="4"/>
      <c r="N61" s="4"/>
      <c r="O61" s="4"/>
      <c r="P61" s="4"/>
    </row>
    <row r="62" spans="12:16" ht="13.15">
      <c r="L62" s="4"/>
      <c r="M62" s="4"/>
      <c r="N62" s="4"/>
      <c r="O62" s="4"/>
      <c r="P62" s="4"/>
    </row>
    <row r="63" spans="12:16" ht="13.15">
      <c r="L63" s="4"/>
      <c r="M63" s="4"/>
      <c r="N63" s="4"/>
      <c r="O63" s="4"/>
      <c r="P63" s="4"/>
    </row>
    <row r="64" spans="12:16" ht="13.15">
      <c r="L64" s="4"/>
      <c r="M64" s="4"/>
      <c r="N64" s="4"/>
      <c r="O64" s="4"/>
      <c r="P64" s="4"/>
    </row>
    <row r="65" spans="12:16" ht="13.15">
      <c r="L65" s="4"/>
      <c r="M65" s="4"/>
      <c r="N65" s="4"/>
      <c r="O65" s="4"/>
      <c r="P65" s="4"/>
    </row>
    <row r="66" spans="12:16" ht="13.15">
      <c r="L66" s="4"/>
      <c r="M66" s="4"/>
      <c r="N66" s="4"/>
      <c r="O66" s="4"/>
      <c r="P66" s="4"/>
    </row>
    <row r="67" spans="12:16" ht="13.15">
      <c r="L67" s="4"/>
      <c r="M67" s="4"/>
      <c r="N67" s="4"/>
      <c r="O67" s="4"/>
      <c r="P67" s="4"/>
    </row>
    <row r="68" spans="12:16" ht="13.15">
      <c r="L68" s="4"/>
      <c r="M68" s="4"/>
      <c r="N68" s="4"/>
      <c r="O68" s="4"/>
      <c r="P68" s="4"/>
    </row>
    <row r="69" spans="12:16" ht="13.15">
      <c r="L69" s="4"/>
      <c r="M69" s="4"/>
      <c r="N69" s="4"/>
      <c r="O69" s="4"/>
      <c r="P69" s="4"/>
    </row>
    <row r="70" spans="12:16" ht="13.15">
      <c r="L70" s="4"/>
      <c r="M70" s="4"/>
      <c r="N70" s="4"/>
      <c r="O70" s="4"/>
      <c r="P70" s="4"/>
    </row>
    <row r="71" spans="12:16" ht="13.15">
      <c r="L71" s="4"/>
      <c r="M71" s="4"/>
      <c r="N71" s="4"/>
      <c r="O71" s="4"/>
      <c r="P71" s="4"/>
    </row>
    <row r="72" spans="12:16" ht="13.15">
      <c r="L72" s="4"/>
      <c r="M72" s="4"/>
      <c r="N72" s="4"/>
      <c r="O72" s="4"/>
      <c r="P72" s="4"/>
    </row>
    <row r="73" spans="12:16" ht="13.15">
      <c r="L73" s="4"/>
      <c r="M73" s="4"/>
      <c r="N73" s="4"/>
      <c r="O73" s="4"/>
      <c r="P73" s="4"/>
    </row>
    <row r="74" spans="12:16" ht="13.15">
      <c r="L74" s="4"/>
      <c r="M74" s="4"/>
      <c r="N74" s="4"/>
      <c r="O74" s="4"/>
      <c r="P74" s="4"/>
    </row>
    <row r="75" spans="12:16" ht="13.15">
      <c r="L75" s="4"/>
      <c r="M75" s="4"/>
      <c r="N75" s="4"/>
      <c r="O75" s="4"/>
      <c r="P75" s="4"/>
    </row>
    <row r="76" spans="12:16" ht="13.15">
      <c r="L76" s="4"/>
      <c r="M76" s="4"/>
      <c r="N76" s="4"/>
      <c r="O76" s="4"/>
      <c r="P76" s="4"/>
    </row>
    <row r="77" spans="12:16" ht="13.15">
      <c r="L77" s="4"/>
      <c r="M77" s="4"/>
      <c r="N77" s="4"/>
      <c r="O77" s="4"/>
      <c r="P77" s="4"/>
    </row>
    <row r="78" spans="12:16" ht="13.15">
      <c r="L78" s="4"/>
      <c r="M78" s="4"/>
      <c r="N78" s="4"/>
      <c r="O78" s="4"/>
      <c r="P78" s="4"/>
    </row>
    <row r="79" spans="12:16" ht="13.15">
      <c r="L79" s="4"/>
      <c r="M79" s="4"/>
      <c r="N79" s="4"/>
      <c r="O79" s="4"/>
      <c r="P79" s="4"/>
    </row>
    <row r="80" spans="12:16" ht="13.15">
      <c r="L80" s="4"/>
      <c r="M80" s="4"/>
      <c r="N80" s="4"/>
      <c r="O80" s="4"/>
      <c r="P80" s="4"/>
    </row>
    <row r="81" spans="12:16" ht="13.15">
      <c r="L81" s="4"/>
      <c r="M81" s="4"/>
      <c r="N81" s="4"/>
      <c r="O81" s="4"/>
      <c r="P81" s="4"/>
    </row>
    <row r="82" spans="12:16" ht="13.15">
      <c r="L82" s="4"/>
      <c r="M82" s="4"/>
      <c r="N82" s="4"/>
      <c r="O82" s="4"/>
      <c r="P82" s="4"/>
    </row>
    <row r="83" spans="12:16" ht="13.15">
      <c r="L83" s="4"/>
      <c r="M83" s="4"/>
      <c r="N83" s="4"/>
      <c r="O83" s="4"/>
      <c r="P83" s="4"/>
    </row>
    <row r="84" spans="12:16" ht="13.15">
      <c r="L84" s="4"/>
      <c r="M84" s="4"/>
      <c r="N84" s="4"/>
      <c r="O84" s="4"/>
      <c r="P84" s="4"/>
    </row>
    <row r="85" spans="12:16" ht="13.15">
      <c r="L85" s="4"/>
      <c r="M85" s="4"/>
      <c r="N85" s="4"/>
      <c r="O85" s="4"/>
      <c r="P85" s="4"/>
    </row>
    <row r="86" spans="12:16" ht="13.15">
      <c r="L86" s="4"/>
      <c r="M86" s="4"/>
      <c r="N86" s="4"/>
      <c r="O86" s="4"/>
      <c r="P86" s="4"/>
    </row>
    <row r="87" spans="12:16" ht="13.15">
      <c r="L87" s="4"/>
      <c r="M87" s="4"/>
      <c r="N87" s="4"/>
      <c r="O87" s="4"/>
      <c r="P87" s="4"/>
    </row>
    <row r="88" spans="12:16" ht="13.15">
      <c r="L88" s="4"/>
      <c r="M88" s="4"/>
      <c r="N88" s="4"/>
      <c r="O88" s="4"/>
      <c r="P88" s="4"/>
    </row>
    <row r="89" spans="12:16" ht="13.15">
      <c r="L89" s="4"/>
      <c r="M89" s="4"/>
      <c r="N89" s="4"/>
      <c r="O89" s="4"/>
      <c r="P89" s="4"/>
    </row>
    <row r="90" spans="12:16" ht="13.15">
      <c r="L90" s="4"/>
      <c r="M90" s="4"/>
      <c r="N90" s="4"/>
      <c r="O90" s="4"/>
      <c r="P90" s="4"/>
    </row>
    <row r="91" spans="12:16" ht="13.15">
      <c r="L91" s="4"/>
      <c r="M91" s="4"/>
      <c r="N91" s="4"/>
      <c r="O91" s="4"/>
      <c r="P91" s="4"/>
    </row>
    <row r="92" spans="12:16" ht="13.15">
      <c r="L92" s="4"/>
      <c r="M92" s="4"/>
      <c r="N92" s="4"/>
      <c r="O92" s="4"/>
      <c r="P92" s="4"/>
    </row>
    <row r="93" spans="12:16" ht="13.15">
      <c r="L93" s="4"/>
      <c r="M93" s="4"/>
      <c r="N93" s="4"/>
      <c r="O93" s="4"/>
      <c r="P93" s="4"/>
    </row>
    <row r="94" spans="12:16" ht="13.15">
      <c r="L94" s="4"/>
      <c r="M94" s="4"/>
      <c r="N94" s="4"/>
      <c r="O94" s="4"/>
      <c r="P94" s="4"/>
    </row>
    <row r="95" spans="12:16" ht="13.15">
      <c r="L95" s="4"/>
      <c r="M95" s="4"/>
      <c r="N95" s="4"/>
      <c r="O95" s="4"/>
      <c r="P95" s="4"/>
    </row>
    <row r="96" spans="12:16" ht="13.15">
      <c r="L96" s="4"/>
      <c r="M96" s="4"/>
      <c r="N96" s="4"/>
      <c r="O96" s="4"/>
      <c r="P96" s="4"/>
    </row>
    <row r="97" spans="12:16" ht="13.15">
      <c r="L97" s="4"/>
      <c r="M97" s="4"/>
      <c r="N97" s="4"/>
      <c r="O97" s="4"/>
      <c r="P97" s="4"/>
    </row>
    <row r="98" spans="12:16" ht="13.15">
      <c r="L98" s="4"/>
      <c r="M98" s="4"/>
      <c r="N98" s="4"/>
      <c r="O98" s="4"/>
      <c r="P98" s="4"/>
    </row>
    <row r="99" spans="12:16" ht="13.15">
      <c r="L99" s="4"/>
      <c r="M99" s="4"/>
      <c r="N99" s="4"/>
      <c r="O99" s="4"/>
      <c r="P99" s="4"/>
    </row>
    <row r="100" spans="12:16" ht="13.15">
      <c r="L100" s="4"/>
      <c r="M100" s="4"/>
      <c r="N100" s="4"/>
      <c r="O100" s="4"/>
      <c r="P100" s="4"/>
    </row>
    <row r="101" spans="12:16" ht="13.15">
      <c r="L101" s="4"/>
      <c r="M101" s="4"/>
      <c r="N101" s="4"/>
      <c r="O101" s="4"/>
      <c r="P101" s="4"/>
    </row>
    <row r="102" spans="12:16" ht="13.15">
      <c r="L102" s="4"/>
      <c r="M102" s="4"/>
      <c r="N102" s="4"/>
      <c r="O102" s="4"/>
      <c r="P102" s="4"/>
    </row>
    <row r="103" spans="12:16" ht="13.15">
      <c r="L103" s="4"/>
      <c r="M103" s="4"/>
      <c r="N103" s="4"/>
      <c r="O103" s="4"/>
      <c r="P103" s="4"/>
    </row>
    <row r="104" spans="12:16" ht="13.15">
      <c r="L104" s="4"/>
      <c r="M104" s="4"/>
      <c r="N104" s="4"/>
      <c r="O104" s="4"/>
      <c r="P104" s="4"/>
    </row>
    <row r="105" spans="12:16" ht="13.15">
      <c r="L105" s="4"/>
      <c r="M105" s="4"/>
      <c r="N105" s="4"/>
      <c r="O105" s="4"/>
      <c r="P105" s="4"/>
    </row>
    <row r="106" spans="12:16" ht="13.15">
      <c r="L106" s="4"/>
      <c r="M106" s="4"/>
      <c r="N106" s="4"/>
      <c r="O106" s="4"/>
      <c r="P106" s="4"/>
    </row>
    <row r="107" spans="12:16" ht="13.15">
      <c r="L107" s="4"/>
      <c r="M107" s="4"/>
      <c r="N107" s="4"/>
      <c r="O107" s="4"/>
      <c r="P107" s="4"/>
    </row>
    <row r="108" spans="12:16" ht="13.15">
      <c r="L108" s="4"/>
      <c r="M108" s="4"/>
      <c r="N108" s="4"/>
      <c r="O108" s="4"/>
      <c r="P108" s="4"/>
    </row>
    <row r="109" spans="12:16" ht="13.15">
      <c r="L109" s="4"/>
      <c r="M109" s="4"/>
      <c r="N109" s="4"/>
      <c r="O109" s="4"/>
      <c r="P109" s="4"/>
    </row>
    <row r="110" spans="12:16" ht="13.15">
      <c r="L110" s="4"/>
      <c r="M110" s="4"/>
      <c r="N110" s="4"/>
      <c r="O110" s="4"/>
      <c r="P110" s="4"/>
    </row>
    <row r="111" spans="12:16" ht="13.15">
      <c r="L111" s="4"/>
      <c r="M111" s="4"/>
      <c r="N111" s="4"/>
      <c r="O111" s="4"/>
      <c r="P111" s="4"/>
    </row>
    <row r="112" spans="12:16" ht="13.15">
      <c r="L112" s="4"/>
      <c r="M112" s="4"/>
      <c r="N112" s="4"/>
      <c r="O112" s="4"/>
      <c r="P112" s="4"/>
    </row>
    <row r="113" spans="12:16" ht="13.15">
      <c r="L113" s="4"/>
      <c r="M113" s="4"/>
      <c r="N113" s="4"/>
      <c r="O113" s="4"/>
      <c r="P113" s="4"/>
    </row>
    <row r="114" spans="12:16" ht="13.15">
      <c r="L114" s="4"/>
      <c r="M114" s="4"/>
      <c r="N114" s="4"/>
      <c r="O114" s="4"/>
      <c r="P114" s="4"/>
    </row>
    <row r="115" spans="12:16" ht="13.15">
      <c r="L115" s="4"/>
      <c r="M115" s="4"/>
      <c r="N115" s="4"/>
      <c r="O115" s="4"/>
      <c r="P115" s="4"/>
    </row>
    <row r="116" spans="12:16" ht="13.15">
      <c r="L116" s="4"/>
      <c r="M116" s="4"/>
      <c r="N116" s="4"/>
      <c r="O116" s="4"/>
      <c r="P116" s="4"/>
    </row>
    <row r="117" spans="12:16" ht="13.15">
      <c r="L117" s="4"/>
      <c r="M117" s="4"/>
      <c r="N117" s="4"/>
      <c r="O117" s="4"/>
      <c r="P117" s="4"/>
    </row>
    <row r="118" spans="12:16" ht="13.15">
      <c r="L118" s="4"/>
      <c r="M118" s="4"/>
      <c r="N118" s="4"/>
      <c r="O118" s="4"/>
      <c r="P118" s="4"/>
    </row>
    <row r="119" spans="12:16" ht="13.15">
      <c r="L119" s="4"/>
      <c r="M119" s="4"/>
      <c r="N119" s="4"/>
      <c r="O119" s="4"/>
      <c r="P119" s="4"/>
    </row>
    <row r="120" spans="12:16" ht="13.15">
      <c r="L120" s="4"/>
      <c r="M120" s="4"/>
      <c r="N120" s="4"/>
      <c r="O120" s="4"/>
      <c r="P120" s="4"/>
    </row>
    <row r="121" spans="12:16" ht="13.15">
      <c r="L121" s="4"/>
      <c r="M121" s="4"/>
      <c r="N121" s="4"/>
      <c r="O121" s="4"/>
      <c r="P121" s="4"/>
    </row>
    <row r="122" spans="12:16" ht="13.15">
      <c r="L122" s="4"/>
      <c r="M122" s="4"/>
      <c r="N122" s="4"/>
      <c r="O122" s="4"/>
      <c r="P122" s="4"/>
    </row>
    <row r="123" spans="12:16" ht="13.15">
      <c r="L123" s="4"/>
      <c r="M123" s="4"/>
      <c r="N123" s="4"/>
      <c r="O123" s="4"/>
      <c r="P123" s="4"/>
    </row>
    <row r="124" spans="12:16" ht="13.15">
      <c r="L124" s="4"/>
      <c r="M124" s="4"/>
      <c r="N124" s="4"/>
      <c r="O124" s="4"/>
      <c r="P124" s="4"/>
    </row>
    <row r="125" spans="12:16" ht="13.15">
      <c r="L125" s="4"/>
      <c r="M125" s="4"/>
      <c r="N125" s="4"/>
      <c r="O125" s="4"/>
      <c r="P125" s="4"/>
    </row>
    <row r="126" spans="12:16" ht="13.15">
      <c r="L126" s="4"/>
      <c r="M126" s="4"/>
      <c r="N126" s="4"/>
      <c r="O126" s="4"/>
      <c r="P126" s="4"/>
    </row>
    <row r="127" spans="12:16" ht="13.15">
      <c r="L127" s="4"/>
      <c r="M127" s="4"/>
      <c r="N127" s="4"/>
      <c r="O127" s="4"/>
      <c r="P127" s="4"/>
    </row>
    <row r="128" spans="12:16" ht="13.15">
      <c r="L128" s="4"/>
      <c r="M128" s="4"/>
      <c r="N128" s="4"/>
      <c r="O128" s="4"/>
      <c r="P128" s="4"/>
    </row>
    <row r="129" spans="12:16" ht="13.15">
      <c r="L129" s="4"/>
      <c r="M129" s="4"/>
      <c r="N129" s="4"/>
      <c r="O129" s="4"/>
      <c r="P129" s="4"/>
    </row>
    <row r="130" spans="12:16" ht="13.15">
      <c r="L130" s="4"/>
      <c r="M130" s="4"/>
      <c r="N130" s="4"/>
      <c r="O130" s="4"/>
      <c r="P130" s="4"/>
    </row>
    <row r="131" spans="12:16" ht="13.15">
      <c r="L131" s="4"/>
      <c r="M131" s="4"/>
      <c r="N131" s="4"/>
      <c r="O131" s="4"/>
      <c r="P131" s="4"/>
    </row>
    <row r="132" spans="12:16" ht="13.15">
      <c r="L132" s="4"/>
      <c r="M132" s="4"/>
      <c r="N132" s="4"/>
      <c r="O132" s="4"/>
      <c r="P132" s="4"/>
    </row>
    <row r="133" spans="12:16" ht="13.15">
      <c r="L133" s="4"/>
      <c r="M133" s="4"/>
      <c r="N133" s="4"/>
      <c r="O133" s="4"/>
      <c r="P133" s="4"/>
    </row>
    <row r="134" spans="12:16" ht="13.15">
      <c r="L134" s="4"/>
      <c r="M134" s="4"/>
      <c r="N134" s="4"/>
      <c r="O134" s="4"/>
      <c r="P134" s="4"/>
    </row>
    <row r="135" spans="12:16" ht="13.15">
      <c r="L135" s="4"/>
      <c r="M135" s="4"/>
      <c r="N135" s="4"/>
      <c r="O135" s="4"/>
      <c r="P135" s="4"/>
    </row>
    <row r="136" spans="12:16" ht="13.15">
      <c r="L136" s="4"/>
      <c r="M136" s="4"/>
      <c r="N136" s="4"/>
      <c r="O136" s="4"/>
      <c r="P136" s="4"/>
    </row>
    <row r="137" spans="12:16" ht="13.15">
      <c r="L137" s="4"/>
      <c r="M137" s="4"/>
      <c r="N137" s="4"/>
      <c r="O137" s="4"/>
      <c r="P137" s="4"/>
    </row>
    <row r="138" spans="12:16" ht="13.15">
      <c r="L138" s="4"/>
      <c r="M138" s="4"/>
      <c r="N138" s="4"/>
      <c r="O138" s="4"/>
      <c r="P138" s="4"/>
    </row>
    <row r="139" spans="12:16" ht="13.15">
      <c r="L139" s="4"/>
      <c r="M139" s="4"/>
      <c r="N139" s="4"/>
      <c r="O139" s="4"/>
      <c r="P139" s="4"/>
    </row>
    <row r="140" spans="12:16" ht="13.15">
      <c r="L140" s="4"/>
      <c r="M140" s="4"/>
      <c r="N140" s="4"/>
      <c r="O140" s="4"/>
      <c r="P140" s="4"/>
    </row>
    <row r="141" spans="12:16" ht="13.15">
      <c r="L141" s="4"/>
      <c r="M141" s="4"/>
      <c r="N141" s="4"/>
      <c r="O141" s="4"/>
      <c r="P141" s="4"/>
    </row>
    <row r="142" spans="12:16" ht="13.15">
      <c r="L142" s="4"/>
      <c r="M142" s="4"/>
      <c r="N142" s="4"/>
      <c r="O142" s="4"/>
      <c r="P142" s="4"/>
    </row>
    <row r="143" spans="12:16" ht="13.15">
      <c r="L143" s="4"/>
      <c r="M143" s="4"/>
      <c r="N143" s="4"/>
      <c r="O143" s="4"/>
      <c r="P143" s="4"/>
    </row>
    <row r="144" spans="12:16" ht="13.15">
      <c r="L144" s="4"/>
      <c r="M144" s="4"/>
      <c r="N144" s="4"/>
      <c r="O144" s="4"/>
      <c r="P144" s="4"/>
    </row>
    <row r="145" spans="12:16" ht="13.15">
      <c r="L145" s="4"/>
      <c r="M145" s="4"/>
      <c r="N145" s="4"/>
      <c r="O145" s="4"/>
      <c r="P145" s="4"/>
    </row>
    <row r="146" spans="12:16" ht="13.15">
      <c r="L146" s="4"/>
      <c r="M146" s="4"/>
      <c r="N146" s="4"/>
      <c r="O146" s="4"/>
      <c r="P146" s="4"/>
    </row>
    <row r="147" spans="12:16" ht="13.15">
      <c r="L147" s="4"/>
      <c r="M147" s="4"/>
      <c r="N147" s="4"/>
      <c r="O147" s="4"/>
      <c r="P147" s="4"/>
    </row>
    <row r="148" spans="12:16" ht="13.15">
      <c r="L148" s="4"/>
      <c r="M148" s="4"/>
      <c r="N148" s="4"/>
      <c r="O148" s="4"/>
      <c r="P148" s="4"/>
    </row>
    <row r="149" spans="12:16" ht="13.15">
      <c r="L149" s="4"/>
      <c r="M149" s="4"/>
      <c r="N149" s="4"/>
      <c r="O149" s="4"/>
      <c r="P149" s="4"/>
    </row>
    <row r="150" spans="12:16" ht="13.15">
      <c r="L150" s="4"/>
      <c r="M150" s="4"/>
      <c r="N150" s="4"/>
      <c r="O150" s="4"/>
      <c r="P150" s="4"/>
    </row>
    <row r="151" spans="12:16" ht="13.15">
      <c r="L151" s="4"/>
      <c r="M151" s="4"/>
      <c r="N151" s="4"/>
      <c r="O151" s="4"/>
      <c r="P151" s="4"/>
    </row>
    <row r="152" spans="12:16" ht="13.15">
      <c r="L152" s="4"/>
      <c r="M152" s="4"/>
      <c r="N152" s="4"/>
      <c r="O152" s="4"/>
      <c r="P152" s="4"/>
    </row>
    <row r="153" spans="12:16" ht="13.15">
      <c r="L153" s="4"/>
      <c r="M153" s="4"/>
      <c r="N153" s="4"/>
      <c r="O153" s="4"/>
      <c r="P153" s="4"/>
    </row>
    <row r="154" spans="12:16" ht="13.15">
      <c r="L154" s="4"/>
      <c r="M154" s="4"/>
      <c r="N154" s="4"/>
      <c r="O154" s="4"/>
      <c r="P154" s="4"/>
    </row>
    <row r="155" spans="12:16" ht="13.15">
      <c r="L155" s="4"/>
      <c r="M155" s="4"/>
      <c r="N155" s="4"/>
      <c r="O155" s="4"/>
      <c r="P155" s="4"/>
    </row>
    <row r="156" spans="12:16" ht="13.15">
      <c r="L156" s="4"/>
      <c r="M156" s="4"/>
      <c r="N156" s="4"/>
      <c r="O156" s="4"/>
      <c r="P156" s="4"/>
    </row>
    <row r="157" spans="12:16" ht="13.15">
      <c r="L157" s="4"/>
      <c r="M157" s="4"/>
      <c r="N157" s="4"/>
      <c r="O157" s="4"/>
      <c r="P157" s="4"/>
    </row>
    <row r="158" spans="12:16" ht="13.15">
      <c r="L158" s="4"/>
      <c r="M158" s="4"/>
      <c r="N158" s="4"/>
      <c r="O158" s="4"/>
      <c r="P158" s="4"/>
    </row>
    <row r="159" spans="12:16" ht="13.15">
      <c r="L159" s="4"/>
      <c r="M159" s="4"/>
      <c r="N159" s="4"/>
      <c r="O159" s="4"/>
      <c r="P159" s="4"/>
    </row>
    <row r="160" spans="12:16" ht="13.15">
      <c r="L160" s="4"/>
      <c r="M160" s="4"/>
      <c r="N160" s="4"/>
      <c r="O160" s="4"/>
      <c r="P160" s="4"/>
    </row>
    <row r="161" spans="12:16" ht="13.15">
      <c r="L161" s="4"/>
      <c r="M161" s="4"/>
      <c r="N161" s="4"/>
      <c r="O161" s="4"/>
      <c r="P161" s="4"/>
    </row>
    <row r="162" spans="12:16" ht="13.15">
      <c r="L162" s="4"/>
      <c r="M162" s="4"/>
      <c r="N162" s="4"/>
      <c r="O162" s="4"/>
      <c r="P162" s="4"/>
    </row>
    <row r="163" spans="12:16" ht="13.15">
      <c r="L163" s="4"/>
      <c r="M163" s="4"/>
      <c r="N163" s="4"/>
      <c r="O163" s="4"/>
      <c r="P163" s="4"/>
    </row>
    <row r="164" spans="12:16" ht="13.15">
      <c r="L164" s="4"/>
      <c r="M164" s="4"/>
      <c r="N164" s="4"/>
      <c r="O164" s="4"/>
      <c r="P164" s="4"/>
    </row>
    <row r="165" spans="12:16" ht="13.15">
      <c r="L165" s="4"/>
      <c r="M165" s="4"/>
      <c r="N165" s="4"/>
      <c r="O165" s="4"/>
      <c r="P165" s="4"/>
    </row>
    <row r="166" spans="12:16" ht="13.15">
      <c r="L166" s="4"/>
      <c r="M166" s="4"/>
      <c r="N166" s="4"/>
      <c r="O166" s="4"/>
      <c r="P166" s="4"/>
    </row>
    <row r="167" spans="12:16" ht="13.15">
      <c r="L167" s="4"/>
      <c r="M167" s="4"/>
      <c r="N167" s="4"/>
      <c r="O167" s="4"/>
      <c r="P167" s="4"/>
    </row>
    <row r="168" spans="12:16" ht="13.15">
      <c r="L168" s="4"/>
      <c r="M168" s="4"/>
      <c r="N168" s="4"/>
      <c r="O168" s="4"/>
      <c r="P168" s="4"/>
    </row>
    <row r="169" spans="12:16" ht="13.15">
      <c r="L169" s="4"/>
      <c r="M169" s="4"/>
      <c r="N169" s="4"/>
      <c r="O169" s="4"/>
      <c r="P169" s="4"/>
    </row>
    <row r="170" spans="12:16" ht="13.15">
      <c r="L170" s="4"/>
      <c r="M170" s="4"/>
      <c r="N170" s="4"/>
      <c r="O170" s="4"/>
      <c r="P170" s="4"/>
    </row>
    <row r="171" spans="12:16" ht="13.15">
      <c r="L171" s="4"/>
      <c r="M171" s="4"/>
      <c r="N171" s="4"/>
      <c r="O171" s="4"/>
      <c r="P171" s="4"/>
    </row>
    <row r="172" spans="12:16" ht="13.15">
      <c r="L172" s="4"/>
      <c r="M172" s="4"/>
      <c r="N172" s="4"/>
      <c r="O172" s="4"/>
      <c r="P172" s="4"/>
    </row>
    <row r="173" spans="12:16" ht="13.15">
      <c r="L173" s="4"/>
      <c r="M173" s="4"/>
      <c r="N173" s="4"/>
      <c r="O173" s="4"/>
      <c r="P173" s="4"/>
    </row>
    <row r="174" spans="12:16" ht="13.15">
      <c r="L174" s="4"/>
      <c r="M174" s="4"/>
      <c r="N174" s="4"/>
      <c r="O174" s="4"/>
      <c r="P174" s="4"/>
    </row>
    <row r="175" spans="12:16" ht="13.15">
      <c r="L175" s="4"/>
      <c r="M175" s="4"/>
      <c r="N175" s="4"/>
      <c r="O175" s="4"/>
      <c r="P175" s="4"/>
    </row>
    <row r="176" spans="12:16" ht="13.15">
      <c r="L176" s="4"/>
      <c r="M176" s="4"/>
      <c r="N176" s="4"/>
      <c r="O176" s="4"/>
      <c r="P176" s="4"/>
    </row>
    <row r="177" spans="12:16" ht="13.15">
      <c r="L177" s="4"/>
      <c r="M177" s="4"/>
      <c r="N177" s="4"/>
      <c r="O177" s="4"/>
      <c r="P177" s="4"/>
    </row>
    <row r="178" spans="12:16" ht="13.15">
      <c r="L178" s="4"/>
      <c r="M178" s="4"/>
      <c r="N178" s="4"/>
      <c r="O178" s="4"/>
      <c r="P178" s="4"/>
    </row>
    <row r="179" spans="12:16" ht="13.15">
      <c r="L179" s="4"/>
      <c r="M179" s="4"/>
      <c r="N179" s="4"/>
      <c r="O179" s="4"/>
      <c r="P179" s="4"/>
    </row>
    <row r="180" spans="12:16" ht="13.15">
      <c r="L180" s="4"/>
      <c r="M180" s="4"/>
      <c r="N180" s="4"/>
      <c r="O180" s="4"/>
      <c r="P180" s="4"/>
    </row>
    <row r="181" spans="12:16" ht="13.15">
      <c r="L181" s="4"/>
      <c r="M181" s="4"/>
      <c r="N181" s="4"/>
      <c r="O181" s="4"/>
      <c r="P181" s="4"/>
    </row>
    <row r="182" spans="12:16" ht="13.15">
      <c r="L182" s="4"/>
      <c r="M182" s="4"/>
      <c r="N182" s="4"/>
      <c r="O182" s="4"/>
      <c r="P182" s="4"/>
    </row>
    <row r="183" spans="12:16" ht="13.15">
      <c r="L183" s="4"/>
      <c r="M183" s="4"/>
      <c r="N183" s="4"/>
      <c r="O183" s="4"/>
      <c r="P183" s="4"/>
    </row>
    <row r="184" spans="12:16" ht="13.15">
      <c r="L184" s="4"/>
      <c r="M184" s="4"/>
      <c r="N184" s="4"/>
      <c r="O184" s="4"/>
      <c r="P184" s="4"/>
    </row>
    <row r="185" spans="12:16" ht="13.15">
      <c r="L185" s="4"/>
      <c r="M185" s="4"/>
      <c r="N185" s="4"/>
      <c r="O185" s="4"/>
      <c r="P185" s="4"/>
    </row>
    <row r="186" spans="12:16" ht="13.15">
      <c r="L186" s="4"/>
      <c r="M186" s="4"/>
      <c r="N186" s="4"/>
      <c r="O186" s="4"/>
      <c r="P186" s="4"/>
    </row>
    <row r="187" spans="12:16" ht="13.15">
      <c r="L187" s="4"/>
      <c r="M187" s="4"/>
      <c r="N187" s="4"/>
      <c r="O187" s="4"/>
      <c r="P187" s="4"/>
    </row>
    <row r="188" spans="12:16" ht="13.15">
      <c r="L188" s="4"/>
      <c r="M188" s="4"/>
      <c r="N188" s="4"/>
      <c r="O188" s="4"/>
      <c r="P188" s="4"/>
    </row>
    <row r="189" spans="12:16" ht="13.15">
      <c r="L189" s="4"/>
      <c r="M189" s="4"/>
      <c r="N189" s="4"/>
      <c r="O189" s="4"/>
      <c r="P189" s="4"/>
    </row>
    <row r="190" spans="12:16" ht="13.15">
      <c r="L190" s="4"/>
      <c r="M190" s="4"/>
      <c r="N190" s="4"/>
      <c r="O190" s="4"/>
      <c r="P190" s="4"/>
    </row>
    <row r="191" spans="12:16" ht="13.15">
      <c r="L191" s="4"/>
      <c r="M191" s="4"/>
      <c r="N191" s="4"/>
      <c r="O191" s="4"/>
      <c r="P191" s="4"/>
    </row>
    <row r="192" spans="12:16" ht="13.15">
      <c r="L192" s="4"/>
      <c r="M192" s="4"/>
      <c r="N192" s="4"/>
      <c r="O192" s="4"/>
      <c r="P192" s="4"/>
    </row>
    <row r="193" spans="12:16" ht="13.15">
      <c r="L193" s="4"/>
      <c r="M193" s="4"/>
      <c r="N193" s="4"/>
      <c r="O193" s="4"/>
      <c r="P193" s="4"/>
    </row>
    <row r="194" spans="12:16" ht="13.15">
      <c r="L194" s="4"/>
      <c r="M194" s="4"/>
      <c r="N194" s="4"/>
      <c r="O194" s="4"/>
      <c r="P194" s="4"/>
    </row>
    <row r="195" spans="12:16" ht="13.15">
      <c r="L195" s="4"/>
      <c r="M195" s="4"/>
      <c r="N195" s="4"/>
      <c r="O195" s="4"/>
      <c r="P195" s="4"/>
    </row>
    <row r="196" spans="12:16" ht="13.15">
      <c r="L196" s="4"/>
      <c r="M196" s="4"/>
      <c r="N196" s="4"/>
      <c r="O196" s="4"/>
      <c r="P196" s="4"/>
    </row>
    <row r="197" spans="12:16" ht="13.15">
      <c r="L197" s="4"/>
      <c r="M197" s="4"/>
      <c r="N197" s="4"/>
      <c r="O197" s="4"/>
      <c r="P197" s="4"/>
    </row>
    <row r="198" spans="12:16" ht="13.15">
      <c r="L198" s="4"/>
      <c r="M198" s="4"/>
      <c r="N198" s="4"/>
      <c r="O198" s="4"/>
      <c r="P198" s="4"/>
    </row>
    <row r="199" spans="12:16" ht="13.15">
      <c r="L199" s="4"/>
      <c r="M199" s="4"/>
      <c r="N199" s="4"/>
      <c r="O199" s="4"/>
      <c r="P199" s="4"/>
    </row>
    <row r="200" spans="12:16" ht="13.15">
      <c r="L200" s="4"/>
      <c r="M200" s="4"/>
      <c r="N200" s="4"/>
      <c r="O200" s="4"/>
      <c r="P200" s="4"/>
    </row>
    <row r="201" spans="12:16" ht="13.15">
      <c r="L201" s="4"/>
      <c r="M201" s="4"/>
      <c r="N201" s="4"/>
      <c r="O201" s="4"/>
      <c r="P201" s="4"/>
    </row>
    <row r="202" spans="12:16" ht="13.15">
      <c r="L202" s="4"/>
      <c r="M202" s="4"/>
      <c r="N202" s="4"/>
      <c r="O202" s="4"/>
      <c r="P202" s="4"/>
    </row>
    <row r="203" spans="12:16" ht="13.15">
      <c r="L203" s="4"/>
      <c r="M203" s="4"/>
      <c r="N203" s="4"/>
      <c r="O203" s="4"/>
      <c r="P203" s="4"/>
    </row>
    <row r="204" spans="12:16" ht="13.15">
      <c r="L204" s="4"/>
      <c r="M204" s="4"/>
      <c r="N204" s="4"/>
      <c r="O204" s="4"/>
      <c r="P204" s="4"/>
    </row>
    <row r="205" spans="12:16" ht="13.15">
      <c r="L205" s="4"/>
      <c r="M205" s="4"/>
      <c r="N205" s="4"/>
      <c r="O205" s="4"/>
      <c r="P205" s="4"/>
    </row>
    <row r="206" spans="12:16" ht="13.15">
      <c r="L206" s="4"/>
      <c r="M206" s="4"/>
      <c r="N206" s="4"/>
      <c r="O206" s="4"/>
      <c r="P206" s="4"/>
    </row>
    <row r="207" spans="12:16" ht="13.15">
      <c r="L207" s="4"/>
      <c r="M207" s="4"/>
      <c r="N207" s="4"/>
      <c r="O207" s="4"/>
      <c r="P207" s="4"/>
    </row>
    <row r="208" spans="12:16" ht="13.15">
      <c r="L208" s="4"/>
      <c r="M208" s="4"/>
      <c r="N208" s="4"/>
      <c r="O208" s="4"/>
      <c r="P208" s="4"/>
    </row>
    <row r="209" spans="12:16" ht="13.15">
      <c r="L209" s="4"/>
      <c r="M209" s="4"/>
      <c r="N209" s="4"/>
      <c r="O209" s="4"/>
      <c r="P209" s="4"/>
    </row>
    <row r="210" spans="12:16" ht="13.15">
      <c r="L210" s="4"/>
      <c r="M210" s="4"/>
      <c r="N210" s="4"/>
      <c r="O210" s="4"/>
      <c r="P210" s="4"/>
    </row>
    <row r="211" spans="12:16" ht="13.15">
      <c r="L211" s="4"/>
      <c r="M211" s="4"/>
      <c r="N211" s="4"/>
      <c r="O211" s="4"/>
      <c r="P211" s="4"/>
    </row>
    <row r="212" spans="12:16" ht="13.15">
      <c r="L212" s="4"/>
      <c r="M212" s="4"/>
      <c r="N212" s="4"/>
      <c r="O212" s="4"/>
      <c r="P212" s="4"/>
    </row>
    <row r="213" spans="12:16" ht="13.15">
      <c r="L213" s="4"/>
      <c r="M213" s="4"/>
      <c r="N213" s="4"/>
      <c r="O213" s="4"/>
      <c r="P213" s="4"/>
    </row>
    <row r="214" spans="12:16" ht="13.15">
      <c r="L214" s="4"/>
      <c r="M214" s="4"/>
      <c r="N214" s="4"/>
      <c r="O214" s="4"/>
      <c r="P214" s="4"/>
    </row>
    <row r="215" spans="12:16" ht="13.15">
      <c r="L215" s="4"/>
      <c r="M215" s="4"/>
      <c r="N215" s="4"/>
      <c r="O215" s="4"/>
      <c r="P215" s="4"/>
    </row>
    <row r="216" spans="12:16" ht="13.15">
      <c r="L216" s="4"/>
      <c r="M216" s="4"/>
      <c r="N216" s="4"/>
      <c r="O216" s="4"/>
      <c r="P216" s="4"/>
    </row>
    <row r="217" spans="12:16" ht="13.15">
      <c r="L217" s="4"/>
      <c r="M217" s="4"/>
      <c r="N217" s="4"/>
      <c r="O217" s="4"/>
      <c r="P217" s="4"/>
    </row>
    <row r="218" spans="12:16" ht="13.15">
      <c r="L218" s="4"/>
      <c r="M218" s="4"/>
      <c r="N218" s="4"/>
      <c r="O218" s="4"/>
      <c r="P218" s="4"/>
    </row>
    <row r="219" spans="12:16" ht="13.15">
      <c r="L219" s="4"/>
      <c r="M219" s="4"/>
      <c r="N219" s="4"/>
      <c r="O219" s="4"/>
      <c r="P219" s="4"/>
    </row>
    <row r="220" spans="12:16" ht="13.15">
      <c r="L220" s="4"/>
      <c r="M220" s="4"/>
      <c r="N220" s="4"/>
      <c r="O220" s="4"/>
      <c r="P220" s="4"/>
    </row>
    <row r="221" spans="12:16" ht="13.15">
      <c r="L221" s="4"/>
      <c r="M221" s="4"/>
      <c r="N221" s="4"/>
      <c r="O221" s="4"/>
      <c r="P221" s="4"/>
    </row>
    <row r="222" spans="12:16" ht="13.15">
      <c r="L222" s="4"/>
      <c r="M222" s="4"/>
      <c r="N222" s="4"/>
      <c r="O222" s="4"/>
      <c r="P222" s="4"/>
    </row>
    <row r="223" spans="12:16" ht="13.15">
      <c r="L223" s="4"/>
      <c r="M223" s="4"/>
      <c r="N223" s="4"/>
      <c r="O223" s="4"/>
      <c r="P223" s="4"/>
    </row>
    <row r="224" spans="12:16" ht="13.15">
      <c r="L224" s="4"/>
      <c r="M224" s="4"/>
      <c r="N224" s="4"/>
      <c r="O224" s="4"/>
      <c r="P224" s="4"/>
    </row>
    <row r="225" spans="12:16" ht="13.15">
      <c r="L225" s="4"/>
      <c r="M225" s="4"/>
      <c r="N225" s="4"/>
      <c r="O225" s="4"/>
      <c r="P225" s="4"/>
    </row>
    <row r="226" spans="12:16" ht="13.15">
      <c r="L226" s="4"/>
      <c r="M226" s="4"/>
      <c r="N226" s="4"/>
      <c r="O226" s="4"/>
      <c r="P226" s="4"/>
    </row>
    <row r="227" spans="12:16" ht="13.15">
      <c r="L227" s="4"/>
      <c r="M227" s="4"/>
      <c r="N227" s="4"/>
      <c r="O227" s="4"/>
      <c r="P227" s="4"/>
    </row>
    <row r="228" spans="12:16" ht="13.15">
      <c r="L228" s="4"/>
      <c r="M228" s="4"/>
      <c r="N228" s="4"/>
      <c r="O228" s="4"/>
      <c r="P228" s="4"/>
    </row>
    <row r="229" spans="12:16" ht="13.15">
      <c r="L229" s="4"/>
      <c r="M229" s="4"/>
      <c r="N229" s="4"/>
      <c r="O229" s="4"/>
      <c r="P229" s="4"/>
    </row>
    <row r="230" spans="12:16" ht="13.15">
      <c r="L230" s="4"/>
      <c r="M230" s="4"/>
      <c r="N230" s="4"/>
      <c r="O230" s="4"/>
      <c r="P230" s="4"/>
    </row>
    <row r="231" spans="12:16" ht="13.15">
      <c r="L231" s="4"/>
      <c r="M231" s="4"/>
      <c r="N231" s="4"/>
      <c r="O231" s="4"/>
      <c r="P231" s="4"/>
    </row>
    <row r="232" spans="12:16" ht="13.15">
      <c r="L232" s="4"/>
      <c r="M232" s="4"/>
      <c r="N232" s="4"/>
      <c r="O232" s="4"/>
      <c r="P232" s="4"/>
    </row>
    <row r="233" spans="12:16" ht="13.15">
      <c r="L233" s="4"/>
      <c r="M233" s="4"/>
      <c r="N233" s="4"/>
      <c r="O233" s="4"/>
      <c r="P233" s="4"/>
    </row>
    <row r="234" spans="12:16" ht="13.15">
      <c r="L234" s="4"/>
      <c r="M234" s="4"/>
      <c r="N234" s="4"/>
      <c r="O234" s="4"/>
      <c r="P234" s="4"/>
    </row>
    <row r="235" spans="12:16" ht="13.15">
      <c r="L235" s="4"/>
      <c r="M235" s="4"/>
      <c r="N235" s="4"/>
      <c r="O235" s="4"/>
      <c r="P235" s="4"/>
    </row>
    <row r="236" spans="12:16" ht="13.15">
      <c r="L236" s="4"/>
      <c r="M236" s="4"/>
      <c r="N236" s="4"/>
      <c r="O236" s="4"/>
      <c r="P236" s="4"/>
    </row>
    <row r="237" spans="12:16" ht="13.15">
      <c r="L237" s="4"/>
      <c r="M237" s="4"/>
      <c r="N237" s="4"/>
      <c r="O237" s="4"/>
      <c r="P237" s="4"/>
    </row>
    <row r="238" spans="12:16" ht="13.15">
      <c r="L238" s="4"/>
      <c r="M238" s="4"/>
      <c r="N238" s="4"/>
      <c r="O238" s="4"/>
      <c r="P238" s="4"/>
    </row>
    <row r="239" spans="12:16" ht="13.15">
      <c r="L239" s="4"/>
      <c r="M239" s="4"/>
      <c r="N239" s="4"/>
      <c r="O239" s="4"/>
      <c r="P239" s="4"/>
    </row>
    <row r="240" spans="12:16" ht="13.15">
      <c r="L240" s="4"/>
      <c r="M240" s="4"/>
      <c r="N240" s="4"/>
      <c r="O240" s="4"/>
      <c r="P240" s="4"/>
    </row>
    <row r="241" spans="12:16" ht="13.15">
      <c r="L241" s="4"/>
      <c r="M241" s="4"/>
      <c r="N241" s="4"/>
      <c r="O241" s="4"/>
      <c r="P241" s="4"/>
    </row>
    <row r="242" spans="12:16" ht="13.15">
      <c r="L242" s="4"/>
      <c r="M242" s="4"/>
      <c r="N242" s="4"/>
      <c r="O242" s="4"/>
      <c r="P242" s="4"/>
    </row>
    <row r="243" spans="12:16" ht="13.15">
      <c r="L243" s="4"/>
      <c r="M243" s="4"/>
      <c r="N243" s="4"/>
      <c r="O243" s="4"/>
      <c r="P243" s="4"/>
    </row>
    <row r="244" spans="12:16" ht="13.15">
      <c r="L244" s="4"/>
      <c r="M244" s="4"/>
      <c r="N244" s="4"/>
      <c r="O244" s="4"/>
      <c r="P244" s="4"/>
    </row>
    <row r="245" spans="12:16" ht="13.15">
      <c r="L245" s="4"/>
      <c r="M245" s="4"/>
      <c r="N245" s="4"/>
      <c r="O245" s="4"/>
      <c r="P245" s="4"/>
    </row>
    <row r="246" spans="12:16" ht="13.15">
      <c r="L246" s="4"/>
      <c r="M246" s="4"/>
      <c r="N246" s="4"/>
      <c r="O246" s="4"/>
      <c r="P246" s="4"/>
    </row>
    <row r="247" spans="12:16" ht="13.15">
      <c r="L247" s="4"/>
      <c r="M247" s="4"/>
      <c r="N247" s="4"/>
      <c r="O247" s="4"/>
      <c r="P247" s="4"/>
    </row>
    <row r="248" spans="12:16" ht="13.15">
      <c r="L248" s="4"/>
      <c r="M248" s="4"/>
      <c r="N248" s="4"/>
      <c r="O248" s="4"/>
      <c r="P248" s="4"/>
    </row>
    <row r="249" spans="12:16" ht="13.15">
      <c r="L249" s="4"/>
      <c r="M249" s="4"/>
      <c r="N249" s="4"/>
      <c r="O249" s="4"/>
      <c r="P249" s="4"/>
    </row>
    <row r="250" spans="12:16" ht="13.15">
      <c r="L250" s="4"/>
      <c r="M250" s="4"/>
      <c r="N250" s="4"/>
      <c r="O250" s="4"/>
      <c r="P250" s="4"/>
    </row>
    <row r="251" spans="12:16" ht="13.15">
      <c r="L251" s="4"/>
      <c r="M251" s="4"/>
      <c r="N251" s="4"/>
      <c r="O251" s="4"/>
      <c r="P251" s="4"/>
    </row>
    <row r="252" spans="12:16" ht="13.15">
      <c r="L252" s="4"/>
      <c r="M252" s="4"/>
      <c r="N252" s="4"/>
      <c r="O252" s="4"/>
      <c r="P252" s="4"/>
    </row>
    <row r="253" spans="12:16" ht="13.15">
      <c r="L253" s="4"/>
      <c r="M253" s="4"/>
      <c r="N253" s="4"/>
      <c r="O253" s="4"/>
      <c r="P253" s="4"/>
    </row>
    <row r="254" spans="12:16" ht="13.15">
      <c r="L254" s="4"/>
      <c r="M254" s="4"/>
      <c r="N254" s="4"/>
      <c r="O254" s="4"/>
      <c r="P254" s="4"/>
    </row>
    <row r="255" spans="12:16" ht="13.15">
      <c r="L255" s="4"/>
      <c r="M255" s="4"/>
      <c r="N255" s="4"/>
      <c r="O255" s="4"/>
      <c r="P255" s="4"/>
    </row>
    <row r="256" spans="12:16" ht="13.15">
      <c r="L256" s="4"/>
      <c r="M256" s="4"/>
      <c r="N256" s="4"/>
      <c r="O256" s="4"/>
      <c r="P256" s="4"/>
    </row>
    <row r="257" spans="12:16" ht="13.15">
      <c r="L257" s="4"/>
      <c r="M257" s="4"/>
      <c r="N257" s="4"/>
      <c r="O257" s="4"/>
      <c r="P257" s="4"/>
    </row>
    <row r="258" spans="12:16" ht="13.15">
      <c r="L258" s="4"/>
      <c r="M258" s="4"/>
      <c r="N258" s="4"/>
      <c r="O258" s="4"/>
      <c r="P258" s="4"/>
    </row>
    <row r="259" spans="12:16" ht="13.15">
      <c r="L259" s="4"/>
      <c r="M259" s="4"/>
      <c r="N259" s="4"/>
      <c r="O259" s="4"/>
      <c r="P259" s="4"/>
    </row>
    <row r="260" spans="12:16" ht="13.15">
      <c r="L260" s="4"/>
      <c r="M260" s="4"/>
      <c r="N260" s="4"/>
      <c r="O260" s="4"/>
      <c r="P260" s="4"/>
    </row>
    <row r="261" spans="12:16" ht="13.15">
      <c r="L261" s="4"/>
      <c r="M261" s="4"/>
      <c r="N261" s="4"/>
      <c r="O261" s="4"/>
      <c r="P261" s="4"/>
    </row>
    <row r="262" spans="12:16" ht="13.15">
      <c r="L262" s="4"/>
      <c r="M262" s="4"/>
      <c r="N262" s="4"/>
      <c r="O262" s="4"/>
      <c r="P262" s="4"/>
    </row>
    <row r="263" spans="12:16" ht="13.15">
      <c r="L263" s="4"/>
      <c r="M263" s="4"/>
      <c r="N263" s="4"/>
      <c r="O263" s="4"/>
      <c r="P263" s="4"/>
    </row>
    <row r="264" spans="12:16" ht="13.15">
      <c r="L264" s="4"/>
      <c r="M264" s="4"/>
      <c r="N264" s="4"/>
      <c r="O264" s="4"/>
      <c r="P264" s="4"/>
    </row>
    <row r="265" spans="12:16" ht="13.15">
      <c r="L265" s="4"/>
      <c r="M265" s="4"/>
      <c r="N265" s="4"/>
      <c r="O265" s="4"/>
      <c r="P265" s="4"/>
    </row>
    <row r="266" spans="12:16" ht="13.15">
      <c r="L266" s="4"/>
      <c r="M266" s="4"/>
      <c r="N266" s="4"/>
      <c r="O266" s="4"/>
      <c r="P266" s="4"/>
    </row>
    <row r="267" spans="12:16" ht="13.15">
      <c r="L267" s="4"/>
      <c r="M267" s="4"/>
      <c r="N267" s="4"/>
      <c r="O267" s="4"/>
      <c r="P267" s="4"/>
    </row>
    <row r="268" spans="12:16" ht="13.15">
      <c r="L268" s="4"/>
      <c r="M268" s="4"/>
      <c r="N268" s="4"/>
      <c r="O268" s="4"/>
      <c r="P268" s="4"/>
    </row>
    <row r="269" spans="12:16" ht="13.15">
      <c r="L269" s="4"/>
      <c r="M269" s="4"/>
      <c r="N269" s="4"/>
      <c r="O269" s="4"/>
      <c r="P269" s="4"/>
    </row>
    <row r="270" spans="12:16" ht="13.15">
      <c r="L270" s="4"/>
      <c r="M270" s="4"/>
      <c r="N270" s="4"/>
      <c r="O270" s="4"/>
      <c r="P270" s="4"/>
    </row>
    <row r="271" spans="12:16" ht="13.15">
      <c r="L271" s="4"/>
      <c r="M271" s="4"/>
      <c r="N271" s="4"/>
      <c r="O271" s="4"/>
      <c r="P271" s="4"/>
    </row>
    <row r="272" spans="12:16" ht="13.15">
      <c r="L272" s="4"/>
      <c r="M272" s="4"/>
      <c r="N272" s="4"/>
      <c r="O272" s="4"/>
      <c r="P272" s="4"/>
    </row>
    <row r="273" spans="12:16" ht="13.15">
      <c r="L273" s="4"/>
      <c r="M273" s="4"/>
      <c r="N273" s="4"/>
      <c r="O273" s="4"/>
      <c r="P273" s="4"/>
    </row>
    <row r="274" spans="12:16" ht="13.15">
      <c r="L274" s="4"/>
      <c r="M274" s="4"/>
      <c r="N274" s="4"/>
      <c r="O274" s="4"/>
      <c r="P274" s="4"/>
    </row>
    <row r="275" spans="12:16" ht="13.15">
      <c r="L275" s="4"/>
      <c r="M275" s="4"/>
      <c r="N275" s="4"/>
      <c r="O275" s="4"/>
      <c r="P275" s="4"/>
    </row>
    <row r="276" spans="12:16" ht="13.15">
      <c r="L276" s="4"/>
      <c r="M276" s="4"/>
      <c r="N276" s="4"/>
      <c r="O276" s="4"/>
      <c r="P276" s="4"/>
    </row>
    <row r="277" spans="12:16" ht="13.15">
      <c r="L277" s="4"/>
      <c r="M277" s="4"/>
      <c r="N277" s="4"/>
      <c r="O277" s="4"/>
      <c r="P277" s="4"/>
    </row>
    <row r="278" spans="12:16" ht="13.15">
      <c r="L278" s="4"/>
      <c r="M278" s="4"/>
      <c r="N278" s="4"/>
      <c r="O278" s="4"/>
      <c r="P278" s="4"/>
    </row>
    <row r="279" spans="12:16" ht="13.15">
      <c r="L279" s="4"/>
      <c r="M279" s="4"/>
      <c r="N279" s="4"/>
      <c r="O279" s="4"/>
      <c r="P279" s="4"/>
    </row>
    <row r="280" spans="12:16" ht="13.15">
      <c r="L280" s="4"/>
      <c r="M280" s="4"/>
      <c r="N280" s="4"/>
      <c r="O280" s="4"/>
      <c r="P280" s="4"/>
    </row>
    <row r="281" spans="12:16" ht="13.15">
      <c r="L281" s="4"/>
      <c r="M281" s="4"/>
      <c r="N281" s="4"/>
      <c r="O281" s="4"/>
      <c r="P281" s="4"/>
    </row>
    <row r="282" spans="12:16" ht="13.15">
      <c r="L282" s="4"/>
      <c r="M282" s="4"/>
      <c r="N282" s="4"/>
      <c r="O282" s="4"/>
      <c r="P282" s="4"/>
    </row>
    <row r="283" spans="12:16" ht="13.15">
      <c r="L283" s="4"/>
      <c r="M283" s="4"/>
      <c r="N283" s="4"/>
      <c r="O283" s="4"/>
      <c r="P283" s="4"/>
    </row>
    <row r="284" spans="12:16" ht="13.15">
      <c r="L284" s="4"/>
      <c r="M284" s="4"/>
      <c r="N284" s="4"/>
      <c r="O284" s="4"/>
      <c r="P284" s="4"/>
    </row>
    <row r="285" spans="12:16" ht="13.15">
      <c r="L285" s="4"/>
      <c r="M285" s="4"/>
      <c r="N285" s="4"/>
      <c r="O285" s="4"/>
      <c r="P285" s="4"/>
    </row>
    <row r="286" spans="12:16" ht="13.15">
      <c r="L286" s="4"/>
      <c r="M286" s="4"/>
      <c r="N286" s="4"/>
      <c r="O286" s="4"/>
      <c r="P286" s="4"/>
    </row>
    <row r="287" spans="12:16" ht="13.15">
      <c r="L287" s="4"/>
      <c r="M287" s="4"/>
      <c r="N287" s="4"/>
      <c r="O287" s="4"/>
      <c r="P287" s="4"/>
    </row>
    <row r="288" spans="12:16" ht="13.15">
      <c r="L288" s="4"/>
      <c r="M288" s="4"/>
      <c r="N288" s="4"/>
      <c r="O288" s="4"/>
      <c r="P288" s="4"/>
    </row>
    <row r="289" spans="12:16" ht="13.15">
      <c r="L289" s="4"/>
      <c r="M289" s="4"/>
      <c r="N289" s="4"/>
      <c r="O289" s="4"/>
      <c r="P289" s="4"/>
    </row>
    <row r="290" spans="12:16" ht="13.15">
      <c r="L290" s="4"/>
      <c r="M290" s="4"/>
      <c r="N290" s="4"/>
      <c r="O290" s="4"/>
      <c r="P290" s="4"/>
    </row>
    <row r="291" spans="12:16" ht="13.15">
      <c r="L291" s="4"/>
      <c r="M291" s="4"/>
      <c r="N291" s="4"/>
      <c r="O291" s="4"/>
      <c r="P291" s="4"/>
    </row>
    <row r="292" spans="12:16" ht="13.15">
      <c r="L292" s="4"/>
      <c r="M292" s="4"/>
      <c r="N292" s="4"/>
      <c r="O292" s="4"/>
      <c r="P292" s="4"/>
    </row>
    <row r="293" spans="12:16" ht="13.15">
      <c r="L293" s="4"/>
      <c r="M293" s="4"/>
      <c r="N293" s="4"/>
      <c r="O293" s="4"/>
      <c r="P293" s="4"/>
    </row>
    <row r="294" spans="12:16" ht="13.15">
      <c r="L294" s="4"/>
      <c r="M294" s="4"/>
      <c r="N294" s="4"/>
      <c r="O294" s="4"/>
      <c r="P294" s="4"/>
    </row>
    <row r="295" spans="12:16" ht="13.15">
      <c r="L295" s="4"/>
      <c r="M295" s="4"/>
      <c r="N295" s="4"/>
      <c r="O295" s="4"/>
      <c r="P295" s="4"/>
    </row>
    <row r="296" spans="12:16" ht="13.15">
      <c r="L296" s="4"/>
      <c r="M296" s="4"/>
      <c r="N296" s="4"/>
      <c r="O296" s="4"/>
      <c r="P296" s="4"/>
    </row>
    <row r="297" spans="12:16" ht="13.15">
      <c r="L297" s="4"/>
      <c r="M297" s="4"/>
      <c r="N297" s="4"/>
      <c r="O297" s="4"/>
      <c r="P297" s="4"/>
    </row>
    <row r="298" spans="12:16" ht="13.15">
      <c r="L298" s="4"/>
      <c r="M298" s="4"/>
      <c r="N298" s="4"/>
      <c r="O298" s="4"/>
      <c r="P298" s="4"/>
    </row>
    <row r="299" spans="12:16" ht="13.15">
      <c r="L299" s="4"/>
      <c r="M299" s="4"/>
      <c r="N299" s="4"/>
      <c r="O299" s="4"/>
      <c r="P299" s="4"/>
    </row>
    <row r="300" spans="12:16" ht="13.15">
      <c r="L300" s="4"/>
      <c r="M300" s="4"/>
      <c r="N300" s="4"/>
      <c r="O300" s="4"/>
      <c r="P300" s="4"/>
    </row>
    <row r="301" spans="12:16" ht="13.15">
      <c r="L301" s="4"/>
      <c r="M301" s="4"/>
      <c r="N301" s="4"/>
      <c r="O301" s="4"/>
      <c r="P301" s="4"/>
    </row>
    <row r="302" spans="12:16" ht="13.15">
      <c r="L302" s="4"/>
      <c r="M302" s="4"/>
      <c r="N302" s="4"/>
      <c r="O302" s="4"/>
      <c r="P302" s="4"/>
    </row>
    <row r="303" spans="12:16" ht="13.15">
      <c r="L303" s="4"/>
      <c r="M303" s="4"/>
      <c r="N303" s="4"/>
      <c r="O303" s="4"/>
      <c r="P303" s="4"/>
    </row>
    <row r="304" spans="12:16" ht="13.15">
      <c r="L304" s="4"/>
      <c r="M304" s="4"/>
      <c r="N304" s="4"/>
      <c r="O304" s="4"/>
      <c r="P304" s="4"/>
    </row>
    <row r="305" spans="12:16" ht="13.15">
      <c r="L305" s="4"/>
      <c r="M305" s="4"/>
      <c r="N305" s="4"/>
      <c r="O305" s="4"/>
      <c r="P305" s="4"/>
    </row>
    <row r="306" spans="12:16" ht="13.15">
      <c r="L306" s="4"/>
      <c r="M306" s="4"/>
      <c r="N306" s="4"/>
      <c r="O306" s="4"/>
      <c r="P306" s="4"/>
    </row>
    <row r="307" spans="12:16" ht="13.15">
      <c r="L307" s="4"/>
      <c r="M307" s="4"/>
      <c r="N307" s="4"/>
      <c r="O307" s="4"/>
      <c r="P307" s="4"/>
    </row>
    <row r="308" spans="12:16" ht="13.15">
      <c r="L308" s="4"/>
      <c r="M308" s="4"/>
      <c r="N308" s="4"/>
      <c r="O308" s="4"/>
      <c r="P308" s="4"/>
    </row>
    <row r="309" spans="12:16" ht="13.15">
      <c r="L309" s="4"/>
      <c r="M309" s="4"/>
      <c r="N309" s="4"/>
      <c r="O309" s="4"/>
      <c r="P309" s="4"/>
    </row>
    <row r="310" spans="12:16" ht="13.15">
      <c r="L310" s="4"/>
      <c r="M310" s="4"/>
      <c r="N310" s="4"/>
      <c r="O310" s="4"/>
      <c r="P310" s="4"/>
    </row>
    <row r="311" spans="12:16" ht="13.15">
      <c r="L311" s="4"/>
      <c r="M311" s="4"/>
      <c r="N311" s="4"/>
      <c r="O311" s="4"/>
      <c r="P311" s="4"/>
    </row>
    <row r="312" spans="12:16" ht="13.15">
      <c r="L312" s="4"/>
      <c r="M312" s="4"/>
      <c r="N312" s="4"/>
      <c r="O312" s="4"/>
      <c r="P312" s="4"/>
    </row>
    <row r="313" spans="12:16" ht="13.15">
      <c r="L313" s="4"/>
      <c r="M313" s="4"/>
      <c r="N313" s="4"/>
      <c r="O313" s="4"/>
      <c r="P313" s="4"/>
    </row>
    <row r="314" spans="12:16" ht="13.15">
      <c r="L314" s="4"/>
      <c r="M314" s="4"/>
      <c r="N314" s="4"/>
      <c r="O314" s="4"/>
      <c r="P314" s="4"/>
    </row>
    <row r="315" spans="12:16" ht="13.15">
      <c r="L315" s="4"/>
      <c r="M315" s="4"/>
      <c r="N315" s="4"/>
      <c r="O315" s="4"/>
      <c r="P315" s="4"/>
    </row>
    <row r="316" spans="12:16" ht="13.15">
      <c r="L316" s="4"/>
      <c r="M316" s="4"/>
      <c r="N316" s="4"/>
      <c r="O316" s="4"/>
      <c r="P316" s="4"/>
    </row>
    <row r="317" spans="12:16" ht="13.15">
      <c r="L317" s="4"/>
      <c r="M317" s="4"/>
      <c r="N317" s="4"/>
      <c r="O317" s="4"/>
      <c r="P317" s="4"/>
    </row>
    <row r="318" spans="12:16" ht="13.15">
      <c r="L318" s="4"/>
      <c r="M318" s="4"/>
      <c r="N318" s="4"/>
      <c r="O318" s="4"/>
      <c r="P318" s="4"/>
    </row>
    <row r="319" spans="12:16" ht="13.15">
      <c r="L319" s="4"/>
      <c r="M319" s="4"/>
      <c r="N319" s="4"/>
      <c r="O319" s="4"/>
      <c r="P319" s="4"/>
    </row>
    <row r="320" spans="12:16" ht="13.15">
      <c r="L320" s="4"/>
      <c r="M320" s="4"/>
      <c r="N320" s="4"/>
      <c r="O320" s="4"/>
      <c r="P320" s="4"/>
    </row>
    <row r="321" spans="12:16" ht="13.15">
      <c r="L321" s="4"/>
      <c r="M321" s="4"/>
      <c r="N321" s="4"/>
      <c r="O321" s="4"/>
      <c r="P321" s="4"/>
    </row>
    <row r="322" spans="12:16" ht="13.15">
      <c r="L322" s="4"/>
      <c r="M322" s="4"/>
      <c r="N322" s="4"/>
      <c r="O322" s="4"/>
      <c r="P322" s="4"/>
    </row>
    <row r="323" spans="12:16" ht="13.15">
      <c r="L323" s="4"/>
      <c r="M323" s="4"/>
      <c r="N323" s="4"/>
      <c r="O323" s="4"/>
      <c r="P323" s="4"/>
    </row>
    <row r="324" spans="12:16" ht="13.15">
      <c r="L324" s="4"/>
      <c r="M324" s="4"/>
      <c r="N324" s="4"/>
      <c r="O324" s="4"/>
      <c r="P324" s="4"/>
    </row>
    <row r="325" spans="12:16" ht="13.15">
      <c r="L325" s="4"/>
      <c r="M325" s="4"/>
      <c r="N325" s="4"/>
      <c r="O325" s="4"/>
      <c r="P325" s="4"/>
    </row>
    <row r="326" spans="12:16" ht="13.15">
      <c r="L326" s="4"/>
      <c r="M326" s="4"/>
      <c r="N326" s="4"/>
      <c r="O326" s="4"/>
      <c r="P326" s="4"/>
    </row>
    <row r="327" spans="12:16" ht="13.15">
      <c r="L327" s="4"/>
      <c r="M327" s="4"/>
      <c r="N327" s="4"/>
      <c r="O327" s="4"/>
      <c r="P327" s="4"/>
    </row>
    <row r="328" spans="12:16" ht="13.15">
      <c r="L328" s="4"/>
      <c r="M328" s="4"/>
      <c r="N328" s="4"/>
      <c r="O328" s="4"/>
      <c r="P328" s="4"/>
    </row>
    <row r="329" spans="12:16" ht="13.15">
      <c r="L329" s="4"/>
      <c r="M329" s="4"/>
      <c r="N329" s="4"/>
      <c r="O329" s="4"/>
      <c r="P329" s="4"/>
    </row>
    <row r="330" spans="12:16" ht="13.15">
      <c r="L330" s="4"/>
      <c r="M330" s="4"/>
      <c r="N330" s="4"/>
      <c r="O330" s="4"/>
      <c r="P330" s="4"/>
    </row>
    <row r="331" spans="12:16" ht="13.15">
      <c r="L331" s="4"/>
      <c r="M331" s="4"/>
      <c r="N331" s="4"/>
      <c r="O331" s="4"/>
      <c r="P331" s="4"/>
    </row>
    <row r="332" spans="12:16" ht="13.15">
      <c r="L332" s="4"/>
      <c r="M332" s="4"/>
      <c r="N332" s="4"/>
      <c r="O332" s="4"/>
      <c r="P332" s="4"/>
    </row>
    <row r="333" spans="12:16" ht="13.15">
      <c r="L333" s="4"/>
      <c r="M333" s="4"/>
      <c r="N333" s="4"/>
      <c r="O333" s="4"/>
      <c r="P333" s="4"/>
    </row>
    <row r="334" spans="12:16" ht="13.15">
      <c r="L334" s="4"/>
      <c r="M334" s="4"/>
      <c r="N334" s="4"/>
      <c r="O334" s="4"/>
      <c r="P334" s="4"/>
    </row>
    <row r="335" spans="12:16" ht="13.15">
      <c r="L335" s="4"/>
      <c r="M335" s="4"/>
      <c r="N335" s="4"/>
      <c r="O335" s="4"/>
      <c r="P335" s="4"/>
    </row>
    <row r="336" spans="12:16" ht="13.15">
      <c r="L336" s="4"/>
      <c r="M336" s="4"/>
      <c r="N336" s="4"/>
      <c r="O336" s="4"/>
      <c r="P336" s="4"/>
    </row>
    <row r="337" spans="12:16" ht="13.15">
      <c r="L337" s="4"/>
      <c r="M337" s="4"/>
      <c r="N337" s="4"/>
      <c r="O337" s="4"/>
      <c r="P337" s="4"/>
    </row>
    <row r="338" spans="12:16" ht="13.15">
      <c r="L338" s="4"/>
      <c r="M338" s="4"/>
      <c r="N338" s="4"/>
      <c r="O338" s="4"/>
      <c r="P338" s="4"/>
    </row>
    <row r="339" spans="12:16" ht="13.15">
      <c r="L339" s="4"/>
      <c r="M339" s="4"/>
      <c r="N339" s="4"/>
      <c r="O339" s="4"/>
      <c r="P339" s="4"/>
    </row>
    <row r="340" spans="12:16" ht="13.15">
      <c r="L340" s="4"/>
      <c r="M340" s="4"/>
      <c r="N340" s="4"/>
      <c r="O340" s="4"/>
      <c r="P340" s="4"/>
    </row>
    <row r="341" spans="12:16" ht="13.15">
      <c r="L341" s="4"/>
      <c r="M341" s="4"/>
      <c r="N341" s="4"/>
      <c r="O341" s="4"/>
      <c r="P341" s="4"/>
    </row>
    <row r="342" spans="12:16" ht="13.15">
      <c r="L342" s="4"/>
      <c r="M342" s="4"/>
      <c r="N342" s="4"/>
      <c r="O342" s="4"/>
      <c r="P342" s="4"/>
    </row>
    <row r="343" spans="12:16" ht="13.15">
      <c r="L343" s="4"/>
      <c r="M343" s="4"/>
      <c r="N343" s="4"/>
      <c r="O343" s="4"/>
      <c r="P343" s="4"/>
    </row>
    <row r="344" spans="12:16" ht="13.15">
      <c r="L344" s="4"/>
      <c r="M344" s="4"/>
      <c r="N344" s="4"/>
      <c r="O344" s="4"/>
      <c r="P344" s="4"/>
    </row>
    <row r="345" spans="12:16" ht="13.15">
      <c r="L345" s="4"/>
      <c r="M345" s="4"/>
      <c r="N345" s="4"/>
      <c r="O345" s="4"/>
      <c r="P345" s="4"/>
    </row>
    <row r="346" spans="12:16" ht="13.15">
      <c r="L346" s="4"/>
      <c r="M346" s="4"/>
      <c r="N346" s="4"/>
      <c r="O346" s="4"/>
      <c r="P346" s="4"/>
    </row>
    <row r="347" spans="12:16" ht="13.15">
      <c r="L347" s="4"/>
      <c r="M347" s="4"/>
      <c r="N347" s="4"/>
      <c r="O347" s="4"/>
      <c r="P347" s="4"/>
    </row>
    <row r="348" spans="12:16" ht="13.15">
      <c r="L348" s="4"/>
      <c r="M348" s="4"/>
      <c r="N348" s="4"/>
      <c r="O348" s="4"/>
      <c r="P348" s="4"/>
    </row>
    <row r="349" spans="12:16" ht="13.15">
      <c r="L349" s="4"/>
      <c r="M349" s="4"/>
      <c r="N349" s="4"/>
      <c r="O349" s="4"/>
      <c r="P349" s="4"/>
    </row>
    <row r="350" spans="12:16" ht="13.15">
      <c r="L350" s="4"/>
      <c r="M350" s="4"/>
      <c r="N350" s="4"/>
      <c r="O350" s="4"/>
      <c r="P350" s="4"/>
    </row>
    <row r="351" spans="12:16" ht="13.15">
      <c r="L351" s="4"/>
      <c r="M351" s="4"/>
      <c r="N351" s="4"/>
      <c r="O351" s="4"/>
      <c r="P351" s="4"/>
    </row>
    <row r="352" spans="12:16" ht="13.15">
      <c r="L352" s="4"/>
      <c r="M352" s="4"/>
      <c r="N352" s="4"/>
      <c r="O352" s="4"/>
      <c r="P352" s="4"/>
    </row>
    <row r="353" spans="12:16" ht="13.15">
      <c r="L353" s="4"/>
      <c r="M353" s="4"/>
      <c r="N353" s="4"/>
      <c r="O353" s="4"/>
      <c r="P353" s="4"/>
    </row>
    <row r="354" spans="12:16" ht="13.15">
      <c r="L354" s="4"/>
      <c r="M354" s="4"/>
      <c r="N354" s="4"/>
      <c r="O354" s="4"/>
      <c r="P354" s="4"/>
    </row>
    <row r="355" spans="12:16" ht="13.15">
      <c r="L355" s="4"/>
      <c r="M355" s="4"/>
      <c r="N355" s="4"/>
      <c r="O355" s="4"/>
      <c r="P355" s="4"/>
    </row>
    <row r="356" spans="12:16" ht="13.15">
      <c r="L356" s="4"/>
      <c r="M356" s="4"/>
      <c r="N356" s="4"/>
      <c r="O356" s="4"/>
      <c r="P356" s="4"/>
    </row>
    <row r="357" spans="12:16" ht="13.15">
      <c r="L357" s="4"/>
      <c r="M357" s="4"/>
      <c r="N357" s="4"/>
      <c r="O357" s="4"/>
      <c r="P357" s="4"/>
    </row>
    <row r="358" spans="12:16" ht="13.15">
      <c r="L358" s="4"/>
      <c r="M358" s="4"/>
      <c r="N358" s="4"/>
      <c r="O358" s="4"/>
      <c r="P358" s="4"/>
    </row>
    <row r="359" spans="12:16" ht="13.15">
      <c r="L359" s="4"/>
      <c r="M359" s="4"/>
      <c r="N359" s="4"/>
      <c r="O359" s="4"/>
      <c r="P359" s="4"/>
    </row>
    <row r="360" spans="12:16" ht="13.15">
      <c r="L360" s="4"/>
      <c r="M360" s="4"/>
      <c r="N360" s="4"/>
      <c r="O360" s="4"/>
      <c r="P360" s="4"/>
    </row>
    <row r="361" spans="12:16" ht="13.15">
      <c r="L361" s="4"/>
      <c r="M361" s="4"/>
      <c r="N361" s="4"/>
      <c r="O361" s="4"/>
      <c r="P361" s="4"/>
    </row>
    <row r="362" spans="12:16" ht="13.15">
      <c r="L362" s="4"/>
      <c r="M362" s="4"/>
      <c r="N362" s="4"/>
      <c r="O362" s="4"/>
      <c r="P362" s="4"/>
    </row>
    <row r="363" spans="12:16" ht="13.15">
      <c r="L363" s="4"/>
      <c r="M363" s="4"/>
      <c r="N363" s="4"/>
      <c r="O363" s="4"/>
      <c r="P363" s="4"/>
    </row>
    <row r="364" spans="12:16" ht="13.15">
      <c r="L364" s="4"/>
      <c r="M364" s="4"/>
      <c r="N364" s="4"/>
      <c r="O364" s="4"/>
      <c r="P364" s="4"/>
    </row>
    <row r="365" spans="12:16" ht="13.15">
      <c r="L365" s="4"/>
      <c r="M365" s="4"/>
      <c r="N365" s="4"/>
      <c r="O365" s="4"/>
      <c r="P365" s="4"/>
    </row>
    <row r="366" spans="12:16" ht="13.15">
      <c r="L366" s="4"/>
      <c r="M366" s="4"/>
      <c r="N366" s="4"/>
      <c r="O366" s="4"/>
      <c r="P366" s="4"/>
    </row>
    <row r="367" spans="12:16" ht="13.15">
      <c r="L367" s="4"/>
      <c r="M367" s="4"/>
      <c r="N367" s="4"/>
      <c r="O367" s="4"/>
      <c r="P367" s="4"/>
    </row>
    <row r="368" spans="12:16" ht="13.15">
      <c r="L368" s="4"/>
      <c r="M368" s="4"/>
      <c r="N368" s="4"/>
      <c r="O368" s="4"/>
      <c r="P368" s="4"/>
    </row>
    <row r="369" spans="12:16" ht="13.15">
      <c r="L369" s="4"/>
      <c r="M369" s="4"/>
      <c r="N369" s="4"/>
      <c r="O369" s="4"/>
      <c r="P369" s="4"/>
    </row>
    <row r="370" spans="12:16" ht="13.15">
      <c r="L370" s="4"/>
      <c r="M370" s="4"/>
      <c r="N370" s="4"/>
      <c r="O370" s="4"/>
      <c r="P370" s="4"/>
    </row>
    <row r="371" spans="12:16" ht="13.15">
      <c r="L371" s="4"/>
      <c r="M371" s="4"/>
      <c r="N371" s="4"/>
      <c r="O371" s="4"/>
      <c r="P371" s="4"/>
    </row>
    <row r="372" spans="12:16" ht="13.15">
      <c r="L372" s="4"/>
      <c r="M372" s="4"/>
      <c r="N372" s="4"/>
      <c r="O372" s="4"/>
      <c r="P372" s="4"/>
    </row>
    <row r="373" spans="12:16" ht="13.15">
      <c r="L373" s="4"/>
      <c r="M373" s="4"/>
      <c r="N373" s="4"/>
      <c r="O373" s="4"/>
      <c r="P373" s="4"/>
    </row>
    <row r="374" spans="12:16" ht="13.15">
      <c r="L374" s="4"/>
      <c r="M374" s="4"/>
      <c r="N374" s="4"/>
      <c r="O374" s="4"/>
      <c r="P374" s="4"/>
    </row>
    <row r="375" spans="12:16" ht="13.15">
      <c r="L375" s="4"/>
      <c r="M375" s="4"/>
      <c r="N375" s="4"/>
      <c r="O375" s="4"/>
      <c r="P375" s="4"/>
    </row>
    <row r="376" spans="12:16" ht="13.15">
      <c r="L376" s="4"/>
      <c r="M376" s="4"/>
      <c r="N376" s="4"/>
      <c r="O376" s="4"/>
      <c r="P376" s="4"/>
    </row>
    <row r="377" spans="12:16" ht="13.15">
      <c r="L377" s="4"/>
      <c r="M377" s="4"/>
      <c r="N377" s="4"/>
      <c r="O377" s="4"/>
      <c r="P377" s="4"/>
    </row>
    <row r="378" spans="12:16" ht="13.15">
      <c r="L378" s="4"/>
      <c r="M378" s="4"/>
      <c r="N378" s="4"/>
      <c r="O378" s="4"/>
      <c r="P378" s="4"/>
    </row>
    <row r="379" spans="12:16" ht="13.15">
      <c r="L379" s="4"/>
      <c r="M379" s="4"/>
      <c r="N379" s="4"/>
      <c r="O379" s="4"/>
      <c r="P379" s="4"/>
    </row>
    <row r="380" spans="12:16" ht="13.15">
      <c r="L380" s="4"/>
      <c r="M380" s="4"/>
      <c r="N380" s="4"/>
      <c r="O380" s="4"/>
      <c r="P380" s="4"/>
    </row>
    <row r="381" spans="12:16" ht="13.15">
      <c r="L381" s="4"/>
      <c r="M381" s="4"/>
      <c r="N381" s="4"/>
      <c r="O381" s="4"/>
      <c r="P381" s="4"/>
    </row>
    <row r="382" spans="12:16" ht="13.15">
      <c r="L382" s="4"/>
      <c r="M382" s="4"/>
      <c r="N382" s="4"/>
      <c r="O382" s="4"/>
      <c r="P382" s="4"/>
    </row>
    <row r="383" spans="12:16" ht="13.15">
      <c r="L383" s="4"/>
      <c r="M383" s="4"/>
      <c r="N383" s="4"/>
      <c r="O383" s="4"/>
      <c r="P383" s="4"/>
    </row>
    <row r="384" spans="12:16" ht="13.15">
      <c r="L384" s="4"/>
      <c r="M384" s="4"/>
      <c r="N384" s="4"/>
      <c r="O384" s="4"/>
      <c r="P384" s="4"/>
    </row>
    <row r="385" spans="12:16" ht="13.15">
      <c r="L385" s="4"/>
      <c r="M385" s="4"/>
      <c r="N385" s="4"/>
      <c r="O385" s="4"/>
      <c r="P385" s="4"/>
    </row>
    <row r="386" spans="12:16" ht="13.15">
      <c r="L386" s="4"/>
      <c r="M386" s="4"/>
      <c r="N386" s="4"/>
      <c r="O386" s="4"/>
      <c r="P386" s="4"/>
    </row>
    <row r="387" spans="12:16" ht="13.15">
      <c r="L387" s="4"/>
      <c r="M387" s="4"/>
      <c r="N387" s="4"/>
      <c r="O387" s="4"/>
      <c r="P387" s="4"/>
    </row>
    <row r="388" spans="12:16" ht="13.15">
      <c r="L388" s="4"/>
      <c r="M388" s="4"/>
      <c r="N388" s="4"/>
      <c r="O388" s="4"/>
      <c r="P388" s="4"/>
    </row>
    <row r="389" spans="12:16" ht="13.15">
      <c r="L389" s="4"/>
      <c r="M389" s="4"/>
      <c r="N389" s="4"/>
      <c r="O389" s="4"/>
      <c r="P389" s="4"/>
    </row>
    <row r="390" spans="12:16" ht="13.15">
      <c r="L390" s="4"/>
      <c r="M390" s="4"/>
      <c r="N390" s="4"/>
      <c r="O390" s="4"/>
      <c r="P390" s="4"/>
    </row>
    <row r="391" spans="12:16" ht="13.15">
      <c r="L391" s="4"/>
      <c r="M391" s="4"/>
      <c r="N391" s="4"/>
      <c r="O391" s="4"/>
      <c r="P391" s="4"/>
    </row>
    <row r="392" spans="12:16" ht="13.15">
      <c r="L392" s="4"/>
      <c r="M392" s="4"/>
      <c r="N392" s="4"/>
      <c r="O392" s="4"/>
      <c r="P392" s="4"/>
    </row>
    <row r="393" spans="12:16" ht="13.15">
      <c r="L393" s="4"/>
      <c r="M393" s="4"/>
      <c r="N393" s="4"/>
      <c r="O393" s="4"/>
      <c r="P393" s="4"/>
    </row>
    <row r="394" spans="12:16" ht="13.15">
      <c r="L394" s="4"/>
      <c r="M394" s="4"/>
      <c r="N394" s="4"/>
      <c r="O394" s="4"/>
      <c r="P394" s="4"/>
    </row>
    <row r="395" spans="12:16" ht="13.15">
      <c r="L395" s="4"/>
      <c r="M395" s="4"/>
      <c r="N395" s="4"/>
      <c r="O395" s="4"/>
      <c r="P395" s="4"/>
    </row>
    <row r="396" spans="12:16" ht="13.15">
      <c r="L396" s="4"/>
      <c r="M396" s="4"/>
      <c r="N396" s="4"/>
      <c r="O396" s="4"/>
      <c r="P396" s="4"/>
    </row>
    <row r="397" spans="12:16" ht="13.15">
      <c r="L397" s="4"/>
      <c r="M397" s="4"/>
      <c r="N397" s="4"/>
      <c r="O397" s="4"/>
      <c r="P397" s="4"/>
    </row>
    <row r="398" spans="12:16" ht="13.15">
      <c r="L398" s="4"/>
      <c r="M398" s="4"/>
      <c r="N398" s="4"/>
      <c r="O398" s="4"/>
      <c r="P398" s="4"/>
    </row>
    <row r="399" spans="12:16" ht="13.15">
      <c r="L399" s="4"/>
      <c r="M399" s="4"/>
      <c r="N399" s="4"/>
      <c r="O399" s="4"/>
      <c r="P399" s="4"/>
    </row>
    <row r="400" spans="12:16" ht="13.15">
      <c r="L400" s="4"/>
      <c r="M400" s="4"/>
      <c r="N400" s="4"/>
      <c r="O400" s="4"/>
      <c r="P400" s="4"/>
    </row>
    <row r="401" spans="12:16" ht="13.15">
      <c r="L401" s="4"/>
      <c r="M401" s="4"/>
      <c r="N401" s="4"/>
      <c r="O401" s="4"/>
      <c r="P401" s="4"/>
    </row>
    <row r="402" spans="12:16" ht="13.15">
      <c r="L402" s="4"/>
      <c r="M402" s="4"/>
      <c r="N402" s="4"/>
      <c r="O402" s="4"/>
      <c r="P402" s="4"/>
    </row>
    <row r="403" spans="12:16" ht="13.15">
      <c r="L403" s="4"/>
      <c r="M403" s="4"/>
      <c r="N403" s="4"/>
      <c r="O403" s="4"/>
      <c r="P403" s="4"/>
    </row>
    <row r="404" spans="12:16" ht="13.15">
      <c r="L404" s="4"/>
      <c r="M404" s="4"/>
      <c r="N404" s="4"/>
      <c r="O404" s="4"/>
      <c r="P404" s="4"/>
    </row>
    <row r="405" spans="12:16" ht="13.15">
      <c r="L405" s="4"/>
      <c r="M405" s="4"/>
      <c r="N405" s="4"/>
      <c r="O405" s="4"/>
      <c r="P405" s="4"/>
    </row>
    <row r="406" spans="12:16" ht="13.15">
      <c r="L406" s="4"/>
      <c r="M406" s="4"/>
      <c r="N406" s="4"/>
      <c r="O406" s="4"/>
      <c r="P406" s="4"/>
    </row>
    <row r="407" spans="12:16" ht="13.15">
      <c r="L407" s="4"/>
      <c r="M407" s="4"/>
      <c r="N407" s="4"/>
      <c r="O407" s="4"/>
      <c r="P407" s="4"/>
    </row>
    <row r="408" spans="12:16" ht="13.15">
      <c r="L408" s="4"/>
      <c r="M408" s="4"/>
      <c r="N408" s="4"/>
      <c r="O408" s="4"/>
      <c r="P408" s="4"/>
    </row>
    <row r="409" spans="12:16" ht="13.15">
      <c r="L409" s="4"/>
      <c r="M409" s="4"/>
      <c r="N409" s="4"/>
      <c r="O409" s="4"/>
      <c r="P409" s="4"/>
    </row>
    <row r="410" spans="12:16" ht="13.15">
      <c r="L410" s="4"/>
      <c r="M410" s="4"/>
      <c r="N410" s="4"/>
      <c r="O410" s="4"/>
      <c r="P410" s="4"/>
    </row>
    <row r="411" spans="12:16" ht="13.15">
      <c r="L411" s="4"/>
      <c r="M411" s="4"/>
      <c r="N411" s="4"/>
      <c r="O411" s="4"/>
      <c r="P411" s="4"/>
    </row>
    <row r="412" spans="12:16" ht="13.15">
      <c r="L412" s="4"/>
      <c r="M412" s="4"/>
      <c r="N412" s="4"/>
      <c r="O412" s="4"/>
      <c r="P412" s="4"/>
    </row>
    <row r="413" spans="12:16" ht="13.15">
      <c r="L413" s="4"/>
      <c r="M413" s="4"/>
      <c r="N413" s="4"/>
      <c r="O413" s="4"/>
      <c r="P413" s="4"/>
    </row>
    <row r="414" spans="12:16" ht="13.15">
      <c r="L414" s="4"/>
      <c r="M414" s="4"/>
      <c r="N414" s="4"/>
      <c r="O414" s="4"/>
      <c r="P414" s="4"/>
    </row>
    <row r="415" spans="12:16" ht="13.15">
      <c r="L415" s="4"/>
      <c r="M415" s="4"/>
      <c r="N415" s="4"/>
      <c r="O415" s="4"/>
      <c r="P415" s="4"/>
    </row>
    <row r="416" spans="12:16" ht="13.15">
      <c r="L416" s="4"/>
      <c r="M416" s="4"/>
      <c r="N416" s="4"/>
      <c r="O416" s="4"/>
      <c r="P416" s="4"/>
    </row>
    <row r="417" spans="12:16" ht="13.15">
      <c r="L417" s="4"/>
      <c r="M417" s="4"/>
      <c r="N417" s="4"/>
      <c r="O417" s="4"/>
      <c r="P417" s="4"/>
    </row>
    <row r="418" spans="12:16" ht="13.15">
      <c r="L418" s="4"/>
      <c r="M418" s="4"/>
      <c r="N418" s="4"/>
      <c r="O418" s="4"/>
      <c r="P418" s="4"/>
    </row>
    <row r="419" spans="12:16" ht="13.15">
      <c r="L419" s="4"/>
      <c r="M419" s="4"/>
      <c r="N419" s="4"/>
      <c r="O419" s="4"/>
      <c r="P419" s="4"/>
    </row>
    <row r="420" spans="12:16" ht="13.15">
      <c r="L420" s="4"/>
      <c r="M420" s="4"/>
      <c r="N420" s="4"/>
      <c r="O420" s="4"/>
      <c r="P420" s="4"/>
    </row>
    <row r="421" spans="12:16" ht="13.15">
      <c r="L421" s="4"/>
      <c r="M421" s="4"/>
      <c r="N421" s="4"/>
      <c r="O421" s="4"/>
      <c r="P421" s="4"/>
    </row>
    <row r="422" spans="12:16" ht="13.15">
      <c r="L422" s="4"/>
      <c r="M422" s="4"/>
      <c r="N422" s="4"/>
      <c r="O422" s="4"/>
      <c r="P422" s="4"/>
    </row>
    <row r="423" spans="12:16" ht="13.15">
      <c r="L423" s="4"/>
      <c r="M423" s="4"/>
      <c r="N423" s="4"/>
      <c r="O423" s="4"/>
      <c r="P423" s="4"/>
    </row>
    <row r="424" spans="12:16" ht="13.15">
      <c r="L424" s="4"/>
      <c r="M424" s="4"/>
      <c r="N424" s="4"/>
      <c r="O424" s="4"/>
      <c r="P424" s="4"/>
    </row>
    <row r="425" spans="12:16" ht="13.15">
      <c r="L425" s="4"/>
      <c r="M425" s="4"/>
      <c r="N425" s="4"/>
      <c r="O425" s="4"/>
      <c r="P425" s="4"/>
    </row>
    <row r="426" spans="12:16" ht="13.15">
      <c r="L426" s="4"/>
      <c r="M426" s="4"/>
      <c r="N426" s="4"/>
      <c r="O426" s="4"/>
      <c r="P426" s="4"/>
    </row>
    <row r="427" spans="12:16" ht="13.15">
      <c r="L427" s="4"/>
      <c r="M427" s="4"/>
      <c r="N427" s="4"/>
      <c r="O427" s="4"/>
      <c r="P427" s="4"/>
    </row>
    <row r="428" spans="12:16" ht="13.15">
      <c r="L428" s="4"/>
      <c r="M428" s="4"/>
      <c r="N428" s="4"/>
      <c r="O428" s="4"/>
      <c r="P428" s="4"/>
    </row>
    <row r="429" spans="12:16" ht="13.15">
      <c r="L429" s="4"/>
      <c r="M429" s="4"/>
      <c r="N429" s="4"/>
      <c r="O429" s="4"/>
      <c r="P429" s="4"/>
    </row>
    <row r="430" spans="12:16" ht="13.15">
      <c r="L430" s="4"/>
      <c r="M430" s="4"/>
      <c r="N430" s="4"/>
      <c r="O430" s="4"/>
      <c r="P430" s="4"/>
    </row>
    <row r="431" spans="12:16" ht="13.15">
      <c r="L431" s="4"/>
      <c r="M431" s="4"/>
      <c r="N431" s="4"/>
      <c r="O431" s="4"/>
      <c r="P431" s="4"/>
    </row>
    <row r="432" spans="12:16" ht="13.15">
      <c r="L432" s="4"/>
      <c r="M432" s="4"/>
      <c r="N432" s="4"/>
      <c r="O432" s="4"/>
      <c r="P432" s="4"/>
    </row>
    <row r="433" spans="12:16" ht="13.15">
      <c r="L433" s="4"/>
      <c r="M433" s="4"/>
      <c r="N433" s="4"/>
      <c r="O433" s="4"/>
      <c r="P433" s="4"/>
    </row>
    <row r="434" spans="12:16" ht="13.15">
      <c r="L434" s="4"/>
      <c r="M434" s="4"/>
      <c r="N434" s="4"/>
      <c r="O434" s="4"/>
      <c r="P434" s="4"/>
    </row>
    <row r="435" spans="12:16" ht="13.15">
      <c r="L435" s="4"/>
      <c r="M435" s="4"/>
      <c r="N435" s="4"/>
      <c r="O435" s="4"/>
      <c r="P435" s="4"/>
    </row>
    <row r="436" spans="12:16" ht="13.15">
      <c r="L436" s="4"/>
      <c r="M436" s="4"/>
      <c r="N436" s="4"/>
      <c r="O436" s="4"/>
      <c r="P436" s="4"/>
    </row>
    <row r="437" spans="12:16" ht="13.15">
      <c r="L437" s="4"/>
      <c r="M437" s="4"/>
      <c r="N437" s="4"/>
      <c r="O437" s="4"/>
      <c r="P437" s="4"/>
    </row>
    <row r="438" spans="12:16" ht="13.15">
      <c r="L438" s="4"/>
      <c r="M438" s="4"/>
      <c r="N438" s="4"/>
      <c r="O438" s="4"/>
      <c r="P438" s="4"/>
    </row>
    <row r="439" spans="12:16" ht="13.15">
      <c r="L439" s="4"/>
      <c r="M439" s="4"/>
      <c r="N439" s="4"/>
      <c r="O439" s="4"/>
      <c r="P439" s="4"/>
    </row>
    <row r="440" spans="12:16" ht="13.15">
      <c r="L440" s="4"/>
      <c r="M440" s="4"/>
      <c r="N440" s="4"/>
      <c r="O440" s="4"/>
      <c r="P440" s="4"/>
    </row>
    <row r="441" spans="12:16" ht="13.15">
      <c r="L441" s="4"/>
      <c r="M441" s="4"/>
      <c r="N441" s="4"/>
      <c r="O441" s="4"/>
      <c r="P441" s="4"/>
    </row>
    <row r="442" spans="12:16" ht="13.15">
      <c r="L442" s="4"/>
      <c r="M442" s="4"/>
      <c r="N442" s="4"/>
      <c r="O442" s="4"/>
      <c r="P442" s="4"/>
    </row>
    <row r="443" spans="12:16" ht="13.15">
      <c r="L443" s="4"/>
      <c r="M443" s="4"/>
      <c r="N443" s="4"/>
      <c r="O443" s="4"/>
      <c r="P443" s="4"/>
    </row>
    <row r="444" spans="12:16" ht="13.15">
      <c r="L444" s="4"/>
      <c r="M444" s="4"/>
      <c r="N444" s="4"/>
      <c r="O444" s="4"/>
      <c r="P444" s="4"/>
    </row>
    <row r="445" spans="12:16" ht="13.15">
      <c r="L445" s="4"/>
      <c r="M445" s="4"/>
      <c r="N445" s="4"/>
      <c r="O445" s="4"/>
      <c r="P445" s="4"/>
    </row>
    <row r="446" spans="12:16" ht="13.15">
      <c r="L446" s="4"/>
      <c r="M446" s="4"/>
      <c r="N446" s="4"/>
      <c r="O446" s="4"/>
      <c r="P446" s="4"/>
    </row>
    <row r="447" spans="12:16" ht="13.15">
      <c r="L447" s="4"/>
      <c r="M447" s="4"/>
      <c r="N447" s="4"/>
      <c r="O447" s="4"/>
      <c r="P447" s="4"/>
    </row>
    <row r="448" spans="12:16" ht="13.15">
      <c r="L448" s="4"/>
      <c r="M448" s="4"/>
      <c r="N448" s="4"/>
      <c r="O448" s="4"/>
      <c r="P448" s="4"/>
    </row>
    <row r="449" spans="12:16" ht="13.15">
      <c r="L449" s="4"/>
      <c r="M449" s="4"/>
      <c r="N449" s="4"/>
      <c r="O449" s="4"/>
      <c r="P449" s="4"/>
    </row>
    <row r="450" spans="12:16" ht="13.15">
      <c r="L450" s="4"/>
      <c r="M450" s="4"/>
      <c r="N450" s="4"/>
      <c r="O450" s="4"/>
      <c r="P450" s="4"/>
    </row>
    <row r="451" spans="12:16" ht="13.15">
      <c r="L451" s="4"/>
      <c r="M451" s="4"/>
      <c r="N451" s="4"/>
      <c r="O451" s="4"/>
      <c r="P451" s="4"/>
    </row>
    <row r="452" spans="12:16" ht="13.15">
      <c r="L452" s="4"/>
      <c r="M452" s="4"/>
      <c r="N452" s="4"/>
      <c r="O452" s="4"/>
      <c r="P452" s="4"/>
    </row>
    <row r="453" spans="12:16" ht="13.15">
      <c r="L453" s="4"/>
      <c r="M453" s="4"/>
      <c r="N453" s="4"/>
      <c r="O453" s="4"/>
      <c r="P453" s="4"/>
    </row>
    <row r="454" spans="12:16" ht="13.15">
      <c r="L454" s="4"/>
      <c r="M454" s="4"/>
      <c r="N454" s="4"/>
      <c r="O454" s="4"/>
      <c r="P454" s="4"/>
    </row>
    <row r="455" spans="12:16" ht="13.15">
      <c r="L455" s="4"/>
      <c r="M455" s="4"/>
      <c r="N455" s="4"/>
      <c r="O455" s="4"/>
      <c r="P455" s="4"/>
    </row>
    <row r="456" spans="12:16" ht="13.15">
      <c r="L456" s="4"/>
      <c r="M456" s="4"/>
      <c r="N456" s="4"/>
      <c r="O456" s="4"/>
      <c r="P456" s="4"/>
    </row>
    <row r="457" spans="12:16" ht="13.15">
      <c r="L457" s="4"/>
      <c r="M457" s="4"/>
      <c r="N457" s="4"/>
      <c r="O457" s="4"/>
      <c r="P457" s="4"/>
    </row>
    <row r="458" spans="12:16" ht="13.15">
      <c r="L458" s="4"/>
      <c r="M458" s="4"/>
      <c r="N458" s="4"/>
      <c r="O458" s="4"/>
      <c r="P458" s="4"/>
    </row>
    <row r="459" spans="12:16" ht="13.15">
      <c r="L459" s="4"/>
      <c r="M459" s="4"/>
      <c r="N459" s="4"/>
      <c r="O459" s="4"/>
      <c r="P459" s="4"/>
    </row>
    <row r="460" spans="12:16" ht="13.15">
      <c r="L460" s="4"/>
      <c r="M460" s="4"/>
      <c r="N460" s="4"/>
      <c r="O460" s="4"/>
      <c r="P460" s="4"/>
    </row>
    <row r="461" spans="12:16" ht="13.15">
      <c r="L461" s="4"/>
      <c r="M461" s="4"/>
      <c r="N461" s="4"/>
      <c r="O461" s="4"/>
      <c r="P461" s="4"/>
    </row>
    <row r="462" spans="12:16" ht="13.15">
      <c r="L462" s="4"/>
      <c r="M462" s="4"/>
      <c r="N462" s="4"/>
      <c r="O462" s="4"/>
      <c r="P462" s="4"/>
    </row>
    <row r="463" spans="12:16" ht="13.15">
      <c r="L463" s="4"/>
      <c r="M463" s="4"/>
      <c r="N463" s="4"/>
      <c r="O463" s="4"/>
      <c r="P463" s="4"/>
    </row>
    <row r="464" spans="12:16" ht="13.15">
      <c r="L464" s="4"/>
      <c r="M464" s="4"/>
      <c r="N464" s="4"/>
      <c r="O464" s="4"/>
      <c r="P464" s="4"/>
    </row>
    <row r="465" spans="12:16" ht="13.15">
      <c r="L465" s="4"/>
      <c r="M465" s="4"/>
      <c r="N465" s="4"/>
      <c r="O465" s="4"/>
      <c r="P465" s="4"/>
    </row>
    <row r="466" spans="12:16" ht="13.15">
      <c r="L466" s="4"/>
      <c r="M466" s="4"/>
      <c r="N466" s="4"/>
      <c r="O466" s="4"/>
      <c r="P466" s="4"/>
    </row>
    <row r="467" spans="12:16" ht="13.15">
      <c r="L467" s="4"/>
      <c r="M467" s="4"/>
      <c r="N467" s="4"/>
      <c r="O467" s="4"/>
      <c r="P467" s="4"/>
    </row>
    <row r="468" spans="12:16" ht="13.15">
      <c r="L468" s="4"/>
      <c r="M468" s="4"/>
      <c r="N468" s="4"/>
      <c r="O468" s="4"/>
      <c r="P468" s="4"/>
    </row>
    <row r="469" spans="12:16" ht="13.15">
      <c r="L469" s="4"/>
      <c r="M469" s="4"/>
      <c r="N469" s="4"/>
      <c r="O469" s="4"/>
      <c r="P469" s="4"/>
    </row>
    <row r="470" spans="12:16" ht="13.15">
      <c r="L470" s="4"/>
      <c r="M470" s="4"/>
      <c r="N470" s="4"/>
      <c r="O470" s="4"/>
      <c r="P470" s="4"/>
    </row>
    <row r="471" spans="12:16" ht="13.15">
      <c r="L471" s="4"/>
      <c r="M471" s="4"/>
      <c r="N471" s="4"/>
      <c r="O471" s="4"/>
      <c r="P471" s="4"/>
    </row>
    <row r="472" spans="12:16" ht="13.15">
      <c r="L472" s="4"/>
      <c r="M472" s="4"/>
      <c r="N472" s="4"/>
      <c r="O472" s="4"/>
      <c r="P472" s="4"/>
    </row>
    <row r="473" spans="12:16" ht="13.15">
      <c r="L473" s="4"/>
      <c r="M473" s="4"/>
      <c r="N473" s="4"/>
      <c r="O473" s="4"/>
      <c r="P473" s="4"/>
    </row>
    <row r="474" spans="12:16" ht="13.15">
      <c r="L474" s="4"/>
      <c r="M474" s="4"/>
      <c r="N474" s="4"/>
      <c r="O474" s="4"/>
      <c r="P474" s="4"/>
    </row>
    <row r="475" spans="12:16" ht="13.15">
      <c r="L475" s="4"/>
      <c r="M475" s="4"/>
      <c r="N475" s="4"/>
      <c r="O475" s="4"/>
      <c r="P475" s="4"/>
    </row>
    <row r="476" spans="12:16" ht="13.15">
      <c r="L476" s="4"/>
      <c r="M476" s="4"/>
      <c r="N476" s="4"/>
      <c r="O476" s="4"/>
      <c r="P476" s="4"/>
    </row>
    <row r="477" spans="12:16" ht="13.15">
      <c r="L477" s="4"/>
      <c r="M477" s="4"/>
      <c r="N477" s="4"/>
      <c r="O477" s="4"/>
      <c r="P477" s="4"/>
    </row>
    <row r="478" spans="12:16" ht="13.15">
      <c r="L478" s="4"/>
      <c r="M478" s="4"/>
      <c r="N478" s="4"/>
      <c r="O478" s="4"/>
      <c r="P478" s="4"/>
    </row>
    <row r="479" spans="12:16" ht="13.15">
      <c r="L479" s="4"/>
      <c r="M479" s="4"/>
      <c r="N479" s="4"/>
      <c r="O479" s="4"/>
      <c r="P479" s="4"/>
    </row>
    <row r="480" spans="12:16" ht="13.15">
      <c r="L480" s="4"/>
      <c r="M480" s="4"/>
      <c r="N480" s="4"/>
      <c r="O480" s="4"/>
      <c r="P480" s="4"/>
    </row>
    <row r="481" spans="12:16" ht="13.15">
      <c r="L481" s="4"/>
      <c r="M481" s="4"/>
      <c r="N481" s="4"/>
      <c r="O481" s="4"/>
      <c r="P481" s="4"/>
    </row>
    <row r="482" spans="12:16" ht="13.15">
      <c r="L482" s="4"/>
      <c r="M482" s="4"/>
      <c r="N482" s="4"/>
      <c r="O482" s="4"/>
      <c r="P482" s="4"/>
    </row>
    <row r="483" spans="12:16" ht="13.15">
      <c r="L483" s="4"/>
      <c r="M483" s="4"/>
      <c r="N483" s="4"/>
      <c r="O483" s="4"/>
      <c r="P483" s="4"/>
    </row>
    <row r="484" spans="12:16" ht="13.15">
      <c r="L484" s="4"/>
      <c r="M484" s="4"/>
      <c r="N484" s="4"/>
      <c r="O484" s="4"/>
      <c r="P484" s="4"/>
    </row>
    <row r="485" spans="12:16" ht="13.15">
      <c r="L485" s="4"/>
      <c r="M485" s="4"/>
      <c r="N485" s="4"/>
      <c r="O485" s="4"/>
      <c r="P485" s="4"/>
    </row>
    <row r="486" spans="12:16" ht="13.15">
      <c r="L486" s="4"/>
      <c r="M486" s="4"/>
      <c r="N486" s="4"/>
      <c r="O486" s="4"/>
      <c r="P486" s="4"/>
    </row>
    <row r="487" spans="12:16" ht="13.15">
      <c r="L487" s="4"/>
      <c r="M487" s="4"/>
      <c r="N487" s="4"/>
      <c r="O487" s="4"/>
      <c r="P487" s="4"/>
    </row>
    <row r="488" spans="12:16" ht="13.15">
      <c r="L488" s="4"/>
      <c r="M488" s="4"/>
      <c r="N488" s="4"/>
      <c r="O488" s="4"/>
      <c r="P488" s="4"/>
    </row>
    <row r="489" spans="12:16" ht="13.15">
      <c r="L489" s="4"/>
      <c r="M489" s="4"/>
      <c r="N489" s="4"/>
      <c r="O489" s="4"/>
      <c r="P489" s="4"/>
    </row>
    <row r="490" spans="12:16" ht="13.15">
      <c r="L490" s="4"/>
      <c r="M490" s="4"/>
      <c r="N490" s="4"/>
      <c r="O490" s="4"/>
      <c r="P490" s="4"/>
    </row>
    <row r="491" spans="12:16" ht="13.15">
      <c r="L491" s="4"/>
      <c r="M491" s="4"/>
      <c r="N491" s="4"/>
      <c r="O491" s="4"/>
      <c r="P491" s="4"/>
    </row>
    <row r="492" spans="12:16" ht="13.15">
      <c r="L492" s="4"/>
      <c r="M492" s="4"/>
      <c r="N492" s="4"/>
      <c r="O492" s="4"/>
      <c r="P492" s="4"/>
    </row>
    <row r="493" spans="12:16" ht="13.15">
      <c r="L493" s="4"/>
      <c r="M493" s="4"/>
      <c r="N493" s="4"/>
      <c r="O493" s="4"/>
      <c r="P493" s="4"/>
    </row>
    <row r="494" spans="12:16" ht="13.15">
      <c r="L494" s="4"/>
      <c r="M494" s="4"/>
      <c r="N494" s="4"/>
      <c r="O494" s="4"/>
      <c r="P494" s="4"/>
    </row>
    <row r="495" spans="12:16" ht="13.15">
      <c r="L495" s="4"/>
      <c r="M495" s="4"/>
      <c r="N495" s="4"/>
      <c r="O495" s="4"/>
      <c r="P495" s="4"/>
    </row>
    <row r="496" spans="12:16" ht="13.15">
      <c r="L496" s="4"/>
      <c r="M496" s="4"/>
      <c r="N496" s="4"/>
      <c r="O496" s="4"/>
      <c r="P496" s="4"/>
    </row>
    <row r="497" spans="12:16" ht="13.15">
      <c r="L497" s="4"/>
      <c r="M497" s="4"/>
      <c r="N497" s="4"/>
      <c r="O497" s="4"/>
      <c r="P497" s="4"/>
    </row>
    <row r="498" spans="12:16" ht="13.15">
      <c r="L498" s="4"/>
      <c r="M498" s="4"/>
      <c r="N498" s="4"/>
      <c r="O498" s="4"/>
      <c r="P498" s="4"/>
    </row>
    <row r="499" spans="12:16" ht="13.15">
      <c r="L499" s="4"/>
      <c r="M499" s="4"/>
      <c r="N499" s="4"/>
      <c r="O499" s="4"/>
      <c r="P499" s="4"/>
    </row>
    <row r="500" spans="12:16" ht="13.15">
      <c r="L500" s="4"/>
      <c r="M500" s="4"/>
      <c r="N500" s="4"/>
      <c r="O500" s="4"/>
      <c r="P500" s="4"/>
    </row>
    <row r="501" spans="12:16" ht="13.15">
      <c r="L501" s="4"/>
      <c r="M501" s="4"/>
      <c r="N501" s="4"/>
      <c r="O501" s="4"/>
      <c r="P501" s="4"/>
    </row>
    <row r="502" spans="12:16" ht="13.15">
      <c r="L502" s="4"/>
      <c r="M502" s="4"/>
      <c r="N502" s="4"/>
      <c r="O502" s="4"/>
      <c r="P502" s="4"/>
    </row>
    <row r="503" spans="12:16" ht="13.15">
      <c r="L503" s="4"/>
      <c r="M503" s="4"/>
      <c r="N503" s="4"/>
      <c r="O503" s="4"/>
      <c r="P503" s="4"/>
    </row>
    <row r="504" spans="12:16" ht="13.15">
      <c r="L504" s="4"/>
      <c r="M504" s="4"/>
      <c r="N504" s="4"/>
      <c r="O504" s="4"/>
      <c r="P504" s="4"/>
    </row>
    <row r="505" spans="12:16" ht="13.15">
      <c r="L505" s="4"/>
      <c r="M505" s="4"/>
      <c r="N505" s="4"/>
      <c r="O505" s="4"/>
      <c r="P505" s="4"/>
    </row>
    <row r="506" spans="12:16" ht="13.15">
      <c r="L506" s="4"/>
      <c r="M506" s="4"/>
      <c r="N506" s="4"/>
      <c r="O506" s="4"/>
      <c r="P506" s="4"/>
    </row>
    <row r="507" spans="12:16" ht="13.15">
      <c r="L507" s="4"/>
      <c r="M507" s="4"/>
      <c r="N507" s="4"/>
      <c r="O507" s="4"/>
      <c r="P507" s="4"/>
    </row>
    <row r="508" spans="12:16" ht="13.15">
      <c r="L508" s="4"/>
      <c r="M508" s="4"/>
      <c r="N508" s="4"/>
      <c r="O508" s="4"/>
      <c r="P508" s="4"/>
    </row>
    <row r="509" spans="12:16" ht="13.15">
      <c r="L509" s="4"/>
      <c r="M509" s="4"/>
      <c r="N509" s="4"/>
      <c r="O509" s="4"/>
      <c r="P509" s="4"/>
    </row>
    <row r="510" spans="12:16" ht="13.15">
      <c r="L510" s="4"/>
      <c r="M510" s="4"/>
      <c r="N510" s="4"/>
      <c r="O510" s="4"/>
      <c r="P510" s="4"/>
    </row>
    <row r="511" spans="12:16" ht="13.15">
      <c r="L511" s="4"/>
      <c r="M511" s="4"/>
      <c r="N511" s="4"/>
      <c r="O511" s="4"/>
      <c r="P511" s="4"/>
    </row>
    <row r="512" spans="12:16" ht="13.15">
      <c r="L512" s="4"/>
      <c r="M512" s="4"/>
      <c r="N512" s="4"/>
      <c r="O512" s="4"/>
      <c r="P512" s="4"/>
    </row>
    <row r="513" spans="12:16" ht="13.15">
      <c r="L513" s="4"/>
      <c r="M513" s="4"/>
      <c r="N513" s="4"/>
      <c r="O513" s="4"/>
      <c r="P513" s="4"/>
    </row>
    <row r="514" spans="12:16" ht="13.15">
      <c r="L514" s="4"/>
      <c r="M514" s="4"/>
      <c r="N514" s="4"/>
      <c r="O514" s="4"/>
      <c r="P514" s="4"/>
    </row>
    <row r="515" spans="12:16" ht="13.15">
      <c r="L515" s="4"/>
      <c r="M515" s="4"/>
      <c r="N515" s="4"/>
      <c r="O515" s="4"/>
      <c r="P515" s="4"/>
    </row>
    <row r="516" spans="12:16" ht="13.15">
      <c r="L516" s="4"/>
      <c r="M516" s="4"/>
      <c r="N516" s="4"/>
      <c r="O516" s="4"/>
      <c r="P516" s="4"/>
    </row>
    <row r="517" spans="12:16" ht="13.15">
      <c r="L517" s="4"/>
      <c r="M517" s="4"/>
      <c r="N517" s="4"/>
      <c r="O517" s="4"/>
      <c r="P517" s="4"/>
    </row>
    <row r="518" spans="12:16" ht="13.15">
      <c r="L518" s="4"/>
      <c r="M518" s="4"/>
      <c r="N518" s="4"/>
      <c r="O518" s="4"/>
      <c r="P518" s="4"/>
    </row>
    <row r="519" spans="12:16" ht="13.15">
      <c r="L519" s="4"/>
      <c r="M519" s="4"/>
      <c r="N519" s="4"/>
      <c r="O519" s="4"/>
      <c r="P519" s="4"/>
    </row>
    <row r="520" spans="12:16" ht="13.15">
      <c r="L520" s="4"/>
      <c r="M520" s="4"/>
      <c r="N520" s="4"/>
      <c r="O520" s="4"/>
      <c r="P520" s="4"/>
    </row>
    <row r="521" spans="12:16" ht="13.15">
      <c r="L521" s="4"/>
      <c r="M521" s="4"/>
      <c r="N521" s="4"/>
      <c r="O521" s="4"/>
      <c r="P521" s="4"/>
    </row>
    <row r="522" spans="12:16" ht="13.15">
      <c r="L522" s="4"/>
      <c r="M522" s="4"/>
      <c r="N522" s="4"/>
      <c r="O522" s="4"/>
      <c r="P522" s="4"/>
    </row>
    <row r="523" spans="12:16" ht="13.15">
      <c r="L523" s="4"/>
      <c r="M523" s="4"/>
      <c r="N523" s="4"/>
      <c r="O523" s="4"/>
      <c r="P523" s="4"/>
    </row>
    <row r="524" spans="12:16" ht="13.15">
      <c r="L524" s="4"/>
      <c r="M524" s="4"/>
      <c r="N524" s="4"/>
      <c r="O524" s="4"/>
      <c r="P524" s="4"/>
    </row>
    <row r="525" spans="12:16" ht="13.15">
      <c r="L525" s="4"/>
      <c r="M525" s="4"/>
      <c r="N525" s="4"/>
      <c r="O525" s="4"/>
      <c r="P525" s="4"/>
    </row>
    <row r="526" spans="12:16" ht="13.15">
      <c r="L526" s="4"/>
      <c r="M526" s="4"/>
      <c r="N526" s="4"/>
      <c r="O526" s="4"/>
      <c r="P526" s="4"/>
    </row>
    <row r="527" spans="12:16" ht="13.15">
      <c r="L527" s="4"/>
      <c r="M527" s="4"/>
      <c r="N527" s="4"/>
      <c r="O527" s="4"/>
      <c r="P527" s="4"/>
    </row>
    <row r="528" spans="12:16" ht="13.15">
      <c r="L528" s="4"/>
      <c r="M528" s="4"/>
      <c r="N528" s="4"/>
      <c r="O528" s="4"/>
      <c r="P528" s="4"/>
    </row>
    <row r="529" spans="12:16" ht="13.15">
      <c r="L529" s="4"/>
      <c r="M529" s="4"/>
      <c r="N529" s="4"/>
      <c r="O529" s="4"/>
      <c r="P529" s="4"/>
    </row>
    <row r="530" spans="12:16" ht="13.15">
      <c r="L530" s="4"/>
      <c r="M530" s="4"/>
      <c r="N530" s="4"/>
      <c r="O530" s="4"/>
      <c r="P530" s="4"/>
    </row>
    <row r="531" spans="12:16" ht="13.15">
      <c r="L531" s="4"/>
      <c r="M531" s="4"/>
      <c r="N531" s="4"/>
      <c r="O531" s="4"/>
      <c r="P531" s="4"/>
    </row>
    <row r="532" spans="12:16" ht="13.15">
      <c r="L532" s="4"/>
      <c r="M532" s="4"/>
      <c r="N532" s="4"/>
      <c r="O532" s="4"/>
      <c r="P532" s="4"/>
    </row>
    <row r="533" spans="12:16" ht="13.15">
      <c r="L533" s="4"/>
      <c r="M533" s="4"/>
      <c r="N533" s="4"/>
      <c r="O533" s="4"/>
      <c r="P533" s="4"/>
    </row>
    <row r="534" spans="12:16" ht="13.15">
      <c r="L534" s="4"/>
      <c r="M534" s="4"/>
      <c r="N534" s="4"/>
      <c r="O534" s="4"/>
      <c r="P534" s="4"/>
    </row>
    <row r="535" spans="12:16" ht="13.15">
      <c r="L535" s="4"/>
      <c r="M535" s="4"/>
      <c r="N535" s="4"/>
      <c r="O535" s="4"/>
      <c r="P535" s="4"/>
    </row>
    <row r="536" spans="12:16" ht="13.15">
      <c r="L536" s="4"/>
      <c r="M536" s="4"/>
      <c r="N536" s="4"/>
      <c r="O536" s="4"/>
      <c r="P536" s="4"/>
    </row>
    <row r="537" spans="12:16" ht="13.15">
      <c r="L537" s="4"/>
      <c r="M537" s="4"/>
      <c r="N537" s="4"/>
      <c r="O537" s="4"/>
      <c r="P537" s="4"/>
    </row>
    <row r="538" spans="12:16" ht="13.15">
      <c r="L538" s="4"/>
      <c r="M538" s="4"/>
      <c r="N538" s="4"/>
      <c r="O538" s="4"/>
      <c r="P538" s="4"/>
    </row>
    <row r="539" spans="12:16" ht="13.15">
      <c r="L539" s="4"/>
      <c r="M539" s="4"/>
      <c r="N539" s="4"/>
      <c r="O539" s="4"/>
      <c r="P539" s="4"/>
    </row>
    <row r="540" spans="12:16" ht="13.15">
      <c r="L540" s="4"/>
      <c r="M540" s="4"/>
      <c r="N540" s="4"/>
      <c r="O540" s="4"/>
      <c r="P540" s="4"/>
    </row>
    <row r="541" spans="12:16" ht="13.15">
      <c r="L541" s="4"/>
      <c r="M541" s="4"/>
      <c r="N541" s="4"/>
      <c r="O541" s="4"/>
      <c r="P541" s="4"/>
    </row>
    <row r="542" spans="12:16" ht="13.15">
      <c r="L542" s="4"/>
      <c r="M542" s="4"/>
      <c r="N542" s="4"/>
      <c r="O542" s="4"/>
      <c r="P542" s="4"/>
    </row>
    <row r="543" spans="12:16" ht="13.15">
      <c r="L543" s="4"/>
      <c r="M543" s="4"/>
      <c r="N543" s="4"/>
      <c r="O543" s="4"/>
      <c r="P543" s="4"/>
    </row>
    <row r="544" spans="12:16" ht="13.15">
      <c r="L544" s="4"/>
      <c r="M544" s="4"/>
      <c r="N544" s="4"/>
      <c r="O544" s="4"/>
      <c r="P544" s="4"/>
    </row>
    <row r="545" spans="12:16" ht="13.15">
      <c r="L545" s="4"/>
      <c r="M545" s="4"/>
      <c r="N545" s="4"/>
      <c r="O545" s="4"/>
      <c r="P545" s="4"/>
    </row>
    <row r="546" spans="12:16" ht="13.15">
      <c r="L546" s="4"/>
      <c r="M546" s="4"/>
      <c r="N546" s="4"/>
      <c r="O546" s="4"/>
      <c r="P546" s="4"/>
    </row>
    <row r="547" spans="12:16" ht="13.15">
      <c r="L547" s="4"/>
      <c r="M547" s="4"/>
      <c r="N547" s="4"/>
      <c r="O547" s="4"/>
      <c r="P547" s="4"/>
    </row>
    <row r="548" spans="12:16" ht="13.15">
      <c r="L548" s="4"/>
      <c r="M548" s="4"/>
      <c r="N548" s="4"/>
      <c r="O548" s="4"/>
      <c r="P548" s="4"/>
    </row>
    <row r="549" spans="12:16" ht="13.15">
      <c r="L549" s="4"/>
      <c r="M549" s="4"/>
      <c r="N549" s="4"/>
      <c r="O549" s="4"/>
      <c r="P549" s="4"/>
    </row>
    <row r="550" spans="12:16" ht="13.15">
      <c r="L550" s="4"/>
      <c r="M550" s="4"/>
      <c r="N550" s="4"/>
      <c r="O550" s="4"/>
      <c r="P550" s="4"/>
    </row>
    <row r="551" spans="12:16" ht="13.15">
      <c r="L551" s="4"/>
      <c r="M551" s="4"/>
      <c r="N551" s="4"/>
      <c r="O551" s="4"/>
      <c r="P551" s="4"/>
    </row>
    <row r="552" spans="12:16" ht="13.15">
      <c r="L552" s="4"/>
      <c r="M552" s="4"/>
      <c r="N552" s="4"/>
      <c r="O552" s="4"/>
      <c r="P552" s="4"/>
    </row>
    <row r="553" spans="12:16" ht="13.15">
      <c r="L553" s="4"/>
      <c r="M553" s="4"/>
      <c r="N553" s="4"/>
      <c r="O553" s="4"/>
      <c r="P553" s="4"/>
    </row>
    <row r="554" spans="12:16" ht="13.15">
      <c r="L554" s="4"/>
      <c r="M554" s="4"/>
      <c r="N554" s="4"/>
      <c r="O554" s="4"/>
      <c r="P554" s="4"/>
    </row>
    <row r="555" spans="12:16" ht="13.15">
      <c r="L555" s="4"/>
      <c r="M555" s="4"/>
      <c r="N555" s="4"/>
      <c r="O555" s="4"/>
      <c r="P555" s="4"/>
    </row>
    <row r="556" spans="12:16" ht="13.15">
      <c r="L556" s="4"/>
      <c r="M556" s="4"/>
      <c r="N556" s="4"/>
      <c r="O556" s="4"/>
      <c r="P556" s="4"/>
    </row>
    <row r="557" spans="12:16" ht="13.15">
      <c r="L557" s="4"/>
      <c r="M557" s="4"/>
      <c r="N557" s="4"/>
      <c r="O557" s="4"/>
      <c r="P557" s="4"/>
    </row>
    <row r="558" spans="12:16" ht="13.15">
      <c r="L558" s="4"/>
      <c r="M558" s="4"/>
      <c r="N558" s="4"/>
      <c r="O558" s="4"/>
      <c r="P558" s="4"/>
    </row>
    <row r="559" spans="12:16" ht="13.15">
      <c r="L559" s="4"/>
      <c r="M559" s="4"/>
      <c r="N559" s="4"/>
      <c r="O559" s="4"/>
      <c r="P559" s="4"/>
    </row>
    <row r="560" spans="12:16" ht="13.15">
      <c r="L560" s="4"/>
      <c r="M560" s="4"/>
      <c r="N560" s="4"/>
      <c r="O560" s="4"/>
      <c r="P560" s="4"/>
    </row>
    <row r="561" spans="12:16" ht="13.15">
      <c r="L561" s="4"/>
      <c r="M561" s="4"/>
      <c r="N561" s="4"/>
      <c r="O561" s="4"/>
      <c r="P561" s="4"/>
    </row>
    <row r="562" spans="12:16" ht="13.15">
      <c r="L562" s="4"/>
      <c r="M562" s="4"/>
      <c r="N562" s="4"/>
      <c r="O562" s="4"/>
      <c r="P562" s="4"/>
    </row>
    <row r="563" spans="12:16" ht="13.15">
      <c r="L563" s="4"/>
      <c r="M563" s="4"/>
      <c r="N563" s="4"/>
      <c r="O563" s="4"/>
      <c r="P563" s="4"/>
    </row>
    <row r="564" spans="12:16" ht="13.15">
      <c r="L564" s="4"/>
      <c r="M564" s="4"/>
      <c r="N564" s="4"/>
      <c r="O564" s="4"/>
      <c r="P564" s="4"/>
    </row>
    <row r="565" spans="12:16" ht="13.15">
      <c r="L565" s="4"/>
      <c r="M565" s="4"/>
      <c r="N565" s="4"/>
      <c r="O565" s="4"/>
      <c r="P565" s="4"/>
    </row>
    <row r="566" spans="12:16" ht="13.15">
      <c r="L566" s="4"/>
      <c r="M566" s="4"/>
      <c r="N566" s="4"/>
      <c r="O566" s="4"/>
      <c r="P566" s="4"/>
    </row>
    <row r="567" spans="12:16" ht="13.15">
      <c r="L567" s="4"/>
      <c r="M567" s="4"/>
      <c r="N567" s="4"/>
      <c r="O567" s="4"/>
      <c r="P567" s="4"/>
    </row>
    <row r="568" spans="12:16" ht="13.15">
      <c r="L568" s="4"/>
      <c r="M568" s="4"/>
      <c r="N568" s="4"/>
      <c r="O568" s="4"/>
      <c r="P568" s="4"/>
    </row>
    <row r="569" spans="12:16" ht="13.15">
      <c r="L569" s="4"/>
      <c r="M569" s="4"/>
      <c r="N569" s="4"/>
      <c r="O569" s="4"/>
      <c r="P569" s="4"/>
    </row>
    <row r="570" spans="12:16" ht="13.15">
      <c r="L570" s="4"/>
      <c r="M570" s="4"/>
      <c r="N570" s="4"/>
      <c r="O570" s="4"/>
      <c r="P570" s="4"/>
    </row>
    <row r="571" spans="12:16" ht="13.15">
      <c r="L571" s="4"/>
      <c r="M571" s="4"/>
      <c r="N571" s="4"/>
      <c r="O571" s="4"/>
      <c r="P571" s="4"/>
    </row>
    <row r="572" spans="12:16" ht="13.15">
      <c r="L572" s="4"/>
      <c r="M572" s="4"/>
      <c r="N572" s="4"/>
      <c r="O572" s="4"/>
      <c r="P572" s="4"/>
    </row>
    <row r="573" spans="12:16" ht="13.15">
      <c r="L573" s="4"/>
      <c r="M573" s="4"/>
      <c r="N573" s="4"/>
      <c r="O573" s="4"/>
      <c r="P573" s="4"/>
    </row>
    <row r="574" spans="12:16" ht="13.15">
      <c r="L574" s="4"/>
      <c r="M574" s="4"/>
      <c r="N574" s="4"/>
      <c r="O574" s="4"/>
      <c r="P574" s="4"/>
    </row>
    <row r="575" spans="12:16" ht="13.15">
      <c r="L575" s="4"/>
      <c r="M575" s="4"/>
      <c r="N575" s="4"/>
      <c r="O575" s="4"/>
      <c r="P575" s="4"/>
    </row>
    <row r="576" spans="12:16" ht="13.15">
      <c r="L576" s="4"/>
      <c r="M576" s="4"/>
      <c r="N576" s="4"/>
      <c r="O576" s="4"/>
      <c r="P576" s="4"/>
    </row>
    <row r="577" spans="12:16" ht="13.15">
      <c r="L577" s="4"/>
      <c r="M577" s="4"/>
      <c r="N577" s="4"/>
      <c r="O577" s="4"/>
      <c r="P577" s="4"/>
    </row>
    <row r="578" spans="12:16" ht="13.15">
      <c r="L578" s="4"/>
      <c r="M578" s="4"/>
      <c r="N578" s="4"/>
      <c r="O578" s="4"/>
      <c r="P578" s="4"/>
    </row>
    <row r="579" spans="12:16" ht="13.15">
      <c r="L579" s="4"/>
      <c r="M579" s="4"/>
      <c r="N579" s="4"/>
      <c r="O579" s="4"/>
      <c r="P579" s="4"/>
    </row>
    <row r="580" spans="12:16" ht="13.15">
      <c r="L580" s="4"/>
      <c r="M580" s="4"/>
      <c r="N580" s="4"/>
      <c r="O580" s="4"/>
      <c r="P580" s="4"/>
    </row>
    <row r="581" spans="12:16" ht="13.15">
      <c r="L581" s="4"/>
      <c r="M581" s="4"/>
      <c r="N581" s="4"/>
      <c r="O581" s="4"/>
      <c r="P581" s="4"/>
    </row>
    <row r="582" spans="12:16" ht="13.15">
      <c r="L582" s="4"/>
      <c r="M582" s="4"/>
      <c r="N582" s="4"/>
      <c r="O582" s="4"/>
      <c r="P582" s="4"/>
    </row>
    <row r="583" spans="12:16" ht="13.15">
      <c r="L583" s="4"/>
      <c r="M583" s="4"/>
      <c r="N583" s="4"/>
      <c r="O583" s="4"/>
      <c r="P583" s="4"/>
    </row>
    <row r="584" spans="12:16" ht="13.15">
      <c r="L584" s="4"/>
      <c r="M584" s="4"/>
      <c r="N584" s="4"/>
      <c r="O584" s="4"/>
      <c r="P584" s="4"/>
    </row>
    <row r="585" spans="12:16" ht="13.15">
      <c r="L585" s="4"/>
      <c r="M585" s="4"/>
      <c r="N585" s="4"/>
      <c r="O585" s="4"/>
      <c r="P585" s="4"/>
    </row>
    <row r="586" spans="12:16" ht="13.15">
      <c r="L586" s="4"/>
      <c r="M586" s="4"/>
      <c r="N586" s="4"/>
      <c r="O586" s="4"/>
      <c r="P586" s="4"/>
    </row>
    <row r="587" spans="12:16" ht="13.15">
      <c r="L587" s="4"/>
      <c r="M587" s="4"/>
      <c r="N587" s="4"/>
      <c r="O587" s="4"/>
      <c r="P587" s="4"/>
    </row>
    <row r="588" spans="12:16" ht="13.15">
      <c r="L588" s="4"/>
      <c r="M588" s="4"/>
      <c r="N588" s="4"/>
      <c r="O588" s="4"/>
      <c r="P588" s="4"/>
    </row>
    <row r="589" spans="12:16" ht="13.15">
      <c r="L589" s="4"/>
      <c r="M589" s="4"/>
      <c r="N589" s="4"/>
      <c r="O589" s="4"/>
      <c r="P589" s="4"/>
    </row>
    <row r="590" spans="12:16" ht="13.15">
      <c r="L590" s="4"/>
      <c r="M590" s="4"/>
      <c r="N590" s="4"/>
      <c r="O590" s="4"/>
      <c r="P590" s="4"/>
    </row>
    <row r="591" spans="12:16" ht="13.15">
      <c r="L591" s="4"/>
      <c r="M591" s="4"/>
      <c r="N591" s="4"/>
      <c r="O591" s="4"/>
      <c r="P591" s="4"/>
    </row>
    <row r="592" spans="12:16" ht="13.15">
      <c r="L592" s="4"/>
      <c r="M592" s="4"/>
      <c r="N592" s="4"/>
      <c r="O592" s="4"/>
      <c r="P592" s="4"/>
    </row>
    <row r="593" spans="12:16" ht="13.15">
      <c r="L593" s="4"/>
      <c r="M593" s="4"/>
      <c r="N593" s="4"/>
      <c r="O593" s="4"/>
      <c r="P593" s="4"/>
    </row>
    <row r="594" spans="12:16" ht="13.15">
      <c r="L594" s="4"/>
      <c r="M594" s="4"/>
      <c r="N594" s="4"/>
      <c r="O594" s="4"/>
      <c r="P594" s="4"/>
    </row>
    <row r="595" spans="12:16" ht="13.15">
      <c r="L595" s="4"/>
      <c r="M595" s="4"/>
      <c r="N595" s="4"/>
      <c r="O595" s="4"/>
      <c r="P595" s="4"/>
    </row>
    <row r="596" spans="12:16" ht="13.15">
      <c r="L596" s="4"/>
      <c r="M596" s="4"/>
      <c r="N596" s="4"/>
      <c r="O596" s="4"/>
      <c r="P596" s="4"/>
    </row>
    <row r="597" spans="12:16" ht="13.15">
      <c r="L597" s="4"/>
      <c r="M597" s="4"/>
      <c r="N597" s="4"/>
      <c r="O597" s="4"/>
      <c r="P597" s="4"/>
    </row>
    <row r="598" spans="12:16" ht="13.15">
      <c r="L598" s="4"/>
      <c r="M598" s="4"/>
      <c r="N598" s="4"/>
      <c r="O598" s="4"/>
      <c r="P598" s="4"/>
    </row>
    <row r="599" spans="12:16" ht="13.15">
      <c r="L599" s="4"/>
      <c r="M599" s="4"/>
      <c r="N599" s="4"/>
      <c r="O599" s="4"/>
      <c r="P599" s="4"/>
    </row>
    <row r="600" spans="12:16" ht="13.15">
      <c r="L600" s="4"/>
      <c r="M600" s="4"/>
      <c r="N600" s="4"/>
      <c r="O600" s="4"/>
      <c r="P600" s="4"/>
    </row>
    <row r="601" spans="12:16" ht="13.15">
      <c r="L601" s="4"/>
      <c r="M601" s="4"/>
      <c r="N601" s="4"/>
      <c r="O601" s="4"/>
      <c r="P601" s="4"/>
    </row>
    <row r="602" spans="12:16" ht="13.15">
      <c r="L602" s="4"/>
      <c r="M602" s="4"/>
      <c r="N602" s="4"/>
      <c r="O602" s="4"/>
      <c r="P602" s="4"/>
    </row>
    <row r="603" spans="12:16" ht="13.15">
      <c r="L603" s="4"/>
      <c r="M603" s="4"/>
      <c r="N603" s="4"/>
      <c r="O603" s="4"/>
      <c r="P603" s="4"/>
    </row>
    <row r="604" spans="12:16" ht="13.15">
      <c r="L604" s="4"/>
      <c r="M604" s="4"/>
      <c r="N604" s="4"/>
      <c r="O604" s="4"/>
      <c r="P604" s="4"/>
    </row>
    <row r="605" spans="12:16" ht="13.15">
      <c r="L605" s="4"/>
      <c r="M605" s="4"/>
      <c r="N605" s="4"/>
      <c r="O605" s="4"/>
      <c r="P605" s="4"/>
    </row>
    <row r="606" spans="12:16" ht="13.15">
      <c r="L606" s="4"/>
      <c r="M606" s="4"/>
      <c r="N606" s="4"/>
      <c r="O606" s="4"/>
      <c r="P606" s="4"/>
    </row>
    <row r="607" spans="12:16" ht="13.15">
      <c r="L607" s="4"/>
      <c r="M607" s="4"/>
      <c r="N607" s="4"/>
      <c r="O607" s="4"/>
      <c r="P607" s="4"/>
    </row>
    <row r="608" spans="12:16" ht="13.15">
      <c r="L608" s="4"/>
      <c r="M608" s="4"/>
      <c r="N608" s="4"/>
      <c r="O608" s="4"/>
      <c r="P608" s="4"/>
    </row>
    <row r="609" spans="12:16" ht="13.15">
      <c r="L609" s="4"/>
      <c r="M609" s="4"/>
      <c r="N609" s="4"/>
      <c r="O609" s="4"/>
      <c r="P609" s="4"/>
    </row>
    <row r="610" spans="12:16" ht="13.15">
      <c r="L610" s="4"/>
      <c r="M610" s="4"/>
      <c r="N610" s="4"/>
      <c r="O610" s="4"/>
      <c r="P610" s="4"/>
    </row>
    <row r="611" spans="12:16" ht="13.15">
      <c r="L611" s="4"/>
      <c r="M611" s="4"/>
      <c r="N611" s="4"/>
      <c r="O611" s="4"/>
      <c r="P611" s="4"/>
    </row>
    <row r="612" spans="12:16" ht="13.15">
      <c r="L612" s="4"/>
      <c r="M612" s="4"/>
      <c r="N612" s="4"/>
      <c r="O612" s="4"/>
      <c r="P612" s="4"/>
    </row>
    <row r="613" spans="12:16" ht="13.15">
      <c r="L613" s="4"/>
      <c r="M613" s="4"/>
      <c r="N613" s="4"/>
      <c r="O613" s="4"/>
      <c r="P613" s="4"/>
    </row>
    <row r="614" spans="12:16" ht="13.15">
      <c r="L614" s="4"/>
      <c r="M614" s="4"/>
      <c r="N614" s="4"/>
      <c r="O614" s="4"/>
      <c r="P614" s="4"/>
    </row>
    <row r="615" spans="12:16" ht="13.15">
      <c r="L615" s="4"/>
      <c r="M615" s="4"/>
      <c r="N615" s="4"/>
      <c r="O615" s="4"/>
      <c r="P615" s="4"/>
    </row>
    <row r="616" spans="12:16" ht="13.15">
      <c r="L616" s="4"/>
      <c r="M616" s="4"/>
      <c r="N616" s="4"/>
      <c r="O616" s="4"/>
      <c r="P616" s="4"/>
    </row>
    <row r="617" spans="12:16" ht="13.15">
      <c r="L617" s="4"/>
      <c r="M617" s="4"/>
      <c r="N617" s="4"/>
      <c r="O617" s="4"/>
      <c r="P617" s="4"/>
    </row>
    <row r="618" spans="12:16" ht="13.15">
      <c r="L618" s="4"/>
      <c r="M618" s="4"/>
      <c r="N618" s="4"/>
      <c r="O618" s="4"/>
      <c r="P618" s="4"/>
    </row>
    <row r="619" spans="12:16" ht="13.15">
      <c r="L619" s="4"/>
      <c r="M619" s="4"/>
      <c r="N619" s="4"/>
      <c r="O619" s="4"/>
      <c r="P619" s="4"/>
    </row>
    <row r="620" spans="12:16" ht="13.15">
      <c r="L620" s="4"/>
      <c r="M620" s="4"/>
      <c r="N620" s="4"/>
      <c r="O620" s="4"/>
      <c r="P620" s="4"/>
    </row>
    <row r="621" spans="12:16" ht="13.15">
      <c r="L621" s="4"/>
      <c r="M621" s="4"/>
      <c r="N621" s="4"/>
      <c r="O621" s="4"/>
      <c r="P621" s="4"/>
    </row>
    <row r="622" spans="12:16" ht="13.15">
      <c r="L622" s="4"/>
      <c r="M622" s="4"/>
      <c r="N622" s="4"/>
      <c r="O622" s="4"/>
      <c r="P622" s="4"/>
    </row>
    <row r="623" spans="12:16" ht="13.15">
      <c r="L623" s="4"/>
      <c r="M623" s="4"/>
      <c r="N623" s="4"/>
      <c r="O623" s="4"/>
      <c r="P623" s="4"/>
    </row>
    <row r="624" spans="12:16" ht="13.15">
      <c r="L624" s="4"/>
      <c r="M624" s="4"/>
      <c r="N624" s="4"/>
      <c r="O624" s="4"/>
      <c r="P624" s="4"/>
    </row>
    <row r="625" spans="12:16" ht="13.15">
      <c r="L625" s="4"/>
      <c r="M625" s="4"/>
      <c r="N625" s="4"/>
      <c r="O625" s="4"/>
      <c r="P625" s="4"/>
    </row>
    <row r="626" spans="12:16" ht="13.15">
      <c r="L626" s="4"/>
      <c r="M626" s="4"/>
      <c r="N626" s="4"/>
      <c r="O626" s="4"/>
      <c r="P626" s="4"/>
    </row>
    <row r="627" spans="12:16" ht="13.15">
      <c r="L627" s="4"/>
      <c r="M627" s="4"/>
      <c r="N627" s="4"/>
      <c r="O627" s="4"/>
      <c r="P627" s="4"/>
    </row>
    <row r="628" spans="12:16" ht="13.15">
      <c r="L628" s="4"/>
      <c r="M628" s="4"/>
      <c r="N628" s="4"/>
      <c r="O628" s="4"/>
      <c r="P628" s="4"/>
    </row>
    <row r="629" spans="12:16" ht="13.15">
      <c r="L629" s="4"/>
      <c r="M629" s="4"/>
      <c r="N629" s="4"/>
      <c r="O629" s="4"/>
      <c r="P629" s="4"/>
    </row>
    <row r="630" spans="12:16" ht="13.15">
      <c r="L630" s="4"/>
      <c r="M630" s="4"/>
      <c r="N630" s="4"/>
      <c r="O630" s="4"/>
      <c r="P630" s="4"/>
    </row>
    <row r="631" spans="12:16" ht="13.15">
      <c r="L631" s="4"/>
      <c r="M631" s="4"/>
      <c r="N631" s="4"/>
      <c r="O631" s="4"/>
      <c r="P631" s="4"/>
    </row>
    <row r="632" spans="12:16" ht="13.15">
      <c r="L632" s="4"/>
      <c r="M632" s="4"/>
      <c r="N632" s="4"/>
      <c r="O632" s="4"/>
      <c r="P632" s="4"/>
    </row>
    <row r="633" spans="12:16" ht="13.15">
      <c r="L633" s="4"/>
      <c r="M633" s="4"/>
      <c r="N633" s="4"/>
      <c r="O633" s="4"/>
      <c r="P633" s="4"/>
    </row>
    <row r="634" spans="12:16" ht="13.15">
      <c r="L634" s="4"/>
      <c r="M634" s="4"/>
      <c r="N634" s="4"/>
      <c r="O634" s="4"/>
      <c r="P634" s="4"/>
    </row>
    <row r="635" spans="12:16" ht="13.15">
      <c r="L635" s="4"/>
      <c r="M635" s="4"/>
      <c r="N635" s="4"/>
      <c r="O635" s="4"/>
      <c r="P635" s="4"/>
    </row>
    <row r="636" spans="12:16" ht="13.15">
      <c r="L636" s="4"/>
      <c r="M636" s="4"/>
      <c r="N636" s="4"/>
      <c r="O636" s="4"/>
      <c r="P636" s="4"/>
    </row>
    <row r="637" spans="12:16" ht="13.15">
      <c r="L637" s="4"/>
      <c r="M637" s="4"/>
      <c r="N637" s="4"/>
      <c r="O637" s="4"/>
      <c r="P637" s="4"/>
    </row>
    <row r="638" spans="12:16" ht="13.15">
      <c r="L638" s="4"/>
      <c r="M638" s="4"/>
      <c r="N638" s="4"/>
      <c r="O638" s="4"/>
      <c r="P638" s="4"/>
    </row>
    <row r="639" spans="12:16" ht="13.15">
      <c r="L639" s="4"/>
      <c r="M639" s="4"/>
      <c r="N639" s="4"/>
      <c r="O639" s="4"/>
      <c r="P639" s="4"/>
    </row>
    <row r="640" spans="12:16" ht="13.15">
      <c r="L640" s="4"/>
      <c r="M640" s="4"/>
      <c r="N640" s="4"/>
      <c r="O640" s="4"/>
      <c r="P640" s="4"/>
    </row>
    <row r="641" spans="12:16" ht="13.15">
      <c r="L641" s="4"/>
      <c r="M641" s="4"/>
      <c r="N641" s="4"/>
      <c r="O641" s="4"/>
      <c r="P641" s="4"/>
    </row>
    <row r="642" spans="12:16" ht="13.15">
      <c r="L642" s="4"/>
      <c r="M642" s="4"/>
      <c r="N642" s="4"/>
      <c r="O642" s="4"/>
      <c r="P642" s="4"/>
    </row>
    <row r="643" spans="12:16" ht="13.15">
      <c r="L643" s="4"/>
      <c r="M643" s="4"/>
      <c r="N643" s="4"/>
      <c r="O643" s="4"/>
      <c r="P643" s="4"/>
    </row>
    <row r="644" spans="12:16" ht="13.15">
      <c r="L644" s="4"/>
      <c r="M644" s="4"/>
      <c r="N644" s="4"/>
      <c r="O644" s="4"/>
      <c r="P644" s="4"/>
    </row>
    <row r="645" spans="12:16" ht="13.15">
      <c r="L645" s="4"/>
      <c r="M645" s="4"/>
      <c r="N645" s="4"/>
      <c r="O645" s="4"/>
      <c r="P645" s="4"/>
    </row>
    <row r="646" spans="12:16" ht="13.15">
      <c r="L646" s="4"/>
      <c r="M646" s="4"/>
      <c r="N646" s="4"/>
      <c r="O646" s="4"/>
      <c r="P646" s="4"/>
    </row>
    <row r="647" spans="12:16" ht="13.15">
      <c r="L647" s="4"/>
      <c r="M647" s="4"/>
      <c r="N647" s="4"/>
      <c r="O647" s="4"/>
      <c r="P647" s="4"/>
    </row>
    <row r="648" spans="12:16" ht="13.15">
      <c r="L648" s="4"/>
      <c r="M648" s="4"/>
      <c r="N648" s="4"/>
      <c r="O648" s="4"/>
      <c r="P648" s="4"/>
    </row>
    <row r="649" spans="12:16" ht="13.15">
      <c r="L649" s="4"/>
      <c r="M649" s="4"/>
      <c r="N649" s="4"/>
      <c r="O649" s="4"/>
      <c r="P649" s="4"/>
    </row>
    <row r="650" spans="12:16" ht="13.15">
      <c r="L650" s="4"/>
      <c r="M650" s="4"/>
      <c r="N650" s="4"/>
      <c r="O650" s="4"/>
      <c r="P650" s="4"/>
    </row>
    <row r="651" spans="12:16" ht="13.15">
      <c r="L651" s="4"/>
      <c r="M651" s="4"/>
      <c r="N651" s="4"/>
      <c r="O651" s="4"/>
      <c r="P651" s="4"/>
    </row>
    <row r="652" spans="12:16" ht="13.15">
      <c r="L652" s="4"/>
      <c r="M652" s="4"/>
      <c r="N652" s="4"/>
      <c r="O652" s="4"/>
      <c r="P652" s="4"/>
    </row>
    <row r="653" spans="12:16" ht="13.15">
      <c r="L653" s="4"/>
      <c r="M653" s="4"/>
      <c r="N653" s="4"/>
      <c r="O653" s="4"/>
      <c r="P653" s="4"/>
    </row>
    <row r="654" spans="12:16" ht="13.15">
      <c r="L654" s="4"/>
      <c r="M654" s="4"/>
      <c r="N654" s="4"/>
      <c r="O654" s="4"/>
      <c r="P654" s="4"/>
    </row>
    <row r="655" spans="12:16" ht="13.15">
      <c r="L655" s="4"/>
      <c r="M655" s="4"/>
      <c r="N655" s="4"/>
      <c r="O655" s="4"/>
      <c r="P655" s="4"/>
    </row>
    <row r="656" spans="12:16" ht="13.15">
      <c r="L656" s="4"/>
      <c r="M656" s="4"/>
      <c r="N656" s="4"/>
      <c r="O656" s="4"/>
      <c r="P656" s="4"/>
    </row>
    <row r="657" spans="12:16" ht="13.15">
      <c r="L657" s="4"/>
      <c r="M657" s="4"/>
      <c r="N657" s="4"/>
      <c r="O657" s="4"/>
      <c r="P657" s="4"/>
    </row>
    <row r="658" spans="12:16" ht="13.15">
      <c r="L658" s="4"/>
      <c r="M658" s="4"/>
      <c r="N658" s="4"/>
      <c r="O658" s="4"/>
      <c r="P658" s="4"/>
    </row>
    <row r="659" spans="12:16" ht="13.15">
      <c r="L659" s="4"/>
      <c r="M659" s="4"/>
      <c r="N659" s="4"/>
      <c r="O659" s="4"/>
      <c r="P659" s="4"/>
    </row>
    <row r="660" spans="12:16" ht="13.15">
      <c r="L660" s="4"/>
      <c r="M660" s="4"/>
      <c r="N660" s="4"/>
      <c r="O660" s="4"/>
      <c r="P660" s="4"/>
    </row>
    <row r="661" spans="12:16" ht="13.15">
      <c r="L661" s="4"/>
      <c r="M661" s="4"/>
      <c r="N661" s="4"/>
      <c r="O661" s="4"/>
      <c r="P661" s="4"/>
    </row>
    <row r="662" spans="12:16" ht="13.15">
      <c r="L662" s="4"/>
      <c r="M662" s="4"/>
      <c r="N662" s="4"/>
      <c r="O662" s="4"/>
      <c r="P662" s="4"/>
    </row>
    <row r="663" spans="12:16" ht="13.15">
      <c r="L663" s="4"/>
      <c r="M663" s="4"/>
      <c r="N663" s="4"/>
      <c r="O663" s="4"/>
      <c r="P663" s="4"/>
    </row>
    <row r="664" spans="12:16" ht="13.15">
      <c r="L664" s="4"/>
      <c r="M664" s="4"/>
      <c r="N664" s="4"/>
      <c r="O664" s="4"/>
      <c r="P664" s="4"/>
    </row>
    <row r="665" spans="12:16" ht="13.15">
      <c r="L665" s="4"/>
      <c r="M665" s="4"/>
      <c r="N665" s="4"/>
      <c r="O665" s="4"/>
      <c r="P665" s="4"/>
    </row>
    <row r="666" spans="12:16" ht="13.15">
      <c r="L666" s="4"/>
      <c r="M666" s="4"/>
      <c r="N666" s="4"/>
      <c r="O666" s="4"/>
      <c r="P666" s="4"/>
    </row>
    <row r="667" spans="12:16" ht="13.15">
      <c r="L667" s="4"/>
      <c r="M667" s="4"/>
      <c r="N667" s="4"/>
      <c r="O667" s="4"/>
      <c r="P667" s="4"/>
    </row>
    <row r="668" spans="12:16" ht="13.15">
      <c r="L668" s="4"/>
      <c r="M668" s="4"/>
      <c r="N668" s="4"/>
      <c r="O668" s="4"/>
      <c r="P668" s="4"/>
    </row>
    <row r="669" spans="12:16" ht="13.15">
      <c r="L669" s="4"/>
      <c r="M669" s="4"/>
      <c r="N669" s="4"/>
      <c r="O669" s="4"/>
      <c r="P669" s="4"/>
    </row>
    <row r="670" spans="12:16" ht="13.15">
      <c r="L670" s="4"/>
      <c r="M670" s="4"/>
      <c r="N670" s="4"/>
      <c r="O670" s="4"/>
      <c r="P670" s="4"/>
    </row>
    <row r="671" spans="12:16" ht="13.15">
      <c r="L671" s="4"/>
      <c r="M671" s="4"/>
      <c r="N671" s="4"/>
      <c r="O671" s="4"/>
      <c r="P671" s="4"/>
    </row>
    <row r="672" spans="12:16" ht="13.15">
      <c r="L672" s="4"/>
      <c r="M672" s="4"/>
      <c r="N672" s="4"/>
      <c r="O672" s="4"/>
      <c r="P672" s="4"/>
    </row>
    <row r="673" spans="12:16" ht="13.15">
      <c r="L673" s="4"/>
      <c r="M673" s="4"/>
      <c r="N673" s="4"/>
      <c r="O673" s="4"/>
      <c r="P673" s="4"/>
    </row>
    <row r="674" spans="12:16" ht="13.15">
      <c r="L674" s="4"/>
      <c r="M674" s="4"/>
      <c r="N674" s="4"/>
      <c r="O674" s="4"/>
      <c r="P674" s="4"/>
    </row>
    <row r="675" spans="12:16" ht="13.15">
      <c r="L675" s="4"/>
      <c r="M675" s="4"/>
      <c r="N675" s="4"/>
      <c r="O675" s="4"/>
      <c r="P675" s="4"/>
    </row>
    <row r="676" spans="12:16" ht="13.15">
      <c r="L676" s="4"/>
      <c r="M676" s="4"/>
      <c r="N676" s="4"/>
      <c r="O676" s="4"/>
      <c r="P676" s="4"/>
    </row>
    <row r="677" spans="12:16" ht="13.15">
      <c r="L677" s="4"/>
      <c r="M677" s="4"/>
      <c r="N677" s="4"/>
      <c r="O677" s="4"/>
      <c r="P677" s="4"/>
    </row>
    <row r="678" spans="12:16" ht="13.15">
      <c r="L678" s="4"/>
      <c r="M678" s="4"/>
      <c r="N678" s="4"/>
      <c r="O678" s="4"/>
      <c r="P678" s="4"/>
    </row>
    <row r="679" spans="12:16" ht="13.15">
      <c r="L679" s="4"/>
      <c r="M679" s="4"/>
      <c r="N679" s="4"/>
      <c r="O679" s="4"/>
      <c r="P679" s="4"/>
    </row>
    <row r="680" spans="12:16" ht="13.15">
      <c r="L680" s="4"/>
      <c r="M680" s="4"/>
      <c r="N680" s="4"/>
      <c r="O680" s="4"/>
      <c r="P680" s="4"/>
    </row>
    <row r="681" spans="12:16" ht="13.15">
      <c r="L681" s="4"/>
      <c r="M681" s="4"/>
      <c r="N681" s="4"/>
      <c r="O681" s="4"/>
      <c r="P681" s="4"/>
    </row>
    <row r="682" spans="12:16" ht="13.15">
      <c r="L682" s="4"/>
      <c r="M682" s="4"/>
      <c r="N682" s="4"/>
      <c r="O682" s="4"/>
      <c r="P682" s="4"/>
    </row>
    <row r="683" spans="12:16" ht="13.15">
      <c r="L683" s="4"/>
      <c r="M683" s="4"/>
      <c r="N683" s="4"/>
      <c r="O683" s="4"/>
      <c r="P683" s="4"/>
    </row>
    <row r="684" spans="12:16" ht="13.15">
      <c r="L684" s="4"/>
      <c r="M684" s="4"/>
      <c r="N684" s="4"/>
      <c r="O684" s="4"/>
      <c r="P684" s="4"/>
    </row>
    <row r="685" spans="12:16" ht="13.15">
      <c r="L685" s="4"/>
      <c r="M685" s="4"/>
      <c r="N685" s="4"/>
      <c r="O685" s="4"/>
      <c r="P685" s="4"/>
    </row>
    <row r="686" spans="12:16" ht="13.15">
      <c r="L686" s="4"/>
      <c r="M686" s="4"/>
      <c r="N686" s="4"/>
      <c r="O686" s="4"/>
      <c r="P686" s="4"/>
    </row>
    <row r="687" spans="12:16" ht="13.15">
      <c r="L687" s="4"/>
      <c r="M687" s="4"/>
      <c r="N687" s="4"/>
      <c r="O687" s="4"/>
      <c r="P687" s="4"/>
    </row>
    <row r="688" spans="12:16" ht="13.15">
      <c r="L688" s="4"/>
      <c r="M688" s="4"/>
      <c r="N688" s="4"/>
      <c r="O688" s="4"/>
      <c r="P688" s="4"/>
    </row>
    <row r="689" spans="12:16" ht="13.15">
      <c r="L689" s="4"/>
      <c r="M689" s="4"/>
      <c r="N689" s="4"/>
      <c r="O689" s="4"/>
      <c r="P689" s="4"/>
    </row>
    <row r="690" spans="12:16" ht="13.15">
      <c r="L690" s="4"/>
      <c r="M690" s="4"/>
      <c r="N690" s="4"/>
      <c r="O690" s="4"/>
      <c r="P690" s="4"/>
    </row>
    <row r="691" spans="12:16" ht="13.15">
      <c r="L691" s="4"/>
      <c r="M691" s="4"/>
      <c r="N691" s="4"/>
      <c r="O691" s="4"/>
      <c r="P691" s="4"/>
    </row>
    <row r="692" spans="12:16" ht="13.15">
      <c r="L692" s="4"/>
      <c r="M692" s="4"/>
      <c r="N692" s="4"/>
      <c r="O692" s="4"/>
      <c r="P692" s="4"/>
    </row>
    <row r="693" spans="12:16" ht="13.15">
      <c r="L693" s="4"/>
      <c r="M693" s="4"/>
      <c r="N693" s="4"/>
      <c r="O693" s="4"/>
      <c r="P693" s="4"/>
    </row>
    <row r="694" spans="12:16" ht="13.15">
      <c r="L694" s="4"/>
      <c r="M694" s="4"/>
      <c r="N694" s="4"/>
      <c r="O694" s="4"/>
      <c r="P694" s="4"/>
    </row>
    <row r="695" spans="12:16" ht="13.15">
      <c r="L695" s="4"/>
      <c r="M695" s="4"/>
      <c r="N695" s="4"/>
      <c r="O695" s="4"/>
      <c r="P695" s="4"/>
    </row>
    <row r="696" spans="12:16" ht="13.15">
      <c r="L696" s="4"/>
      <c r="M696" s="4"/>
      <c r="N696" s="4"/>
      <c r="O696" s="4"/>
      <c r="P696" s="4"/>
    </row>
    <row r="697" spans="12:16" ht="13.15">
      <c r="L697" s="4"/>
      <c r="M697" s="4"/>
      <c r="N697" s="4"/>
      <c r="O697" s="4"/>
      <c r="P697" s="4"/>
    </row>
    <row r="698" spans="12:16" ht="13.15">
      <c r="L698" s="4"/>
      <c r="M698" s="4"/>
      <c r="N698" s="4"/>
      <c r="O698" s="4"/>
      <c r="P698" s="4"/>
    </row>
    <row r="699" spans="12:16" ht="13.15">
      <c r="L699" s="4"/>
      <c r="M699" s="4"/>
      <c r="N699" s="4"/>
      <c r="O699" s="4"/>
      <c r="P699" s="4"/>
    </row>
    <row r="700" spans="12:16" ht="13.15">
      <c r="L700" s="4"/>
      <c r="M700" s="4"/>
      <c r="N700" s="4"/>
      <c r="O700" s="4"/>
      <c r="P700" s="4"/>
    </row>
    <row r="701" spans="12:16" ht="13.15">
      <c r="L701" s="4"/>
      <c r="M701" s="4"/>
      <c r="N701" s="4"/>
      <c r="O701" s="4"/>
      <c r="P701" s="4"/>
    </row>
    <row r="702" spans="12:16" ht="13.15">
      <c r="L702" s="4"/>
      <c r="M702" s="4"/>
      <c r="N702" s="4"/>
      <c r="O702" s="4"/>
      <c r="P702" s="4"/>
    </row>
    <row r="703" spans="12:16" ht="13.15">
      <c r="L703" s="4"/>
      <c r="M703" s="4"/>
      <c r="N703" s="4"/>
      <c r="O703" s="4"/>
      <c r="P703" s="4"/>
    </row>
    <row r="704" spans="12:16" ht="13.15">
      <c r="L704" s="4"/>
      <c r="M704" s="4"/>
      <c r="N704" s="4"/>
      <c r="O704" s="4"/>
      <c r="P704" s="4"/>
    </row>
    <row r="705" spans="12:16" ht="13.15">
      <c r="L705" s="4"/>
      <c r="M705" s="4"/>
      <c r="N705" s="4"/>
      <c r="O705" s="4"/>
      <c r="P705" s="4"/>
    </row>
    <row r="706" spans="12:16" ht="13.15">
      <c r="L706" s="4"/>
      <c r="M706" s="4"/>
      <c r="N706" s="4"/>
      <c r="O706" s="4"/>
      <c r="P706" s="4"/>
    </row>
    <row r="707" spans="12:16" ht="13.15">
      <c r="L707" s="4"/>
      <c r="M707" s="4"/>
      <c r="N707" s="4"/>
      <c r="O707" s="4"/>
      <c r="P707" s="4"/>
    </row>
    <row r="708" spans="12:16" ht="13.15">
      <c r="L708" s="4"/>
      <c r="M708" s="4"/>
      <c r="N708" s="4"/>
      <c r="O708" s="4"/>
      <c r="P708" s="4"/>
    </row>
    <row r="709" spans="12:16" ht="13.15">
      <c r="L709" s="4"/>
      <c r="M709" s="4"/>
      <c r="N709" s="4"/>
      <c r="O709" s="4"/>
      <c r="P709" s="4"/>
    </row>
    <row r="710" spans="12:16" ht="13.15">
      <c r="L710" s="4"/>
      <c r="M710" s="4"/>
      <c r="N710" s="4"/>
      <c r="O710" s="4"/>
      <c r="P710" s="4"/>
    </row>
    <row r="711" spans="12:16" ht="13.15">
      <c r="L711" s="4"/>
      <c r="M711" s="4"/>
      <c r="N711" s="4"/>
      <c r="O711" s="4"/>
      <c r="P711" s="4"/>
    </row>
    <row r="712" spans="12:16" ht="13.15">
      <c r="L712" s="4"/>
      <c r="M712" s="4"/>
      <c r="N712" s="4"/>
      <c r="O712" s="4"/>
      <c r="P712" s="4"/>
    </row>
    <row r="713" spans="12:16" ht="13.15">
      <c r="L713" s="4"/>
      <c r="M713" s="4"/>
      <c r="N713" s="4"/>
      <c r="O713" s="4"/>
      <c r="P713" s="4"/>
    </row>
    <row r="714" spans="12:16" ht="13.15">
      <c r="L714" s="4"/>
      <c r="M714" s="4"/>
      <c r="N714" s="4"/>
      <c r="O714" s="4"/>
      <c r="P714" s="4"/>
    </row>
    <row r="715" spans="12:16" ht="13.15">
      <c r="L715" s="4"/>
      <c r="M715" s="4"/>
      <c r="N715" s="4"/>
      <c r="O715" s="4"/>
      <c r="P715" s="4"/>
    </row>
    <row r="716" spans="12:16" ht="13.15">
      <c r="L716" s="4"/>
      <c r="M716" s="4"/>
      <c r="N716" s="4"/>
      <c r="O716" s="4"/>
      <c r="P716" s="4"/>
    </row>
    <row r="717" spans="12:16" ht="13.15">
      <c r="L717" s="4"/>
      <c r="M717" s="4"/>
      <c r="N717" s="4"/>
      <c r="O717" s="4"/>
      <c r="P717" s="4"/>
    </row>
    <row r="718" spans="12:16" ht="13.15">
      <c r="L718" s="4"/>
      <c r="M718" s="4"/>
      <c r="N718" s="4"/>
      <c r="O718" s="4"/>
      <c r="P718" s="4"/>
    </row>
    <row r="719" spans="12:16" ht="13.15">
      <c r="L719" s="4"/>
      <c r="M719" s="4"/>
      <c r="N719" s="4"/>
      <c r="O719" s="4"/>
      <c r="P719" s="4"/>
    </row>
    <row r="720" spans="12:16" ht="13.15">
      <c r="L720" s="4"/>
      <c r="M720" s="4"/>
      <c r="N720" s="4"/>
      <c r="O720" s="4"/>
      <c r="P720" s="4"/>
    </row>
    <row r="721" spans="12:16" ht="13.15">
      <c r="L721" s="4"/>
      <c r="M721" s="4"/>
      <c r="N721" s="4"/>
      <c r="O721" s="4"/>
      <c r="P721" s="4"/>
    </row>
    <row r="722" spans="12:16" ht="13.15">
      <c r="L722" s="4"/>
      <c r="M722" s="4"/>
      <c r="N722" s="4"/>
      <c r="O722" s="4"/>
      <c r="P722" s="4"/>
    </row>
    <row r="723" spans="12:16" ht="13.15">
      <c r="L723" s="4"/>
      <c r="M723" s="4"/>
      <c r="N723" s="4"/>
      <c r="O723" s="4"/>
      <c r="P723" s="4"/>
    </row>
    <row r="724" spans="12:16" ht="13.15">
      <c r="L724" s="4"/>
      <c r="M724" s="4"/>
      <c r="N724" s="4"/>
      <c r="O724" s="4"/>
      <c r="P724" s="4"/>
    </row>
    <row r="725" spans="12:16" ht="13.15">
      <c r="L725" s="4"/>
      <c r="M725" s="4"/>
      <c r="N725" s="4"/>
      <c r="O725" s="4"/>
      <c r="P725" s="4"/>
    </row>
    <row r="726" spans="12:16" ht="13.15">
      <c r="L726" s="4"/>
      <c r="M726" s="4"/>
      <c r="N726" s="4"/>
      <c r="O726" s="4"/>
      <c r="P726" s="4"/>
    </row>
    <row r="727" spans="12:16" ht="13.15">
      <c r="L727" s="4"/>
      <c r="M727" s="4"/>
      <c r="N727" s="4"/>
      <c r="O727" s="4"/>
      <c r="P727" s="4"/>
    </row>
    <row r="728" spans="12:16" ht="13.15">
      <c r="L728" s="4"/>
      <c r="M728" s="4"/>
      <c r="N728" s="4"/>
      <c r="O728" s="4"/>
      <c r="P728" s="4"/>
    </row>
    <row r="729" spans="12:16" ht="13.15">
      <c r="L729" s="4"/>
      <c r="M729" s="4"/>
      <c r="N729" s="4"/>
      <c r="O729" s="4"/>
      <c r="P729" s="4"/>
    </row>
    <row r="730" spans="12:16" ht="13.15">
      <c r="L730" s="4"/>
      <c r="M730" s="4"/>
      <c r="N730" s="4"/>
      <c r="O730" s="4"/>
      <c r="P730" s="4"/>
    </row>
    <row r="731" spans="12:16" ht="13.15">
      <c r="L731" s="4"/>
      <c r="M731" s="4"/>
      <c r="N731" s="4"/>
      <c r="O731" s="4"/>
      <c r="P731" s="4"/>
    </row>
    <row r="732" spans="12:16" ht="13.15">
      <c r="L732" s="4"/>
      <c r="M732" s="4"/>
      <c r="N732" s="4"/>
      <c r="O732" s="4"/>
      <c r="P732" s="4"/>
    </row>
    <row r="733" spans="12:16" ht="13.15">
      <c r="L733" s="4"/>
      <c r="M733" s="4"/>
      <c r="N733" s="4"/>
      <c r="O733" s="4"/>
      <c r="P733" s="4"/>
    </row>
    <row r="734" spans="12:16" ht="13.15">
      <c r="L734" s="4"/>
      <c r="M734" s="4"/>
      <c r="N734" s="4"/>
      <c r="O734" s="4"/>
      <c r="P734" s="4"/>
    </row>
    <row r="735" spans="12:16" ht="13.15">
      <c r="L735" s="4"/>
      <c r="M735" s="4"/>
      <c r="N735" s="4"/>
      <c r="O735" s="4"/>
      <c r="P735" s="4"/>
    </row>
    <row r="736" spans="12:16" ht="13.15">
      <c r="L736" s="4"/>
      <c r="M736" s="4"/>
      <c r="N736" s="4"/>
      <c r="O736" s="4"/>
      <c r="P736" s="4"/>
    </row>
    <row r="737" spans="12:16" ht="13.15">
      <c r="L737" s="4"/>
      <c r="M737" s="4"/>
      <c r="N737" s="4"/>
      <c r="O737" s="4"/>
      <c r="P737" s="4"/>
    </row>
    <row r="738" spans="12:16" ht="13.15">
      <c r="L738" s="4"/>
      <c r="M738" s="4"/>
      <c r="N738" s="4"/>
      <c r="O738" s="4"/>
      <c r="P738" s="4"/>
    </row>
    <row r="739" spans="12:16" ht="13.15">
      <c r="L739" s="4"/>
      <c r="M739" s="4"/>
      <c r="N739" s="4"/>
      <c r="O739" s="4"/>
      <c r="P739" s="4"/>
    </row>
    <row r="740" spans="12:16" ht="13.15">
      <c r="L740" s="4"/>
      <c r="M740" s="4"/>
      <c r="N740" s="4"/>
      <c r="O740" s="4"/>
      <c r="P740" s="4"/>
    </row>
    <row r="741" spans="12:16" ht="13.15">
      <c r="L741" s="4"/>
      <c r="M741" s="4"/>
      <c r="N741" s="4"/>
      <c r="O741" s="4"/>
      <c r="P741" s="4"/>
    </row>
    <row r="742" spans="12:16" ht="13.15">
      <c r="L742" s="4"/>
      <c r="M742" s="4"/>
      <c r="N742" s="4"/>
      <c r="O742" s="4"/>
      <c r="P742" s="4"/>
    </row>
    <row r="743" spans="12:16" ht="13.15">
      <c r="L743" s="4"/>
      <c r="M743" s="4"/>
      <c r="N743" s="4"/>
      <c r="O743" s="4"/>
      <c r="P743" s="4"/>
    </row>
    <row r="744" spans="12:16" ht="13.15">
      <c r="L744" s="4"/>
      <c r="M744" s="4"/>
      <c r="N744" s="4"/>
      <c r="O744" s="4"/>
      <c r="P744" s="4"/>
    </row>
    <row r="745" spans="12:16" ht="13.15">
      <c r="L745" s="4"/>
      <c r="M745" s="4"/>
      <c r="N745" s="4"/>
      <c r="O745" s="4"/>
      <c r="P745" s="4"/>
    </row>
    <row r="746" spans="12:16" ht="13.15">
      <c r="L746" s="4"/>
      <c r="M746" s="4"/>
      <c r="N746" s="4"/>
      <c r="O746" s="4"/>
      <c r="P746" s="4"/>
    </row>
    <row r="747" spans="12:16" ht="13.15">
      <c r="L747" s="4"/>
      <c r="M747" s="4"/>
      <c r="N747" s="4"/>
      <c r="O747" s="4"/>
      <c r="P747" s="4"/>
    </row>
    <row r="748" spans="12:16" ht="13.15">
      <c r="L748" s="4"/>
      <c r="M748" s="4"/>
      <c r="N748" s="4"/>
      <c r="O748" s="4"/>
      <c r="P748" s="4"/>
    </row>
    <row r="749" spans="12:16" ht="13.15">
      <c r="L749" s="4"/>
      <c r="M749" s="4"/>
      <c r="N749" s="4"/>
      <c r="O749" s="4"/>
      <c r="P749" s="4"/>
    </row>
    <row r="750" spans="12:16" ht="13.15">
      <c r="L750" s="4"/>
      <c r="M750" s="4"/>
      <c r="N750" s="4"/>
      <c r="O750" s="4"/>
      <c r="P750" s="4"/>
    </row>
    <row r="751" spans="12:16" ht="13.15">
      <c r="L751" s="4"/>
      <c r="M751" s="4"/>
      <c r="N751" s="4"/>
      <c r="O751" s="4"/>
      <c r="P751" s="4"/>
    </row>
    <row r="752" spans="12:16" ht="13.15">
      <c r="L752" s="4"/>
      <c r="M752" s="4"/>
      <c r="N752" s="4"/>
      <c r="O752" s="4"/>
      <c r="P752" s="4"/>
    </row>
    <row r="753" spans="12:16" ht="13.15">
      <c r="L753" s="4"/>
      <c r="M753" s="4"/>
      <c r="N753" s="4"/>
      <c r="O753" s="4"/>
      <c r="P753" s="4"/>
    </row>
    <row r="754" spans="12:16" ht="13.15">
      <c r="L754" s="4"/>
      <c r="M754" s="4"/>
      <c r="N754" s="4"/>
      <c r="O754" s="4"/>
      <c r="P754" s="4"/>
    </row>
    <row r="755" spans="12:16" ht="13.15">
      <c r="L755" s="4"/>
      <c r="M755" s="4"/>
      <c r="N755" s="4"/>
      <c r="O755" s="4"/>
      <c r="P755" s="4"/>
    </row>
    <row r="756" spans="12:16" ht="13.15">
      <c r="L756" s="4"/>
      <c r="M756" s="4"/>
      <c r="N756" s="4"/>
      <c r="O756" s="4"/>
      <c r="P756" s="4"/>
    </row>
    <row r="757" spans="12:16" ht="13.15">
      <c r="L757" s="4"/>
      <c r="M757" s="4"/>
      <c r="N757" s="4"/>
      <c r="O757" s="4"/>
      <c r="P757" s="4"/>
    </row>
    <row r="758" spans="12:16" ht="13.15">
      <c r="L758" s="4"/>
      <c r="M758" s="4"/>
      <c r="N758" s="4"/>
      <c r="O758" s="4"/>
      <c r="P758" s="4"/>
    </row>
    <row r="759" spans="12:16" ht="13.15">
      <c r="L759" s="4"/>
      <c r="M759" s="4"/>
      <c r="N759" s="4"/>
      <c r="O759" s="4"/>
      <c r="P759" s="4"/>
    </row>
    <row r="760" spans="12:16" ht="13.15">
      <c r="L760" s="4"/>
      <c r="M760" s="4"/>
      <c r="N760" s="4"/>
      <c r="O760" s="4"/>
      <c r="P760" s="4"/>
    </row>
    <row r="761" spans="12:16" ht="13.15">
      <c r="L761" s="4"/>
      <c r="M761" s="4"/>
      <c r="N761" s="4"/>
      <c r="O761" s="4"/>
      <c r="P761" s="4"/>
    </row>
    <row r="762" spans="12:16" ht="13.15">
      <c r="L762" s="4"/>
      <c r="M762" s="4"/>
      <c r="N762" s="4"/>
      <c r="O762" s="4"/>
      <c r="P762" s="4"/>
    </row>
    <row r="763" spans="12:16" ht="13.15">
      <c r="L763" s="4"/>
      <c r="M763" s="4"/>
      <c r="N763" s="4"/>
      <c r="O763" s="4"/>
      <c r="P763" s="4"/>
    </row>
    <row r="764" spans="12:16" ht="13.15">
      <c r="L764" s="4"/>
      <c r="M764" s="4"/>
      <c r="N764" s="4"/>
      <c r="O764" s="4"/>
      <c r="P764" s="4"/>
    </row>
    <row r="765" spans="12:16" ht="13.15">
      <c r="L765" s="4"/>
      <c r="M765" s="4"/>
      <c r="N765" s="4"/>
      <c r="O765" s="4"/>
      <c r="P765" s="4"/>
    </row>
    <row r="766" spans="12:16" ht="13.15">
      <c r="L766" s="4"/>
      <c r="M766" s="4"/>
      <c r="N766" s="4"/>
      <c r="O766" s="4"/>
      <c r="P766" s="4"/>
    </row>
    <row r="767" spans="12:16" ht="13.15">
      <c r="L767" s="4"/>
      <c r="M767" s="4"/>
      <c r="N767" s="4"/>
      <c r="O767" s="4"/>
      <c r="P767" s="4"/>
    </row>
    <row r="768" spans="12:16" ht="13.15">
      <c r="L768" s="4"/>
      <c r="M768" s="4"/>
      <c r="N768" s="4"/>
      <c r="O768" s="4"/>
      <c r="P768" s="4"/>
    </row>
    <row r="769" spans="12:16" ht="13.15">
      <c r="L769" s="4"/>
      <c r="M769" s="4"/>
      <c r="N769" s="4"/>
      <c r="O769" s="4"/>
      <c r="P769" s="4"/>
    </row>
    <row r="770" spans="12:16" ht="13.15">
      <c r="L770" s="4"/>
      <c r="M770" s="4"/>
      <c r="N770" s="4"/>
      <c r="O770" s="4"/>
      <c r="P770" s="4"/>
    </row>
    <row r="771" spans="12:16" ht="13.15">
      <c r="L771" s="4"/>
      <c r="M771" s="4"/>
      <c r="N771" s="4"/>
      <c r="O771" s="4"/>
      <c r="P771" s="4"/>
    </row>
    <row r="772" spans="12:16" ht="13.15">
      <c r="L772" s="4"/>
      <c r="M772" s="4"/>
      <c r="N772" s="4"/>
      <c r="O772" s="4"/>
      <c r="P772" s="4"/>
    </row>
    <row r="773" spans="12:16" ht="13.15">
      <c r="L773" s="4"/>
      <c r="M773" s="4"/>
      <c r="N773" s="4"/>
      <c r="O773" s="4"/>
      <c r="P773" s="4"/>
    </row>
    <row r="774" spans="12:16" ht="13.15">
      <c r="L774" s="4"/>
      <c r="M774" s="4"/>
      <c r="N774" s="4"/>
      <c r="O774" s="4"/>
      <c r="P774" s="4"/>
    </row>
    <row r="775" spans="12:16" ht="13.15">
      <c r="L775" s="4"/>
      <c r="M775" s="4"/>
      <c r="N775" s="4"/>
      <c r="O775" s="4"/>
      <c r="P775" s="4"/>
    </row>
    <row r="776" spans="12:16" ht="13.15">
      <c r="L776" s="4"/>
      <c r="M776" s="4"/>
      <c r="N776" s="4"/>
      <c r="O776" s="4"/>
      <c r="P776" s="4"/>
    </row>
    <row r="777" spans="12:16" ht="13.15">
      <c r="L777" s="4"/>
      <c r="M777" s="4"/>
      <c r="N777" s="4"/>
      <c r="O777" s="4"/>
      <c r="P777" s="4"/>
    </row>
    <row r="778" spans="12:16" ht="13.15">
      <c r="L778" s="4"/>
      <c r="M778" s="4"/>
      <c r="N778" s="4"/>
      <c r="O778" s="4"/>
      <c r="P778" s="4"/>
    </row>
    <row r="779" spans="12:16" ht="13.15">
      <c r="L779" s="4"/>
      <c r="M779" s="4"/>
      <c r="N779" s="4"/>
      <c r="O779" s="4"/>
      <c r="P779" s="4"/>
    </row>
    <row r="780" spans="12:16" ht="13.15">
      <c r="L780" s="4"/>
      <c r="M780" s="4"/>
      <c r="N780" s="4"/>
      <c r="O780" s="4"/>
      <c r="P780" s="4"/>
    </row>
    <row r="781" spans="12:16" ht="13.15">
      <c r="L781" s="4"/>
      <c r="M781" s="4"/>
      <c r="N781" s="4"/>
      <c r="O781" s="4"/>
      <c r="P781" s="4"/>
    </row>
    <row r="782" spans="12:16" ht="13.15">
      <c r="L782" s="4"/>
      <c r="M782" s="4"/>
      <c r="N782" s="4"/>
      <c r="O782" s="4"/>
      <c r="P782" s="4"/>
    </row>
    <row r="783" spans="12:16" ht="13.15">
      <c r="L783" s="4"/>
      <c r="M783" s="4"/>
      <c r="N783" s="4"/>
      <c r="O783" s="4"/>
      <c r="P783" s="4"/>
    </row>
    <row r="784" spans="12:16" ht="13.15">
      <c r="L784" s="4"/>
      <c r="M784" s="4"/>
      <c r="N784" s="4"/>
      <c r="O784" s="4"/>
      <c r="P784" s="4"/>
    </row>
    <row r="785" spans="12:16" ht="13.15">
      <c r="L785" s="4"/>
      <c r="M785" s="4"/>
      <c r="N785" s="4"/>
      <c r="O785" s="4"/>
      <c r="P785" s="4"/>
    </row>
    <row r="786" spans="12:16" ht="13.15">
      <c r="L786" s="4"/>
      <c r="M786" s="4"/>
      <c r="N786" s="4"/>
      <c r="O786" s="4"/>
      <c r="P786" s="4"/>
    </row>
    <row r="787" spans="12:16" ht="13.15">
      <c r="L787" s="4"/>
      <c r="M787" s="4"/>
      <c r="N787" s="4"/>
      <c r="O787" s="4"/>
      <c r="P787" s="4"/>
    </row>
    <row r="788" spans="12:16" ht="13.15">
      <c r="L788" s="4"/>
      <c r="M788" s="4"/>
      <c r="N788" s="4"/>
      <c r="O788" s="4"/>
      <c r="P788" s="4"/>
    </row>
    <row r="789" spans="12:16" ht="13.15">
      <c r="L789" s="4"/>
      <c r="M789" s="4"/>
      <c r="N789" s="4"/>
      <c r="O789" s="4"/>
      <c r="P789" s="4"/>
    </row>
    <row r="790" spans="12:16" ht="13.15">
      <c r="L790" s="4"/>
      <c r="M790" s="4"/>
      <c r="N790" s="4"/>
      <c r="O790" s="4"/>
      <c r="P790" s="4"/>
    </row>
    <row r="791" spans="12:16" ht="13.15">
      <c r="L791" s="4"/>
      <c r="M791" s="4"/>
      <c r="N791" s="4"/>
      <c r="O791" s="4"/>
      <c r="P791" s="4"/>
    </row>
    <row r="792" spans="12:16" ht="13.15">
      <c r="L792" s="4"/>
      <c r="M792" s="4"/>
      <c r="N792" s="4"/>
      <c r="O792" s="4"/>
      <c r="P792" s="4"/>
    </row>
    <row r="793" spans="12:16" ht="13.15">
      <c r="L793" s="4"/>
      <c r="M793" s="4"/>
      <c r="N793" s="4"/>
      <c r="O793" s="4"/>
      <c r="P793" s="4"/>
    </row>
    <row r="794" spans="12:16" ht="13.15">
      <c r="L794" s="4"/>
      <c r="M794" s="4"/>
      <c r="N794" s="4"/>
      <c r="O794" s="4"/>
      <c r="P794" s="4"/>
    </row>
    <row r="795" spans="12:16" ht="13.15">
      <c r="L795" s="4"/>
      <c r="M795" s="4"/>
      <c r="N795" s="4"/>
      <c r="O795" s="4"/>
      <c r="P795" s="4"/>
    </row>
    <row r="796" spans="12:16" ht="13.15">
      <c r="L796" s="4"/>
      <c r="M796" s="4"/>
      <c r="N796" s="4"/>
      <c r="O796" s="4"/>
      <c r="P796" s="4"/>
    </row>
    <row r="797" spans="12:16" ht="13.15">
      <c r="L797" s="4"/>
      <c r="M797" s="4"/>
      <c r="N797" s="4"/>
      <c r="O797" s="4"/>
      <c r="P797" s="4"/>
    </row>
    <row r="798" spans="12:16" ht="13.15">
      <c r="L798" s="4"/>
      <c r="M798" s="4"/>
      <c r="N798" s="4"/>
      <c r="O798" s="4"/>
      <c r="P798" s="4"/>
    </row>
    <row r="799" spans="12:16" ht="13.15">
      <c r="L799" s="4"/>
      <c r="M799" s="4"/>
      <c r="N799" s="4"/>
      <c r="O799" s="4"/>
      <c r="P799" s="4"/>
    </row>
    <row r="800" spans="12:16" ht="13.15">
      <c r="L800" s="4"/>
      <c r="M800" s="4"/>
      <c r="N800" s="4"/>
      <c r="O800" s="4"/>
      <c r="P800" s="4"/>
    </row>
    <row r="801" spans="12:16" ht="13.15">
      <c r="L801" s="4"/>
      <c r="M801" s="4"/>
      <c r="N801" s="4"/>
      <c r="O801" s="4"/>
      <c r="P801" s="4"/>
    </row>
    <row r="802" spans="12:16" ht="13.15">
      <c r="L802" s="4"/>
      <c r="M802" s="4"/>
      <c r="N802" s="4"/>
      <c r="O802" s="4"/>
      <c r="P802" s="4"/>
    </row>
    <row r="803" spans="12:16" ht="13.15">
      <c r="L803" s="4"/>
      <c r="M803" s="4"/>
      <c r="N803" s="4"/>
      <c r="O803" s="4"/>
      <c r="P803" s="4"/>
    </row>
    <row r="804" spans="12:16" ht="13.15">
      <c r="L804" s="4"/>
      <c r="M804" s="4"/>
      <c r="N804" s="4"/>
      <c r="O804" s="4"/>
      <c r="P804" s="4"/>
    </row>
    <row r="805" spans="12:16" ht="13.15">
      <c r="L805" s="4"/>
      <c r="M805" s="4"/>
      <c r="N805" s="4"/>
      <c r="O805" s="4"/>
      <c r="P805" s="4"/>
    </row>
    <row r="806" spans="12:16" ht="13.15">
      <c r="L806" s="4"/>
      <c r="M806" s="4"/>
      <c r="N806" s="4"/>
      <c r="O806" s="4"/>
      <c r="P806" s="4"/>
    </row>
    <row r="807" spans="12:16" ht="13.15">
      <c r="L807" s="4"/>
      <c r="M807" s="4"/>
      <c r="N807" s="4"/>
      <c r="O807" s="4"/>
      <c r="P807" s="4"/>
    </row>
    <row r="808" spans="12:16" ht="13.15">
      <c r="L808" s="4"/>
      <c r="M808" s="4"/>
      <c r="N808" s="4"/>
      <c r="O808" s="4"/>
      <c r="P808" s="4"/>
    </row>
    <row r="809" spans="12:16" ht="13.15">
      <c r="L809" s="4"/>
      <c r="M809" s="4"/>
      <c r="N809" s="4"/>
      <c r="O809" s="4"/>
      <c r="P809" s="4"/>
    </row>
    <row r="810" spans="12:16" ht="13.15">
      <c r="L810" s="4"/>
      <c r="M810" s="4"/>
      <c r="N810" s="4"/>
      <c r="O810" s="4"/>
      <c r="P810" s="4"/>
    </row>
    <row r="811" spans="12:16" ht="13.15">
      <c r="L811" s="4"/>
      <c r="M811" s="4"/>
      <c r="N811" s="4"/>
      <c r="O811" s="4"/>
      <c r="P811" s="4"/>
    </row>
    <row r="812" spans="12:16" ht="13.15">
      <c r="L812" s="4"/>
      <c r="M812" s="4"/>
      <c r="N812" s="4"/>
      <c r="O812" s="4"/>
      <c r="P812" s="4"/>
    </row>
    <row r="813" spans="12:16" ht="13.15">
      <c r="L813" s="4"/>
      <c r="M813" s="4"/>
      <c r="N813" s="4"/>
      <c r="O813" s="4"/>
      <c r="P813" s="4"/>
    </row>
    <row r="814" spans="12:16" ht="13.15">
      <c r="L814" s="4"/>
      <c r="M814" s="4"/>
      <c r="N814" s="4"/>
      <c r="O814" s="4"/>
      <c r="P814" s="4"/>
    </row>
    <row r="815" spans="12:16" ht="13.15">
      <c r="L815" s="4"/>
      <c r="M815" s="4"/>
      <c r="N815" s="4"/>
      <c r="O815" s="4"/>
      <c r="P815" s="4"/>
    </row>
    <row r="816" spans="12:16" ht="13.15">
      <c r="L816" s="4"/>
      <c r="M816" s="4"/>
      <c r="N816" s="4"/>
      <c r="O816" s="4"/>
      <c r="P816" s="4"/>
    </row>
    <row r="817" spans="12:16" ht="13.15">
      <c r="L817" s="4"/>
      <c r="M817" s="4"/>
      <c r="N817" s="4"/>
      <c r="O817" s="4"/>
      <c r="P817" s="4"/>
    </row>
    <row r="818" spans="12:16" ht="13.15">
      <c r="L818" s="4"/>
      <c r="M818" s="4"/>
      <c r="N818" s="4"/>
      <c r="O818" s="4"/>
      <c r="P818" s="4"/>
    </row>
    <row r="819" spans="12:16" ht="13.15">
      <c r="L819" s="4"/>
      <c r="M819" s="4"/>
      <c r="N819" s="4"/>
      <c r="O819" s="4"/>
      <c r="P819" s="4"/>
    </row>
    <row r="820" spans="12:16" ht="13.15">
      <c r="L820" s="4"/>
      <c r="M820" s="4"/>
      <c r="N820" s="4"/>
      <c r="O820" s="4"/>
      <c r="P820" s="4"/>
    </row>
    <row r="821" spans="12:16" ht="13.15">
      <c r="L821" s="4"/>
      <c r="M821" s="4"/>
      <c r="N821" s="4"/>
      <c r="O821" s="4"/>
      <c r="P821" s="4"/>
    </row>
    <row r="822" spans="12:16" ht="13.15">
      <c r="L822" s="4"/>
      <c r="M822" s="4"/>
      <c r="N822" s="4"/>
      <c r="O822" s="4"/>
      <c r="P822" s="4"/>
    </row>
    <row r="823" spans="12:16" ht="13.15">
      <c r="L823" s="4"/>
      <c r="M823" s="4"/>
      <c r="N823" s="4"/>
      <c r="O823" s="4"/>
      <c r="P823" s="4"/>
    </row>
    <row r="824" spans="12:16" ht="13.15">
      <c r="L824" s="4"/>
      <c r="M824" s="4"/>
      <c r="N824" s="4"/>
      <c r="O824" s="4"/>
      <c r="P824" s="4"/>
    </row>
    <row r="825" spans="12:16" ht="13.15">
      <c r="L825" s="4"/>
      <c r="M825" s="4"/>
      <c r="N825" s="4"/>
      <c r="O825" s="4"/>
      <c r="P825" s="4"/>
    </row>
    <row r="826" spans="12:16" ht="13.15">
      <c r="L826" s="4"/>
      <c r="M826" s="4"/>
      <c r="N826" s="4"/>
      <c r="O826" s="4"/>
      <c r="P826" s="4"/>
    </row>
    <row r="827" spans="12:16" ht="13.15">
      <c r="L827" s="4"/>
      <c r="M827" s="4"/>
      <c r="N827" s="4"/>
      <c r="O827" s="4"/>
      <c r="P827" s="4"/>
    </row>
    <row r="828" spans="12:16" ht="13.15">
      <c r="L828" s="4"/>
      <c r="M828" s="4"/>
      <c r="N828" s="4"/>
      <c r="O828" s="4"/>
      <c r="P828" s="4"/>
    </row>
    <row r="829" spans="12:16" ht="13.15">
      <c r="L829" s="4"/>
      <c r="M829" s="4"/>
      <c r="N829" s="4"/>
      <c r="O829" s="4"/>
      <c r="P829" s="4"/>
    </row>
    <row r="830" spans="12:16" ht="13.15">
      <c r="L830" s="4"/>
      <c r="M830" s="4"/>
      <c r="N830" s="4"/>
      <c r="O830" s="4"/>
      <c r="P830" s="4"/>
    </row>
    <row r="831" spans="12:16" ht="13.15">
      <c r="L831" s="4"/>
      <c r="M831" s="4"/>
      <c r="N831" s="4"/>
      <c r="O831" s="4"/>
      <c r="P831" s="4"/>
    </row>
    <row r="832" spans="12:16" ht="13.15">
      <c r="L832" s="4"/>
      <c r="M832" s="4"/>
      <c r="N832" s="4"/>
      <c r="O832" s="4"/>
      <c r="P832" s="4"/>
    </row>
    <row r="833" spans="12:16" ht="13.15">
      <c r="L833" s="4"/>
      <c r="M833" s="4"/>
      <c r="N833" s="4"/>
      <c r="O833" s="4"/>
      <c r="P833" s="4"/>
    </row>
    <row r="834" spans="12:16" ht="13.15">
      <c r="L834" s="4"/>
      <c r="M834" s="4"/>
      <c r="N834" s="4"/>
      <c r="O834" s="4"/>
      <c r="P834" s="4"/>
    </row>
    <row r="835" spans="12:16" ht="13.15">
      <c r="L835" s="4"/>
      <c r="M835" s="4"/>
      <c r="N835" s="4"/>
      <c r="O835" s="4"/>
      <c r="P835" s="4"/>
    </row>
    <row r="836" spans="12:16" ht="13.15">
      <c r="L836" s="4"/>
      <c r="M836" s="4"/>
      <c r="N836" s="4"/>
      <c r="O836" s="4"/>
      <c r="P836" s="4"/>
    </row>
    <row r="837" spans="12:16" ht="13.15">
      <c r="L837" s="4"/>
      <c r="M837" s="4"/>
      <c r="N837" s="4"/>
      <c r="O837" s="4"/>
      <c r="P837" s="4"/>
    </row>
    <row r="838" spans="12:16" ht="13.15">
      <c r="L838" s="4"/>
      <c r="M838" s="4"/>
      <c r="N838" s="4"/>
      <c r="O838" s="4"/>
      <c r="P838" s="4"/>
    </row>
    <row r="839" spans="12:16" ht="13.15">
      <c r="L839" s="4"/>
      <c r="M839" s="4"/>
      <c r="N839" s="4"/>
      <c r="O839" s="4"/>
      <c r="P839" s="4"/>
    </row>
    <row r="840" spans="12:16" ht="13.15">
      <c r="L840" s="4"/>
      <c r="M840" s="4"/>
      <c r="N840" s="4"/>
      <c r="O840" s="4"/>
      <c r="P840" s="4"/>
    </row>
    <row r="841" spans="12:16" ht="13.15">
      <c r="L841" s="4"/>
      <c r="M841" s="4"/>
      <c r="N841" s="4"/>
      <c r="O841" s="4"/>
      <c r="P841" s="4"/>
    </row>
    <row r="842" spans="12:16" ht="13.15">
      <c r="L842" s="4"/>
      <c r="M842" s="4"/>
      <c r="N842" s="4"/>
      <c r="O842" s="4"/>
      <c r="P842" s="4"/>
    </row>
    <row r="843" spans="12:16" ht="13.15">
      <c r="L843" s="4"/>
      <c r="M843" s="4"/>
      <c r="N843" s="4"/>
      <c r="O843" s="4"/>
      <c r="P843" s="4"/>
    </row>
    <row r="844" spans="12:16" ht="13.15">
      <c r="L844" s="4"/>
      <c r="M844" s="4"/>
      <c r="N844" s="4"/>
      <c r="O844" s="4"/>
      <c r="P844" s="4"/>
    </row>
    <row r="845" spans="12:16" ht="13.15">
      <c r="L845" s="4"/>
      <c r="M845" s="4"/>
      <c r="N845" s="4"/>
      <c r="O845" s="4"/>
      <c r="P845" s="4"/>
    </row>
    <row r="846" spans="12:16" ht="13.15">
      <c r="L846" s="4"/>
      <c r="M846" s="4"/>
      <c r="N846" s="4"/>
      <c r="O846" s="4"/>
      <c r="P846" s="4"/>
    </row>
    <row r="847" spans="12:16" ht="13.15">
      <c r="L847" s="4"/>
      <c r="M847" s="4"/>
      <c r="N847" s="4"/>
      <c r="O847" s="4"/>
      <c r="P847" s="4"/>
    </row>
    <row r="848" spans="12:16" ht="13.15">
      <c r="L848" s="4"/>
      <c r="M848" s="4"/>
      <c r="N848" s="4"/>
      <c r="O848" s="4"/>
      <c r="P848" s="4"/>
    </row>
    <row r="849" spans="12:16" ht="13.15">
      <c r="L849" s="4"/>
      <c r="M849" s="4"/>
      <c r="N849" s="4"/>
      <c r="O849" s="4"/>
      <c r="P849" s="4"/>
    </row>
    <row r="850" spans="12:16" ht="13.15">
      <c r="L850" s="4"/>
      <c r="M850" s="4"/>
      <c r="N850" s="4"/>
      <c r="O850" s="4"/>
      <c r="P850" s="4"/>
    </row>
    <row r="851" spans="12:16" ht="13.15">
      <c r="L851" s="4"/>
      <c r="M851" s="4"/>
      <c r="N851" s="4"/>
      <c r="O851" s="4"/>
      <c r="P851" s="4"/>
    </row>
    <row r="852" spans="12:16" ht="13.15">
      <c r="L852" s="4"/>
      <c r="M852" s="4"/>
      <c r="N852" s="4"/>
      <c r="O852" s="4"/>
      <c r="P852" s="4"/>
    </row>
    <row r="853" spans="12:16" ht="13.15">
      <c r="L853" s="4"/>
      <c r="M853" s="4"/>
      <c r="N853" s="4"/>
      <c r="O853" s="4"/>
      <c r="P853" s="4"/>
    </row>
    <row r="854" spans="12:16" ht="13.15">
      <c r="L854" s="4"/>
      <c r="M854" s="4"/>
      <c r="N854" s="4"/>
      <c r="O854" s="4"/>
      <c r="P854" s="4"/>
    </row>
    <row r="855" spans="12:16" ht="13.15">
      <c r="L855" s="4"/>
      <c r="M855" s="4"/>
      <c r="N855" s="4"/>
      <c r="O855" s="4"/>
      <c r="P855" s="4"/>
    </row>
    <row r="856" spans="12:16" ht="13.15">
      <c r="L856" s="4"/>
      <c r="M856" s="4"/>
      <c r="N856" s="4"/>
      <c r="O856" s="4"/>
      <c r="P856" s="4"/>
    </row>
    <row r="857" spans="12:16" ht="13.15">
      <c r="L857" s="4"/>
      <c r="M857" s="4"/>
      <c r="N857" s="4"/>
      <c r="O857" s="4"/>
      <c r="P857" s="4"/>
    </row>
    <row r="858" spans="12:16" ht="13.15">
      <c r="L858" s="4"/>
      <c r="M858" s="4"/>
      <c r="N858" s="4"/>
      <c r="O858" s="4"/>
      <c r="P858" s="4"/>
    </row>
    <row r="859" spans="12:16" ht="13.15">
      <c r="L859" s="4"/>
      <c r="M859" s="4"/>
      <c r="N859" s="4"/>
      <c r="O859" s="4"/>
      <c r="P859" s="4"/>
    </row>
    <row r="860" spans="12:16" ht="13.15">
      <c r="L860" s="4"/>
      <c r="M860" s="4"/>
      <c r="N860" s="4"/>
      <c r="O860" s="4"/>
      <c r="P860" s="4"/>
    </row>
    <row r="861" spans="12:16" ht="13.15">
      <c r="L861" s="4"/>
      <c r="M861" s="4"/>
      <c r="N861" s="4"/>
      <c r="O861" s="4"/>
      <c r="P861" s="4"/>
    </row>
    <row r="862" spans="12:16" ht="13.15">
      <c r="L862" s="4"/>
      <c r="M862" s="4"/>
      <c r="N862" s="4"/>
      <c r="O862" s="4"/>
      <c r="P862" s="4"/>
    </row>
    <row r="863" spans="12:16" ht="13.15">
      <c r="L863" s="4"/>
      <c r="M863" s="4"/>
      <c r="N863" s="4"/>
      <c r="O863" s="4"/>
      <c r="P863" s="4"/>
    </row>
    <row r="864" spans="12:16" ht="13.15">
      <c r="L864" s="4"/>
      <c r="M864" s="4"/>
      <c r="N864" s="4"/>
      <c r="O864" s="4"/>
      <c r="P864" s="4"/>
    </row>
    <row r="865" spans="12:16" ht="13.15">
      <c r="L865" s="4"/>
      <c r="M865" s="4"/>
      <c r="N865" s="4"/>
      <c r="O865" s="4"/>
      <c r="P865" s="4"/>
    </row>
    <row r="866" spans="12:16" ht="13.15">
      <c r="L866" s="4"/>
      <c r="M866" s="4"/>
      <c r="N866" s="4"/>
      <c r="O866" s="4"/>
      <c r="P866" s="4"/>
    </row>
    <row r="867" spans="12:16" ht="13.15">
      <c r="L867" s="4"/>
      <c r="M867" s="4"/>
      <c r="N867" s="4"/>
      <c r="O867" s="4"/>
      <c r="P867" s="4"/>
    </row>
    <row r="868" spans="12:16" ht="13.15">
      <c r="L868" s="4"/>
      <c r="M868" s="4"/>
      <c r="N868" s="4"/>
      <c r="O868" s="4"/>
      <c r="P868" s="4"/>
    </row>
    <row r="869" spans="12:16" ht="13.15">
      <c r="L869" s="4"/>
      <c r="M869" s="4"/>
      <c r="N869" s="4"/>
      <c r="O869" s="4"/>
      <c r="P869" s="4"/>
    </row>
    <row r="870" spans="12:16" ht="13.15">
      <c r="L870" s="4"/>
      <c r="M870" s="4"/>
      <c r="N870" s="4"/>
      <c r="O870" s="4"/>
      <c r="P870" s="4"/>
    </row>
    <row r="871" spans="12:16" ht="13.15">
      <c r="L871" s="4"/>
      <c r="M871" s="4"/>
      <c r="N871" s="4"/>
      <c r="O871" s="4"/>
      <c r="P871" s="4"/>
    </row>
    <row r="872" spans="12:16" ht="13.15">
      <c r="L872" s="4"/>
      <c r="M872" s="4"/>
      <c r="N872" s="4"/>
      <c r="O872" s="4"/>
      <c r="P872" s="4"/>
    </row>
    <row r="873" spans="12:16" ht="13.15">
      <c r="L873" s="4"/>
      <c r="M873" s="4"/>
      <c r="N873" s="4"/>
      <c r="O873" s="4"/>
      <c r="P873" s="4"/>
    </row>
    <row r="874" spans="12:16" ht="13.15">
      <c r="L874" s="4"/>
      <c r="M874" s="4"/>
      <c r="N874" s="4"/>
      <c r="O874" s="4"/>
      <c r="P874" s="4"/>
    </row>
    <row r="875" spans="12:16" ht="13.15">
      <c r="L875" s="4"/>
      <c r="M875" s="4"/>
      <c r="N875" s="4"/>
      <c r="O875" s="4"/>
      <c r="P875" s="4"/>
    </row>
    <row r="876" spans="12:16" ht="13.15">
      <c r="L876" s="4"/>
      <c r="M876" s="4"/>
      <c r="N876" s="4"/>
      <c r="O876" s="4"/>
      <c r="P876" s="4"/>
    </row>
    <row r="877" spans="12:16" ht="13.15">
      <c r="L877" s="4"/>
      <c r="M877" s="4"/>
      <c r="N877" s="4"/>
      <c r="O877" s="4"/>
      <c r="P877" s="4"/>
    </row>
    <row r="878" spans="12:16" ht="13.15">
      <c r="L878" s="4"/>
      <c r="M878" s="4"/>
      <c r="N878" s="4"/>
      <c r="O878" s="4"/>
      <c r="P878" s="4"/>
    </row>
    <row r="879" spans="12:16" ht="13.15">
      <c r="L879" s="4"/>
      <c r="M879" s="4"/>
      <c r="N879" s="4"/>
      <c r="O879" s="4"/>
      <c r="P879" s="4"/>
    </row>
    <row r="880" spans="12:16" ht="13.15">
      <c r="L880" s="4"/>
      <c r="M880" s="4"/>
      <c r="N880" s="4"/>
      <c r="O880" s="4"/>
      <c r="P880" s="4"/>
    </row>
    <row r="881" spans="12:16" ht="13.15">
      <c r="L881" s="4"/>
      <c r="M881" s="4"/>
      <c r="N881" s="4"/>
      <c r="O881" s="4"/>
      <c r="P881" s="4"/>
    </row>
    <row r="882" spans="12:16" ht="13.15">
      <c r="L882" s="4"/>
      <c r="M882" s="4"/>
      <c r="N882" s="4"/>
      <c r="O882" s="4"/>
      <c r="P882" s="4"/>
    </row>
    <row r="883" spans="12:16" ht="13.15">
      <c r="L883" s="4"/>
      <c r="M883" s="4"/>
      <c r="N883" s="4"/>
      <c r="O883" s="4"/>
      <c r="P883" s="4"/>
    </row>
    <row r="884" spans="12:16" ht="13.15">
      <c r="L884" s="4"/>
      <c r="M884" s="4"/>
      <c r="N884" s="4"/>
      <c r="O884" s="4"/>
      <c r="P884" s="4"/>
    </row>
    <row r="885" spans="12:16" ht="13.15">
      <c r="L885" s="4"/>
      <c r="M885" s="4"/>
      <c r="N885" s="4"/>
      <c r="O885" s="4"/>
      <c r="P885" s="4"/>
    </row>
    <row r="886" spans="12:16" ht="13.15">
      <c r="L886" s="4"/>
      <c r="M886" s="4"/>
      <c r="N886" s="4"/>
      <c r="O886" s="4"/>
      <c r="P886" s="4"/>
    </row>
    <row r="887" spans="12:16" ht="13.15">
      <c r="L887" s="4"/>
      <c r="M887" s="4"/>
      <c r="N887" s="4"/>
      <c r="O887" s="4"/>
      <c r="P887" s="4"/>
    </row>
    <row r="888" spans="12:16" ht="13.15">
      <c r="L888" s="4"/>
      <c r="M888" s="4"/>
      <c r="N888" s="4"/>
      <c r="O888" s="4"/>
      <c r="P888" s="4"/>
    </row>
    <row r="889" spans="12:16" ht="13.15">
      <c r="L889" s="4"/>
      <c r="M889" s="4"/>
      <c r="N889" s="4"/>
      <c r="O889" s="4"/>
      <c r="P889" s="4"/>
    </row>
    <row r="890" spans="12:16" ht="13.15">
      <c r="L890" s="4"/>
      <c r="M890" s="4"/>
      <c r="N890" s="4"/>
      <c r="O890" s="4"/>
      <c r="P890" s="4"/>
    </row>
    <row r="891" spans="12:16" ht="13.15">
      <c r="L891" s="4"/>
      <c r="M891" s="4"/>
      <c r="N891" s="4"/>
      <c r="O891" s="4"/>
      <c r="P891" s="4"/>
    </row>
    <row r="892" spans="12:16" ht="13.15">
      <c r="L892" s="4"/>
      <c r="M892" s="4"/>
      <c r="N892" s="4"/>
      <c r="O892" s="4"/>
      <c r="P892" s="4"/>
    </row>
    <row r="893" spans="12:16" ht="13.15">
      <c r="L893" s="4"/>
      <c r="M893" s="4"/>
      <c r="N893" s="4"/>
      <c r="O893" s="4"/>
      <c r="P893" s="4"/>
    </row>
    <row r="894" spans="12:16" ht="13.15">
      <c r="L894" s="4"/>
      <c r="M894" s="4"/>
      <c r="N894" s="4"/>
      <c r="O894" s="4"/>
      <c r="P894" s="4"/>
    </row>
    <row r="895" spans="12:16" ht="13.15">
      <c r="L895" s="4"/>
      <c r="M895" s="4"/>
      <c r="N895" s="4"/>
      <c r="O895" s="4"/>
      <c r="P895" s="4"/>
    </row>
    <row r="896" spans="12:16" ht="13.15">
      <c r="L896" s="4"/>
      <c r="M896" s="4"/>
      <c r="N896" s="4"/>
      <c r="O896" s="4"/>
      <c r="P896" s="4"/>
    </row>
    <row r="897" spans="12:16" ht="13.15">
      <c r="L897" s="4"/>
      <c r="M897" s="4"/>
      <c r="N897" s="4"/>
      <c r="O897" s="4"/>
      <c r="P897" s="4"/>
    </row>
    <row r="898" spans="12:16" ht="13.15">
      <c r="L898" s="4"/>
      <c r="M898" s="4"/>
      <c r="N898" s="4"/>
      <c r="O898" s="4"/>
      <c r="P898" s="4"/>
    </row>
    <row r="899" spans="12:16" ht="13.15">
      <c r="L899" s="4"/>
      <c r="M899" s="4"/>
      <c r="N899" s="4"/>
      <c r="O899" s="4"/>
      <c r="P899" s="4"/>
    </row>
    <row r="900" spans="12:16" ht="13.15">
      <c r="L900" s="4"/>
      <c r="M900" s="4"/>
      <c r="N900" s="4"/>
      <c r="O900" s="4"/>
      <c r="P900" s="4"/>
    </row>
    <row r="901" spans="12:16" ht="13.15">
      <c r="L901" s="4"/>
      <c r="M901" s="4"/>
      <c r="N901" s="4"/>
      <c r="O901" s="4"/>
      <c r="P901" s="4"/>
    </row>
    <row r="902" spans="12:16" ht="13.15">
      <c r="L902" s="4"/>
      <c r="M902" s="4"/>
      <c r="N902" s="4"/>
      <c r="O902" s="4"/>
      <c r="P902" s="4"/>
    </row>
    <row r="903" spans="12:16" ht="13.15">
      <c r="L903" s="4"/>
      <c r="M903" s="4"/>
      <c r="N903" s="4"/>
      <c r="O903" s="4"/>
      <c r="P903" s="4"/>
    </row>
    <row r="904" spans="12:16" ht="13.15">
      <c r="L904" s="4"/>
      <c r="M904" s="4"/>
      <c r="N904" s="4"/>
      <c r="O904" s="4"/>
      <c r="P904" s="4"/>
    </row>
    <row r="905" spans="12:16" ht="13.15">
      <c r="L905" s="4"/>
      <c r="M905" s="4"/>
      <c r="N905" s="4"/>
      <c r="O905" s="4"/>
      <c r="P905" s="4"/>
    </row>
    <row r="906" spans="12:16" ht="13.15">
      <c r="L906" s="4"/>
      <c r="M906" s="4"/>
      <c r="N906" s="4"/>
      <c r="O906" s="4"/>
      <c r="P906" s="4"/>
    </row>
    <row r="907" spans="12:16" ht="13.15">
      <c r="L907" s="4"/>
      <c r="M907" s="4"/>
      <c r="N907" s="4"/>
      <c r="O907" s="4"/>
      <c r="P907" s="4"/>
    </row>
    <row r="908" spans="12:16" ht="13.15">
      <c r="L908" s="4"/>
      <c r="M908" s="4"/>
      <c r="N908" s="4"/>
      <c r="O908" s="4"/>
      <c r="P908" s="4"/>
    </row>
    <row r="909" spans="12:16" ht="13.15">
      <c r="L909" s="4"/>
      <c r="M909" s="4"/>
      <c r="N909" s="4"/>
      <c r="O909" s="4"/>
      <c r="P909" s="4"/>
    </row>
    <row r="910" spans="12:16" ht="13.15">
      <c r="L910" s="4"/>
      <c r="M910" s="4"/>
      <c r="N910" s="4"/>
      <c r="O910" s="4"/>
      <c r="P910" s="4"/>
    </row>
    <row r="911" spans="12:16" ht="13.15">
      <c r="L911" s="4"/>
      <c r="M911" s="4"/>
      <c r="N911" s="4"/>
      <c r="O911" s="4"/>
      <c r="P911" s="4"/>
    </row>
    <row r="912" spans="12:16" ht="13.15">
      <c r="L912" s="4"/>
      <c r="M912" s="4"/>
      <c r="N912" s="4"/>
      <c r="O912" s="4"/>
      <c r="P912" s="4"/>
    </row>
    <row r="913" spans="12:16" ht="13.15">
      <c r="L913" s="4"/>
      <c r="M913" s="4"/>
      <c r="N913" s="4"/>
      <c r="O913" s="4"/>
      <c r="P913" s="4"/>
    </row>
    <row r="914" spans="12:16" ht="13.15">
      <c r="L914" s="4"/>
      <c r="M914" s="4"/>
      <c r="N914" s="4"/>
      <c r="O914" s="4"/>
      <c r="P914" s="4"/>
    </row>
    <row r="915" spans="12:16" ht="13.15">
      <c r="L915" s="4"/>
      <c r="M915" s="4"/>
      <c r="N915" s="4"/>
      <c r="O915" s="4"/>
      <c r="P915" s="4"/>
    </row>
    <row r="916" spans="12:16" ht="13.15">
      <c r="L916" s="4"/>
      <c r="M916" s="4"/>
      <c r="N916" s="4"/>
      <c r="O916" s="4"/>
      <c r="P916" s="4"/>
    </row>
    <row r="917" spans="12:16" ht="13.15">
      <c r="L917" s="4"/>
      <c r="M917" s="4"/>
      <c r="N917" s="4"/>
      <c r="O917" s="4"/>
      <c r="P917" s="4"/>
    </row>
    <row r="918" spans="12:16" ht="13.15">
      <c r="L918" s="4"/>
      <c r="M918" s="4"/>
      <c r="N918" s="4"/>
      <c r="O918" s="4"/>
      <c r="P918" s="4"/>
    </row>
    <row r="919" spans="12:16" ht="13.15">
      <c r="L919" s="4"/>
      <c r="M919" s="4"/>
      <c r="N919" s="4"/>
      <c r="O919" s="4"/>
      <c r="P919" s="4"/>
    </row>
    <row r="920" spans="12:16" ht="13.15">
      <c r="L920" s="4"/>
      <c r="M920" s="4"/>
      <c r="N920" s="4"/>
      <c r="O920" s="4"/>
      <c r="P920" s="4"/>
    </row>
    <row r="921" spans="12:16" ht="13.15">
      <c r="L921" s="4"/>
      <c r="M921" s="4"/>
      <c r="N921" s="4"/>
      <c r="O921" s="4"/>
      <c r="P921" s="4"/>
    </row>
    <row r="922" spans="12:16" ht="13.15">
      <c r="L922" s="4"/>
      <c r="M922" s="4"/>
      <c r="N922" s="4"/>
      <c r="O922" s="4"/>
      <c r="P922" s="4"/>
    </row>
    <row r="923" spans="12:16" ht="13.15">
      <c r="L923" s="4"/>
      <c r="M923" s="4"/>
      <c r="N923" s="4"/>
      <c r="O923" s="4"/>
      <c r="P923" s="4"/>
    </row>
    <row r="924" spans="12:16" ht="13.15">
      <c r="L924" s="4"/>
      <c r="M924" s="4"/>
      <c r="N924" s="4"/>
      <c r="O924" s="4"/>
      <c r="P924" s="4"/>
    </row>
    <row r="925" spans="12:16" ht="13.15">
      <c r="L925" s="4"/>
      <c r="M925" s="4"/>
      <c r="N925" s="4"/>
      <c r="O925" s="4"/>
      <c r="P925" s="4"/>
    </row>
    <row r="926" spans="12:16" ht="13.15">
      <c r="L926" s="4"/>
      <c r="M926" s="4"/>
      <c r="N926" s="4"/>
      <c r="O926" s="4"/>
      <c r="P926" s="4"/>
    </row>
    <row r="927" spans="12:16" ht="13.15">
      <c r="L927" s="4"/>
      <c r="M927" s="4"/>
      <c r="N927" s="4"/>
      <c r="O927" s="4"/>
      <c r="P927" s="4"/>
    </row>
    <row r="928" spans="12:16" ht="13.15">
      <c r="L928" s="4"/>
      <c r="M928" s="4"/>
      <c r="N928" s="4"/>
      <c r="O928" s="4"/>
      <c r="P928" s="4"/>
    </row>
    <row r="929" spans="12:16" ht="13.15">
      <c r="L929" s="4"/>
      <c r="M929" s="4"/>
      <c r="N929" s="4"/>
      <c r="O929" s="4"/>
      <c r="P929" s="4"/>
    </row>
    <row r="930" spans="12:16" ht="13.15">
      <c r="L930" s="4"/>
      <c r="M930" s="4"/>
      <c r="N930" s="4"/>
      <c r="O930" s="4"/>
      <c r="P930" s="4"/>
    </row>
    <row r="931" spans="12:16" ht="13.15">
      <c r="L931" s="4"/>
      <c r="M931" s="4"/>
      <c r="N931" s="4"/>
      <c r="O931" s="4"/>
      <c r="P931" s="4"/>
    </row>
    <row r="932" spans="12:16" ht="13.15">
      <c r="L932" s="4"/>
      <c r="M932" s="4"/>
      <c r="N932" s="4"/>
      <c r="O932" s="4"/>
      <c r="P932" s="4"/>
    </row>
    <row r="933" spans="12:16" ht="13.15">
      <c r="L933" s="4"/>
      <c r="M933" s="4"/>
      <c r="N933" s="4"/>
      <c r="O933" s="4"/>
      <c r="P933" s="4"/>
    </row>
    <row r="934" spans="12:16" ht="13.15">
      <c r="L934" s="4"/>
      <c r="M934" s="4"/>
      <c r="N934" s="4"/>
      <c r="O934" s="4"/>
      <c r="P934" s="4"/>
    </row>
    <row r="935" spans="12:16" ht="13.15">
      <c r="L935" s="4"/>
      <c r="M935" s="4"/>
      <c r="N935" s="4"/>
      <c r="O935" s="4"/>
      <c r="P935" s="4"/>
    </row>
    <row r="936" spans="12:16" ht="13.15">
      <c r="L936" s="4"/>
      <c r="M936" s="4"/>
      <c r="N936" s="4"/>
      <c r="O936" s="4"/>
      <c r="P936" s="4"/>
    </row>
    <row r="937" spans="12:16" ht="13.15">
      <c r="L937" s="4"/>
      <c r="M937" s="4"/>
      <c r="N937" s="4"/>
      <c r="O937" s="4"/>
      <c r="P937" s="4"/>
    </row>
    <row r="938" spans="12:16" ht="13.15">
      <c r="L938" s="4"/>
      <c r="M938" s="4"/>
      <c r="N938" s="4"/>
      <c r="O938" s="4"/>
      <c r="P938" s="4"/>
    </row>
    <row r="939" spans="12:16" ht="13.15">
      <c r="L939" s="4"/>
      <c r="M939" s="4"/>
      <c r="N939" s="4"/>
      <c r="O939" s="4"/>
      <c r="P939" s="4"/>
    </row>
    <row r="940" spans="12:16" ht="13.15">
      <c r="L940" s="4"/>
      <c r="M940" s="4"/>
      <c r="N940" s="4"/>
      <c r="O940" s="4"/>
      <c r="P940" s="4"/>
    </row>
    <row r="941" spans="12:16" ht="13.15">
      <c r="L941" s="4"/>
      <c r="M941" s="4"/>
      <c r="N941" s="4"/>
      <c r="O941" s="4"/>
      <c r="P941" s="4"/>
    </row>
    <row r="942" spans="12:16" ht="13.15">
      <c r="L942" s="4"/>
      <c r="M942" s="4"/>
      <c r="N942" s="4"/>
      <c r="O942" s="4"/>
      <c r="P942" s="4"/>
    </row>
    <row r="943" spans="12:16" ht="13.15">
      <c r="L943" s="4"/>
      <c r="M943" s="4"/>
      <c r="N943" s="4"/>
      <c r="O943" s="4"/>
      <c r="P943" s="4"/>
    </row>
    <row r="944" spans="12:16" ht="13.15">
      <c r="L944" s="4"/>
      <c r="M944" s="4"/>
      <c r="N944" s="4"/>
      <c r="O944" s="4"/>
      <c r="P944" s="4"/>
    </row>
    <row r="945" spans="12:16" ht="13.15">
      <c r="L945" s="4"/>
      <c r="M945" s="4"/>
      <c r="N945" s="4"/>
      <c r="O945" s="4"/>
      <c r="P945" s="4"/>
    </row>
    <row r="946" spans="12:16" ht="13.15">
      <c r="L946" s="4"/>
      <c r="M946" s="4"/>
      <c r="N946" s="4"/>
      <c r="O946" s="4"/>
      <c r="P946" s="4"/>
    </row>
    <row r="947" spans="12:16" ht="13.15">
      <c r="L947" s="4"/>
      <c r="M947" s="4"/>
      <c r="N947" s="4"/>
      <c r="O947" s="4"/>
      <c r="P947" s="4"/>
    </row>
    <row r="948" spans="12:16" ht="13.15">
      <c r="L948" s="4"/>
      <c r="M948" s="4"/>
      <c r="N948" s="4"/>
      <c r="O948" s="4"/>
      <c r="P948" s="4"/>
    </row>
    <row r="949" spans="12:16" ht="13.15">
      <c r="L949" s="4"/>
      <c r="M949" s="4"/>
      <c r="N949" s="4"/>
      <c r="O949" s="4"/>
      <c r="P949" s="4"/>
    </row>
    <row r="950" spans="12:16" ht="13.15">
      <c r="L950" s="4"/>
      <c r="M950" s="4"/>
      <c r="N950" s="4"/>
      <c r="O950" s="4"/>
      <c r="P950" s="4"/>
    </row>
    <row r="951" spans="12:16" ht="13.15">
      <c r="L951" s="4"/>
      <c r="M951" s="4"/>
      <c r="N951" s="4"/>
      <c r="O951" s="4"/>
      <c r="P951" s="4"/>
    </row>
    <row r="952" spans="12:16" ht="13.15">
      <c r="L952" s="4"/>
      <c r="M952" s="4"/>
      <c r="N952" s="4"/>
      <c r="O952" s="4"/>
      <c r="P952" s="4"/>
    </row>
    <row r="953" spans="12:16" ht="13.15">
      <c r="L953" s="4"/>
      <c r="M953" s="4"/>
      <c r="N953" s="4"/>
      <c r="O953" s="4"/>
      <c r="P953" s="4"/>
    </row>
    <row r="954" spans="12:16" ht="13.15">
      <c r="L954" s="4"/>
      <c r="M954" s="4"/>
      <c r="N954" s="4"/>
      <c r="O954" s="4"/>
      <c r="P954" s="4"/>
    </row>
    <row r="955" spans="12:16" ht="13.15">
      <c r="L955" s="4"/>
      <c r="M955" s="4"/>
      <c r="N955" s="4"/>
      <c r="O955" s="4"/>
      <c r="P955" s="4"/>
    </row>
    <row r="956" spans="12:16" ht="13.15">
      <c r="L956" s="4"/>
      <c r="M956" s="4"/>
      <c r="N956" s="4"/>
      <c r="O956" s="4"/>
      <c r="P956" s="4"/>
    </row>
    <row r="957" spans="12:16" ht="13.15">
      <c r="L957" s="4"/>
      <c r="M957" s="4"/>
      <c r="N957" s="4"/>
      <c r="O957" s="4"/>
      <c r="P957" s="4"/>
    </row>
    <row r="958" spans="12:16" ht="13.15">
      <c r="L958" s="4"/>
      <c r="M958" s="4"/>
      <c r="N958" s="4"/>
      <c r="O958" s="4"/>
      <c r="P958" s="4"/>
    </row>
    <row r="959" spans="12:16" ht="13.15">
      <c r="L959" s="4"/>
      <c r="M959" s="4"/>
      <c r="N959" s="4"/>
      <c r="O959" s="4"/>
      <c r="P959" s="4"/>
    </row>
    <row r="960" spans="12:16" ht="13.15">
      <c r="L960" s="4"/>
      <c r="M960" s="4"/>
      <c r="N960" s="4"/>
      <c r="O960" s="4"/>
      <c r="P960" s="4"/>
    </row>
    <row r="961" spans="12:16" ht="13.15">
      <c r="L961" s="4"/>
      <c r="M961" s="4"/>
      <c r="N961" s="4"/>
      <c r="O961" s="4"/>
      <c r="P961" s="4"/>
    </row>
    <row r="962" spans="12:16" ht="13.15">
      <c r="L962" s="4"/>
      <c r="M962" s="4"/>
      <c r="N962" s="4"/>
      <c r="O962" s="4"/>
      <c r="P962" s="4"/>
    </row>
    <row r="963" spans="12:16" ht="13.15">
      <c r="L963" s="4"/>
      <c r="M963" s="4"/>
      <c r="N963" s="4"/>
      <c r="O963" s="4"/>
      <c r="P963" s="4"/>
    </row>
    <row r="964" spans="12:16" ht="13.15">
      <c r="L964" s="4"/>
      <c r="M964" s="4"/>
      <c r="N964" s="4"/>
      <c r="O964" s="4"/>
      <c r="P964" s="4"/>
    </row>
    <row r="965" spans="12:16" ht="13.15">
      <c r="L965" s="4"/>
      <c r="M965" s="4"/>
      <c r="N965" s="4"/>
      <c r="O965" s="4"/>
      <c r="P965" s="4"/>
    </row>
    <row r="966" spans="12:16" ht="13.15">
      <c r="L966" s="4"/>
      <c r="M966" s="4"/>
      <c r="N966" s="4"/>
      <c r="O966" s="4"/>
      <c r="P966" s="4"/>
    </row>
    <row r="967" spans="12:16" ht="13.15">
      <c r="L967" s="4"/>
      <c r="M967" s="4"/>
      <c r="N967" s="4"/>
      <c r="O967" s="4"/>
      <c r="P967" s="4"/>
    </row>
    <row r="968" spans="12:16" ht="13.15">
      <c r="L968" s="4"/>
      <c r="M968" s="4"/>
      <c r="N968" s="4"/>
      <c r="O968" s="4"/>
      <c r="P968" s="4"/>
    </row>
    <row r="969" spans="12:16" ht="13.15">
      <c r="L969" s="4"/>
      <c r="M969" s="4"/>
      <c r="N969" s="4"/>
      <c r="O969" s="4"/>
      <c r="P969" s="4"/>
    </row>
    <row r="970" spans="12:16" ht="13.15">
      <c r="L970" s="4"/>
      <c r="M970" s="4"/>
      <c r="N970" s="4"/>
      <c r="O970" s="4"/>
      <c r="P970" s="4"/>
    </row>
    <row r="971" spans="12:16" ht="13.15">
      <c r="L971" s="4"/>
      <c r="M971" s="4"/>
      <c r="N971" s="4"/>
      <c r="O971" s="4"/>
      <c r="P971" s="4"/>
    </row>
    <row r="972" spans="12:16" ht="13.15">
      <c r="L972" s="4"/>
      <c r="M972" s="4"/>
      <c r="N972" s="4"/>
      <c r="O972" s="4"/>
      <c r="P972" s="4"/>
    </row>
    <row r="973" spans="12:16" ht="13.15">
      <c r="L973" s="4"/>
      <c r="M973" s="4"/>
      <c r="N973" s="4"/>
      <c r="O973" s="4"/>
      <c r="P973" s="4"/>
    </row>
    <row r="974" spans="12:16" ht="13.15">
      <c r="L974" s="4"/>
      <c r="M974" s="4"/>
      <c r="N974" s="4"/>
      <c r="O974" s="4"/>
      <c r="P974" s="4"/>
    </row>
    <row r="975" spans="12:16" ht="13.15">
      <c r="L975" s="4"/>
      <c r="M975" s="4"/>
      <c r="N975" s="4"/>
      <c r="O975" s="4"/>
      <c r="P975" s="4"/>
    </row>
    <row r="976" spans="12:16" ht="13.15">
      <c r="L976" s="4"/>
      <c r="M976" s="4"/>
      <c r="N976" s="4"/>
      <c r="O976" s="4"/>
      <c r="P976" s="4"/>
    </row>
    <row r="977" spans="12:16" ht="13.15">
      <c r="L977" s="4"/>
      <c r="M977" s="4"/>
      <c r="N977" s="4"/>
      <c r="O977" s="4"/>
      <c r="P977" s="4"/>
    </row>
    <row r="978" spans="12:16" ht="13.15">
      <c r="L978" s="4"/>
      <c r="M978" s="4"/>
      <c r="N978" s="4"/>
      <c r="O978" s="4"/>
      <c r="P978" s="4"/>
    </row>
    <row r="979" spans="12:16" ht="13.15">
      <c r="L979" s="4"/>
      <c r="M979" s="4"/>
      <c r="N979" s="4"/>
      <c r="O979" s="4"/>
      <c r="P979" s="4"/>
    </row>
    <row r="980" spans="12:16" ht="13.15">
      <c r="L980" s="4"/>
      <c r="M980" s="4"/>
      <c r="N980" s="4"/>
      <c r="O980" s="4"/>
      <c r="P980" s="4"/>
    </row>
    <row r="981" spans="12:16" ht="13.15">
      <c r="L981" s="4"/>
      <c r="M981" s="4"/>
      <c r="N981" s="4"/>
      <c r="O981" s="4"/>
      <c r="P981" s="4"/>
    </row>
    <row r="982" spans="12:16" ht="13.15">
      <c r="L982" s="4"/>
      <c r="M982" s="4"/>
      <c r="N982" s="4"/>
      <c r="O982" s="4"/>
      <c r="P982" s="4"/>
    </row>
    <row r="983" spans="12:16" ht="13.15">
      <c r="L983" s="4"/>
      <c r="M983" s="4"/>
      <c r="N983" s="4"/>
      <c r="O983" s="4"/>
      <c r="P983" s="4"/>
    </row>
    <row r="984" spans="12:16" ht="13.15">
      <c r="L984" s="4"/>
      <c r="M984" s="4"/>
      <c r="N984" s="4"/>
      <c r="O984" s="4"/>
      <c r="P984" s="4"/>
    </row>
    <row r="985" spans="12:16" ht="13.15">
      <c r="L985" s="4"/>
      <c r="M985" s="4"/>
      <c r="N985" s="4"/>
      <c r="O985" s="4"/>
      <c r="P985" s="4"/>
    </row>
    <row r="986" spans="12:16" ht="13.15">
      <c r="L986" s="4"/>
      <c r="M986" s="4"/>
      <c r="N986" s="4"/>
      <c r="O986" s="4"/>
      <c r="P986" s="4"/>
    </row>
    <row r="987" spans="12:16" ht="13.15">
      <c r="L987" s="4"/>
      <c r="M987" s="4"/>
      <c r="N987" s="4"/>
      <c r="O987" s="4"/>
      <c r="P987" s="4"/>
    </row>
    <row r="988" spans="12:16" ht="13.15">
      <c r="L988" s="4"/>
      <c r="M988" s="4"/>
      <c r="N988" s="4"/>
      <c r="O988" s="4"/>
      <c r="P988" s="4"/>
    </row>
    <row r="989" spans="12:16" ht="13.15">
      <c r="L989" s="4"/>
      <c r="M989" s="4"/>
      <c r="N989" s="4"/>
      <c r="O989" s="4"/>
      <c r="P989" s="4"/>
    </row>
    <row r="990" spans="12:16" ht="13.15">
      <c r="L990" s="4"/>
      <c r="M990" s="4"/>
      <c r="N990" s="4"/>
      <c r="O990" s="4"/>
      <c r="P990" s="4"/>
    </row>
    <row r="991" spans="12:16" ht="13.15">
      <c r="L991" s="4"/>
      <c r="M991" s="4"/>
      <c r="N991" s="4"/>
      <c r="O991" s="4"/>
      <c r="P991" s="4"/>
    </row>
    <row r="992" spans="12:16" ht="13.15">
      <c r="L992" s="4"/>
      <c r="M992" s="4"/>
      <c r="N992" s="4"/>
      <c r="O992" s="4"/>
      <c r="P992" s="4"/>
    </row>
    <row r="993" spans="12:16" ht="13.15">
      <c r="L993" s="4"/>
      <c r="M993" s="4"/>
      <c r="N993" s="4"/>
      <c r="O993" s="4"/>
      <c r="P993" s="4"/>
    </row>
    <row r="994" spans="12:16" ht="13.15">
      <c r="L994" s="4"/>
      <c r="M994" s="4"/>
      <c r="N994" s="4"/>
      <c r="O994" s="4"/>
      <c r="P994" s="4"/>
    </row>
    <row r="995" spans="12:16" ht="13.15">
      <c r="L995" s="4"/>
      <c r="M995" s="4"/>
      <c r="N995" s="4"/>
      <c r="O995" s="4"/>
      <c r="P995" s="4"/>
    </row>
    <row r="996" spans="12:16" ht="13.15">
      <c r="L996" s="4"/>
      <c r="M996" s="4"/>
      <c r="N996" s="4"/>
      <c r="O996" s="4"/>
      <c r="P996" s="4"/>
    </row>
    <row r="997" spans="12:16" ht="13.15">
      <c r="L997" s="4"/>
      <c r="M997" s="4"/>
      <c r="N997" s="4"/>
      <c r="O997" s="4"/>
      <c r="P997" s="4"/>
    </row>
    <row r="998" spans="12:16" ht="13.15">
      <c r="L998" s="4"/>
      <c r="M998" s="4"/>
      <c r="N998" s="4"/>
      <c r="O998" s="4"/>
      <c r="P998" s="4"/>
    </row>
    <row r="999" spans="12:16" ht="13.15">
      <c r="L999" s="4"/>
      <c r="M999" s="4"/>
      <c r="N999" s="4"/>
      <c r="O999" s="4"/>
      <c r="P999" s="4"/>
    </row>
    <row r="1000" spans="12:16" ht="13.15">
      <c r="L1000" s="4"/>
      <c r="M1000" s="4"/>
      <c r="N1000" s="4"/>
      <c r="O1000" s="4"/>
      <c r="P1000" s="4"/>
    </row>
    <row r="1001" spans="12:16" ht="13.15">
      <c r="L1001" s="4"/>
      <c r="M1001" s="4"/>
      <c r="N1001" s="4"/>
      <c r="O1001" s="4"/>
      <c r="P1001" s="4"/>
    </row>
    <row r="1002" spans="12:16" ht="13.15">
      <c r="L1002" s="4"/>
      <c r="M1002" s="4"/>
      <c r="N1002" s="4"/>
      <c r="O1002" s="4"/>
      <c r="P1002" s="4"/>
    </row>
  </sheetData>
  <mergeCells count="11">
    <mergeCell ref="Q1:U1"/>
    <mergeCell ref="G1:K1"/>
    <mergeCell ref="B1:F1"/>
    <mergeCell ref="L1:P1"/>
    <mergeCell ref="AU1:AY1"/>
    <mergeCell ref="AZ1:BD1"/>
    <mergeCell ref="V1:Z1"/>
    <mergeCell ref="AA1:AE1"/>
    <mergeCell ref="AP1:AT1"/>
    <mergeCell ref="AF1:AJ1"/>
    <mergeCell ref="AK1:AO1"/>
  </mergeCells>
  <conditionalFormatting sqref="B3:B27">
    <cfRule type="colorScale" priority="51">
      <colorScale>
        <cfvo type="min"/>
        <cfvo type="percentile" val="50"/>
        <cfvo type="max"/>
        <color rgb="FFE67C73"/>
        <color rgb="FFFFFFFF"/>
        <color rgb="FF57BB8A"/>
      </colorScale>
    </cfRule>
  </conditionalFormatting>
  <conditionalFormatting sqref="C3:C27">
    <cfRule type="colorScale" priority="50">
      <colorScale>
        <cfvo type="min"/>
        <cfvo type="percentile" val="50"/>
        <cfvo type="max"/>
        <color rgb="FF57BB8A"/>
        <color rgb="FFFFD666"/>
        <color rgb="FFE67C73"/>
      </colorScale>
    </cfRule>
  </conditionalFormatting>
  <conditionalFormatting sqref="D3:D27">
    <cfRule type="colorScale" priority="52">
      <colorScale>
        <cfvo type="min"/>
        <cfvo type="percentile" val="50"/>
        <cfvo type="max"/>
        <color rgb="FFE67C73"/>
        <color rgb="FFFFFFFF"/>
        <color rgb="FF57BB8A"/>
      </colorScale>
    </cfRule>
  </conditionalFormatting>
  <conditionalFormatting sqref="E3:E27">
    <cfRule type="colorScale" priority="53">
      <colorScale>
        <cfvo type="min"/>
        <cfvo type="percentile" val="50"/>
        <cfvo type="max"/>
        <color rgb="FFE67C73"/>
        <color rgb="FFFFFFFF"/>
        <color rgb="FF57BB8A"/>
      </colorScale>
    </cfRule>
  </conditionalFormatting>
  <conditionalFormatting sqref="F3:F27">
    <cfRule type="colorScale" priority="54">
      <colorScale>
        <cfvo type="min"/>
        <cfvo type="percentile" val="50"/>
        <cfvo type="max"/>
        <color rgb="FFE67C73"/>
        <color rgb="FFFFFFFF"/>
        <color rgb="FF57BB8A"/>
      </colorScale>
    </cfRule>
  </conditionalFormatting>
  <conditionalFormatting sqref="G3:G27">
    <cfRule type="colorScale" priority="49">
      <colorScale>
        <cfvo type="min"/>
        <cfvo type="percentile" val="50"/>
        <cfvo type="max"/>
        <color rgb="FFE67C73"/>
        <color rgb="FFFFFFFF"/>
        <color rgb="FF57BB8A"/>
      </colorScale>
    </cfRule>
  </conditionalFormatting>
  <conditionalFormatting sqref="G3:BD27">
    <cfRule type="containsText" dxfId="4" priority="55" operator="containsText" text="N/A">
      <formula>NOT(ISERROR(SEARCH(("N/A"),(G3))))</formula>
    </cfRule>
  </conditionalFormatting>
  <conditionalFormatting sqref="I3:I27">
    <cfRule type="colorScale" priority="1">
      <colorScale>
        <cfvo type="min"/>
        <cfvo type="percentile" val="50"/>
        <cfvo type="max"/>
        <color rgb="FFE67C73"/>
        <color rgb="FFFFFFFF"/>
        <color rgb="FF57BB8A"/>
      </colorScale>
    </cfRule>
  </conditionalFormatting>
  <conditionalFormatting sqref="J3:J27">
    <cfRule type="colorScale" priority="3">
      <colorScale>
        <cfvo type="min"/>
        <cfvo type="percentile" val="50"/>
        <cfvo type="max"/>
        <color rgb="FFE67C73"/>
        <color rgb="FFFFFFFF"/>
        <color rgb="FF57BB8A"/>
      </colorScale>
    </cfRule>
  </conditionalFormatting>
  <conditionalFormatting sqref="K3:K27">
    <cfRule type="colorScale" priority="2">
      <colorScale>
        <cfvo type="min"/>
        <cfvo type="percentile" val="50"/>
        <cfvo type="max"/>
        <color rgb="FFE67C73"/>
        <color rgb="FFFFFFFF"/>
        <color rgb="FF57BB8A"/>
      </colorScale>
    </cfRule>
  </conditionalFormatting>
  <conditionalFormatting sqref="L3:L26">
    <cfRule type="colorScale" priority="13">
      <colorScale>
        <cfvo type="min"/>
        <cfvo type="percentile" val="50"/>
        <cfvo type="max"/>
        <color rgb="FFE67C73"/>
        <color rgb="FFFFFFFF"/>
        <color rgb="FF57BB8A"/>
      </colorScale>
    </cfRule>
  </conditionalFormatting>
  <conditionalFormatting sqref="M3:M27">
    <cfRule type="colorScale" priority="4">
      <colorScale>
        <cfvo type="min"/>
        <cfvo type="percentile" val="50"/>
        <cfvo type="max"/>
        <color rgb="FF57BB8A"/>
        <color rgb="FFFFD666"/>
        <color rgb="FFE67C73"/>
      </colorScale>
    </cfRule>
  </conditionalFormatting>
  <conditionalFormatting sqref="N3:N27">
    <cfRule type="colorScale" priority="14">
      <colorScale>
        <cfvo type="min"/>
        <cfvo type="percentile" val="50"/>
        <cfvo type="max"/>
        <color rgb="FFE67C73"/>
        <color rgb="FFFFFFFF"/>
        <color rgb="FF57BB8A"/>
      </colorScale>
    </cfRule>
  </conditionalFormatting>
  <conditionalFormatting sqref="O3:O27">
    <cfRule type="colorScale" priority="15">
      <colorScale>
        <cfvo type="min"/>
        <cfvo type="percentile" val="50"/>
        <cfvo type="max"/>
        <color rgb="FFE67C73"/>
        <color rgb="FFFFFFFF"/>
        <color rgb="FF57BB8A"/>
      </colorScale>
    </cfRule>
  </conditionalFormatting>
  <conditionalFormatting sqref="P3:P27">
    <cfRule type="colorScale" priority="16">
      <colorScale>
        <cfvo type="min"/>
        <cfvo type="percentile" val="50"/>
        <cfvo type="max"/>
        <color rgb="FFE67C73"/>
        <color rgb="FFFFFFFF"/>
        <color rgb="FF57BB8A"/>
      </colorScale>
    </cfRule>
  </conditionalFormatting>
  <conditionalFormatting sqref="Q3:Q27">
    <cfRule type="colorScale" priority="17">
      <colorScale>
        <cfvo type="min"/>
        <cfvo type="percentile" val="50"/>
        <cfvo type="max"/>
        <color rgb="FFE67C73"/>
        <color rgb="FFFFFFFF"/>
        <color rgb="FF57BB8A"/>
      </colorScale>
    </cfRule>
  </conditionalFormatting>
  <conditionalFormatting sqref="R3:R27">
    <cfRule type="colorScale" priority="5">
      <colorScale>
        <cfvo type="min"/>
        <cfvo type="percentile" val="50"/>
        <cfvo type="max"/>
        <color rgb="FF57BB8A"/>
        <color rgb="FFFFD666"/>
        <color rgb="FFE67C73"/>
      </colorScale>
    </cfRule>
  </conditionalFormatting>
  <conditionalFormatting sqref="S3:S27">
    <cfRule type="colorScale" priority="18">
      <colorScale>
        <cfvo type="min"/>
        <cfvo type="percentile" val="50"/>
        <cfvo type="max"/>
        <color rgb="FFE67C73"/>
        <color rgb="FFFFFFFF"/>
        <color rgb="FF57BB8A"/>
      </colorScale>
    </cfRule>
  </conditionalFormatting>
  <conditionalFormatting sqref="T3:T27">
    <cfRule type="colorScale" priority="19">
      <colorScale>
        <cfvo type="min"/>
        <cfvo type="percentile" val="50"/>
        <cfvo type="max"/>
        <color rgb="FFE67C73"/>
        <color rgb="FFFFFFFF"/>
        <color rgb="FF57BB8A"/>
      </colorScale>
    </cfRule>
  </conditionalFormatting>
  <conditionalFormatting sqref="U3:U27">
    <cfRule type="colorScale" priority="20">
      <colorScale>
        <cfvo type="min"/>
        <cfvo type="percentile" val="50"/>
        <cfvo type="max"/>
        <color rgb="FFE67C73"/>
        <color rgb="FFFFFFFF"/>
        <color rgb="FF57BB8A"/>
      </colorScale>
    </cfRule>
  </conditionalFormatting>
  <conditionalFormatting sqref="V3:V27">
    <cfRule type="colorScale" priority="21">
      <colorScale>
        <cfvo type="min"/>
        <cfvo type="percentile" val="50"/>
        <cfvo type="max"/>
        <color rgb="FFE67C73"/>
        <color rgb="FFFFFFFF"/>
        <color rgb="FF57BB8A"/>
      </colorScale>
    </cfRule>
  </conditionalFormatting>
  <conditionalFormatting sqref="W3:W27">
    <cfRule type="colorScale" priority="6">
      <colorScale>
        <cfvo type="min"/>
        <cfvo type="percentile" val="50"/>
        <cfvo type="max"/>
        <color rgb="FF57BB8A"/>
        <color rgb="FFFFD666"/>
        <color rgb="FFE67C73"/>
      </colorScale>
    </cfRule>
  </conditionalFormatting>
  <conditionalFormatting sqref="X3:X27">
    <cfRule type="colorScale" priority="22">
      <colorScale>
        <cfvo type="min"/>
        <cfvo type="percentile" val="50"/>
        <cfvo type="max"/>
        <color rgb="FFE67C73"/>
        <color rgb="FFFFFFFF"/>
        <color rgb="FF57BB8A"/>
      </colorScale>
    </cfRule>
  </conditionalFormatting>
  <conditionalFormatting sqref="Y3:Y27">
    <cfRule type="colorScale" priority="23">
      <colorScale>
        <cfvo type="min"/>
        <cfvo type="percentile" val="50"/>
        <cfvo type="max"/>
        <color rgb="FFE67C73"/>
        <color rgb="FFFFFFFF"/>
        <color rgb="FF57BB8A"/>
      </colorScale>
    </cfRule>
  </conditionalFormatting>
  <conditionalFormatting sqref="Z3:Z27">
    <cfRule type="colorScale" priority="24">
      <colorScale>
        <cfvo type="min"/>
        <cfvo type="percentile" val="50"/>
        <cfvo type="max"/>
        <color rgb="FFE67C73"/>
        <color rgb="FFFFFFFF"/>
        <color rgb="FF57BB8A"/>
      </colorScale>
    </cfRule>
  </conditionalFormatting>
  <conditionalFormatting sqref="AA3:AA27">
    <cfRule type="colorScale" priority="25">
      <colorScale>
        <cfvo type="min"/>
        <cfvo type="percentile" val="50"/>
        <cfvo type="max"/>
        <color rgb="FFE67C73"/>
        <color rgb="FFFFFFFF"/>
        <color rgb="FF57BB8A"/>
      </colorScale>
    </cfRule>
  </conditionalFormatting>
  <conditionalFormatting sqref="AB3:AB27">
    <cfRule type="colorScale" priority="7">
      <colorScale>
        <cfvo type="min"/>
        <cfvo type="percentile" val="50"/>
        <cfvo type="max"/>
        <color rgb="FF57BB8A"/>
        <color rgb="FFFFD666"/>
        <color rgb="FFE67C73"/>
      </colorScale>
    </cfRule>
  </conditionalFormatting>
  <conditionalFormatting sqref="AC3:AC27">
    <cfRule type="colorScale" priority="26">
      <colorScale>
        <cfvo type="min"/>
        <cfvo type="percentile" val="50"/>
        <cfvo type="max"/>
        <color rgb="FFE67C73"/>
        <color rgb="FFFFFFFF"/>
        <color rgb="FF57BB8A"/>
      </colorScale>
    </cfRule>
  </conditionalFormatting>
  <conditionalFormatting sqref="AD3:AD27">
    <cfRule type="colorScale" priority="27">
      <colorScale>
        <cfvo type="min"/>
        <cfvo type="percentile" val="50"/>
        <cfvo type="max"/>
        <color rgb="FFE67C73"/>
        <color rgb="FFFFFFFF"/>
        <color rgb="FF57BB8A"/>
      </colorScale>
    </cfRule>
  </conditionalFormatting>
  <conditionalFormatting sqref="AE3:AE27">
    <cfRule type="colorScale" priority="28">
      <colorScale>
        <cfvo type="min"/>
        <cfvo type="percentile" val="50"/>
        <cfvo type="max"/>
        <color rgb="FFE67C73"/>
        <color rgb="FFFFFFFF"/>
        <color rgb="FF57BB8A"/>
      </colorScale>
    </cfRule>
  </conditionalFormatting>
  <conditionalFormatting sqref="AF3:AF27">
    <cfRule type="colorScale" priority="29">
      <colorScale>
        <cfvo type="min"/>
        <cfvo type="percentile" val="50"/>
        <cfvo type="max"/>
        <color rgb="FFE67C73"/>
        <color rgb="FFFFFFFF"/>
        <color rgb="FF57BB8A"/>
      </colorScale>
    </cfRule>
  </conditionalFormatting>
  <conditionalFormatting sqref="AG3:AG27">
    <cfRule type="colorScale" priority="8">
      <colorScale>
        <cfvo type="min"/>
        <cfvo type="percentile" val="50"/>
        <cfvo type="max"/>
        <color rgb="FF57BB8A"/>
        <color rgb="FFFFD666"/>
        <color rgb="FFE67C73"/>
      </colorScale>
    </cfRule>
  </conditionalFormatting>
  <conditionalFormatting sqref="AH3:AH27">
    <cfRule type="colorScale" priority="30">
      <colorScale>
        <cfvo type="min"/>
        <cfvo type="percentile" val="50"/>
        <cfvo type="max"/>
        <color rgb="FFE67C73"/>
        <color rgb="FFFFFFFF"/>
        <color rgb="FF57BB8A"/>
      </colorScale>
    </cfRule>
  </conditionalFormatting>
  <conditionalFormatting sqref="AI3:AI27">
    <cfRule type="colorScale" priority="31">
      <colorScale>
        <cfvo type="min"/>
        <cfvo type="percentile" val="50"/>
        <cfvo type="max"/>
        <color rgb="FFE67C73"/>
        <color rgb="FFFFFFFF"/>
        <color rgb="FF57BB8A"/>
      </colorScale>
    </cfRule>
  </conditionalFormatting>
  <conditionalFormatting sqref="AJ3:AJ27">
    <cfRule type="colorScale" priority="32">
      <colorScale>
        <cfvo type="min"/>
        <cfvo type="percentile" val="50"/>
        <cfvo type="max"/>
        <color rgb="FFE67C73"/>
        <color rgb="FFFFFFFF"/>
        <color rgb="FF57BB8A"/>
      </colorScale>
    </cfRule>
  </conditionalFormatting>
  <conditionalFormatting sqref="AK3:AK27">
    <cfRule type="colorScale" priority="33">
      <colorScale>
        <cfvo type="min"/>
        <cfvo type="percentile" val="50"/>
        <cfvo type="max"/>
        <color rgb="FFE67C73"/>
        <color rgb="FFFFFFFF"/>
        <color rgb="FF57BB8A"/>
      </colorScale>
    </cfRule>
  </conditionalFormatting>
  <conditionalFormatting sqref="AL3:AL27">
    <cfRule type="colorScale" priority="9">
      <colorScale>
        <cfvo type="min"/>
        <cfvo type="percentile" val="50"/>
        <cfvo type="max"/>
        <color rgb="FF57BB8A"/>
        <color rgb="FFFFD666"/>
        <color rgb="FFE67C73"/>
      </colorScale>
    </cfRule>
  </conditionalFormatting>
  <conditionalFormatting sqref="AM3:AM27">
    <cfRule type="colorScale" priority="34">
      <colorScale>
        <cfvo type="min"/>
        <cfvo type="percentile" val="50"/>
        <cfvo type="max"/>
        <color rgb="FFE67C73"/>
        <color rgb="FFFFFFFF"/>
        <color rgb="FF57BB8A"/>
      </colorScale>
    </cfRule>
  </conditionalFormatting>
  <conditionalFormatting sqref="AN3:AN27">
    <cfRule type="colorScale" priority="35">
      <colorScale>
        <cfvo type="min"/>
        <cfvo type="percentile" val="50"/>
        <cfvo type="max"/>
        <color rgb="FFE67C73"/>
        <color rgb="FFFFFFFF"/>
        <color rgb="FF57BB8A"/>
      </colorScale>
    </cfRule>
  </conditionalFormatting>
  <conditionalFormatting sqref="AO3:AO27">
    <cfRule type="colorScale" priority="36">
      <colorScale>
        <cfvo type="min"/>
        <cfvo type="percentile" val="50"/>
        <cfvo type="max"/>
        <color rgb="FFE67C73"/>
        <color rgb="FFFFFFFF"/>
        <color rgb="FF57BB8A"/>
      </colorScale>
    </cfRule>
  </conditionalFormatting>
  <conditionalFormatting sqref="AP3:AP27">
    <cfRule type="colorScale" priority="37">
      <colorScale>
        <cfvo type="min"/>
        <cfvo type="percentile" val="50"/>
        <cfvo type="max"/>
        <color rgb="FFE67C73"/>
        <color rgb="FFFFFFFF"/>
        <color rgb="FF57BB8A"/>
      </colorScale>
    </cfRule>
  </conditionalFormatting>
  <conditionalFormatting sqref="AQ3:AQ27">
    <cfRule type="colorScale" priority="10">
      <colorScale>
        <cfvo type="min"/>
        <cfvo type="percentile" val="50"/>
        <cfvo type="max"/>
        <color rgb="FF57BB8A"/>
        <color rgb="FFFFD666"/>
        <color rgb="FFE67C73"/>
      </colorScale>
    </cfRule>
  </conditionalFormatting>
  <conditionalFormatting sqref="AR3:AR27">
    <cfRule type="colorScale" priority="38">
      <colorScale>
        <cfvo type="min"/>
        <cfvo type="percentile" val="50"/>
        <cfvo type="max"/>
        <color rgb="FFE67C73"/>
        <color rgb="FFFFFFFF"/>
        <color rgb="FF57BB8A"/>
      </colorScale>
    </cfRule>
  </conditionalFormatting>
  <conditionalFormatting sqref="AS3:AS27">
    <cfRule type="colorScale" priority="39">
      <colorScale>
        <cfvo type="min"/>
        <cfvo type="percentile" val="50"/>
        <cfvo type="max"/>
        <color rgb="FFE67C73"/>
        <color rgb="FFFFFFFF"/>
        <color rgb="FF57BB8A"/>
      </colorScale>
    </cfRule>
  </conditionalFormatting>
  <conditionalFormatting sqref="AT3:AT27">
    <cfRule type="colorScale" priority="40">
      <colorScale>
        <cfvo type="min"/>
        <cfvo type="percentile" val="50"/>
        <cfvo type="max"/>
        <color rgb="FFE67C73"/>
        <color rgb="FFFFFFFF"/>
        <color rgb="FF57BB8A"/>
      </colorScale>
    </cfRule>
  </conditionalFormatting>
  <conditionalFormatting sqref="AU3:AU27">
    <cfRule type="colorScale" priority="41">
      <colorScale>
        <cfvo type="min"/>
        <cfvo type="percentile" val="50"/>
        <cfvo type="max"/>
        <color rgb="FFE67C73"/>
        <color rgb="FFFFFFFF"/>
        <color rgb="FF57BB8A"/>
      </colorScale>
    </cfRule>
  </conditionalFormatting>
  <conditionalFormatting sqref="AV3:AV27">
    <cfRule type="colorScale" priority="11">
      <colorScale>
        <cfvo type="min"/>
        <cfvo type="percentile" val="50"/>
        <cfvo type="max"/>
        <color rgb="FF57BB8A"/>
        <color rgb="FFFFD666"/>
        <color rgb="FFE67C73"/>
      </colorScale>
    </cfRule>
  </conditionalFormatting>
  <conditionalFormatting sqref="AW3:AW27">
    <cfRule type="colorScale" priority="42">
      <colorScale>
        <cfvo type="min"/>
        <cfvo type="percentile" val="50"/>
        <cfvo type="max"/>
        <color rgb="FFE67C73"/>
        <color rgb="FFFFFFFF"/>
        <color rgb="FF57BB8A"/>
      </colorScale>
    </cfRule>
  </conditionalFormatting>
  <conditionalFormatting sqref="AX3:AX27">
    <cfRule type="colorScale" priority="43">
      <colorScale>
        <cfvo type="min"/>
        <cfvo type="percentile" val="50"/>
        <cfvo type="max"/>
        <color rgb="FFE67C73"/>
        <color rgb="FFFFFFFF"/>
        <color rgb="FF57BB8A"/>
      </colorScale>
    </cfRule>
  </conditionalFormatting>
  <conditionalFormatting sqref="AY3:AY27">
    <cfRule type="colorScale" priority="45">
      <colorScale>
        <cfvo type="min"/>
        <cfvo type="percentile" val="50"/>
        <cfvo type="max"/>
        <color rgb="FFE67C73"/>
        <color rgb="FFFFFFFF"/>
        <color rgb="FF57BB8A"/>
      </colorScale>
    </cfRule>
  </conditionalFormatting>
  <conditionalFormatting sqref="AZ3:AZ27">
    <cfRule type="colorScale" priority="44">
      <colorScale>
        <cfvo type="min"/>
        <cfvo type="percentile" val="50"/>
        <cfvo type="max"/>
        <color rgb="FFE67C73"/>
        <color rgb="FFFFFFFF"/>
        <color rgb="FF57BB8A"/>
      </colorScale>
    </cfRule>
  </conditionalFormatting>
  <conditionalFormatting sqref="BA3:BA27">
    <cfRule type="colorScale" priority="12">
      <colorScale>
        <cfvo type="min"/>
        <cfvo type="percentile" val="50"/>
        <cfvo type="max"/>
        <color rgb="FF57BB8A"/>
        <color rgb="FFFFD666"/>
        <color rgb="FFE67C73"/>
      </colorScale>
    </cfRule>
  </conditionalFormatting>
  <conditionalFormatting sqref="BB3:BB27">
    <cfRule type="colorScale" priority="46">
      <colorScale>
        <cfvo type="min"/>
        <cfvo type="percentile" val="50"/>
        <cfvo type="max"/>
        <color rgb="FFE67C73"/>
        <color rgb="FFFFFFFF"/>
        <color rgb="FF57BB8A"/>
      </colorScale>
    </cfRule>
  </conditionalFormatting>
  <conditionalFormatting sqref="BC3:BC27">
    <cfRule type="colorScale" priority="47">
      <colorScale>
        <cfvo type="min"/>
        <cfvo type="percentile" val="50"/>
        <cfvo type="max"/>
        <color rgb="FFE67C73"/>
        <color rgb="FFFFFFFF"/>
        <color rgb="FF57BB8A"/>
      </colorScale>
    </cfRule>
  </conditionalFormatting>
  <conditionalFormatting sqref="BD3:BD27">
    <cfRule type="colorScale" priority="48">
      <colorScale>
        <cfvo type="min"/>
        <cfvo type="percentile" val="50"/>
        <cfvo type="max"/>
        <color rgb="FFE67C73"/>
        <color rgb="FFFFFFFF"/>
        <color rgb="FF57BB8A"/>
      </colorScale>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00FF"/>
    <outlinePr summaryBelow="0" summaryRight="0"/>
  </sheetPr>
  <dimension ref="A1:AY975"/>
  <sheetViews>
    <sheetView workbookViewId="0">
      <selection activeCell="G43" sqref="G43"/>
    </sheetView>
  </sheetViews>
  <sheetFormatPr defaultColWidth="14.42578125" defaultRowHeight="15.75" customHeight="1"/>
  <cols>
    <col min="1" max="1" width="5.28515625" customWidth="1"/>
    <col min="2" max="2" width="22.140625" customWidth="1"/>
    <col min="3" max="3" width="45.28515625" customWidth="1"/>
    <col min="4" max="5" width="0" hidden="1" customWidth="1"/>
    <col min="6" max="6" width="17.7109375" hidden="1" customWidth="1"/>
    <col min="7" max="7" width="16.5703125" customWidth="1"/>
    <col min="8" max="12" width="15.7109375" hidden="1" customWidth="1"/>
    <col min="13" max="14" width="19.85546875" customWidth="1"/>
    <col min="15" max="15" width="16.85546875" customWidth="1"/>
    <col min="16" max="16" width="22.28515625" customWidth="1"/>
  </cols>
  <sheetData>
    <row r="1" spans="1:51" ht="47.25" customHeight="1">
      <c r="A1" s="96" t="s">
        <v>8</v>
      </c>
      <c r="B1" s="96" t="s">
        <v>9</v>
      </c>
      <c r="C1" s="96" t="s">
        <v>10</v>
      </c>
      <c r="D1" s="97" t="s">
        <v>11</v>
      </c>
      <c r="E1" s="96" t="s">
        <v>12</v>
      </c>
      <c r="F1" s="97" t="s">
        <v>13</v>
      </c>
      <c r="G1" s="98" t="s">
        <v>14</v>
      </c>
      <c r="H1" s="99" t="s">
        <v>15</v>
      </c>
      <c r="I1" s="97" t="s">
        <v>16</v>
      </c>
      <c r="J1" s="97" t="s">
        <v>17</v>
      </c>
      <c r="K1" s="97" t="s">
        <v>18</v>
      </c>
      <c r="L1" s="97" t="s">
        <v>19</v>
      </c>
    </row>
    <row r="2" spans="1:51" ht="13.15">
      <c r="A2" s="1">
        <v>1</v>
      </c>
      <c r="B2" s="1" t="s">
        <v>20</v>
      </c>
      <c r="C2" s="1" t="s">
        <v>21</v>
      </c>
      <c r="D2" s="1" t="e">
        <f>#REF!</f>
        <v>#REF!</v>
      </c>
      <c r="E2" s="2" t="e">
        <f t="shared" ref="E2:E16" si="0">D2/(SUM($D$2:$D$16))</f>
        <v>#REF!</v>
      </c>
      <c r="F2" s="2">
        <v>0.05</v>
      </c>
      <c r="G2" s="100">
        <v>0.05</v>
      </c>
      <c r="H2" s="101" t="e">
        <f t="shared" ref="H2:H16" si="1">$D$17*G2</f>
        <v>#REF!</v>
      </c>
      <c r="I2" s="102" t="e">
        <f>COUNTIF(#REF!,"&gt;=0")/25</f>
        <v>#REF!</v>
      </c>
      <c r="J2" s="2" t="e">
        <f>SUM(#REF!)/SUM(#REF!)</f>
        <v>#REF!</v>
      </c>
      <c r="K2" s="102" t="e">
        <f>SUM(#REF!)/(D2*25)</f>
        <v>#REF!</v>
      </c>
      <c r="L2" s="2" t="e">
        <f>SUM(#REF!)/SUM(#REF!)</f>
        <v>#REF!</v>
      </c>
    </row>
    <row r="3" spans="1:51" ht="13.15">
      <c r="A3" s="1">
        <v>2</v>
      </c>
      <c r="B3" s="103" t="s">
        <v>22</v>
      </c>
      <c r="C3" s="103" t="s">
        <v>23</v>
      </c>
      <c r="D3" s="103" t="e">
        <f>#REF!</f>
        <v>#REF!</v>
      </c>
      <c r="E3" s="104" t="e">
        <f t="shared" si="0"/>
        <v>#REF!</v>
      </c>
      <c r="F3" s="104">
        <v>0.05</v>
      </c>
      <c r="G3" s="100">
        <v>0.1</v>
      </c>
      <c r="H3" s="105" t="e">
        <f t="shared" si="1"/>
        <v>#REF!</v>
      </c>
      <c r="I3" s="102" t="e">
        <f>COUNTIF(#REF!,"&gt;=0")/25</f>
        <v>#REF!</v>
      </c>
      <c r="J3" s="2" t="e">
        <f>SUM(#REF!)/SUM(#REF!)</f>
        <v>#REF!</v>
      </c>
      <c r="K3" s="102" t="e">
        <f>SUM(#REF!)/(D3*25)</f>
        <v>#REF!</v>
      </c>
      <c r="L3" s="2" t="e">
        <f>SUM(#REF!)/SUM(#REF!)</f>
        <v>#REF!</v>
      </c>
    </row>
    <row r="4" spans="1:51" ht="13.15">
      <c r="A4" s="1">
        <v>3</v>
      </c>
      <c r="B4" s="1" t="s">
        <v>24</v>
      </c>
      <c r="C4" s="1" t="s">
        <v>25</v>
      </c>
      <c r="D4" s="1" t="e">
        <f>#REF!</f>
        <v>#REF!</v>
      </c>
      <c r="E4" s="2" t="e">
        <f t="shared" si="0"/>
        <v>#REF!</v>
      </c>
      <c r="F4" s="2">
        <v>0.05</v>
      </c>
      <c r="G4" s="100">
        <v>0.05</v>
      </c>
      <c r="H4" s="101" t="e">
        <f t="shared" si="1"/>
        <v>#REF!</v>
      </c>
      <c r="I4" s="102" t="e">
        <f>COUNTIF(#REF!,"&gt;=0")/25</f>
        <v>#REF!</v>
      </c>
      <c r="J4" s="2" t="e">
        <f>SUM(#REF!)/SUM(#REF!)</f>
        <v>#REF!</v>
      </c>
      <c r="K4" s="102" t="e">
        <f>SUM(#REF!)/(D4*25)</f>
        <v>#REF!</v>
      </c>
      <c r="L4" s="2" t="e">
        <f>SUM(#REF!)/SUM(#REF!)</f>
        <v>#REF!</v>
      </c>
      <c r="M4" s="1"/>
    </row>
    <row r="5" spans="1:51" ht="13.15">
      <c r="A5" s="1">
        <v>4</v>
      </c>
      <c r="B5" s="1" t="s">
        <v>26</v>
      </c>
      <c r="C5" t="s">
        <v>27</v>
      </c>
      <c r="D5" s="1" t="e">
        <f>#REF!</f>
        <v>#REF!</v>
      </c>
      <c r="E5" s="2" t="e">
        <f t="shared" si="0"/>
        <v>#REF!</v>
      </c>
      <c r="F5" s="2">
        <v>0.05</v>
      </c>
      <c r="G5" s="100">
        <v>0.05</v>
      </c>
      <c r="H5" s="101" t="e">
        <f t="shared" si="1"/>
        <v>#REF!</v>
      </c>
      <c r="I5" s="102" t="e">
        <f>COUNTIF(#REF!,"&gt;=0")/25</f>
        <v>#REF!</v>
      </c>
      <c r="J5" s="2" t="e">
        <f>SUM(#REF!)/SUM(#REF!)</f>
        <v>#REF!</v>
      </c>
      <c r="K5" s="102" t="e">
        <f>SUM(#REF!)/(D5*25)</f>
        <v>#REF!</v>
      </c>
      <c r="L5" s="2" t="e">
        <f>SUM(#REF!)/SUM(#REF!)</f>
        <v>#REF!</v>
      </c>
    </row>
    <row r="6" spans="1:51" ht="13.15">
      <c r="A6" s="1">
        <v>5</v>
      </c>
      <c r="B6" s="96" t="s">
        <v>28</v>
      </c>
      <c r="C6" s="96" t="s">
        <v>29</v>
      </c>
      <c r="D6" s="103" t="e">
        <f>#REF!</f>
        <v>#REF!</v>
      </c>
      <c r="E6" s="106" t="e">
        <f t="shared" si="0"/>
        <v>#REF!</v>
      </c>
      <c r="F6" s="106">
        <v>0.1</v>
      </c>
      <c r="G6" s="100">
        <v>0.1</v>
      </c>
      <c r="H6" s="105" t="e">
        <f t="shared" si="1"/>
        <v>#REF!</v>
      </c>
      <c r="I6" s="102" t="e">
        <f>COUNTIF(#REF!,"&gt;=0")/25</f>
        <v>#REF!</v>
      </c>
      <c r="J6" s="2" t="e">
        <f>SUM(#REF!)/SUM(#REF!)</f>
        <v>#REF!</v>
      </c>
      <c r="K6" s="102" t="e">
        <f>SUM(#REF!)/(D6*25)</f>
        <v>#REF!</v>
      </c>
      <c r="L6" s="2" t="e">
        <f>SUM(#REF!)/SUM(#REF!)</f>
        <v>#REF!</v>
      </c>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row>
    <row r="7" spans="1:51" ht="13.15">
      <c r="A7" s="1">
        <v>6</v>
      </c>
      <c r="B7" s="1" t="s">
        <v>30</v>
      </c>
      <c r="C7" t="s">
        <v>31</v>
      </c>
      <c r="D7" s="1" t="e">
        <f>#REF!</f>
        <v>#REF!</v>
      </c>
      <c r="E7" s="2" t="e">
        <f t="shared" si="0"/>
        <v>#REF!</v>
      </c>
      <c r="F7" s="2">
        <v>0.05</v>
      </c>
      <c r="G7" s="100">
        <v>0.05</v>
      </c>
      <c r="H7" s="101" t="e">
        <f t="shared" si="1"/>
        <v>#REF!</v>
      </c>
      <c r="I7" s="102" t="e">
        <f>COUNTIF(#REF!,"&gt;=0")/25</f>
        <v>#REF!</v>
      </c>
      <c r="J7" s="2" t="e">
        <f>SUM(#REF!)/SUM(#REF!)</f>
        <v>#REF!</v>
      </c>
      <c r="K7" s="102" t="e">
        <f>SUM(#REF!)/(D7*25)</f>
        <v>#REF!</v>
      </c>
      <c r="L7" s="2" t="e">
        <f>SUM(#REF!)/SUM(#REF!)</f>
        <v>#REF!</v>
      </c>
    </row>
    <row r="8" spans="1:51" ht="13.15">
      <c r="A8" s="1">
        <v>7</v>
      </c>
      <c r="B8" s="103" t="s">
        <v>32</v>
      </c>
      <c r="C8" s="103" t="s">
        <v>33</v>
      </c>
      <c r="D8" s="103" t="e">
        <f>#REF!</f>
        <v>#REF!</v>
      </c>
      <c r="E8" s="104" t="e">
        <f t="shared" si="0"/>
        <v>#REF!</v>
      </c>
      <c r="F8" s="104">
        <v>0.05</v>
      </c>
      <c r="G8" s="100">
        <v>0.1</v>
      </c>
      <c r="H8" s="105" t="e">
        <f t="shared" si="1"/>
        <v>#REF!</v>
      </c>
      <c r="I8" s="102" t="e">
        <f>COUNTIF(#REF!,"&gt;=0")/25</f>
        <v>#REF!</v>
      </c>
      <c r="J8" s="2" t="e">
        <f>SUM(#REF!)/SUM(#REF!)</f>
        <v>#REF!</v>
      </c>
      <c r="K8" s="102" t="e">
        <f>SUM(#REF!)/(D8*25)</f>
        <v>#REF!</v>
      </c>
      <c r="L8" s="2" t="e">
        <f>SUM(#REF!)/SUM(#REF!)</f>
        <v>#REF!</v>
      </c>
    </row>
    <row r="9" spans="1:51" ht="13.15">
      <c r="A9" s="1">
        <v>8</v>
      </c>
      <c r="B9" s="1" t="s">
        <v>34</v>
      </c>
      <c r="C9" s="1" t="s">
        <v>35</v>
      </c>
      <c r="D9" s="1" t="e">
        <f>#REF!</f>
        <v>#REF!</v>
      </c>
      <c r="E9" s="2" t="e">
        <f t="shared" si="0"/>
        <v>#REF!</v>
      </c>
      <c r="F9" s="2">
        <v>0.05</v>
      </c>
      <c r="G9" s="100">
        <v>0.05</v>
      </c>
      <c r="H9" s="101" t="e">
        <f t="shared" si="1"/>
        <v>#REF!</v>
      </c>
      <c r="I9" s="102" t="e">
        <f>COUNTIF(#REF!,"&gt;=0")/25</f>
        <v>#REF!</v>
      </c>
      <c r="J9" s="2" t="e">
        <f>SUM(#REF!)/SUM(#REF!)</f>
        <v>#REF!</v>
      </c>
      <c r="K9" s="102" t="e">
        <f>SUM(#REF!)/(D9*25)</f>
        <v>#REF!</v>
      </c>
      <c r="L9" s="2" t="e">
        <f>SUM(#REF!)/SUM(#REF!)</f>
        <v>#REF!</v>
      </c>
      <c r="M9" s="1"/>
    </row>
    <row r="10" spans="1:51" ht="13.15">
      <c r="A10" s="1">
        <v>9</v>
      </c>
      <c r="B10" s="96" t="s">
        <v>36</v>
      </c>
      <c r="C10" s="96" t="s">
        <v>37</v>
      </c>
      <c r="D10" s="103" t="e">
        <f>#REF!</f>
        <v>#REF!</v>
      </c>
      <c r="E10" s="106" t="e">
        <f t="shared" si="0"/>
        <v>#REF!</v>
      </c>
      <c r="F10" s="106">
        <v>0.1</v>
      </c>
      <c r="G10" s="100">
        <v>0.1</v>
      </c>
      <c r="H10" s="105" t="e">
        <f t="shared" si="1"/>
        <v>#REF!</v>
      </c>
      <c r="I10" s="102" t="e">
        <f>COUNTIF(#REF!,"&gt;=0")/25</f>
        <v>#REF!</v>
      </c>
      <c r="J10" s="2" t="e">
        <f>SUM(#REF!)/SUM(#REF!)</f>
        <v>#REF!</v>
      </c>
      <c r="K10" s="102" t="e">
        <f>SUM(#REF!)/(D10*25)</f>
        <v>#REF!</v>
      </c>
      <c r="L10" s="2" t="e">
        <f>SUM(#REF!)/SUM(#REF!)</f>
        <v>#REF!</v>
      </c>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row>
    <row r="11" spans="1:51" ht="13.15">
      <c r="A11" s="1">
        <v>10</v>
      </c>
      <c r="B11" s="96" t="s">
        <v>38</v>
      </c>
      <c r="C11" s="96" t="s">
        <v>39</v>
      </c>
      <c r="D11" s="103" t="e">
        <f>#REF!</f>
        <v>#REF!</v>
      </c>
      <c r="E11" s="106" t="e">
        <f t="shared" si="0"/>
        <v>#REF!</v>
      </c>
      <c r="F11" s="106">
        <v>0.2</v>
      </c>
      <c r="G11" s="100">
        <v>0.1</v>
      </c>
      <c r="H11" s="105" t="e">
        <f t="shared" si="1"/>
        <v>#REF!</v>
      </c>
      <c r="I11" s="102" t="e">
        <f>COUNTIF(#REF!,"&gt;=0")/25</f>
        <v>#REF!</v>
      </c>
      <c r="J11" s="2" t="e">
        <f>SUM(#REF!)/SUM(#REF!)</f>
        <v>#REF!</v>
      </c>
      <c r="K11" s="102" t="e">
        <f>SUM(#REF!)/(D11*25)</f>
        <v>#REF!</v>
      </c>
      <c r="L11" s="2" t="e">
        <f>SUM(#REF!)/SUM(#REF!)</f>
        <v>#REF!</v>
      </c>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row>
    <row r="12" spans="1:51" ht="13.15">
      <c r="A12" s="1">
        <v>11</v>
      </c>
      <c r="B12" s="108" t="s">
        <v>40</v>
      </c>
      <c r="C12" s="108" t="s">
        <v>41</v>
      </c>
      <c r="D12" s="109" t="e">
        <f>#REF!</f>
        <v>#REF!</v>
      </c>
      <c r="E12" s="110" t="e">
        <f t="shared" si="0"/>
        <v>#REF!</v>
      </c>
      <c r="F12" s="2">
        <v>0.05</v>
      </c>
      <c r="G12" s="100">
        <v>0.05</v>
      </c>
      <c r="H12" s="101" t="e">
        <f t="shared" si="1"/>
        <v>#REF!</v>
      </c>
      <c r="I12" s="102" t="e">
        <f>COUNTIF(#REF!,"&gt;=0")/25</f>
        <v>#REF!</v>
      </c>
      <c r="J12" s="2" t="e">
        <f>SUM(#REF!)/SUM(#REF!)</f>
        <v>#REF!</v>
      </c>
      <c r="K12" s="102" t="e">
        <f>SUM(#REF!)/(D12*25)</f>
        <v>#REF!</v>
      </c>
      <c r="L12" s="2" t="e">
        <f>SUM(#REF!)/SUM(#REF!)</f>
        <v>#REF!</v>
      </c>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row>
    <row r="13" spans="1:51" ht="13.15">
      <c r="A13" s="1">
        <v>12</v>
      </c>
      <c r="B13" s="1" t="s">
        <v>42</v>
      </c>
      <c r="C13" s="1" t="s">
        <v>1</v>
      </c>
      <c r="D13" s="1" t="e">
        <f>#REF!</f>
        <v>#REF!</v>
      </c>
      <c r="E13" s="2" t="e">
        <f t="shared" si="0"/>
        <v>#REF!</v>
      </c>
      <c r="F13" s="2">
        <v>0.05</v>
      </c>
      <c r="G13" s="100">
        <v>0.05</v>
      </c>
      <c r="H13" s="101" t="e">
        <f t="shared" si="1"/>
        <v>#REF!</v>
      </c>
      <c r="I13" s="102" t="e">
        <f>COUNTIF(#REF!,"&gt;=0")/25</f>
        <v>#REF!</v>
      </c>
      <c r="J13" s="2" t="e">
        <f>SUM(#REF!)/SUM(#REF!)</f>
        <v>#REF!</v>
      </c>
      <c r="K13" s="102" t="e">
        <f>SUM(#REF!)/(D13*25)</f>
        <v>#REF!</v>
      </c>
      <c r="L13" s="2" t="e">
        <f>SUM(#REF!)/SUM(#REF!)</f>
        <v>#REF!</v>
      </c>
    </row>
    <row r="14" spans="1:51" ht="13.15">
      <c r="A14" s="1">
        <v>13</v>
      </c>
      <c r="B14" s="1" t="s">
        <v>43</v>
      </c>
      <c r="C14" t="s">
        <v>44</v>
      </c>
      <c r="D14" s="1" t="e">
        <f>#REF!</f>
        <v>#REF!</v>
      </c>
      <c r="E14" s="2" t="e">
        <f t="shared" si="0"/>
        <v>#REF!</v>
      </c>
      <c r="F14" s="2">
        <v>0.05</v>
      </c>
      <c r="G14" s="100">
        <v>0.05</v>
      </c>
      <c r="H14" s="101" t="e">
        <f t="shared" si="1"/>
        <v>#REF!</v>
      </c>
      <c r="I14" s="102" t="e">
        <f>COUNTIF(#REF!,"&gt;=0")/25</f>
        <v>#REF!</v>
      </c>
      <c r="J14" s="2" t="e">
        <f>SUM(#REF!)/SUM(#REF!)</f>
        <v>#REF!</v>
      </c>
      <c r="K14" s="102" t="e">
        <f>SUM(#REF!)/(D14*25)</f>
        <v>#REF!</v>
      </c>
      <c r="L14" s="2" t="e">
        <f>SUM(#REF!)/SUM(#REF!)</f>
        <v>#REF!</v>
      </c>
    </row>
    <row r="15" spans="1:51" ht="13.15">
      <c r="A15" s="1">
        <v>14</v>
      </c>
      <c r="B15" s="1" t="s">
        <v>45</v>
      </c>
      <c r="C15" s="111" t="s">
        <v>45</v>
      </c>
      <c r="D15" s="1" t="e">
        <f>#REF!</f>
        <v>#REF!</v>
      </c>
      <c r="E15" s="2" t="e">
        <f t="shared" si="0"/>
        <v>#REF!</v>
      </c>
      <c r="F15" s="2">
        <v>0.05</v>
      </c>
      <c r="G15" s="100">
        <v>0.05</v>
      </c>
      <c r="H15" s="101" t="e">
        <f t="shared" si="1"/>
        <v>#REF!</v>
      </c>
      <c r="I15" s="2">
        <v>0</v>
      </c>
      <c r="J15" s="2">
        <v>0</v>
      </c>
      <c r="K15" s="2">
        <v>0</v>
      </c>
      <c r="L15" s="2">
        <v>0</v>
      </c>
    </row>
    <row r="16" spans="1:51" ht="13.15">
      <c r="A16" s="1">
        <v>15</v>
      </c>
      <c r="B16" s="111" t="s">
        <v>46</v>
      </c>
      <c r="C16" s="111" t="s">
        <v>47</v>
      </c>
      <c r="D16" s="1" t="e">
        <f>#REF!</f>
        <v>#REF!</v>
      </c>
      <c r="E16" s="2" t="e">
        <f t="shared" si="0"/>
        <v>#REF!</v>
      </c>
      <c r="F16" s="2">
        <v>0.05</v>
      </c>
      <c r="G16" s="100">
        <v>0.05</v>
      </c>
      <c r="H16" s="101" t="e">
        <f t="shared" si="1"/>
        <v>#REF!</v>
      </c>
      <c r="I16" s="2">
        <v>0</v>
      </c>
      <c r="J16" s="2">
        <v>0</v>
      </c>
      <c r="K16" s="2">
        <v>0</v>
      </c>
      <c r="L16" s="2">
        <v>0</v>
      </c>
    </row>
    <row r="17" spans="3:7" ht="13.15">
      <c r="C17" s="112" t="s">
        <v>48</v>
      </c>
      <c r="D17" s="113" t="e">
        <f>SUM(D2:D16)</f>
        <v>#REF!</v>
      </c>
      <c r="G17" s="114"/>
    </row>
    <row r="18" spans="3:7" ht="13.15">
      <c r="G18" s="114"/>
    </row>
    <row r="19" spans="3:7" ht="13.15">
      <c r="G19" s="114"/>
    </row>
    <row r="20" spans="3:7" ht="13.15">
      <c r="G20" s="114"/>
    </row>
    <row r="21" spans="3:7" ht="13.15">
      <c r="G21" s="114"/>
    </row>
    <row r="22" spans="3:7" ht="13.15">
      <c r="G22" s="114"/>
    </row>
    <row r="23" spans="3:7" ht="13.15">
      <c r="G23" s="114"/>
    </row>
    <row r="24" spans="3:7" ht="13.15">
      <c r="G24" s="114"/>
    </row>
    <row r="25" spans="3:7" ht="13.15">
      <c r="G25" s="114"/>
    </row>
    <row r="26" spans="3:7" ht="13.9">
      <c r="G26" s="115"/>
    </row>
    <row r="27" spans="3:7" ht="13.15">
      <c r="G27" s="114"/>
    </row>
    <row r="28" spans="3:7" ht="13.15">
      <c r="G28" s="114"/>
    </row>
    <row r="29" spans="3:7" ht="13.15">
      <c r="G29" s="114"/>
    </row>
    <row r="30" spans="3:7" ht="13.15">
      <c r="G30" s="114"/>
    </row>
    <row r="31" spans="3:7" ht="13.15">
      <c r="G31" s="114"/>
    </row>
    <row r="32" spans="3:7" ht="13.15">
      <c r="G32" s="114"/>
    </row>
    <row r="33" spans="7:7" ht="13.15">
      <c r="G33" s="114"/>
    </row>
    <row r="34" spans="7:7" ht="13.15">
      <c r="G34" s="114"/>
    </row>
    <row r="35" spans="7:7" ht="13.15">
      <c r="G35" s="114"/>
    </row>
    <row r="36" spans="7:7" ht="13.15">
      <c r="G36" s="114"/>
    </row>
    <row r="37" spans="7:7" ht="13.15">
      <c r="G37" s="114"/>
    </row>
    <row r="38" spans="7:7" ht="13.15">
      <c r="G38" s="114"/>
    </row>
    <row r="39" spans="7:7" ht="13.15">
      <c r="G39" s="114"/>
    </row>
    <row r="40" spans="7:7" ht="13.15">
      <c r="G40" s="114"/>
    </row>
    <row r="41" spans="7:7" ht="13.15">
      <c r="G41" s="114"/>
    </row>
    <row r="42" spans="7:7" ht="13.15">
      <c r="G42" s="114"/>
    </row>
    <row r="43" spans="7:7" ht="13.15">
      <c r="G43" s="114"/>
    </row>
    <row r="44" spans="7:7" ht="13.15">
      <c r="G44" s="114"/>
    </row>
    <row r="45" spans="7:7" ht="13.15">
      <c r="G45" s="114"/>
    </row>
    <row r="46" spans="7:7" ht="13.15">
      <c r="G46" s="114"/>
    </row>
    <row r="47" spans="7:7" ht="13.15">
      <c r="G47" s="114"/>
    </row>
    <row r="48" spans="7:7" ht="13.15">
      <c r="G48" s="114"/>
    </row>
    <row r="49" spans="7:7" ht="13.15">
      <c r="G49" s="114"/>
    </row>
    <row r="50" spans="7:7" ht="13.15">
      <c r="G50" s="114"/>
    </row>
    <row r="51" spans="7:7" ht="13.15">
      <c r="G51" s="114"/>
    </row>
    <row r="52" spans="7:7" ht="13.15">
      <c r="G52" s="114"/>
    </row>
    <row r="53" spans="7:7" ht="13.15">
      <c r="G53" s="114"/>
    </row>
    <row r="54" spans="7:7" ht="13.15">
      <c r="G54" s="114"/>
    </row>
    <row r="55" spans="7:7" ht="13.15">
      <c r="G55" s="114"/>
    </row>
    <row r="56" spans="7:7" ht="13.15">
      <c r="G56" s="114"/>
    </row>
    <row r="57" spans="7:7" ht="13.15">
      <c r="G57" s="114"/>
    </row>
    <row r="58" spans="7:7" ht="13.15">
      <c r="G58" s="114"/>
    </row>
    <row r="59" spans="7:7" ht="13.15">
      <c r="G59" s="114"/>
    </row>
    <row r="60" spans="7:7" ht="13.15">
      <c r="G60" s="114"/>
    </row>
    <row r="61" spans="7:7" ht="13.15">
      <c r="G61" s="114"/>
    </row>
    <row r="62" spans="7:7" ht="13.15">
      <c r="G62" s="114"/>
    </row>
    <row r="63" spans="7:7" ht="13.15">
      <c r="G63" s="114"/>
    </row>
    <row r="64" spans="7:7" ht="13.15">
      <c r="G64" s="114"/>
    </row>
    <row r="65" spans="7:7" ht="13.15">
      <c r="G65" s="114"/>
    </row>
    <row r="66" spans="7:7" ht="13.15">
      <c r="G66" s="114"/>
    </row>
    <row r="67" spans="7:7" ht="13.15">
      <c r="G67" s="114"/>
    </row>
    <row r="68" spans="7:7" ht="13.15">
      <c r="G68" s="114"/>
    </row>
    <row r="69" spans="7:7" ht="13.15">
      <c r="G69" s="114"/>
    </row>
    <row r="70" spans="7:7" ht="13.15">
      <c r="G70" s="114"/>
    </row>
    <row r="71" spans="7:7" ht="13.15">
      <c r="G71" s="114"/>
    </row>
    <row r="72" spans="7:7" ht="13.15">
      <c r="G72" s="114"/>
    </row>
    <row r="73" spans="7:7" ht="13.15">
      <c r="G73" s="114"/>
    </row>
    <row r="74" spans="7:7" ht="13.15">
      <c r="G74" s="114"/>
    </row>
    <row r="75" spans="7:7" ht="13.15">
      <c r="G75" s="114"/>
    </row>
    <row r="76" spans="7:7" ht="13.15">
      <c r="G76" s="114"/>
    </row>
    <row r="77" spans="7:7" ht="13.15">
      <c r="G77" s="114"/>
    </row>
    <row r="78" spans="7:7" ht="13.15">
      <c r="G78" s="114"/>
    </row>
    <row r="79" spans="7:7" ht="13.15">
      <c r="G79" s="114"/>
    </row>
    <row r="80" spans="7:7" ht="13.15">
      <c r="G80" s="114"/>
    </row>
    <row r="81" spans="7:7" ht="13.15">
      <c r="G81" s="114"/>
    </row>
    <row r="82" spans="7:7" ht="13.15">
      <c r="G82" s="114"/>
    </row>
    <row r="83" spans="7:7" ht="13.15">
      <c r="G83" s="114"/>
    </row>
    <row r="84" spans="7:7" ht="13.15">
      <c r="G84" s="114"/>
    </row>
    <row r="85" spans="7:7" ht="13.15">
      <c r="G85" s="114"/>
    </row>
    <row r="86" spans="7:7" ht="13.15">
      <c r="G86" s="114"/>
    </row>
    <row r="87" spans="7:7" ht="13.15">
      <c r="G87" s="114"/>
    </row>
    <row r="88" spans="7:7" ht="13.15">
      <c r="G88" s="114"/>
    </row>
    <row r="89" spans="7:7" ht="13.15">
      <c r="G89" s="114"/>
    </row>
    <row r="90" spans="7:7" ht="13.15">
      <c r="G90" s="114"/>
    </row>
    <row r="91" spans="7:7" ht="13.15">
      <c r="G91" s="114"/>
    </row>
    <row r="92" spans="7:7" ht="13.15">
      <c r="G92" s="114"/>
    </row>
    <row r="93" spans="7:7" ht="13.15">
      <c r="G93" s="114"/>
    </row>
    <row r="94" spans="7:7" ht="13.15">
      <c r="G94" s="114"/>
    </row>
    <row r="95" spans="7:7" ht="13.15">
      <c r="G95" s="114"/>
    </row>
    <row r="96" spans="7:7" ht="13.15">
      <c r="G96" s="114"/>
    </row>
    <row r="97" spans="7:7" ht="13.15">
      <c r="G97" s="114"/>
    </row>
    <row r="98" spans="7:7" ht="13.15">
      <c r="G98" s="114"/>
    </row>
    <row r="99" spans="7:7" ht="13.15">
      <c r="G99" s="114"/>
    </row>
    <row r="100" spans="7:7" ht="13.15">
      <c r="G100" s="114"/>
    </row>
    <row r="101" spans="7:7" ht="13.15">
      <c r="G101" s="114"/>
    </row>
    <row r="102" spans="7:7" ht="13.15">
      <c r="G102" s="114"/>
    </row>
    <row r="103" spans="7:7" ht="13.15">
      <c r="G103" s="114"/>
    </row>
    <row r="104" spans="7:7" ht="13.15">
      <c r="G104" s="114"/>
    </row>
    <row r="105" spans="7:7" ht="13.15">
      <c r="G105" s="114"/>
    </row>
    <row r="106" spans="7:7" ht="13.15">
      <c r="G106" s="114"/>
    </row>
    <row r="107" spans="7:7" ht="13.15">
      <c r="G107" s="114"/>
    </row>
    <row r="108" spans="7:7" ht="13.15">
      <c r="G108" s="114"/>
    </row>
    <row r="109" spans="7:7" ht="13.15">
      <c r="G109" s="114"/>
    </row>
    <row r="110" spans="7:7" ht="13.15">
      <c r="G110" s="114"/>
    </row>
    <row r="111" spans="7:7" ht="13.15">
      <c r="G111" s="114"/>
    </row>
    <row r="112" spans="7:7" ht="13.15">
      <c r="G112" s="114"/>
    </row>
    <row r="113" spans="7:7" ht="13.15">
      <c r="G113" s="114"/>
    </row>
    <row r="114" spans="7:7" ht="13.15">
      <c r="G114" s="114"/>
    </row>
    <row r="115" spans="7:7" ht="13.15">
      <c r="G115" s="114"/>
    </row>
    <row r="116" spans="7:7" ht="13.15">
      <c r="G116" s="114"/>
    </row>
    <row r="117" spans="7:7" ht="13.15">
      <c r="G117" s="114"/>
    </row>
    <row r="118" spans="7:7" ht="13.15">
      <c r="G118" s="114"/>
    </row>
    <row r="119" spans="7:7" ht="13.15">
      <c r="G119" s="114"/>
    </row>
    <row r="120" spans="7:7" ht="13.15">
      <c r="G120" s="114"/>
    </row>
    <row r="121" spans="7:7" ht="13.15">
      <c r="G121" s="114"/>
    </row>
    <row r="122" spans="7:7" ht="13.15">
      <c r="G122" s="114"/>
    </row>
    <row r="123" spans="7:7" ht="13.15">
      <c r="G123" s="114"/>
    </row>
    <row r="124" spans="7:7" ht="13.15">
      <c r="G124" s="114"/>
    </row>
    <row r="125" spans="7:7" ht="13.15">
      <c r="G125" s="114"/>
    </row>
    <row r="126" spans="7:7" ht="13.15">
      <c r="G126" s="114"/>
    </row>
    <row r="127" spans="7:7" ht="13.15">
      <c r="G127" s="114"/>
    </row>
    <row r="128" spans="7:7" ht="13.15">
      <c r="G128" s="114"/>
    </row>
    <row r="129" spans="7:7" ht="13.15">
      <c r="G129" s="114"/>
    </row>
    <row r="130" spans="7:7" ht="13.15">
      <c r="G130" s="114"/>
    </row>
    <row r="131" spans="7:7" ht="13.15">
      <c r="G131" s="114"/>
    </row>
    <row r="132" spans="7:7" ht="13.15">
      <c r="G132" s="114"/>
    </row>
    <row r="133" spans="7:7" ht="13.15">
      <c r="G133" s="114"/>
    </row>
    <row r="134" spans="7:7" ht="13.15">
      <c r="G134" s="114"/>
    </row>
    <row r="135" spans="7:7" ht="13.15">
      <c r="G135" s="114"/>
    </row>
    <row r="136" spans="7:7" ht="13.15">
      <c r="G136" s="114"/>
    </row>
    <row r="137" spans="7:7" ht="13.15">
      <c r="G137" s="114"/>
    </row>
    <row r="138" spans="7:7" ht="13.15">
      <c r="G138" s="114"/>
    </row>
    <row r="139" spans="7:7" ht="13.15">
      <c r="G139" s="114"/>
    </row>
    <row r="140" spans="7:7" ht="13.15">
      <c r="G140" s="114"/>
    </row>
    <row r="141" spans="7:7" ht="13.15">
      <c r="G141" s="114"/>
    </row>
    <row r="142" spans="7:7" ht="13.15">
      <c r="G142" s="114"/>
    </row>
    <row r="143" spans="7:7" ht="13.15">
      <c r="G143" s="114"/>
    </row>
    <row r="144" spans="7:7" ht="13.15">
      <c r="G144" s="114"/>
    </row>
    <row r="145" spans="7:7" ht="13.15">
      <c r="G145" s="114"/>
    </row>
    <row r="146" spans="7:7" ht="13.15">
      <c r="G146" s="114"/>
    </row>
    <row r="147" spans="7:7" ht="13.15">
      <c r="G147" s="114"/>
    </row>
    <row r="148" spans="7:7" ht="13.15">
      <c r="G148" s="114"/>
    </row>
    <row r="149" spans="7:7" ht="13.15">
      <c r="G149" s="114"/>
    </row>
    <row r="150" spans="7:7" ht="13.15">
      <c r="G150" s="114"/>
    </row>
    <row r="151" spans="7:7" ht="13.15">
      <c r="G151" s="114"/>
    </row>
    <row r="152" spans="7:7" ht="13.15">
      <c r="G152" s="114"/>
    </row>
    <row r="153" spans="7:7" ht="13.15">
      <c r="G153" s="114"/>
    </row>
    <row r="154" spans="7:7" ht="13.15">
      <c r="G154" s="114"/>
    </row>
    <row r="155" spans="7:7" ht="13.15">
      <c r="G155" s="114"/>
    </row>
    <row r="156" spans="7:7" ht="13.15">
      <c r="G156" s="114"/>
    </row>
    <row r="157" spans="7:7" ht="13.15">
      <c r="G157" s="114"/>
    </row>
    <row r="158" spans="7:7" ht="13.15">
      <c r="G158" s="114"/>
    </row>
    <row r="159" spans="7:7" ht="13.15">
      <c r="G159" s="114"/>
    </row>
    <row r="160" spans="7:7" ht="13.15">
      <c r="G160" s="114"/>
    </row>
    <row r="161" spans="7:7" ht="13.15">
      <c r="G161" s="114"/>
    </row>
    <row r="162" spans="7:7" ht="13.15">
      <c r="G162" s="114"/>
    </row>
    <row r="163" spans="7:7" ht="13.15">
      <c r="G163" s="114"/>
    </row>
    <row r="164" spans="7:7" ht="13.15">
      <c r="G164" s="114"/>
    </row>
    <row r="165" spans="7:7" ht="13.15">
      <c r="G165" s="114"/>
    </row>
    <row r="166" spans="7:7" ht="13.15">
      <c r="G166" s="114"/>
    </row>
    <row r="167" spans="7:7" ht="13.15">
      <c r="G167" s="114"/>
    </row>
    <row r="168" spans="7:7" ht="13.15">
      <c r="G168" s="114"/>
    </row>
    <row r="169" spans="7:7" ht="13.15">
      <c r="G169" s="114"/>
    </row>
    <row r="170" spans="7:7" ht="13.15">
      <c r="G170" s="114"/>
    </row>
    <row r="171" spans="7:7" ht="13.15">
      <c r="G171" s="114"/>
    </row>
    <row r="172" spans="7:7" ht="13.15">
      <c r="G172" s="114"/>
    </row>
    <row r="173" spans="7:7" ht="13.15">
      <c r="G173" s="114"/>
    </row>
    <row r="174" spans="7:7" ht="13.15">
      <c r="G174" s="114"/>
    </row>
    <row r="175" spans="7:7" ht="13.15">
      <c r="G175" s="114"/>
    </row>
    <row r="176" spans="7:7" ht="13.15">
      <c r="G176" s="114"/>
    </row>
    <row r="177" spans="7:7" ht="13.15">
      <c r="G177" s="114"/>
    </row>
    <row r="178" spans="7:7" ht="13.15">
      <c r="G178" s="114"/>
    </row>
    <row r="179" spans="7:7" ht="13.15">
      <c r="G179" s="114"/>
    </row>
    <row r="180" spans="7:7" ht="13.15">
      <c r="G180" s="114"/>
    </row>
    <row r="181" spans="7:7" ht="13.15">
      <c r="G181" s="114"/>
    </row>
    <row r="182" spans="7:7" ht="13.15">
      <c r="G182" s="114"/>
    </row>
    <row r="183" spans="7:7" ht="13.15">
      <c r="G183" s="114"/>
    </row>
    <row r="184" spans="7:7" ht="13.15">
      <c r="G184" s="114"/>
    </row>
    <row r="185" spans="7:7" ht="13.15">
      <c r="G185" s="114"/>
    </row>
    <row r="186" spans="7:7" ht="13.15">
      <c r="G186" s="114"/>
    </row>
    <row r="187" spans="7:7" ht="13.15">
      <c r="G187" s="114"/>
    </row>
    <row r="188" spans="7:7" ht="13.15">
      <c r="G188" s="114"/>
    </row>
    <row r="189" spans="7:7" ht="13.15">
      <c r="G189" s="114"/>
    </row>
    <row r="190" spans="7:7" ht="13.15">
      <c r="G190" s="114"/>
    </row>
    <row r="191" spans="7:7" ht="13.15">
      <c r="G191" s="114"/>
    </row>
    <row r="192" spans="7:7" ht="13.15">
      <c r="G192" s="114"/>
    </row>
    <row r="193" spans="7:7" ht="13.15">
      <c r="G193" s="114"/>
    </row>
    <row r="194" spans="7:7" ht="13.15">
      <c r="G194" s="114"/>
    </row>
    <row r="195" spans="7:7" ht="13.15">
      <c r="G195" s="114"/>
    </row>
    <row r="196" spans="7:7" ht="13.15">
      <c r="G196" s="114"/>
    </row>
    <row r="197" spans="7:7" ht="13.15">
      <c r="G197" s="114"/>
    </row>
    <row r="198" spans="7:7" ht="13.15">
      <c r="G198" s="114"/>
    </row>
    <row r="199" spans="7:7" ht="13.15">
      <c r="G199" s="114"/>
    </row>
    <row r="200" spans="7:7" ht="13.15">
      <c r="G200" s="114"/>
    </row>
    <row r="201" spans="7:7" ht="13.15">
      <c r="G201" s="114"/>
    </row>
    <row r="202" spans="7:7" ht="13.15">
      <c r="G202" s="114"/>
    </row>
    <row r="203" spans="7:7" ht="13.15">
      <c r="G203" s="114"/>
    </row>
    <row r="204" spans="7:7" ht="13.15">
      <c r="G204" s="114"/>
    </row>
    <row r="205" spans="7:7" ht="13.15">
      <c r="G205" s="114"/>
    </row>
    <row r="206" spans="7:7" ht="13.15">
      <c r="G206" s="114"/>
    </row>
    <row r="207" spans="7:7" ht="13.15">
      <c r="G207" s="114"/>
    </row>
    <row r="208" spans="7:7" ht="13.15">
      <c r="G208" s="114"/>
    </row>
    <row r="209" spans="7:7" ht="13.15">
      <c r="G209" s="114"/>
    </row>
    <row r="210" spans="7:7" ht="13.15">
      <c r="G210" s="114"/>
    </row>
    <row r="211" spans="7:7" ht="13.15">
      <c r="G211" s="114"/>
    </row>
    <row r="212" spans="7:7" ht="13.15">
      <c r="G212" s="114"/>
    </row>
    <row r="213" spans="7:7" ht="13.15">
      <c r="G213" s="114"/>
    </row>
    <row r="214" spans="7:7" ht="13.15">
      <c r="G214" s="114"/>
    </row>
    <row r="215" spans="7:7" ht="13.15">
      <c r="G215" s="114"/>
    </row>
    <row r="216" spans="7:7" ht="13.15">
      <c r="G216" s="114"/>
    </row>
    <row r="217" spans="7:7" ht="13.15">
      <c r="G217" s="114"/>
    </row>
    <row r="218" spans="7:7" ht="13.15">
      <c r="G218" s="114"/>
    </row>
    <row r="219" spans="7:7" ht="13.15">
      <c r="G219" s="114"/>
    </row>
    <row r="220" spans="7:7" ht="13.15">
      <c r="G220" s="114"/>
    </row>
    <row r="221" spans="7:7" ht="13.15">
      <c r="G221" s="114"/>
    </row>
    <row r="222" spans="7:7" ht="13.15">
      <c r="G222" s="114"/>
    </row>
    <row r="223" spans="7:7" ht="13.15">
      <c r="G223" s="114"/>
    </row>
    <row r="224" spans="7:7" ht="13.15">
      <c r="G224" s="114"/>
    </row>
    <row r="225" spans="7:7" ht="13.15">
      <c r="G225" s="114"/>
    </row>
    <row r="226" spans="7:7" ht="13.15">
      <c r="G226" s="114"/>
    </row>
    <row r="227" spans="7:7" ht="13.15">
      <c r="G227" s="114"/>
    </row>
    <row r="228" spans="7:7" ht="13.15">
      <c r="G228" s="114"/>
    </row>
    <row r="229" spans="7:7" ht="13.15">
      <c r="G229" s="114"/>
    </row>
    <row r="230" spans="7:7" ht="13.15">
      <c r="G230" s="114"/>
    </row>
    <row r="231" spans="7:7" ht="13.15">
      <c r="G231" s="114"/>
    </row>
    <row r="232" spans="7:7" ht="13.15">
      <c r="G232" s="114"/>
    </row>
    <row r="233" spans="7:7" ht="13.15">
      <c r="G233" s="114"/>
    </row>
    <row r="234" spans="7:7" ht="13.15">
      <c r="G234" s="114"/>
    </row>
    <row r="235" spans="7:7" ht="13.15">
      <c r="G235" s="114"/>
    </row>
    <row r="236" spans="7:7" ht="13.15">
      <c r="G236" s="114"/>
    </row>
    <row r="237" spans="7:7" ht="13.15">
      <c r="G237" s="114"/>
    </row>
    <row r="238" spans="7:7" ht="13.15">
      <c r="G238" s="114"/>
    </row>
    <row r="239" spans="7:7" ht="13.15">
      <c r="G239" s="114"/>
    </row>
    <row r="240" spans="7:7" ht="13.15">
      <c r="G240" s="114"/>
    </row>
    <row r="241" spans="7:7" ht="13.15">
      <c r="G241" s="114"/>
    </row>
    <row r="242" spans="7:7" ht="13.15">
      <c r="G242" s="114"/>
    </row>
    <row r="243" spans="7:7" ht="13.15">
      <c r="G243" s="114"/>
    </row>
    <row r="244" spans="7:7" ht="13.15">
      <c r="G244" s="114"/>
    </row>
    <row r="245" spans="7:7" ht="13.15">
      <c r="G245" s="114"/>
    </row>
    <row r="246" spans="7:7" ht="13.15">
      <c r="G246" s="114"/>
    </row>
    <row r="247" spans="7:7" ht="13.15">
      <c r="G247" s="114"/>
    </row>
    <row r="248" spans="7:7" ht="13.15">
      <c r="G248" s="114"/>
    </row>
    <row r="249" spans="7:7" ht="13.15">
      <c r="G249" s="114"/>
    </row>
    <row r="250" spans="7:7" ht="13.15">
      <c r="G250" s="114"/>
    </row>
    <row r="251" spans="7:7" ht="13.15">
      <c r="G251" s="114"/>
    </row>
    <row r="252" spans="7:7" ht="13.15">
      <c r="G252" s="114"/>
    </row>
    <row r="253" spans="7:7" ht="13.15">
      <c r="G253" s="114"/>
    </row>
    <row r="254" spans="7:7" ht="13.15">
      <c r="G254" s="114"/>
    </row>
    <row r="255" spans="7:7" ht="13.15">
      <c r="G255" s="114"/>
    </row>
    <row r="256" spans="7:7" ht="13.15">
      <c r="G256" s="114"/>
    </row>
    <row r="257" spans="7:7" ht="13.15">
      <c r="G257" s="114"/>
    </row>
    <row r="258" spans="7:7" ht="13.15">
      <c r="G258" s="114"/>
    </row>
    <row r="259" spans="7:7" ht="13.15">
      <c r="G259" s="114"/>
    </row>
    <row r="260" spans="7:7" ht="13.15">
      <c r="G260" s="114"/>
    </row>
    <row r="261" spans="7:7" ht="13.15">
      <c r="G261" s="114"/>
    </row>
    <row r="262" spans="7:7" ht="13.15">
      <c r="G262" s="114"/>
    </row>
    <row r="263" spans="7:7" ht="13.15">
      <c r="G263" s="114"/>
    </row>
    <row r="264" spans="7:7" ht="13.15">
      <c r="G264" s="114"/>
    </row>
    <row r="265" spans="7:7" ht="13.15">
      <c r="G265" s="114"/>
    </row>
    <row r="266" spans="7:7" ht="13.15">
      <c r="G266" s="114"/>
    </row>
    <row r="267" spans="7:7" ht="13.15">
      <c r="G267" s="114"/>
    </row>
    <row r="268" spans="7:7" ht="13.15">
      <c r="G268" s="114"/>
    </row>
    <row r="269" spans="7:7" ht="13.15">
      <c r="G269" s="114"/>
    </row>
    <row r="270" spans="7:7" ht="13.15">
      <c r="G270" s="114"/>
    </row>
    <row r="271" spans="7:7" ht="13.15">
      <c r="G271" s="114"/>
    </row>
    <row r="272" spans="7:7" ht="13.15">
      <c r="G272" s="114"/>
    </row>
    <row r="273" spans="7:7" ht="13.15">
      <c r="G273" s="114"/>
    </row>
    <row r="274" spans="7:7" ht="13.15">
      <c r="G274" s="114"/>
    </row>
    <row r="275" spans="7:7" ht="13.15">
      <c r="G275" s="114"/>
    </row>
    <row r="276" spans="7:7" ht="13.15">
      <c r="G276" s="114"/>
    </row>
    <row r="277" spans="7:7" ht="13.15">
      <c r="G277" s="114"/>
    </row>
    <row r="278" spans="7:7" ht="13.15">
      <c r="G278" s="114"/>
    </row>
    <row r="279" spans="7:7" ht="13.15">
      <c r="G279" s="114"/>
    </row>
    <row r="280" spans="7:7" ht="13.15">
      <c r="G280" s="114"/>
    </row>
    <row r="281" spans="7:7" ht="13.15">
      <c r="G281" s="114"/>
    </row>
    <row r="282" spans="7:7" ht="13.15">
      <c r="G282" s="114"/>
    </row>
    <row r="283" spans="7:7" ht="13.15">
      <c r="G283" s="114"/>
    </row>
    <row r="284" spans="7:7" ht="13.15">
      <c r="G284" s="114"/>
    </row>
    <row r="285" spans="7:7" ht="13.15">
      <c r="G285" s="114"/>
    </row>
    <row r="286" spans="7:7" ht="13.15">
      <c r="G286" s="114"/>
    </row>
    <row r="287" spans="7:7" ht="13.15">
      <c r="G287" s="114"/>
    </row>
    <row r="288" spans="7:7" ht="13.15">
      <c r="G288" s="114"/>
    </row>
    <row r="289" spans="7:7" ht="13.15">
      <c r="G289" s="114"/>
    </row>
    <row r="290" spans="7:7" ht="13.15">
      <c r="G290" s="114"/>
    </row>
    <row r="291" spans="7:7" ht="13.15">
      <c r="G291" s="114"/>
    </row>
    <row r="292" spans="7:7" ht="13.15">
      <c r="G292" s="114"/>
    </row>
    <row r="293" spans="7:7" ht="13.15">
      <c r="G293" s="114"/>
    </row>
    <row r="294" spans="7:7" ht="13.15">
      <c r="G294" s="114"/>
    </row>
    <row r="295" spans="7:7" ht="13.15">
      <c r="G295" s="114"/>
    </row>
    <row r="296" spans="7:7" ht="13.15">
      <c r="G296" s="114"/>
    </row>
    <row r="297" spans="7:7" ht="13.15">
      <c r="G297" s="114"/>
    </row>
    <row r="298" spans="7:7" ht="13.15">
      <c r="G298" s="114"/>
    </row>
    <row r="299" spans="7:7" ht="13.15">
      <c r="G299" s="114"/>
    </row>
    <row r="300" spans="7:7" ht="13.15">
      <c r="G300" s="114"/>
    </row>
    <row r="301" spans="7:7" ht="13.15">
      <c r="G301" s="114"/>
    </row>
    <row r="302" spans="7:7" ht="13.15">
      <c r="G302" s="114"/>
    </row>
    <row r="303" spans="7:7" ht="13.15">
      <c r="G303" s="114"/>
    </row>
    <row r="304" spans="7:7" ht="13.15">
      <c r="G304" s="114"/>
    </row>
    <row r="305" spans="7:7" ht="13.15">
      <c r="G305" s="114"/>
    </row>
    <row r="306" spans="7:7" ht="13.15">
      <c r="G306" s="114"/>
    </row>
    <row r="307" spans="7:7" ht="13.15">
      <c r="G307" s="114"/>
    </row>
    <row r="308" spans="7:7" ht="13.15">
      <c r="G308" s="114"/>
    </row>
    <row r="309" spans="7:7" ht="13.15">
      <c r="G309" s="114"/>
    </row>
    <row r="310" spans="7:7" ht="13.15">
      <c r="G310" s="114"/>
    </row>
    <row r="311" spans="7:7" ht="13.15">
      <c r="G311" s="114"/>
    </row>
    <row r="312" spans="7:7" ht="13.15">
      <c r="G312" s="114"/>
    </row>
    <row r="313" spans="7:7" ht="13.15">
      <c r="G313" s="114"/>
    </row>
    <row r="314" spans="7:7" ht="13.15">
      <c r="G314" s="114"/>
    </row>
    <row r="315" spans="7:7" ht="13.15">
      <c r="G315" s="114"/>
    </row>
    <row r="316" spans="7:7" ht="13.15">
      <c r="G316" s="114"/>
    </row>
    <row r="317" spans="7:7" ht="13.15">
      <c r="G317" s="114"/>
    </row>
    <row r="318" spans="7:7" ht="13.15">
      <c r="G318" s="114"/>
    </row>
    <row r="319" spans="7:7" ht="13.15">
      <c r="G319" s="114"/>
    </row>
    <row r="320" spans="7:7" ht="13.15">
      <c r="G320" s="114"/>
    </row>
    <row r="321" spans="7:7" ht="13.15">
      <c r="G321" s="114"/>
    </row>
    <row r="322" spans="7:7" ht="13.15">
      <c r="G322" s="114"/>
    </row>
    <row r="323" spans="7:7" ht="13.15">
      <c r="G323" s="114"/>
    </row>
    <row r="324" spans="7:7" ht="13.15">
      <c r="G324" s="114"/>
    </row>
    <row r="325" spans="7:7" ht="13.15">
      <c r="G325" s="114"/>
    </row>
    <row r="326" spans="7:7" ht="13.15">
      <c r="G326" s="114"/>
    </row>
    <row r="327" spans="7:7" ht="13.15">
      <c r="G327" s="114"/>
    </row>
    <row r="328" spans="7:7" ht="13.15">
      <c r="G328" s="114"/>
    </row>
    <row r="329" spans="7:7" ht="13.15">
      <c r="G329" s="114"/>
    </row>
    <row r="330" spans="7:7" ht="13.15">
      <c r="G330" s="114"/>
    </row>
    <row r="331" spans="7:7" ht="13.15">
      <c r="G331" s="114"/>
    </row>
    <row r="332" spans="7:7" ht="13.15">
      <c r="G332" s="114"/>
    </row>
    <row r="333" spans="7:7" ht="13.15">
      <c r="G333" s="114"/>
    </row>
    <row r="334" spans="7:7" ht="13.15">
      <c r="G334" s="114"/>
    </row>
    <row r="335" spans="7:7" ht="13.15">
      <c r="G335" s="114"/>
    </row>
    <row r="336" spans="7:7" ht="13.15">
      <c r="G336" s="114"/>
    </row>
    <row r="337" spans="7:7" ht="13.15">
      <c r="G337" s="114"/>
    </row>
    <row r="338" spans="7:7" ht="13.15">
      <c r="G338" s="114"/>
    </row>
    <row r="339" spans="7:7" ht="13.15">
      <c r="G339" s="114"/>
    </row>
    <row r="340" spans="7:7" ht="13.15">
      <c r="G340" s="114"/>
    </row>
    <row r="341" spans="7:7" ht="13.15">
      <c r="G341" s="114"/>
    </row>
    <row r="342" spans="7:7" ht="13.15">
      <c r="G342" s="114"/>
    </row>
    <row r="343" spans="7:7" ht="13.15">
      <c r="G343" s="114"/>
    </row>
    <row r="344" spans="7:7" ht="13.15">
      <c r="G344" s="114"/>
    </row>
    <row r="345" spans="7:7" ht="13.15">
      <c r="G345" s="114"/>
    </row>
    <row r="346" spans="7:7" ht="13.15">
      <c r="G346" s="114"/>
    </row>
    <row r="347" spans="7:7" ht="13.15">
      <c r="G347" s="114"/>
    </row>
    <row r="348" spans="7:7" ht="13.15">
      <c r="G348" s="114"/>
    </row>
    <row r="349" spans="7:7" ht="13.15">
      <c r="G349" s="114"/>
    </row>
    <row r="350" spans="7:7" ht="13.15">
      <c r="G350" s="114"/>
    </row>
    <row r="351" spans="7:7" ht="13.15">
      <c r="G351" s="114"/>
    </row>
    <row r="352" spans="7:7" ht="13.15">
      <c r="G352" s="114"/>
    </row>
    <row r="353" spans="7:7" ht="13.15">
      <c r="G353" s="114"/>
    </row>
    <row r="354" spans="7:7" ht="13.15">
      <c r="G354" s="114"/>
    </row>
    <row r="355" spans="7:7" ht="13.15">
      <c r="G355" s="114"/>
    </row>
    <row r="356" spans="7:7" ht="13.15">
      <c r="G356" s="114"/>
    </row>
    <row r="357" spans="7:7" ht="13.15">
      <c r="G357" s="114"/>
    </row>
    <row r="358" spans="7:7" ht="13.15">
      <c r="G358" s="114"/>
    </row>
    <row r="359" spans="7:7" ht="13.15">
      <c r="G359" s="114"/>
    </row>
    <row r="360" spans="7:7" ht="13.15">
      <c r="G360" s="114"/>
    </row>
    <row r="361" spans="7:7" ht="13.15">
      <c r="G361" s="114"/>
    </row>
    <row r="362" spans="7:7" ht="13.15">
      <c r="G362" s="114"/>
    </row>
    <row r="363" spans="7:7" ht="13.15">
      <c r="G363" s="114"/>
    </row>
    <row r="364" spans="7:7" ht="13.15">
      <c r="G364" s="114"/>
    </row>
    <row r="365" spans="7:7" ht="13.15">
      <c r="G365" s="114"/>
    </row>
    <row r="366" spans="7:7" ht="13.15">
      <c r="G366" s="114"/>
    </row>
    <row r="367" spans="7:7" ht="13.15">
      <c r="G367" s="114"/>
    </row>
    <row r="368" spans="7:7" ht="13.15">
      <c r="G368" s="114"/>
    </row>
    <row r="369" spans="7:7" ht="13.15">
      <c r="G369" s="114"/>
    </row>
    <row r="370" spans="7:7" ht="13.15">
      <c r="G370" s="114"/>
    </row>
    <row r="371" spans="7:7" ht="13.15">
      <c r="G371" s="114"/>
    </row>
    <row r="372" spans="7:7" ht="13.15">
      <c r="G372" s="114"/>
    </row>
    <row r="373" spans="7:7" ht="13.15">
      <c r="G373" s="114"/>
    </row>
    <row r="374" spans="7:7" ht="13.15">
      <c r="G374" s="114"/>
    </row>
    <row r="375" spans="7:7" ht="13.15">
      <c r="G375" s="114"/>
    </row>
    <row r="376" spans="7:7" ht="13.15">
      <c r="G376" s="114"/>
    </row>
    <row r="377" spans="7:7" ht="13.15">
      <c r="G377" s="114"/>
    </row>
    <row r="378" spans="7:7" ht="13.15">
      <c r="G378" s="114"/>
    </row>
    <row r="379" spans="7:7" ht="13.15">
      <c r="G379" s="114"/>
    </row>
    <row r="380" spans="7:7" ht="13.15">
      <c r="G380" s="114"/>
    </row>
    <row r="381" spans="7:7" ht="13.15">
      <c r="G381" s="114"/>
    </row>
    <row r="382" spans="7:7" ht="13.15">
      <c r="G382" s="114"/>
    </row>
    <row r="383" spans="7:7" ht="13.15">
      <c r="G383" s="114"/>
    </row>
    <row r="384" spans="7:7" ht="13.15">
      <c r="G384" s="114"/>
    </row>
    <row r="385" spans="7:7" ht="13.15">
      <c r="G385" s="114"/>
    </row>
    <row r="386" spans="7:7" ht="13.15">
      <c r="G386" s="114"/>
    </row>
    <row r="387" spans="7:7" ht="13.15">
      <c r="G387" s="114"/>
    </row>
    <row r="388" spans="7:7" ht="13.15">
      <c r="G388" s="114"/>
    </row>
    <row r="389" spans="7:7" ht="13.15">
      <c r="G389" s="114"/>
    </row>
    <row r="390" spans="7:7" ht="13.15">
      <c r="G390" s="114"/>
    </row>
    <row r="391" spans="7:7" ht="13.15">
      <c r="G391" s="114"/>
    </row>
    <row r="392" spans="7:7" ht="13.15">
      <c r="G392" s="114"/>
    </row>
    <row r="393" spans="7:7" ht="13.15">
      <c r="G393" s="114"/>
    </row>
    <row r="394" spans="7:7" ht="13.15">
      <c r="G394" s="114"/>
    </row>
    <row r="395" spans="7:7" ht="13.15">
      <c r="G395" s="114"/>
    </row>
    <row r="396" spans="7:7" ht="13.15">
      <c r="G396" s="114"/>
    </row>
    <row r="397" spans="7:7" ht="13.15">
      <c r="G397" s="114"/>
    </row>
    <row r="398" spans="7:7" ht="13.15">
      <c r="G398" s="114"/>
    </row>
    <row r="399" spans="7:7" ht="13.15">
      <c r="G399" s="114"/>
    </row>
    <row r="400" spans="7:7" ht="13.15">
      <c r="G400" s="114"/>
    </row>
    <row r="401" spans="7:7" ht="13.15">
      <c r="G401" s="114"/>
    </row>
    <row r="402" spans="7:7" ht="13.15">
      <c r="G402" s="114"/>
    </row>
    <row r="403" spans="7:7" ht="13.15">
      <c r="G403" s="114"/>
    </row>
    <row r="404" spans="7:7" ht="13.15">
      <c r="G404" s="114"/>
    </row>
    <row r="405" spans="7:7" ht="13.15">
      <c r="G405" s="114"/>
    </row>
    <row r="406" spans="7:7" ht="13.15">
      <c r="G406" s="114"/>
    </row>
    <row r="407" spans="7:7" ht="13.15">
      <c r="G407" s="114"/>
    </row>
    <row r="408" spans="7:7" ht="13.15">
      <c r="G408" s="114"/>
    </row>
    <row r="409" spans="7:7" ht="13.15">
      <c r="G409" s="114"/>
    </row>
    <row r="410" spans="7:7" ht="13.15">
      <c r="G410" s="114"/>
    </row>
    <row r="411" spans="7:7" ht="13.15">
      <c r="G411" s="114"/>
    </row>
    <row r="412" spans="7:7" ht="13.15">
      <c r="G412" s="114"/>
    </row>
    <row r="413" spans="7:7" ht="13.15">
      <c r="G413" s="114"/>
    </row>
    <row r="414" spans="7:7" ht="13.15">
      <c r="G414" s="114"/>
    </row>
    <row r="415" spans="7:7" ht="13.15">
      <c r="G415" s="114"/>
    </row>
    <row r="416" spans="7:7" ht="13.15">
      <c r="G416" s="114"/>
    </row>
    <row r="417" spans="7:7" ht="13.15">
      <c r="G417" s="114"/>
    </row>
    <row r="418" spans="7:7" ht="13.15">
      <c r="G418" s="114"/>
    </row>
    <row r="419" spans="7:7" ht="13.15">
      <c r="G419" s="114"/>
    </row>
    <row r="420" spans="7:7" ht="13.15">
      <c r="G420" s="114"/>
    </row>
    <row r="421" spans="7:7" ht="13.15">
      <c r="G421" s="114"/>
    </row>
    <row r="422" spans="7:7" ht="13.15">
      <c r="G422" s="114"/>
    </row>
    <row r="423" spans="7:7" ht="13.15">
      <c r="G423" s="114"/>
    </row>
    <row r="424" spans="7:7" ht="13.15">
      <c r="G424" s="114"/>
    </row>
    <row r="425" spans="7:7" ht="13.15">
      <c r="G425" s="114"/>
    </row>
    <row r="426" spans="7:7" ht="13.15">
      <c r="G426" s="114"/>
    </row>
    <row r="427" spans="7:7" ht="13.15">
      <c r="G427" s="114"/>
    </row>
    <row r="428" spans="7:7" ht="13.15">
      <c r="G428" s="114"/>
    </row>
    <row r="429" spans="7:7" ht="13.15">
      <c r="G429" s="114"/>
    </row>
    <row r="430" spans="7:7" ht="13.15">
      <c r="G430" s="114"/>
    </row>
    <row r="431" spans="7:7" ht="13.15">
      <c r="G431" s="114"/>
    </row>
    <row r="432" spans="7:7" ht="13.15">
      <c r="G432" s="114"/>
    </row>
    <row r="433" spans="7:7" ht="13.15">
      <c r="G433" s="114"/>
    </row>
    <row r="434" spans="7:7" ht="13.15">
      <c r="G434" s="114"/>
    </row>
    <row r="435" spans="7:7" ht="13.15">
      <c r="G435" s="114"/>
    </row>
    <row r="436" spans="7:7" ht="13.15">
      <c r="G436" s="114"/>
    </row>
    <row r="437" spans="7:7" ht="13.15">
      <c r="G437" s="114"/>
    </row>
    <row r="438" spans="7:7" ht="13.15">
      <c r="G438" s="114"/>
    </row>
    <row r="439" spans="7:7" ht="13.15">
      <c r="G439" s="114"/>
    </row>
    <row r="440" spans="7:7" ht="13.15">
      <c r="G440" s="114"/>
    </row>
    <row r="441" spans="7:7" ht="13.15">
      <c r="G441" s="114"/>
    </row>
    <row r="442" spans="7:7" ht="13.15">
      <c r="G442" s="114"/>
    </row>
    <row r="443" spans="7:7" ht="13.15">
      <c r="G443" s="114"/>
    </row>
    <row r="444" spans="7:7" ht="13.15">
      <c r="G444" s="114"/>
    </row>
    <row r="445" spans="7:7" ht="13.15">
      <c r="G445" s="114"/>
    </row>
    <row r="446" spans="7:7" ht="13.15">
      <c r="G446" s="114"/>
    </row>
    <row r="447" spans="7:7" ht="13.15">
      <c r="G447" s="114"/>
    </row>
    <row r="448" spans="7:7" ht="13.15">
      <c r="G448" s="114"/>
    </row>
    <row r="449" spans="7:7" ht="13.15">
      <c r="G449" s="114"/>
    </row>
    <row r="450" spans="7:7" ht="13.15">
      <c r="G450" s="114"/>
    </row>
    <row r="451" spans="7:7" ht="13.15">
      <c r="G451" s="114"/>
    </row>
    <row r="452" spans="7:7" ht="13.15">
      <c r="G452" s="114"/>
    </row>
    <row r="453" spans="7:7" ht="13.15">
      <c r="G453" s="114"/>
    </row>
    <row r="454" spans="7:7" ht="13.15">
      <c r="G454" s="114"/>
    </row>
    <row r="455" spans="7:7" ht="13.15">
      <c r="G455" s="114"/>
    </row>
    <row r="456" spans="7:7" ht="13.15">
      <c r="G456" s="114"/>
    </row>
    <row r="457" spans="7:7" ht="13.15">
      <c r="G457" s="114"/>
    </row>
    <row r="458" spans="7:7" ht="13.15">
      <c r="G458" s="114"/>
    </row>
    <row r="459" spans="7:7" ht="13.15">
      <c r="G459" s="114"/>
    </row>
    <row r="460" spans="7:7" ht="13.15">
      <c r="G460" s="114"/>
    </row>
    <row r="461" spans="7:7" ht="13.15">
      <c r="G461" s="114"/>
    </row>
    <row r="462" spans="7:7" ht="13.15">
      <c r="G462" s="114"/>
    </row>
    <row r="463" spans="7:7" ht="13.15">
      <c r="G463" s="114"/>
    </row>
    <row r="464" spans="7:7" ht="13.15">
      <c r="G464" s="114"/>
    </row>
    <row r="465" spans="7:7" ht="13.15">
      <c r="G465" s="114"/>
    </row>
    <row r="466" spans="7:7" ht="13.15">
      <c r="G466" s="114"/>
    </row>
    <row r="467" spans="7:7" ht="13.15">
      <c r="G467" s="114"/>
    </row>
    <row r="468" spans="7:7" ht="13.15">
      <c r="G468" s="114"/>
    </row>
    <row r="469" spans="7:7" ht="13.15">
      <c r="G469" s="114"/>
    </row>
    <row r="470" spans="7:7" ht="13.15">
      <c r="G470" s="114"/>
    </row>
    <row r="471" spans="7:7" ht="13.15">
      <c r="G471" s="114"/>
    </row>
    <row r="472" spans="7:7" ht="13.15">
      <c r="G472" s="114"/>
    </row>
    <row r="473" spans="7:7" ht="13.15">
      <c r="G473" s="114"/>
    </row>
    <row r="474" spans="7:7" ht="13.15">
      <c r="G474" s="114"/>
    </row>
    <row r="475" spans="7:7" ht="13.15">
      <c r="G475" s="114"/>
    </row>
    <row r="476" spans="7:7" ht="13.15">
      <c r="G476" s="114"/>
    </row>
    <row r="477" spans="7:7" ht="13.15">
      <c r="G477" s="114"/>
    </row>
    <row r="478" spans="7:7" ht="13.15">
      <c r="G478" s="114"/>
    </row>
    <row r="479" spans="7:7" ht="13.15">
      <c r="G479" s="114"/>
    </row>
    <row r="480" spans="7:7" ht="13.15">
      <c r="G480" s="114"/>
    </row>
    <row r="481" spans="7:7" ht="13.15">
      <c r="G481" s="114"/>
    </row>
    <row r="482" spans="7:7" ht="13.15">
      <c r="G482" s="114"/>
    </row>
    <row r="483" spans="7:7" ht="13.15">
      <c r="G483" s="114"/>
    </row>
    <row r="484" spans="7:7" ht="13.15">
      <c r="G484" s="114"/>
    </row>
    <row r="485" spans="7:7" ht="13.15">
      <c r="G485" s="114"/>
    </row>
    <row r="486" spans="7:7" ht="13.15">
      <c r="G486" s="114"/>
    </row>
    <row r="487" spans="7:7" ht="13.15">
      <c r="G487" s="114"/>
    </row>
    <row r="488" spans="7:7" ht="13.15">
      <c r="G488" s="114"/>
    </row>
    <row r="489" spans="7:7" ht="13.15">
      <c r="G489" s="114"/>
    </row>
    <row r="490" spans="7:7" ht="13.15">
      <c r="G490" s="114"/>
    </row>
    <row r="491" spans="7:7" ht="13.15">
      <c r="G491" s="114"/>
    </row>
    <row r="492" spans="7:7" ht="13.15">
      <c r="G492" s="114"/>
    </row>
    <row r="493" spans="7:7" ht="13.15">
      <c r="G493" s="114"/>
    </row>
    <row r="494" spans="7:7" ht="13.15">
      <c r="G494" s="114"/>
    </row>
    <row r="495" spans="7:7" ht="13.15">
      <c r="G495" s="114"/>
    </row>
    <row r="496" spans="7:7" ht="13.15">
      <c r="G496" s="114"/>
    </row>
    <row r="497" spans="7:7" ht="13.15">
      <c r="G497" s="114"/>
    </row>
    <row r="498" spans="7:7" ht="13.15">
      <c r="G498" s="114"/>
    </row>
    <row r="499" spans="7:7" ht="13.15">
      <c r="G499" s="114"/>
    </row>
    <row r="500" spans="7:7" ht="13.15">
      <c r="G500" s="114"/>
    </row>
    <row r="501" spans="7:7" ht="13.15">
      <c r="G501" s="114"/>
    </row>
    <row r="502" spans="7:7" ht="13.15">
      <c r="G502" s="114"/>
    </row>
    <row r="503" spans="7:7" ht="13.15">
      <c r="G503" s="114"/>
    </row>
    <row r="504" spans="7:7" ht="13.15">
      <c r="G504" s="114"/>
    </row>
    <row r="505" spans="7:7" ht="13.15">
      <c r="G505" s="114"/>
    </row>
    <row r="506" spans="7:7" ht="13.15">
      <c r="G506" s="114"/>
    </row>
    <row r="507" spans="7:7" ht="13.15">
      <c r="G507" s="114"/>
    </row>
    <row r="508" spans="7:7" ht="13.15">
      <c r="G508" s="114"/>
    </row>
    <row r="509" spans="7:7" ht="13.15">
      <c r="G509" s="114"/>
    </row>
    <row r="510" spans="7:7" ht="13.15">
      <c r="G510" s="114"/>
    </row>
    <row r="511" spans="7:7" ht="13.15">
      <c r="G511" s="114"/>
    </row>
    <row r="512" spans="7:7" ht="13.15">
      <c r="G512" s="114"/>
    </row>
    <row r="513" spans="7:7" ht="13.15">
      <c r="G513" s="114"/>
    </row>
    <row r="514" spans="7:7" ht="13.15">
      <c r="G514" s="114"/>
    </row>
    <row r="515" spans="7:7" ht="13.15">
      <c r="G515" s="114"/>
    </row>
    <row r="516" spans="7:7" ht="13.15">
      <c r="G516" s="114"/>
    </row>
    <row r="517" spans="7:7" ht="13.15">
      <c r="G517" s="114"/>
    </row>
    <row r="518" spans="7:7" ht="13.15">
      <c r="G518" s="114"/>
    </row>
    <row r="519" spans="7:7" ht="13.15">
      <c r="G519" s="114"/>
    </row>
    <row r="520" spans="7:7" ht="13.15">
      <c r="G520" s="114"/>
    </row>
    <row r="521" spans="7:7" ht="13.15">
      <c r="G521" s="114"/>
    </row>
    <row r="522" spans="7:7" ht="13.15">
      <c r="G522" s="114"/>
    </row>
    <row r="523" spans="7:7" ht="13.15">
      <c r="G523" s="114"/>
    </row>
    <row r="524" spans="7:7" ht="13.15">
      <c r="G524" s="114"/>
    </row>
    <row r="525" spans="7:7" ht="13.15">
      <c r="G525" s="114"/>
    </row>
    <row r="526" spans="7:7" ht="13.15">
      <c r="G526" s="114"/>
    </row>
    <row r="527" spans="7:7" ht="13.15">
      <c r="G527" s="114"/>
    </row>
    <row r="528" spans="7:7" ht="13.15">
      <c r="G528" s="114"/>
    </row>
    <row r="529" spans="7:7" ht="13.15">
      <c r="G529" s="114"/>
    </row>
    <row r="530" spans="7:7" ht="13.15">
      <c r="G530" s="114"/>
    </row>
    <row r="531" spans="7:7" ht="13.15">
      <c r="G531" s="114"/>
    </row>
    <row r="532" spans="7:7" ht="13.15">
      <c r="G532" s="114"/>
    </row>
    <row r="533" spans="7:7" ht="13.15">
      <c r="G533" s="114"/>
    </row>
    <row r="534" spans="7:7" ht="13.15">
      <c r="G534" s="114"/>
    </row>
    <row r="535" spans="7:7" ht="13.15">
      <c r="G535" s="114"/>
    </row>
    <row r="536" spans="7:7" ht="13.15">
      <c r="G536" s="114"/>
    </row>
    <row r="537" spans="7:7" ht="13.15">
      <c r="G537" s="114"/>
    </row>
    <row r="538" spans="7:7" ht="13.15">
      <c r="G538" s="114"/>
    </row>
    <row r="539" spans="7:7" ht="13.15">
      <c r="G539" s="114"/>
    </row>
    <row r="540" spans="7:7" ht="13.15">
      <c r="G540" s="114"/>
    </row>
    <row r="541" spans="7:7" ht="13.15">
      <c r="G541" s="114"/>
    </row>
    <row r="542" spans="7:7" ht="13.15">
      <c r="G542" s="114"/>
    </row>
    <row r="543" spans="7:7" ht="13.15">
      <c r="G543" s="114"/>
    </row>
    <row r="544" spans="7:7" ht="13.15">
      <c r="G544" s="114"/>
    </row>
    <row r="545" spans="7:7" ht="13.15">
      <c r="G545" s="114"/>
    </row>
    <row r="546" spans="7:7" ht="13.15">
      <c r="G546" s="114"/>
    </row>
    <row r="547" spans="7:7" ht="13.15">
      <c r="G547" s="114"/>
    </row>
    <row r="548" spans="7:7" ht="13.15">
      <c r="G548" s="114"/>
    </row>
    <row r="549" spans="7:7" ht="13.15">
      <c r="G549" s="114"/>
    </row>
    <row r="550" spans="7:7" ht="13.15">
      <c r="G550" s="114"/>
    </row>
    <row r="551" spans="7:7" ht="13.15">
      <c r="G551" s="114"/>
    </row>
    <row r="552" spans="7:7" ht="13.15">
      <c r="G552" s="114"/>
    </row>
    <row r="553" spans="7:7" ht="13.15">
      <c r="G553" s="114"/>
    </row>
    <row r="554" spans="7:7" ht="13.15">
      <c r="G554" s="114"/>
    </row>
    <row r="555" spans="7:7" ht="13.15">
      <c r="G555" s="114"/>
    </row>
    <row r="556" spans="7:7" ht="13.15">
      <c r="G556" s="114"/>
    </row>
    <row r="557" spans="7:7" ht="13.15">
      <c r="G557" s="114"/>
    </row>
    <row r="558" spans="7:7" ht="13.15">
      <c r="G558" s="114"/>
    </row>
    <row r="559" spans="7:7" ht="13.15">
      <c r="G559" s="114"/>
    </row>
    <row r="560" spans="7:7" ht="13.15">
      <c r="G560" s="114"/>
    </row>
    <row r="561" spans="7:7" ht="13.15">
      <c r="G561" s="114"/>
    </row>
    <row r="562" spans="7:7" ht="13.15">
      <c r="G562" s="114"/>
    </row>
    <row r="563" spans="7:7" ht="13.15">
      <c r="G563" s="114"/>
    </row>
    <row r="564" spans="7:7" ht="13.15">
      <c r="G564" s="114"/>
    </row>
    <row r="565" spans="7:7" ht="13.15">
      <c r="G565" s="114"/>
    </row>
    <row r="566" spans="7:7" ht="13.15">
      <c r="G566" s="114"/>
    </row>
    <row r="567" spans="7:7" ht="13.15">
      <c r="G567" s="114"/>
    </row>
    <row r="568" spans="7:7" ht="13.15">
      <c r="G568" s="114"/>
    </row>
    <row r="569" spans="7:7" ht="13.15">
      <c r="G569" s="114"/>
    </row>
    <row r="570" spans="7:7" ht="13.15">
      <c r="G570" s="114"/>
    </row>
    <row r="571" spans="7:7" ht="13.15">
      <c r="G571" s="114"/>
    </row>
    <row r="572" spans="7:7" ht="13.15">
      <c r="G572" s="114"/>
    </row>
    <row r="573" spans="7:7" ht="13.15">
      <c r="G573" s="114"/>
    </row>
    <row r="574" spans="7:7" ht="13.15">
      <c r="G574" s="114"/>
    </row>
    <row r="575" spans="7:7" ht="13.15">
      <c r="G575" s="114"/>
    </row>
    <row r="576" spans="7:7" ht="13.15">
      <c r="G576" s="114"/>
    </row>
    <row r="577" spans="7:7" ht="13.15">
      <c r="G577" s="114"/>
    </row>
    <row r="578" spans="7:7" ht="13.15">
      <c r="G578" s="114"/>
    </row>
    <row r="579" spans="7:7" ht="13.15">
      <c r="G579" s="114"/>
    </row>
    <row r="580" spans="7:7" ht="13.15">
      <c r="G580" s="114"/>
    </row>
    <row r="581" spans="7:7" ht="13.15">
      <c r="G581" s="114"/>
    </row>
    <row r="582" spans="7:7" ht="13.15">
      <c r="G582" s="114"/>
    </row>
    <row r="583" spans="7:7" ht="13.15">
      <c r="G583" s="114"/>
    </row>
    <row r="584" spans="7:7" ht="13.15">
      <c r="G584" s="114"/>
    </row>
    <row r="585" spans="7:7" ht="13.15">
      <c r="G585" s="114"/>
    </row>
    <row r="586" spans="7:7" ht="13.15">
      <c r="G586" s="114"/>
    </row>
    <row r="587" spans="7:7" ht="13.15">
      <c r="G587" s="114"/>
    </row>
    <row r="588" spans="7:7" ht="13.15">
      <c r="G588" s="114"/>
    </row>
    <row r="589" spans="7:7" ht="13.15">
      <c r="G589" s="114"/>
    </row>
    <row r="590" spans="7:7" ht="13.15">
      <c r="G590" s="114"/>
    </row>
    <row r="591" spans="7:7" ht="13.15">
      <c r="G591" s="114"/>
    </row>
    <row r="592" spans="7:7" ht="13.15">
      <c r="G592" s="114"/>
    </row>
    <row r="593" spans="7:7" ht="13.15">
      <c r="G593" s="114"/>
    </row>
    <row r="594" spans="7:7" ht="13.15">
      <c r="G594" s="114"/>
    </row>
    <row r="595" spans="7:7" ht="13.15">
      <c r="G595" s="114"/>
    </row>
    <row r="596" spans="7:7" ht="13.15">
      <c r="G596" s="114"/>
    </row>
    <row r="597" spans="7:7" ht="13.15">
      <c r="G597" s="114"/>
    </row>
    <row r="598" spans="7:7" ht="13.15">
      <c r="G598" s="114"/>
    </row>
    <row r="599" spans="7:7" ht="13.15">
      <c r="G599" s="114"/>
    </row>
    <row r="600" spans="7:7" ht="13.15">
      <c r="G600" s="114"/>
    </row>
    <row r="601" spans="7:7" ht="13.15">
      <c r="G601" s="114"/>
    </row>
    <row r="602" spans="7:7" ht="13.15">
      <c r="G602" s="114"/>
    </row>
    <row r="603" spans="7:7" ht="13.15">
      <c r="G603" s="114"/>
    </row>
    <row r="604" spans="7:7" ht="13.15">
      <c r="G604" s="114"/>
    </row>
    <row r="605" spans="7:7" ht="13.15">
      <c r="G605" s="114"/>
    </row>
    <row r="606" spans="7:7" ht="13.15">
      <c r="G606" s="114"/>
    </row>
    <row r="607" spans="7:7" ht="13.15">
      <c r="G607" s="114"/>
    </row>
    <row r="608" spans="7:7" ht="13.15">
      <c r="G608" s="114"/>
    </row>
    <row r="609" spans="7:7" ht="13.15">
      <c r="G609" s="114"/>
    </row>
    <row r="610" spans="7:7" ht="13.15">
      <c r="G610" s="114"/>
    </row>
    <row r="611" spans="7:7" ht="13.15">
      <c r="G611" s="114"/>
    </row>
    <row r="612" spans="7:7" ht="13.15">
      <c r="G612" s="114"/>
    </row>
    <row r="613" spans="7:7" ht="13.15">
      <c r="G613" s="114"/>
    </row>
    <row r="614" spans="7:7" ht="13.15">
      <c r="G614" s="114"/>
    </row>
    <row r="615" spans="7:7" ht="13.15">
      <c r="G615" s="114"/>
    </row>
    <row r="616" spans="7:7" ht="13.15">
      <c r="G616" s="114"/>
    </row>
    <row r="617" spans="7:7" ht="13.15">
      <c r="G617" s="114"/>
    </row>
    <row r="618" spans="7:7" ht="13.15">
      <c r="G618" s="114"/>
    </row>
    <row r="619" spans="7:7" ht="13.15">
      <c r="G619" s="114"/>
    </row>
    <row r="620" spans="7:7" ht="13.15">
      <c r="G620" s="114"/>
    </row>
    <row r="621" spans="7:7" ht="13.15">
      <c r="G621" s="114"/>
    </row>
    <row r="622" spans="7:7" ht="13.15">
      <c r="G622" s="114"/>
    </row>
    <row r="623" spans="7:7" ht="13.15">
      <c r="G623" s="114"/>
    </row>
    <row r="624" spans="7:7" ht="13.15">
      <c r="G624" s="114"/>
    </row>
    <row r="625" spans="7:7" ht="13.15">
      <c r="G625" s="114"/>
    </row>
    <row r="626" spans="7:7" ht="13.15">
      <c r="G626" s="114"/>
    </row>
    <row r="627" spans="7:7" ht="13.15">
      <c r="G627" s="114"/>
    </row>
    <row r="628" spans="7:7" ht="13.15">
      <c r="G628" s="114"/>
    </row>
    <row r="629" spans="7:7" ht="13.15">
      <c r="G629" s="114"/>
    </row>
    <row r="630" spans="7:7" ht="13.15">
      <c r="G630" s="114"/>
    </row>
    <row r="631" spans="7:7" ht="13.15">
      <c r="G631" s="114"/>
    </row>
    <row r="632" spans="7:7" ht="13.15">
      <c r="G632" s="114"/>
    </row>
    <row r="633" spans="7:7" ht="13.15">
      <c r="G633" s="114"/>
    </row>
    <row r="634" spans="7:7" ht="13.15">
      <c r="G634" s="114"/>
    </row>
    <row r="635" spans="7:7" ht="13.15">
      <c r="G635" s="114"/>
    </row>
    <row r="636" spans="7:7" ht="13.15">
      <c r="G636" s="114"/>
    </row>
    <row r="637" spans="7:7" ht="13.15">
      <c r="G637" s="114"/>
    </row>
    <row r="638" spans="7:7" ht="13.15">
      <c r="G638" s="114"/>
    </row>
    <row r="639" spans="7:7" ht="13.15">
      <c r="G639" s="114"/>
    </row>
    <row r="640" spans="7:7" ht="13.15">
      <c r="G640" s="114"/>
    </row>
    <row r="641" spans="7:7" ht="13.15">
      <c r="G641" s="114"/>
    </row>
    <row r="642" spans="7:7" ht="13.15">
      <c r="G642" s="114"/>
    </row>
    <row r="643" spans="7:7" ht="13.15">
      <c r="G643" s="114"/>
    </row>
    <row r="644" spans="7:7" ht="13.15">
      <c r="G644" s="114"/>
    </row>
    <row r="645" spans="7:7" ht="13.15">
      <c r="G645" s="114"/>
    </row>
    <row r="646" spans="7:7" ht="13.15">
      <c r="G646" s="114"/>
    </row>
    <row r="647" spans="7:7" ht="13.15">
      <c r="G647" s="114"/>
    </row>
    <row r="648" spans="7:7" ht="13.15">
      <c r="G648" s="114"/>
    </row>
    <row r="649" spans="7:7" ht="13.15">
      <c r="G649" s="114"/>
    </row>
    <row r="650" spans="7:7" ht="13.15">
      <c r="G650" s="114"/>
    </row>
    <row r="651" spans="7:7" ht="13.15">
      <c r="G651" s="114"/>
    </row>
    <row r="652" spans="7:7" ht="13.15">
      <c r="G652" s="114"/>
    </row>
    <row r="653" spans="7:7" ht="13.15">
      <c r="G653" s="114"/>
    </row>
    <row r="654" spans="7:7" ht="13.15">
      <c r="G654" s="114"/>
    </row>
    <row r="655" spans="7:7" ht="13.15">
      <c r="G655" s="114"/>
    </row>
    <row r="656" spans="7:7" ht="13.15">
      <c r="G656" s="114"/>
    </row>
    <row r="657" spans="7:7" ht="13.15">
      <c r="G657" s="114"/>
    </row>
    <row r="658" spans="7:7" ht="13.15">
      <c r="G658" s="114"/>
    </row>
    <row r="659" spans="7:7" ht="13.15">
      <c r="G659" s="114"/>
    </row>
    <row r="660" spans="7:7" ht="13.15">
      <c r="G660" s="114"/>
    </row>
    <row r="661" spans="7:7" ht="13.15">
      <c r="G661" s="114"/>
    </row>
    <row r="662" spans="7:7" ht="13.15">
      <c r="G662" s="114"/>
    </row>
    <row r="663" spans="7:7" ht="13.15">
      <c r="G663" s="114"/>
    </row>
    <row r="664" spans="7:7" ht="13.15">
      <c r="G664" s="114"/>
    </row>
    <row r="665" spans="7:7" ht="13.15">
      <c r="G665" s="114"/>
    </row>
    <row r="666" spans="7:7" ht="13.15">
      <c r="G666" s="114"/>
    </row>
    <row r="667" spans="7:7" ht="13.15">
      <c r="G667" s="114"/>
    </row>
    <row r="668" spans="7:7" ht="13.15">
      <c r="G668" s="114"/>
    </row>
    <row r="669" spans="7:7" ht="13.15">
      <c r="G669" s="114"/>
    </row>
    <row r="670" spans="7:7" ht="13.15">
      <c r="G670" s="114"/>
    </row>
    <row r="671" spans="7:7" ht="13.15">
      <c r="G671" s="114"/>
    </row>
    <row r="672" spans="7:7" ht="13.15">
      <c r="G672" s="114"/>
    </row>
    <row r="673" spans="7:7" ht="13.15">
      <c r="G673" s="114"/>
    </row>
    <row r="674" spans="7:7" ht="13.15">
      <c r="G674" s="114"/>
    </row>
    <row r="675" spans="7:7" ht="13.15">
      <c r="G675" s="114"/>
    </row>
    <row r="676" spans="7:7" ht="13.15">
      <c r="G676" s="114"/>
    </row>
    <row r="677" spans="7:7" ht="13.15">
      <c r="G677" s="114"/>
    </row>
    <row r="678" spans="7:7" ht="13.15">
      <c r="G678" s="114"/>
    </row>
    <row r="679" spans="7:7" ht="13.15">
      <c r="G679" s="114"/>
    </row>
    <row r="680" spans="7:7" ht="13.15">
      <c r="G680" s="114"/>
    </row>
    <row r="681" spans="7:7" ht="13.15">
      <c r="G681" s="114"/>
    </row>
    <row r="682" spans="7:7" ht="13.15">
      <c r="G682" s="114"/>
    </row>
    <row r="683" spans="7:7" ht="13.15">
      <c r="G683" s="114"/>
    </row>
    <row r="684" spans="7:7" ht="13.15">
      <c r="G684" s="114"/>
    </row>
    <row r="685" spans="7:7" ht="13.15">
      <c r="G685" s="114"/>
    </row>
    <row r="686" spans="7:7" ht="13.15">
      <c r="G686" s="114"/>
    </row>
    <row r="687" spans="7:7" ht="13.15">
      <c r="G687" s="114"/>
    </row>
    <row r="688" spans="7:7" ht="13.15">
      <c r="G688" s="114"/>
    </row>
    <row r="689" spans="7:7" ht="13.15">
      <c r="G689" s="114"/>
    </row>
    <row r="690" spans="7:7" ht="13.15">
      <c r="G690" s="114"/>
    </row>
    <row r="691" spans="7:7" ht="13.15">
      <c r="G691" s="114"/>
    </row>
    <row r="692" spans="7:7" ht="13.15">
      <c r="G692" s="114"/>
    </row>
    <row r="693" spans="7:7" ht="13.15">
      <c r="G693" s="114"/>
    </row>
    <row r="694" spans="7:7" ht="13.15">
      <c r="G694" s="114"/>
    </row>
    <row r="695" spans="7:7" ht="13.15">
      <c r="G695" s="114"/>
    </row>
    <row r="696" spans="7:7" ht="13.15">
      <c r="G696" s="114"/>
    </row>
    <row r="697" spans="7:7" ht="13.15">
      <c r="G697" s="114"/>
    </row>
    <row r="698" spans="7:7" ht="13.15">
      <c r="G698" s="114"/>
    </row>
    <row r="699" spans="7:7" ht="13.15">
      <c r="G699" s="114"/>
    </row>
    <row r="700" spans="7:7" ht="13.15">
      <c r="G700" s="114"/>
    </row>
    <row r="701" spans="7:7" ht="13.15">
      <c r="G701" s="114"/>
    </row>
    <row r="702" spans="7:7" ht="13.15">
      <c r="G702" s="114"/>
    </row>
    <row r="703" spans="7:7" ht="13.15">
      <c r="G703" s="114"/>
    </row>
    <row r="704" spans="7:7" ht="13.15">
      <c r="G704" s="114"/>
    </row>
    <row r="705" spans="7:7" ht="13.15">
      <c r="G705" s="114"/>
    </row>
    <row r="706" spans="7:7" ht="13.15">
      <c r="G706" s="114"/>
    </row>
    <row r="707" spans="7:7" ht="13.15">
      <c r="G707" s="114"/>
    </row>
    <row r="708" spans="7:7" ht="13.15">
      <c r="G708" s="114"/>
    </row>
    <row r="709" spans="7:7" ht="13.15">
      <c r="G709" s="114"/>
    </row>
    <row r="710" spans="7:7" ht="13.15">
      <c r="G710" s="114"/>
    </row>
    <row r="711" spans="7:7" ht="13.15">
      <c r="G711" s="114"/>
    </row>
    <row r="712" spans="7:7" ht="13.15">
      <c r="G712" s="114"/>
    </row>
    <row r="713" spans="7:7" ht="13.15">
      <c r="G713" s="114"/>
    </row>
    <row r="714" spans="7:7" ht="13.15">
      <c r="G714" s="114"/>
    </row>
    <row r="715" spans="7:7" ht="13.15">
      <c r="G715" s="114"/>
    </row>
    <row r="716" spans="7:7" ht="13.15">
      <c r="G716" s="114"/>
    </row>
    <row r="717" spans="7:7" ht="13.15">
      <c r="G717" s="114"/>
    </row>
    <row r="718" spans="7:7" ht="13.15">
      <c r="G718" s="114"/>
    </row>
    <row r="719" spans="7:7" ht="13.15">
      <c r="G719" s="114"/>
    </row>
    <row r="720" spans="7:7" ht="13.15">
      <c r="G720" s="114"/>
    </row>
    <row r="721" spans="7:7" ht="13.15">
      <c r="G721" s="114"/>
    </row>
    <row r="722" spans="7:7" ht="13.15">
      <c r="G722" s="114"/>
    </row>
    <row r="723" spans="7:7" ht="13.15">
      <c r="G723" s="114"/>
    </row>
    <row r="724" spans="7:7" ht="13.15">
      <c r="G724" s="114"/>
    </row>
    <row r="725" spans="7:7" ht="13.15">
      <c r="G725" s="114"/>
    </row>
    <row r="726" spans="7:7" ht="13.15">
      <c r="G726" s="114"/>
    </row>
    <row r="727" spans="7:7" ht="13.15">
      <c r="G727" s="114"/>
    </row>
    <row r="728" spans="7:7" ht="13.15">
      <c r="G728" s="114"/>
    </row>
    <row r="729" spans="7:7" ht="13.15">
      <c r="G729" s="114"/>
    </row>
    <row r="730" spans="7:7" ht="13.15">
      <c r="G730" s="114"/>
    </row>
    <row r="731" spans="7:7" ht="13.15">
      <c r="G731" s="114"/>
    </row>
    <row r="732" spans="7:7" ht="13.15">
      <c r="G732" s="114"/>
    </row>
    <row r="733" spans="7:7" ht="13.15">
      <c r="G733" s="114"/>
    </row>
    <row r="734" spans="7:7" ht="13.15">
      <c r="G734" s="114"/>
    </row>
    <row r="735" spans="7:7" ht="13.15">
      <c r="G735" s="114"/>
    </row>
    <row r="736" spans="7:7" ht="13.15">
      <c r="G736" s="114"/>
    </row>
    <row r="737" spans="7:7" ht="13.15">
      <c r="G737" s="114"/>
    </row>
    <row r="738" spans="7:7" ht="13.15">
      <c r="G738" s="114"/>
    </row>
    <row r="739" spans="7:7" ht="13.15">
      <c r="G739" s="114"/>
    </row>
    <row r="740" spans="7:7" ht="13.15">
      <c r="G740" s="114"/>
    </row>
    <row r="741" spans="7:7" ht="13.15">
      <c r="G741" s="114"/>
    </row>
    <row r="742" spans="7:7" ht="13.15">
      <c r="G742" s="114"/>
    </row>
    <row r="743" spans="7:7" ht="13.15">
      <c r="G743" s="114"/>
    </row>
    <row r="744" spans="7:7" ht="13.15">
      <c r="G744" s="114"/>
    </row>
    <row r="745" spans="7:7" ht="13.15">
      <c r="G745" s="114"/>
    </row>
    <row r="746" spans="7:7" ht="13.15">
      <c r="G746" s="114"/>
    </row>
    <row r="747" spans="7:7" ht="13.15">
      <c r="G747" s="114"/>
    </row>
    <row r="748" spans="7:7" ht="13.15">
      <c r="G748" s="114"/>
    </row>
    <row r="749" spans="7:7" ht="13.15">
      <c r="G749" s="114"/>
    </row>
    <row r="750" spans="7:7" ht="13.15">
      <c r="G750" s="114"/>
    </row>
    <row r="751" spans="7:7" ht="13.15">
      <c r="G751" s="114"/>
    </row>
    <row r="752" spans="7:7" ht="13.15">
      <c r="G752" s="114"/>
    </row>
    <row r="753" spans="7:7" ht="13.15">
      <c r="G753" s="114"/>
    </row>
    <row r="754" spans="7:7" ht="13.15">
      <c r="G754" s="114"/>
    </row>
    <row r="755" spans="7:7" ht="13.15">
      <c r="G755" s="114"/>
    </row>
    <row r="756" spans="7:7" ht="13.15">
      <c r="G756" s="114"/>
    </row>
    <row r="757" spans="7:7" ht="13.15">
      <c r="G757" s="114"/>
    </row>
    <row r="758" spans="7:7" ht="13.15">
      <c r="G758" s="114"/>
    </row>
    <row r="759" spans="7:7" ht="13.15">
      <c r="G759" s="114"/>
    </row>
    <row r="760" spans="7:7" ht="13.15">
      <c r="G760" s="114"/>
    </row>
    <row r="761" spans="7:7" ht="13.15">
      <c r="G761" s="114"/>
    </row>
    <row r="762" spans="7:7" ht="13.15">
      <c r="G762" s="114"/>
    </row>
    <row r="763" spans="7:7" ht="13.15">
      <c r="G763" s="114"/>
    </row>
    <row r="764" spans="7:7" ht="13.15">
      <c r="G764" s="114"/>
    </row>
    <row r="765" spans="7:7" ht="13.15">
      <c r="G765" s="114"/>
    </row>
    <row r="766" spans="7:7" ht="13.15">
      <c r="G766" s="114"/>
    </row>
    <row r="767" spans="7:7" ht="13.15">
      <c r="G767" s="114"/>
    </row>
    <row r="768" spans="7:7" ht="13.15">
      <c r="G768" s="114"/>
    </row>
    <row r="769" spans="7:7" ht="13.15">
      <c r="G769" s="114"/>
    </row>
    <row r="770" spans="7:7" ht="13.15">
      <c r="G770" s="114"/>
    </row>
    <row r="771" spans="7:7" ht="13.15">
      <c r="G771" s="114"/>
    </row>
    <row r="772" spans="7:7" ht="13.15">
      <c r="G772" s="114"/>
    </row>
    <row r="773" spans="7:7" ht="13.15">
      <c r="G773" s="114"/>
    </row>
    <row r="774" spans="7:7" ht="13.15">
      <c r="G774" s="114"/>
    </row>
    <row r="775" spans="7:7" ht="13.15">
      <c r="G775" s="114"/>
    </row>
    <row r="776" spans="7:7" ht="13.15">
      <c r="G776" s="114"/>
    </row>
    <row r="777" spans="7:7" ht="13.15">
      <c r="G777" s="114"/>
    </row>
    <row r="778" spans="7:7" ht="13.15">
      <c r="G778" s="114"/>
    </row>
    <row r="779" spans="7:7" ht="13.15">
      <c r="G779" s="114"/>
    </row>
    <row r="780" spans="7:7" ht="13.15">
      <c r="G780" s="114"/>
    </row>
    <row r="781" spans="7:7" ht="13.15">
      <c r="G781" s="114"/>
    </row>
    <row r="782" spans="7:7" ht="13.15">
      <c r="G782" s="114"/>
    </row>
    <row r="783" spans="7:7" ht="13.15">
      <c r="G783" s="114"/>
    </row>
    <row r="784" spans="7:7" ht="13.15">
      <c r="G784" s="114"/>
    </row>
    <row r="785" spans="7:7" ht="13.15">
      <c r="G785" s="114"/>
    </row>
    <row r="786" spans="7:7" ht="13.15">
      <c r="G786" s="114"/>
    </row>
    <row r="787" spans="7:7" ht="13.15">
      <c r="G787" s="114"/>
    </row>
    <row r="788" spans="7:7" ht="13.15">
      <c r="G788" s="114"/>
    </row>
    <row r="789" spans="7:7" ht="13.15">
      <c r="G789" s="114"/>
    </row>
    <row r="790" spans="7:7" ht="13.15">
      <c r="G790" s="114"/>
    </row>
    <row r="791" spans="7:7" ht="13.15">
      <c r="G791" s="114"/>
    </row>
    <row r="792" spans="7:7" ht="13.15">
      <c r="G792" s="114"/>
    </row>
    <row r="793" spans="7:7" ht="13.15">
      <c r="G793" s="114"/>
    </row>
    <row r="794" spans="7:7" ht="13.15">
      <c r="G794" s="114"/>
    </row>
    <row r="795" spans="7:7" ht="13.15">
      <c r="G795" s="114"/>
    </row>
    <row r="796" spans="7:7" ht="13.15">
      <c r="G796" s="114"/>
    </row>
    <row r="797" spans="7:7" ht="13.15">
      <c r="G797" s="114"/>
    </row>
    <row r="798" spans="7:7" ht="13.15">
      <c r="G798" s="114"/>
    </row>
    <row r="799" spans="7:7" ht="13.15">
      <c r="G799" s="114"/>
    </row>
    <row r="800" spans="7:7" ht="13.15">
      <c r="G800" s="114"/>
    </row>
    <row r="801" spans="7:7" ht="13.15">
      <c r="G801" s="114"/>
    </row>
    <row r="802" spans="7:7" ht="13.15">
      <c r="G802" s="114"/>
    </row>
    <row r="803" spans="7:7" ht="13.15">
      <c r="G803" s="114"/>
    </row>
    <row r="804" spans="7:7" ht="13.15">
      <c r="G804" s="114"/>
    </row>
    <row r="805" spans="7:7" ht="13.15">
      <c r="G805" s="114"/>
    </row>
    <row r="806" spans="7:7" ht="13.15">
      <c r="G806" s="114"/>
    </row>
    <row r="807" spans="7:7" ht="13.15">
      <c r="G807" s="114"/>
    </row>
    <row r="808" spans="7:7" ht="13.15">
      <c r="G808" s="114"/>
    </row>
    <row r="809" spans="7:7" ht="13.15">
      <c r="G809" s="114"/>
    </row>
    <row r="810" spans="7:7" ht="13.15">
      <c r="G810" s="114"/>
    </row>
    <row r="811" spans="7:7" ht="13.15">
      <c r="G811" s="114"/>
    </row>
    <row r="812" spans="7:7" ht="13.15">
      <c r="G812" s="114"/>
    </row>
    <row r="813" spans="7:7" ht="13.15">
      <c r="G813" s="114"/>
    </row>
    <row r="814" spans="7:7" ht="13.15">
      <c r="G814" s="114"/>
    </row>
    <row r="815" spans="7:7" ht="13.15">
      <c r="G815" s="114"/>
    </row>
    <row r="816" spans="7:7" ht="13.15">
      <c r="G816" s="114"/>
    </row>
    <row r="817" spans="7:7" ht="13.15">
      <c r="G817" s="114"/>
    </row>
    <row r="818" spans="7:7" ht="13.15">
      <c r="G818" s="114"/>
    </row>
    <row r="819" spans="7:7" ht="13.15">
      <c r="G819" s="114"/>
    </row>
    <row r="820" spans="7:7" ht="13.15">
      <c r="G820" s="114"/>
    </row>
    <row r="821" spans="7:7" ht="13.15">
      <c r="G821" s="114"/>
    </row>
    <row r="822" spans="7:7" ht="13.15">
      <c r="G822" s="114"/>
    </row>
    <row r="823" spans="7:7" ht="13.15">
      <c r="G823" s="114"/>
    </row>
    <row r="824" spans="7:7" ht="13.15">
      <c r="G824" s="114"/>
    </row>
    <row r="825" spans="7:7" ht="13.15">
      <c r="G825" s="114"/>
    </row>
    <row r="826" spans="7:7" ht="13.15">
      <c r="G826" s="114"/>
    </row>
    <row r="827" spans="7:7" ht="13.15">
      <c r="G827" s="114"/>
    </row>
    <row r="828" spans="7:7" ht="13.15">
      <c r="G828" s="114"/>
    </row>
    <row r="829" spans="7:7" ht="13.15">
      <c r="G829" s="114"/>
    </row>
    <row r="830" spans="7:7" ht="13.15">
      <c r="G830" s="114"/>
    </row>
    <row r="831" spans="7:7" ht="13.15">
      <c r="G831" s="114"/>
    </row>
    <row r="832" spans="7:7" ht="13.15">
      <c r="G832" s="114"/>
    </row>
    <row r="833" spans="7:7" ht="13.15">
      <c r="G833" s="114"/>
    </row>
    <row r="834" spans="7:7" ht="13.15">
      <c r="G834" s="114"/>
    </row>
    <row r="835" spans="7:7" ht="13.15">
      <c r="G835" s="114"/>
    </row>
    <row r="836" spans="7:7" ht="13.15">
      <c r="G836" s="114"/>
    </row>
    <row r="837" spans="7:7" ht="13.15">
      <c r="G837" s="114"/>
    </row>
    <row r="838" spans="7:7" ht="13.15">
      <c r="G838" s="114"/>
    </row>
    <row r="839" spans="7:7" ht="13.15">
      <c r="G839" s="114"/>
    </row>
    <row r="840" spans="7:7" ht="13.15">
      <c r="G840" s="114"/>
    </row>
    <row r="841" spans="7:7" ht="13.15">
      <c r="G841" s="114"/>
    </row>
    <row r="842" spans="7:7" ht="13.15">
      <c r="G842" s="114"/>
    </row>
    <row r="843" spans="7:7" ht="13.15">
      <c r="G843" s="114"/>
    </row>
    <row r="844" spans="7:7" ht="13.15">
      <c r="G844" s="114"/>
    </row>
    <row r="845" spans="7:7" ht="13.15">
      <c r="G845" s="114"/>
    </row>
    <row r="846" spans="7:7" ht="13.15">
      <c r="G846" s="114"/>
    </row>
    <row r="847" spans="7:7" ht="13.15">
      <c r="G847" s="114"/>
    </row>
    <row r="848" spans="7:7" ht="13.15">
      <c r="G848" s="114"/>
    </row>
    <row r="849" spans="7:7" ht="13.15">
      <c r="G849" s="114"/>
    </row>
    <row r="850" spans="7:7" ht="13.15">
      <c r="G850" s="114"/>
    </row>
    <row r="851" spans="7:7" ht="13.15">
      <c r="G851" s="114"/>
    </row>
    <row r="852" spans="7:7" ht="13.15">
      <c r="G852" s="114"/>
    </row>
    <row r="853" spans="7:7" ht="13.15">
      <c r="G853" s="114"/>
    </row>
    <row r="854" spans="7:7" ht="13.15">
      <c r="G854" s="114"/>
    </row>
    <row r="855" spans="7:7" ht="13.15">
      <c r="G855" s="114"/>
    </row>
    <row r="856" spans="7:7" ht="13.15">
      <c r="G856" s="114"/>
    </row>
    <row r="857" spans="7:7" ht="13.15">
      <c r="G857" s="114"/>
    </row>
    <row r="858" spans="7:7" ht="13.15">
      <c r="G858" s="114"/>
    </row>
    <row r="859" spans="7:7" ht="13.15">
      <c r="G859" s="114"/>
    </row>
    <row r="860" spans="7:7" ht="13.15">
      <c r="G860" s="114"/>
    </row>
    <row r="861" spans="7:7" ht="13.15">
      <c r="G861" s="114"/>
    </row>
    <row r="862" spans="7:7" ht="13.15">
      <c r="G862" s="114"/>
    </row>
    <row r="863" spans="7:7" ht="13.15">
      <c r="G863" s="114"/>
    </row>
    <row r="864" spans="7:7" ht="13.15">
      <c r="G864" s="114"/>
    </row>
    <row r="865" spans="7:7" ht="13.15">
      <c r="G865" s="114"/>
    </row>
    <row r="866" spans="7:7" ht="13.15">
      <c r="G866" s="114"/>
    </row>
    <row r="867" spans="7:7" ht="13.15">
      <c r="G867" s="114"/>
    </row>
    <row r="868" spans="7:7" ht="13.15">
      <c r="G868" s="114"/>
    </row>
    <row r="869" spans="7:7" ht="13.15">
      <c r="G869" s="114"/>
    </row>
    <row r="870" spans="7:7" ht="13.15">
      <c r="G870" s="114"/>
    </row>
    <row r="871" spans="7:7" ht="13.15">
      <c r="G871" s="114"/>
    </row>
    <row r="872" spans="7:7" ht="13.15">
      <c r="G872" s="114"/>
    </row>
    <row r="873" spans="7:7" ht="13.15">
      <c r="G873" s="114"/>
    </row>
    <row r="874" spans="7:7" ht="13.15">
      <c r="G874" s="114"/>
    </row>
    <row r="875" spans="7:7" ht="13.15">
      <c r="G875" s="114"/>
    </row>
    <row r="876" spans="7:7" ht="13.15">
      <c r="G876" s="114"/>
    </row>
    <row r="877" spans="7:7" ht="13.15">
      <c r="G877" s="114"/>
    </row>
    <row r="878" spans="7:7" ht="13.15">
      <c r="G878" s="114"/>
    </row>
    <row r="879" spans="7:7" ht="13.15">
      <c r="G879" s="114"/>
    </row>
    <row r="880" spans="7:7" ht="13.15">
      <c r="G880" s="114"/>
    </row>
    <row r="881" spans="7:7" ht="13.15">
      <c r="G881" s="114"/>
    </row>
    <row r="882" spans="7:7" ht="13.15">
      <c r="G882" s="114"/>
    </row>
    <row r="883" spans="7:7" ht="13.15">
      <c r="G883" s="114"/>
    </row>
    <row r="884" spans="7:7" ht="13.15">
      <c r="G884" s="114"/>
    </row>
    <row r="885" spans="7:7" ht="13.15">
      <c r="G885" s="114"/>
    </row>
    <row r="886" spans="7:7" ht="13.15">
      <c r="G886" s="114"/>
    </row>
    <row r="887" spans="7:7" ht="13.15">
      <c r="G887" s="114"/>
    </row>
    <row r="888" spans="7:7" ht="13.15">
      <c r="G888" s="114"/>
    </row>
    <row r="889" spans="7:7" ht="13.15">
      <c r="G889" s="114"/>
    </row>
    <row r="890" spans="7:7" ht="13.15">
      <c r="G890" s="114"/>
    </row>
    <row r="891" spans="7:7" ht="13.15">
      <c r="G891" s="114"/>
    </row>
    <row r="892" spans="7:7" ht="13.15">
      <c r="G892" s="114"/>
    </row>
    <row r="893" spans="7:7" ht="13.15">
      <c r="G893" s="114"/>
    </row>
    <row r="894" spans="7:7" ht="13.15">
      <c r="G894" s="114"/>
    </row>
    <row r="895" spans="7:7" ht="13.15">
      <c r="G895" s="114"/>
    </row>
    <row r="896" spans="7:7" ht="13.15">
      <c r="G896" s="114"/>
    </row>
    <row r="897" spans="7:7" ht="13.15">
      <c r="G897" s="114"/>
    </row>
    <row r="898" spans="7:7" ht="13.15">
      <c r="G898" s="114"/>
    </row>
    <row r="899" spans="7:7" ht="13.15">
      <c r="G899" s="114"/>
    </row>
    <row r="900" spans="7:7" ht="13.15">
      <c r="G900" s="114"/>
    </row>
    <row r="901" spans="7:7" ht="13.15">
      <c r="G901" s="114"/>
    </row>
    <row r="902" spans="7:7" ht="13.15">
      <c r="G902" s="114"/>
    </row>
    <row r="903" spans="7:7" ht="13.15">
      <c r="G903" s="114"/>
    </row>
    <row r="904" spans="7:7" ht="13.15">
      <c r="G904" s="114"/>
    </row>
    <row r="905" spans="7:7" ht="13.15">
      <c r="G905" s="114"/>
    </row>
    <row r="906" spans="7:7" ht="13.15">
      <c r="G906" s="114"/>
    </row>
    <row r="907" spans="7:7" ht="13.15">
      <c r="G907" s="114"/>
    </row>
    <row r="908" spans="7:7" ht="13.15">
      <c r="G908" s="114"/>
    </row>
    <row r="909" spans="7:7" ht="13.15">
      <c r="G909" s="114"/>
    </row>
    <row r="910" spans="7:7" ht="13.15">
      <c r="G910" s="114"/>
    </row>
    <row r="911" spans="7:7" ht="13.15">
      <c r="G911" s="114"/>
    </row>
    <row r="912" spans="7:7" ht="13.15">
      <c r="G912" s="114"/>
    </row>
    <row r="913" spans="7:7" ht="13.15">
      <c r="G913" s="114"/>
    </row>
    <row r="914" spans="7:7" ht="13.15">
      <c r="G914" s="114"/>
    </row>
    <row r="915" spans="7:7" ht="13.15">
      <c r="G915" s="114"/>
    </row>
    <row r="916" spans="7:7" ht="13.15">
      <c r="G916" s="114"/>
    </row>
    <row r="917" spans="7:7" ht="13.15">
      <c r="G917" s="114"/>
    </row>
    <row r="918" spans="7:7" ht="13.15">
      <c r="G918" s="114"/>
    </row>
    <row r="919" spans="7:7" ht="13.15">
      <c r="G919" s="114"/>
    </row>
    <row r="920" spans="7:7" ht="13.15">
      <c r="G920" s="114"/>
    </row>
    <row r="921" spans="7:7" ht="13.15">
      <c r="G921" s="114"/>
    </row>
    <row r="922" spans="7:7" ht="13.15">
      <c r="G922" s="114"/>
    </row>
    <row r="923" spans="7:7" ht="13.15">
      <c r="G923" s="114"/>
    </row>
    <row r="924" spans="7:7" ht="13.15">
      <c r="G924" s="114"/>
    </row>
    <row r="925" spans="7:7" ht="13.15">
      <c r="G925" s="114"/>
    </row>
    <row r="926" spans="7:7" ht="13.15">
      <c r="G926" s="114"/>
    </row>
    <row r="927" spans="7:7" ht="13.15">
      <c r="G927" s="114"/>
    </row>
    <row r="928" spans="7:7" ht="13.15">
      <c r="G928" s="114"/>
    </row>
    <row r="929" spans="7:7" ht="13.15">
      <c r="G929" s="114"/>
    </row>
    <row r="930" spans="7:7" ht="13.15">
      <c r="G930" s="114"/>
    </row>
    <row r="931" spans="7:7" ht="13.15">
      <c r="G931" s="114"/>
    </row>
    <row r="932" spans="7:7" ht="13.15">
      <c r="G932" s="114"/>
    </row>
    <row r="933" spans="7:7" ht="13.15">
      <c r="G933" s="114"/>
    </row>
    <row r="934" spans="7:7" ht="13.15">
      <c r="G934" s="114"/>
    </row>
    <row r="935" spans="7:7" ht="13.15">
      <c r="G935" s="114"/>
    </row>
    <row r="936" spans="7:7" ht="13.15">
      <c r="G936" s="114"/>
    </row>
    <row r="937" spans="7:7" ht="13.15">
      <c r="G937" s="114"/>
    </row>
    <row r="938" spans="7:7" ht="13.15">
      <c r="G938" s="114"/>
    </row>
    <row r="939" spans="7:7" ht="13.15">
      <c r="G939" s="114"/>
    </row>
    <row r="940" spans="7:7" ht="13.15">
      <c r="G940" s="114"/>
    </row>
    <row r="941" spans="7:7" ht="13.15">
      <c r="G941" s="114"/>
    </row>
    <row r="942" spans="7:7" ht="13.15">
      <c r="G942" s="114"/>
    </row>
    <row r="943" spans="7:7" ht="13.15">
      <c r="G943" s="114"/>
    </row>
    <row r="944" spans="7:7" ht="13.15">
      <c r="G944" s="114"/>
    </row>
    <row r="945" spans="7:7" ht="13.15">
      <c r="G945" s="114"/>
    </row>
    <row r="946" spans="7:7" ht="13.15">
      <c r="G946" s="114"/>
    </row>
    <row r="947" spans="7:7" ht="13.15">
      <c r="G947" s="114"/>
    </row>
    <row r="948" spans="7:7" ht="13.15">
      <c r="G948" s="114"/>
    </row>
    <row r="949" spans="7:7" ht="13.15">
      <c r="G949" s="114"/>
    </row>
    <row r="950" spans="7:7" ht="13.15">
      <c r="G950" s="114"/>
    </row>
    <row r="951" spans="7:7" ht="13.15">
      <c r="G951" s="114"/>
    </row>
    <row r="952" spans="7:7" ht="13.15">
      <c r="G952" s="114"/>
    </row>
    <row r="953" spans="7:7" ht="13.15">
      <c r="G953" s="114"/>
    </row>
    <row r="954" spans="7:7" ht="13.15">
      <c r="G954" s="114"/>
    </row>
    <row r="955" spans="7:7" ht="13.15">
      <c r="G955" s="114"/>
    </row>
    <row r="956" spans="7:7" ht="13.15">
      <c r="G956" s="114"/>
    </row>
    <row r="957" spans="7:7" ht="13.15">
      <c r="G957" s="114"/>
    </row>
    <row r="958" spans="7:7" ht="13.15">
      <c r="G958" s="114"/>
    </row>
    <row r="959" spans="7:7" ht="13.15">
      <c r="G959" s="114"/>
    </row>
    <row r="960" spans="7:7" ht="13.15">
      <c r="G960" s="114"/>
    </row>
    <row r="961" spans="7:7" ht="13.15">
      <c r="G961" s="114"/>
    </row>
    <row r="962" spans="7:7" ht="13.15">
      <c r="G962" s="114"/>
    </row>
    <row r="963" spans="7:7" ht="13.15">
      <c r="G963" s="114"/>
    </row>
    <row r="964" spans="7:7" ht="13.15">
      <c r="G964" s="114"/>
    </row>
    <row r="965" spans="7:7" ht="13.15">
      <c r="G965" s="114"/>
    </row>
    <row r="966" spans="7:7" ht="13.15">
      <c r="G966" s="114"/>
    </row>
    <row r="967" spans="7:7" ht="13.15">
      <c r="G967" s="114"/>
    </row>
    <row r="968" spans="7:7" ht="13.15">
      <c r="G968" s="114"/>
    </row>
    <row r="969" spans="7:7" ht="13.15">
      <c r="G969" s="114"/>
    </row>
    <row r="970" spans="7:7" ht="13.15">
      <c r="G970" s="114"/>
    </row>
    <row r="971" spans="7:7" ht="13.15">
      <c r="G971" s="114"/>
    </row>
    <row r="972" spans="7:7" ht="13.15">
      <c r="G972" s="114"/>
    </row>
    <row r="973" spans="7:7" ht="13.15">
      <c r="G973" s="114"/>
    </row>
    <row r="974" spans="7:7" ht="13.15">
      <c r="G974" s="114"/>
    </row>
    <row r="975" spans="7:7" ht="13.15">
      <c r="G975" s="114"/>
    </row>
  </sheetData>
  <conditionalFormatting sqref="I2:I16">
    <cfRule type="colorScale" priority="1">
      <colorScale>
        <cfvo type="min"/>
        <cfvo type="percentile" val="50"/>
        <cfvo type="max"/>
        <color rgb="FFE67C73"/>
        <color rgb="FFFFD666"/>
        <color rgb="FF57BB8A"/>
      </colorScale>
    </cfRule>
  </conditionalFormatting>
  <conditionalFormatting sqref="J2:J16 K15:L16">
    <cfRule type="containsBlanks" dxfId="3" priority="2">
      <formula>LEN(TRIM(J2))=0</formula>
    </cfRule>
  </conditionalFormatting>
  <conditionalFormatting sqref="J2:J16">
    <cfRule type="colorScale" priority="5">
      <colorScale>
        <cfvo type="min"/>
        <cfvo type="percentile" val="50"/>
        <cfvo type="max"/>
        <color rgb="FFE67C73"/>
        <color rgb="FFFFD666"/>
        <color rgb="FF57BB8A"/>
      </colorScale>
    </cfRule>
  </conditionalFormatting>
  <conditionalFormatting sqref="K2:K16">
    <cfRule type="colorScale" priority="3">
      <colorScale>
        <cfvo type="min"/>
        <cfvo type="percentile" val="50"/>
        <cfvo type="max"/>
        <color rgb="FFE67C73"/>
        <color rgb="FFFFD666"/>
        <color rgb="FF57BB8A"/>
      </colorScale>
    </cfRule>
  </conditionalFormatting>
  <conditionalFormatting sqref="L2:L16">
    <cfRule type="colorScale" priority="4">
      <colorScale>
        <cfvo type="min"/>
        <cfvo type="percentile" val="50"/>
        <cfvo type="max"/>
        <color rgb="FFE67C73"/>
        <color rgb="FFFFD666"/>
        <color rgb="FF57BB8A"/>
      </colorScale>
    </cfRule>
  </conditionalFormatting>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00FF"/>
    <outlinePr summaryBelow="0" summaryRight="0"/>
  </sheetPr>
  <dimension ref="A1:AF109"/>
  <sheetViews>
    <sheetView workbookViewId="0">
      <pane xSplit="5" ySplit="2" topLeftCell="F3" activePane="bottomRight" state="frozen"/>
      <selection pane="bottomRight" activeCell="F3" sqref="F3"/>
      <selection pane="bottomLeft" activeCell="A3" sqref="A3"/>
      <selection pane="topRight" activeCell="F1" sqref="F1"/>
    </sheetView>
  </sheetViews>
  <sheetFormatPr defaultColWidth="14.42578125" defaultRowHeight="15.75" customHeight="1"/>
  <cols>
    <col min="1" max="1" width="10.42578125" customWidth="1"/>
    <col min="5" max="5" width="26" customWidth="1"/>
  </cols>
  <sheetData>
    <row r="1" spans="1:32" ht="15.75" customHeight="1">
      <c r="A1" s="116" t="s">
        <v>9</v>
      </c>
      <c r="B1" s="116" t="s">
        <v>49</v>
      </c>
      <c r="C1" s="116" t="s">
        <v>50</v>
      </c>
      <c r="D1" s="224" t="s">
        <v>51</v>
      </c>
      <c r="E1" s="224" t="s">
        <v>52</v>
      </c>
      <c r="F1" s="123" t="s">
        <v>53</v>
      </c>
      <c r="G1" s="117" t="s">
        <v>54</v>
      </c>
      <c r="H1" s="117" t="s">
        <v>55</v>
      </c>
      <c r="I1" s="118" t="s">
        <v>56</v>
      </c>
      <c r="J1" s="119" t="s">
        <v>57</v>
      </c>
      <c r="K1" s="122" t="s">
        <v>58</v>
      </c>
      <c r="L1" s="124" t="s">
        <v>59</v>
      </c>
      <c r="M1" s="118" t="s">
        <v>60</v>
      </c>
      <c r="N1" s="119" t="s">
        <v>61</v>
      </c>
      <c r="O1" s="117" t="s">
        <v>62</v>
      </c>
      <c r="P1" s="120" t="s">
        <v>63</v>
      </c>
      <c r="Q1" s="121" t="s">
        <v>64</v>
      </c>
      <c r="R1" s="118" t="s">
        <v>65</v>
      </c>
      <c r="S1" s="125" t="s">
        <v>66</v>
      </c>
      <c r="T1" s="126" t="s">
        <v>67</v>
      </c>
      <c r="U1" s="126" t="s">
        <v>68</v>
      </c>
      <c r="V1" s="126" t="s">
        <v>69</v>
      </c>
      <c r="W1" s="119" t="s">
        <v>70</v>
      </c>
      <c r="X1" s="118" t="s">
        <v>71</v>
      </c>
      <c r="Y1" s="118" t="s">
        <v>72</v>
      </c>
      <c r="Z1" s="125" t="s">
        <v>73</v>
      </c>
      <c r="AA1" s="127" t="s">
        <v>74</v>
      </c>
      <c r="AB1" s="127" t="s">
        <v>75</v>
      </c>
      <c r="AC1" s="127" t="s">
        <v>76</v>
      </c>
      <c r="AD1" s="127" t="s">
        <v>77</v>
      </c>
      <c r="AE1" s="128"/>
      <c r="AF1" s="129" t="s">
        <v>78</v>
      </c>
    </row>
    <row r="2" spans="1:32" ht="15.75" customHeight="1">
      <c r="A2" s="130"/>
      <c r="B2" s="130"/>
      <c r="C2" s="130"/>
      <c r="D2" s="130"/>
      <c r="E2" s="225" t="s">
        <v>79</v>
      </c>
      <c r="F2" s="131" t="s">
        <v>80</v>
      </c>
      <c r="G2" s="131" t="s">
        <v>80</v>
      </c>
      <c r="H2" s="131" t="s">
        <v>80</v>
      </c>
      <c r="I2" s="131" t="s">
        <v>80</v>
      </c>
      <c r="J2" s="131" t="s">
        <v>80</v>
      </c>
      <c r="K2" s="131" t="s">
        <v>80</v>
      </c>
      <c r="L2" s="131" t="s">
        <v>80</v>
      </c>
      <c r="M2" s="132" t="s">
        <v>81</v>
      </c>
      <c r="N2" s="131" t="s">
        <v>80</v>
      </c>
      <c r="O2" s="132" t="s">
        <v>81</v>
      </c>
      <c r="P2" s="132" t="s">
        <v>81</v>
      </c>
      <c r="Q2" s="132" t="s">
        <v>81</v>
      </c>
      <c r="R2" s="132" t="s">
        <v>81</v>
      </c>
      <c r="S2" s="134" t="s">
        <v>82</v>
      </c>
      <c r="T2" s="134" t="s">
        <v>82</v>
      </c>
      <c r="U2" s="132" t="s">
        <v>81</v>
      </c>
      <c r="V2" s="134" t="s">
        <v>82</v>
      </c>
      <c r="W2" s="131" t="s">
        <v>80</v>
      </c>
      <c r="X2" s="133" t="s">
        <v>83</v>
      </c>
      <c r="Y2" s="133" t="s">
        <v>83</v>
      </c>
      <c r="Z2" s="133" t="s">
        <v>83</v>
      </c>
      <c r="AA2" s="135" t="s">
        <v>84</v>
      </c>
      <c r="AB2" s="133" t="s">
        <v>83</v>
      </c>
      <c r="AC2" s="133" t="s">
        <v>83</v>
      </c>
      <c r="AD2" s="133" t="s">
        <v>83</v>
      </c>
      <c r="AE2" s="130"/>
      <c r="AF2" s="130"/>
    </row>
    <row r="3" spans="1:32" ht="15.75" customHeight="1">
      <c r="A3" s="376" t="s">
        <v>20</v>
      </c>
      <c r="B3" s="371" t="s">
        <v>21</v>
      </c>
      <c r="C3" s="382"/>
      <c r="D3" s="226">
        <v>1.1000000000000001</v>
      </c>
      <c r="E3" s="136" t="s">
        <v>85</v>
      </c>
      <c r="F3" s="137" t="e">
        <f>VLOOKUP($D3,'ŽS3_založenie SRO'!$A$7:$E$148,5,1)</f>
        <v>#N/A</v>
      </c>
      <c r="G3" s="137" t="e">
        <f>VLOOKUP($D3,#REF!,5,1)</f>
        <v>#REF!</v>
      </c>
      <c r="H3" s="137" t="e">
        <f>VLOOKUP($D3,#REF!,5,1)</f>
        <v>#REF!</v>
      </c>
      <c r="I3" s="137" t="e">
        <f>VLOOKUP($D3,#REF!,5,1)</f>
        <v>#REF!</v>
      </c>
      <c r="J3" s="137" t="e">
        <f>VLOOKUP($D3,#REF!,5,1)</f>
        <v>#REF!</v>
      </c>
      <c r="K3" s="137" t="e">
        <f>VLOOKUP($D3,#REF!,5,1)</f>
        <v>#REF!</v>
      </c>
      <c r="L3" s="137" t="e">
        <f>VLOOKUP($D3,#REF!,5,1)</f>
        <v>#REF!</v>
      </c>
      <c r="M3" s="137" t="e">
        <f>VLOOKUP($D3,#REF!,5,1)</f>
        <v>#REF!</v>
      </c>
      <c r="N3" s="137" t="e">
        <f>VLOOKUP($D3,#REF!,5,1)</f>
        <v>#REF!</v>
      </c>
      <c r="O3" s="137" t="e">
        <f>VLOOKUP($D3,#REF!,5,1)</f>
        <v>#REF!</v>
      </c>
      <c r="P3" s="137" t="e">
        <f>VLOOKUP($D3,#REF!,5,1)</f>
        <v>#REF!</v>
      </c>
      <c r="Q3" s="137" t="e">
        <f>VLOOKUP($D3,#REF!,5,1)</f>
        <v>#REF!</v>
      </c>
      <c r="R3" s="137" t="e">
        <f>VLOOKUP($D3,#REF!,5,1)</f>
        <v>#REF!</v>
      </c>
      <c r="S3" s="137" t="e">
        <f>VLOOKUP($D3,#REF!,5,1)</f>
        <v>#REF!</v>
      </c>
      <c r="T3" s="137" t="e">
        <f>VLOOKUP($D3,#REF!,5,1)</f>
        <v>#REF!</v>
      </c>
      <c r="U3" s="137" t="e">
        <f>VLOOKUP($D3,#REF!,5,1)</f>
        <v>#REF!</v>
      </c>
      <c r="V3" s="137" t="e">
        <f>VLOOKUP($D3,#REF!,5,1)</f>
        <v>#REF!</v>
      </c>
      <c r="W3" s="137" t="e">
        <f>VLOOKUP($D3,#REF!,5,1)</f>
        <v>#REF!</v>
      </c>
      <c r="X3" s="137" t="e">
        <f>VLOOKUP($D3,#REF!,5,1)</f>
        <v>#REF!</v>
      </c>
      <c r="Y3" s="137" t="e">
        <f>VLOOKUP($D3,#REF!,5,1)</f>
        <v>#REF!</v>
      </c>
      <c r="Z3" s="137" t="e">
        <f>VLOOKUP($D3,#REF!,5,1)</f>
        <v>#REF!</v>
      </c>
      <c r="AA3" s="137" t="e">
        <f>VLOOKUP($D3,#REF!,5,1)</f>
        <v>#REF!</v>
      </c>
      <c r="AB3" s="137" t="e">
        <f>VLOOKUP($D3,#REF!,5,1)</f>
        <v>#REF!</v>
      </c>
      <c r="AC3" s="137" t="e">
        <f>VLOOKUP($D3,#REF!,5,1)</f>
        <v>#REF!</v>
      </c>
      <c r="AD3" s="137" t="e">
        <f>VLOOKUP($D3,#REF!,5,1)</f>
        <v>#REF!</v>
      </c>
      <c r="AF3" s="1" t="e">
        <f>VLOOKUP($D3,#REF!,4,1)</f>
        <v>#REF!</v>
      </c>
    </row>
    <row r="4" spans="1:32" ht="15.75" customHeight="1">
      <c r="A4" s="383"/>
      <c r="B4" s="384"/>
      <c r="C4" s="381"/>
      <c r="D4" s="227">
        <v>1.2</v>
      </c>
      <c r="E4" s="130" t="s">
        <v>86</v>
      </c>
      <c r="F4" s="138" t="e">
        <f>VLOOKUP(D4,'ŽS3_založenie SRO'!$A$7:$E$148,5,1)</f>
        <v>#N/A</v>
      </c>
      <c r="G4" s="138" t="e">
        <f>VLOOKUP($D4,#REF!,5,1)</f>
        <v>#REF!</v>
      </c>
      <c r="H4" s="138" t="e">
        <f>VLOOKUP($D4,#REF!,5,1)</f>
        <v>#REF!</v>
      </c>
      <c r="I4" s="138" t="e">
        <f>VLOOKUP($D4,#REF!,5,1)</f>
        <v>#REF!</v>
      </c>
      <c r="J4" s="138" t="e">
        <f>VLOOKUP($D4,#REF!,5,1)</f>
        <v>#REF!</v>
      </c>
      <c r="K4" s="138" t="e">
        <f>VLOOKUP($D4,#REF!,5,1)</f>
        <v>#REF!</v>
      </c>
      <c r="L4" s="138" t="e">
        <f>VLOOKUP($D4,#REF!,5,1)</f>
        <v>#REF!</v>
      </c>
      <c r="M4" s="138" t="e">
        <f>VLOOKUP($D4,#REF!,5,1)</f>
        <v>#REF!</v>
      </c>
      <c r="N4" s="138" t="e">
        <f>VLOOKUP($D4,#REF!,5,1)</f>
        <v>#REF!</v>
      </c>
      <c r="O4" s="138" t="e">
        <f>VLOOKUP($D4,#REF!,5,1)</f>
        <v>#REF!</v>
      </c>
      <c r="P4" s="138" t="e">
        <f>VLOOKUP($D4,#REF!,5,1)</f>
        <v>#REF!</v>
      </c>
      <c r="Q4" s="138" t="e">
        <f>VLOOKUP($D4,#REF!,5,1)</f>
        <v>#REF!</v>
      </c>
      <c r="R4" s="138" t="e">
        <f>VLOOKUP($D4,#REF!,5,1)</f>
        <v>#REF!</v>
      </c>
      <c r="S4" s="138" t="e">
        <f>VLOOKUP($D4,#REF!,5,1)</f>
        <v>#REF!</v>
      </c>
      <c r="T4" s="138" t="e">
        <f>VLOOKUP($D4,#REF!,5,1)</f>
        <v>#REF!</v>
      </c>
      <c r="U4" s="138" t="e">
        <f>VLOOKUP($D4,#REF!,5,1)</f>
        <v>#REF!</v>
      </c>
      <c r="V4" s="138" t="e">
        <f>VLOOKUP($D4,#REF!,5,1)</f>
        <v>#REF!</v>
      </c>
      <c r="W4" s="138" t="e">
        <f>VLOOKUP($D4,#REF!,5,1)</f>
        <v>#REF!</v>
      </c>
      <c r="X4" s="138" t="e">
        <f>VLOOKUP($D4,#REF!,5,1)</f>
        <v>#REF!</v>
      </c>
      <c r="Y4" s="138" t="e">
        <f>VLOOKUP($D4,#REF!,5,1)</f>
        <v>#REF!</v>
      </c>
      <c r="Z4" s="138" t="e">
        <f>VLOOKUP($D4,#REF!,5,1)</f>
        <v>#REF!</v>
      </c>
      <c r="AA4" s="138" t="e">
        <f>VLOOKUP($D4,#REF!,5,1)</f>
        <v>#REF!</v>
      </c>
      <c r="AB4" s="138" t="e">
        <f>VLOOKUP($D4,#REF!,5,1)</f>
        <v>#REF!</v>
      </c>
      <c r="AC4" s="138" t="e">
        <f>VLOOKUP($D4,#REF!,5,1)</f>
        <v>#REF!</v>
      </c>
      <c r="AD4" s="138" t="e">
        <f>VLOOKUP($D4,#REF!,5,1)</f>
        <v>#REF!</v>
      </c>
      <c r="AF4" s="1" t="e">
        <f>VLOOKUP($D4,#REF!,4,1)</f>
        <v>#REF!</v>
      </c>
    </row>
    <row r="5" spans="1:32" ht="15.75" customHeight="1">
      <c r="A5" s="383"/>
      <c r="B5" s="384"/>
      <c r="C5" s="381"/>
      <c r="D5" s="227">
        <v>1.3</v>
      </c>
      <c r="E5" s="130" t="s">
        <v>87</v>
      </c>
      <c r="F5" s="138" t="e">
        <f>VLOOKUP(D5,'ŽS3_založenie SRO'!$A$7:$E$148,5,1)</f>
        <v>#N/A</v>
      </c>
      <c r="G5" s="138" t="e">
        <f>VLOOKUP($D5,#REF!,5,1)</f>
        <v>#REF!</v>
      </c>
      <c r="H5" s="138" t="e">
        <f>VLOOKUP($D5,#REF!,5,1)</f>
        <v>#REF!</v>
      </c>
      <c r="I5" s="138" t="e">
        <f>VLOOKUP($D5,#REF!,5,1)</f>
        <v>#REF!</v>
      </c>
      <c r="J5" s="138" t="e">
        <f>VLOOKUP($D5,#REF!,5,1)</f>
        <v>#REF!</v>
      </c>
      <c r="K5" s="138" t="e">
        <f>VLOOKUP($D5,#REF!,5,1)</f>
        <v>#REF!</v>
      </c>
      <c r="L5" s="138" t="e">
        <f>VLOOKUP($D5,#REF!,5,1)</f>
        <v>#REF!</v>
      </c>
      <c r="M5" s="138" t="e">
        <f>VLOOKUP($D5,#REF!,5,1)</f>
        <v>#REF!</v>
      </c>
      <c r="N5" s="138" t="e">
        <f>VLOOKUP($D5,#REF!,5,1)</f>
        <v>#REF!</v>
      </c>
      <c r="O5" s="138" t="e">
        <f>VLOOKUP($D5,#REF!,5,1)</f>
        <v>#REF!</v>
      </c>
      <c r="P5" s="138" t="e">
        <f>VLOOKUP($D5,#REF!,5,1)</f>
        <v>#REF!</v>
      </c>
      <c r="Q5" s="138" t="e">
        <f>VLOOKUP($D5,#REF!,5,1)</f>
        <v>#REF!</v>
      </c>
      <c r="R5" s="138" t="e">
        <f>VLOOKUP($D5,#REF!,5,1)</f>
        <v>#REF!</v>
      </c>
      <c r="S5" s="138" t="e">
        <f>VLOOKUP($D5,#REF!,5,1)</f>
        <v>#REF!</v>
      </c>
      <c r="T5" s="138" t="e">
        <f>VLOOKUP($D5,#REF!,5,1)</f>
        <v>#REF!</v>
      </c>
      <c r="U5" s="138" t="e">
        <f>VLOOKUP($D5,#REF!,5,1)</f>
        <v>#REF!</v>
      </c>
      <c r="V5" s="138" t="e">
        <f>VLOOKUP($D5,#REF!,5,1)</f>
        <v>#REF!</v>
      </c>
      <c r="W5" s="138" t="e">
        <f>VLOOKUP($D5,#REF!,5,1)</f>
        <v>#REF!</v>
      </c>
      <c r="X5" s="138" t="e">
        <f>VLOOKUP($D5,#REF!,5,1)</f>
        <v>#REF!</v>
      </c>
      <c r="Y5" s="138" t="e">
        <f>VLOOKUP($D5,#REF!,5,1)</f>
        <v>#REF!</v>
      </c>
      <c r="Z5" s="138" t="e">
        <f>VLOOKUP($D5,#REF!,5,1)</f>
        <v>#REF!</v>
      </c>
      <c r="AA5" s="138" t="e">
        <f>VLOOKUP($D5,#REF!,5,1)</f>
        <v>#REF!</v>
      </c>
      <c r="AB5" s="138" t="e">
        <f>VLOOKUP($D5,#REF!,5,1)</f>
        <v>#REF!</v>
      </c>
      <c r="AC5" s="138" t="e">
        <f>VLOOKUP($D5,#REF!,5,1)</f>
        <v>#REF!</v>
      </c>
      <c r="AD5" s="138" t="e">
        <f>VLOOKUP($D5,#REF!,5,1)</f>
        <v>#REF!</v>
      </c>
      <c r="AF5" s="1" t="e">
        <f>VLOOKUP($D5,#REF!,4,1)</f>
        <v>#REF!</v>
      </c>
    </row>
    <row r="6" spans="1:32" ht="15.75" customHeight="1">
      <c r="A6" s="383"/>
      <c r="B6" s="385"/>
      <c r="C6" s="386"/>
      <c r="D6" s="228">
        <v>1.4</v>
      </c>
      <c r="E6" s="139" t="s">
        <v>88</v>
      </c>
      <c r="F6" s="140" t="e">
        <f>VLOOKUP(D6,'ŽS3_založenie SRO'!$A$7:$E$148,5,1)</f>
        <v>#N/A</v>
      </c>
      <c r="G6" s="140" t="e">
        <f>VLOOKUP($D6,#REF!,5,1)</f>
        <v>#REF!</v>
      </c>
      <c r="H6" s="140" t="e">
        <f>VLOOKUP($D6,#REF!,5,1)</f>
        <v>#REF!</v>
      </c>
      <c r="I6" s="140" t="e">
        <f>VLOOKUP($D6,#REF!,5,1)</f>
        <v>#REF!</v>
      </c>
      <c r="J6" s="140" t="e">
        <f>VLOOKUP($D6,#REF!,5,1)</f>
        <v>#REF!</v>
      </c>
      <c r="K6" s="140" t="e">
        <f>VLOOKUP($D6,#REF!,5,1)</f>
        <v>#REF!</v>
      </c>
      <c r="L6" s="140" t="e">
        <f>VLOOKUP($D6,#REF!,5,1)</f>
        <v>#REF!</v>
      </c>
      <c r="M6" s="140" t="e">
        <f>VLOOKUP($D6,#REF!,5,1)</f>
        <v>#REF!</v>
      </c>
      <c r="N6" s="140" t="e">
        <f>VLOOKUP($D6,#REF!,5,1)</f>
        <v>#REF!</v>
      </c>
      <c r="O6" s="140" t="e">
        <f>VLOOKUP($D6,#REF!,5,1)</f>
        <v>#REF!</v>
      </c>
      <c r="P6" s="140" t="e">
        <f>VLOOKUP($D6,#REF!,5,1)</f>
        <v>#REF!</v>
      </c>
      <c r="Q6" s="140" t="e">
        <f>VLOOKUP($D6,#REF!,5,1)</f>
        <v>#REF!</v>
      </c>
      <c r="R6" s="140" t="e">
        <f>VLOOKUP($D6,#REF!,5,1)</f>
        <v>#REF!</v>
      </c>
      <c r="S6" s="140" t="e">
        <f>VLOOKUP($D6,#REF!,5,1)</f>
        <v>#REF!</v>
      </c>
      <c r="T6" s="140" t="e">
        <f>VLOOKUP($D6,#REF!,5,1)</f>
        <v>#REF!</v>
      </c>
      <c r="U6" s="140" t="e">
        <f>VLOOKUP($D6,#REF!,5,1)</f>
        <v>#REF!</v>
      </c>
      <c r="V6" s="140" t="e">
        <f>VLOOKUP($D6,#REF!,5,1)</f>
        <v>#REF!</v>
      </c>
      <c r="W6" s="140" t="e">
        <f>VLOOKUP($D6,#REF!,5,1)</f>
        <v>#REF!</v>
      </c>
      <c r="X6" s="140" t="e">
        <f>VLOOKUP($D6,#REF!,5,1)</f>
        <v>#REF!</v>
      </c>
      <c r="Y6" s="140" t="e">
        <f>VLOOKUP($D6,#REF!,5,1)</f>
        <v>#REF!</v>
      </c>
      <c r="Z6" s="140" t="e">
        <f>VLOOKUP($D6,#REF!,5,1)</f>
        <v>#REF!</v>
      </c>
      <c r="AA6" s="140" t="e">
        <f>VLOOKUP($D6,#REF!,5,1)</f>
        <v>#REF!</v>
      </c>
      <c r="AB6" s="140" t="e">
        <f>VLOOKUP($D6,#REF!,5,1)</f>
        <v>#REF!</v>
      </c>
      <c r="AC6" s="140" t="e">
        <f>VLOOKUP($D6,#REF!,5,1)</f>
        <v>#REF!</v>
      </c>
      <c r="AD6" s="140" t="e">
        <f>VLOOKUP($D6,#REF!,5,1)</f>
        <v>#REF!</v>
      </c>
      <c r="AF6" s="1" t="e">
        <f>VLOOKUP($D6,#REF!,4,1)</f>
        <v>#REF!</v>
      </c>
    </row>
    <row r="7" spans="1:32" ht="15.75" customHeight="1">
      <c r="A7" s="376" t="s">
        <v>22</v>
      </c>
      <c r="B7" s="371" t="s">
        <v>23</v>
      </c>
      <c r="C7" s="382"/>
      <c r="D7" s="227">
        <v>2.1</v>
      </c>
      <c r="E7" s="130" t="s">
        <v>89</v>
      </c>
      <c r="F7" s="138" t="e">
        <f>VLOOKUP(D7,'ŽS3_založenie SRO'!$A$7:$E$148,5,1)</f>
        <v>#N/A</v>
      </c>
      <c r="G7" s="138" t="e">
        <f>VLOOKUP($D7,#REF!,5,1)</f>
        <v>#REF!</v>
      </c>
      <c r="H7" s="138" t="e">
        <f>VLOOKUP($D7,#REF!,5,1)</f>
        <v>#REF!</v>
      </c>
      <c r="I7" s="138" t="e">
        <f>VLOOKUP($D7,#REF!,5,1)</f>
        <v>#REF!</v>
      </c>
      <c r="J7" s="138" t="e">
        <f>VLOOKUP($D7,#REF!,5,1)</f>
        <v>#REF!</v>
      </c>
      <c r="K7" s="138" t="e">
        <f>VLOOKUP($D7,#REF!,5,1)</f>
        <v>#REF!</v>
      </c>
      <c r="L7" s="138" t="e">
        <f>VLOOKUP($D7,#REF!,5,1)</f>
        <v>#REF!</v>
      </c>
      <c r="M7" s="138" t="e">
        <f>VLOOKUP($D7,#REF!,5,1)</f>
        <v>#REF!</v>
      </c>
      <c r="N7" s="138" t="e">
        <f>VLOOKUP($D7,#REF!,5,1)</f>
        <v>#REF!</v>
      </c>
      <c r="O7" s="138" t="e">
        <f>VLOOKUP($D7,#REF!,5,1)</f>
        <v>#REF!</v>
      </c>
      <c r="P7" s="138" t="e">
        <f>VLOOKUP($D7,#REF!,5,1)</f>
        <v>#REF!</v>
      </c>
      <c r="Q7" s="138" t="e">
        <f>VLOOKUP($D7,#REF!,5,1)</f>
        <v>#REF!</v>
      </c>
      <c r="R7" s="138" t="e">
        <f>VLOOKUP($D7,#REF!,5,1)</f>
        <v>#REF!</v>
      </c>
      <c r="S7" s="138" t="e">
        <f>VLOOKUP($D7,#REF!,5,1)</f>
        <v>#REF!</v>
      </c>
      <c r="T7" s="138" t="e">
        <f>VLOOKUP($D7,#REF!,5,1)</f>
        <v>#REF!</v>
      </c>
      <c r="U7" s="138" t="e">
        <f>VLOOKUP($D7,#REF!,5,1)</f>
        <v>#REF!</v>
      </c>
      <c r="V7" s="138" t="e">
        <f>VLOOKUP($D7,#REF!,5,1)</f>
        <v>#REF!</v>
      </c>
      <c r="W7" s="138" t="e">
        <f>VLOOKUP($D7,#REF!,5,1)</f>
        <v>#REF!</v>
      </c>
      <c r="X7" s="138" t="e">
        <f>VLOOKUP($D7,#REF!,5,1)</f>
        <v>#REF!</v>
      </c>
      <c r="Y7" s="138" t="e">
        <f>VLOOKUP($D7,#REF!,5,1)</f>
        <v>#REF!</v>
      </c>
      <c r="Z7" s="138" t="e">
        <f>VLOOKUP($D7,#REF!,5,1)</f>
        <v>#REF!</v>
      </c>
      <c r="AA7" s="138" t="e">
        <f>VLOOKUP($D7,#REF!,5,1)</f>
        <v>#REF!</v>
      </c>
      <c r="AB7" s="138" t="e">
        <f>VLOOKUP($D7,#REF!,5,1)</f>
        <v>#REF!</v>
      </c>
      <c r="AC7" s="138" t="e">
        <f>VLOOKUP($D7,#REF!,5,1)</f>
        <v>#REF!</v>
      </c>
      <c r="AD7" s="138" t="e">
        <f>VLOOKUP($D7,#REF!,5,1)</f>
        <v>#REF!</v>
      </c>
      <c r="AF7" s="1" t="e">
        <f>VLOOKUP($D7,#REF!,4,1)</f>
        <v>#REF!</v>
      </c>
    </row>
    <row r="8" spans="1:32" ht="15.75" customHeight="1">
      <c r="A8" s="383"/>
      <c r="B8" s="384"/>
      <c r="C8" s="381"/>
      <c r="D8" s="227">
        <v>2.2000000000000002</v>
      </c>
      <c r="E8" s="130" t="s">
        <v>90</v>
      </c>
      <c r="F8" s="138" t="e">
        <f>VLOOKUP(D8,'ŽS3_založenie SRO'!$A$7:$E$148,5,1)</f>
        <v>#N/A</v>
      </c>
      <c r="G8" s="138" t="e">
        <f>VLOOKUP($D8,#REF!,5,1)</f>
        <v>#REF!</v>
      </c>
      <c r="H8" s="138" t="e">
        <f>VLOOKUP($D8,#REF!,5,1)</f>
        <v>#REF!</v>
      </c>
      <c r="I8" s="138" t="e">
        <f>VLOOKUP($D8,#REF!,5,1)</f>
        <v>#REF!</v>
      </c>
      <c r="J8" s="138" t="e">
        <f>VLOOKUP($D8,#REF!,5,1)</f>
        <v>#REF!</v>
      </c>
      <c r="K8" s="138" t="e">
        <f>VLOOKUP($D8,#REF!,5,1)</f>
        <v>#REF!</v>
      </c>
      <c r="L8" s="138" t="e">
        <f>VLOOKUP($D8,#REF!,5,1)</f>
        <v>#REF!</v>
      </c>
      <c r="M8" s="138" t="e">
        <f>VLOOKUP($D8,#REF!,5,1)</f>
        <v>#REF!</v>
      </c>
      <c r="N8" s="138" t="e">
        <f>VLOOKUP($D8,#REF!,5,1)</f>
        <v>#REF!</v>
      </c>
      <c r="O8" s="138" t="e">
        <f>VLOOKUP($D8,#REF!,5,1)</f>
        <v>#REF!</v>
      </c>
      <c r="P8" s="138" t="e">
        <f>VLOOKUP($D8,#REF!,5,1)</f>
        <v>#REF!</v>
      </c>
      <c r="Q8" s="138" t="e">
        <f>VLOOKUP($D8,#REF!,5,1)</f>
        <v>#REF!</v>
      </c>
      <c r="R8" s="138" t="e">
        <f>VLOOKUP($D8,#REF!,5,1)</f>
        <v>#REF!</v>
      </c>
      <c r="S8" s="138" t="e">
        <f>VLOOKUP($D8,#REF!,5,1)</f>
        <v>#REF!</v>
      </c>
      <c r="T8" s="138" t="e">
        <f>VLOOKUP($D8,#REF!,5,1)</f>
        <v>#REF!</v>
      </c>
      <c r="U8" s="138" t="e">
        <f>VLOOKUP($D8,#REF!,5,1)</f>
        <v>#REF!</v>
      </c>
      <c r="V8" s="138" t="e">
        <f>VLOOKUP($D8,#REF!,5,1)</f>
        <v>#REF!</v>
      </c>
      <c r="W8" s="138" t="e">
        <f>VLOOKUP($D8,#REF!,5,1)</f>
        <v>#REF!</v>
      </c>
      <c r="X8" s="138" t="e">
        <f>VLOOKUP($D8,#REF!,5,1)</f>
        <v>#REF!</v>
      </c>
      <c r="Y8" s="138" t="e">
        <f>VLOOKUP($D8,#REF!,5,1)</f>
        <v>#REF!</v>
      </c>
      <c r="Z8" s="138" t="e">
        <f>VLOOKUP($D8,#REF!,5,1)</f>
        <v>#REF!</v>
      </c>
      <c r="AA8" s="138" t="e">
        <f>VLOOKUP($D8,#REF!,5,1)</f>
        <v>#REF!</v>
      </c>
      <c r="AB8" s="138" t="e">
        <f>VLOOKUP($D8,#REF!,5,1)</f>
        <v>#REF!</v>
      </c>
      <c r="AC8" s="138" t="e">
        <f>VLOOKUP($D8,#REF!,5,1)</f>
        <v>#REF!</v>
      </c>
      <c r="AD8" s="138" t="e">
        <f>VLOOKUP($D8,#REF!,5,1)</f>
        <v>#REF!</v>
      </c>
      <c r="AF8" s="1" t="e">
        <f>VLOOKUP($D8,#REF!,4,1)</f>
        <v>#REF!</v>
      </c>
    </row>
    <row r="9" spans="1:32" ht="15.75" customHeight="1">
      <c r="A9" s="383"/>
      <c r="B9" s="384"/>
      <c r="C9" s="381"/>
      <c r="D9" s="227">
        <v>2.2999999999999998</v>
      </c>
      <c r="E9" s="130" t="s">
        <v>91</v>
      </c>
      <c r="F9" s="138" t="e">
        <f>VLOOKUP(D9,'ŽS3_založenie SRO'!$A$7:$E$148,5,1)</f>
        <v>#N/A</v>
      </c>
      <c r="G9" s="138" t="e">
        <f>VLOOKUP($D9,#REF!,5,1)</f>
        <v>#REF!</v>
      </c>
      <c r="H9" s="138" t="e">
        <f>VLOOKUP($D9,#REF!,5,1)</f>
        <v>#REF!</v>
      </c>
      <c r="I9" s="138" t="e">
        <f>VLOOKUP($D9,#REF!,5,1)</f>
        <v>#REF!</v>
      </c>
      <c r="J9" s="138" t="e">
        <f>VLOOKUP($D9,#REF!,5,1)</f>
        <v>#REF!</v>
      </c>
      <c r="K9" s="138" t="e">
        <f>VLOOKUP($D9,#REF!,5,1)</f>
        <v>#REF!</v>
      </c>
      <c r="L9" s="138" t="e">
        <f>VLOOKUP($D9,#REF!,5,1)</f>
        <v>#REF!</v>
      </c>
      <c r="M9" s="138" t="e">
        <f>VLOOKUP($D9,#REF!,5,1)</f>
        <v>#REF!</v>
      </c>
      <c r="N9" s="138" t="e">
        <f>VLOOKUP($D9,#REF!,5,1)</f>
        <v>#REF!</v>
      </c>
      <c r="O9" s="138" t="e">
        <f>VLOOKUP($D9,#REF!,5,1)</f>
        <v>#REF!</v>
      </c>
      <c r="P9" s="138" t="e">
        <f>VLOOKUP($D9,#REF!,5,1)</f>
        <v>#REF!</v>
      </c>
      <c r="Q9" s="138" t="e">
        <f>VLOOKUP($D9,#REF!,5,1)</f>
        <v>#REF!</v>
      </c>
      <c r="R9" s="138" t="e">
        <f>VLOOKUP($D9,#REF!,5,1)</f>
        <v>#REF!</v>
      </c>
      <c r="S9" s="138" t="e">
        <f>VLOOKUP($D9,#REF!,5,1)</f>
        <v>#REF!</v>
      </c>
      <c r="T9" s="138" t="e">
        <f>VLOOKUP($D9,#REF!,5,1)</f>
        <v>#REF!</v>
      </c>
      <c r="U9" s="138" t="e">
        <f>VLOOKUP($D9,#REF!,5,1)</f>
        <v>#REF!</v>
      </c>
      <c r="V9" s="138" t="e">
        <f>VLOOKUP($D9,#REF!,5,1)</f>
        <v>#REF!</v>
      </c>
      <c r="W9" s="138" t="e">
        <f>VLOOKUP($D9,#REF!,5,1)</f>
        <v>#REF!</v>
      </c>
      <c r="X9" s="138" t="e">
        <f>VLOOKUP($D9,#REF!,5,1)</f>
        <v>#REF!</v>
      </c>
      <c r="Y9" s="138" t="e">
        <f>VLOOKUP($D9,#REF!,5,1)</f>
        <v>#REF!</v>
      </c>
      <c r="Z9" s="138" t="e">
        <f>VLOOKUP($D9,#REF!,5,1)</f>
        <v>#REF!</v>
      </c>
      <c r="AA9" s="141" t="e">
        <f>VLOOKUP($D9,#REF!,5,1)</f>
        <v>#REF!</v>
      </c>
      <c r="AB9" s="138" t="e">
        <f>VLOOKUP($D9,#REF!,5,1)</f>
        <v>#REF!</v>
      </c>
      <c r="AC9" s="138" t="e">
        <f>VLOOKUP($D9,#REF!,5,1)</f>
        <v>#REF!</v>
      </c>
      <c r="AD9" s="138" t="e">
        <f>VLOOKUP($D9,#REF!,5,1)</f>
        <v>#REF!</v>
      </c>
      <c r="AF9" s="1" t="e">
        <f>VLOOKUP($D9,#REF!,4,1)</f>
        <v>#REF!</v>
      </c>
    </row>
    <row r="10" spans="1:32" ht="15.75" customHeight="1">
      <c r="A10" s="383"/>
      <c r="B10" s="384"/>
      <c r="C10" s="381"/>
      <c r="D10" s="227">
        <v>2.4</v>
      </c>
      <c r="E10" s="130" t="s">
        <v>92</v>
      </c>
      <c r="F10" s="138" t="e">
        <f>VLOOKUP(D10,'ŽS3_založenie SRO'!$A$7:$E$148,5,1)</f>
        <v>#N/A</v>
      </c>
      <c r="G10" s="138" t="e">
        <f>VLOOKUP($D10,#REF!,5,1)</f>
        <v>#REF!</v>
      </c>
      <c r="H10" s="138" t="e">
        <f>VLOOKUP($D10,#REF!,5,1)</f>
        <v>#REF!</v>
      </c>
      <c r="I10" s="138" t="e">
        <f>VLOOKUP($D10,#REF!,5,1)</f>
        <v>#REF!</v>
      </c>
      <c r="J10" s="138" t="e">
        <f>VLOOKUP($D10,#REF!,5,1)</f>
        <v>#REF!</v>
      </c>
      <c r="K10" s="138" t="e">
        <f>VLOOKUP($D10,#REF!,5,1)</f>
        <v>#REF!</v>
      </c>
      <c r="L10" s="138" t="e">
        <f>VLOOKUP($D10,#REF!,5,1)</f>
        <v>#REF!</v>
      </c>
      <c r="M10" s="138" t="e">
        <f>VLOOKUP($D10,#REF!,5,1)</f>
        <v>#REF!</v>
      </c>
      <c r="N10" s="138" t="e">
        <f>VLOOKUP($D10,#REF!,5,1)</f>
        <v>#REF!</v>
      </c>
      <c r="O10" s="138" t="e">
        <f>VLOOKUP($D10,#REF!,5,1)</f>
        <v>#REF!</v>
      </c>
      <c r="P10" s="138" t="e">
        <f>VLOOKUP($D10,#REF!,5,1)</f>
        <v>#REF!</v>
      </c>
      <c r="Q10" s="138" t="e">
        <f>VLOOKUP($D10,#REF!,5,1)</f>
        <v>#REF!</v>
      </c>
      <c r="R10" s="138" t="e">
        <f>VLOOKUP($D10,#REF!,5,1)</f>
        <v>#REF!</v>
      </c>
      <c r="S10" s="138" t="e">
        <f>VLOOKUP($D10,#REF!,5,1)</f>
        <v>#REF!</v>
      </c>
      <c r="T10" s="138" t="e">
        <f>VLOOKUP($D10,#REF!,5,1)</f>
        <v>#REF!</v>
      </c>
      <c r="U10" s="138" t="e">
        <f>VLOOKUP($D10,#REF!,5,1)</f>
        <v>#REF!</v>
      </c>
      <c r="V10" s="138" t="e">
        <f>VLOOKUP($D10,#REF!,5,1)</f>
        <v>#REF!</v>
      </c>
      <c r="W10" s="138" t="e">
        <f>VLOOKUP($D10,#REF!,5,1)</f>
        <v>#REF!</v>
      </c>
      <c r="X10" s="138" t="e">
        <f>VLOOKUP($D10,#REF!,5,1)</f>
        <v>#REF!</v>
      </c>
      <c r="Y10" s="138" t="e">
        <f>VLOOKUP($D10,#REF!,5,1)</f>
        <v>#REF!</v>
      </c>
      <c r="Z10" s="138" t="e">
        <f>VLOOKUP($D10,#REF!,5,1)</f>
        <v>#REF!</v>
      </c>
      <c r="AA10" s="138" t="e">
        <f>VLOOKUP($D10,#REF!,5,1)</f>
        <v>#REF!</v>
      </c>
      <c r="AB10" s="138" t="e">
        <f>VLOOKUP($D10,#REF!,5,1)</f>
        <v>#REF!</v>
      </c>
      <c r="AC10" s="138" t="e">
        <f>VLOOKUP($D10,#REF!,5,1)</f>
        <v>#REF!</v>
      </c>
      <c r="AD10" s="138" t="e">
        <f>VLOOKUP($D10,#REF!,5,1)</f>
        <v>#REF!</v>
      </c>
      <c r="AF10" s="1" t="e">
        <f>VLOOKUP($D10,#REF!,4,1)</f>
        <v>#REF!</v>
      </c>
    </row>
    <row r="11" spans="1:32" ht="15.75" customHeight="1">
      <c r="A11" s="383"/>
      <c r="B11" s="384"/>
      <c r="C11" s="381"/>
      <c r="D11" s="227">
        <v>2.5</v>
      </c>
      <c r="E11" s="130" t="s">
        <v>93</v>
      </c>
      <c r="F11" s="138" t="e">
        <f>VLOOKUP(D11,'ŽS3_založenie SRO'!$A$7:$E$148,5,1)</f>
        <v>#N/A</v>
      </c>
      <c r="G11" s="138" t="e">
        <f>VLOOKUP($D11,#REF!,5,1)</f>
        <v>#REF!</v>
      </c>
      <c r="H11" s="138" t="e">
        <f>VLOOKUP($D11,#REF!,5,1)</f>
        <v>#REF!</v>
      </c>
      <c r="I11" s="138" t="e">
        <f>VLOOKUP($D11,#REF!,5,1)</f>
        <v>#REF!</v>
      </c>
      <c r="J11" s="138" t="e">
        <f>VLOOKUP($D11,#REF!,5,1)</f>
        <v>#REF!</v>
      </c>
      <c r="K11" s="138" t="e">
        <f>VLOOKUP($D11,#REF!,5,1)</f>
        <v>#REF!</v>
      </c>
      <c r="L11" s="138" t="e">
        <f>VLOOKUP($D11,#REF!,5,1)</f>
        <v>#REF!</v>
      </c>
      <c r="M11" s="138" t="e">
        <f>VLOOKUP($D11,#REF!,5,1)</f>
        <v>#REF!</v>
      </c>
      <c r="N11" s="138" t="e">
        <f>VLOOKUP($D11,#REF!,5,1)</f>
        <v>#REF!</v>
      </c>
      <c r="O11" s="138" t="e">
        <f>VLOOKUP($D11,#REF!,5,1)</f>
        <v>#REF!</v>
      </c>
      <c r="P11" s="138" t="e">
        <f>VLOOKUP($D11,#REF!,5,1)</f>
        <v>#REF!</v>
      </c>
      <c r="Q11" s="138" t="e">
        <f>VLOOKUP($D11,#REF!,5,1)</f>
        <v>#REF!</v>
      </c>
      <c r="R11" s="138" t="e">
        <f>VLOOKUP($D11,#REF!,5,1)</f>
        <v>#REF!</v>
      </c>
      <c r="S11" s="138" t="e">
        <f>VLOOKUP($D11,#REF!,5,1)</f>
        <v>#REF!</v>
      </c>
      <c r="T11" s="138" t="e">
        <f>VLOOKUP($D11,#REF!,5,1)</f>
        <v>#REF!</v>
      </c>
      <c r="U11" s="138" t="e">
        <f>VLOOKUP($D11,#REF!,5,1)</f>
        <v>#REF!</v>
      </c>
      <c r="V11" s="138" t="e">
        <f>VLOOKUP($D11,#REF!,5,1)</f>
        <v>#REF!</v>
      </c>
      <c r="W11" s="138" t="e">
        <f>VLOOKUP($D11,#REF!,5,1)</f>
        <v>#REF!</v>
      </c>
      <c r="X11" s="138" t="e">
        <f>VLOOKUP($D11,#REF!,5,1)</f>
        <v>#REF!</v>
      </c>
      <c r="Y11" s="138" t="e">
        <f>VLOOKUP($D11,#REF!,5,1)</f>
        <v>#REF!</v>
      </c>
      <c r="Z11" s="138" t="e">
        <f>VLOOKUP($D11,#REF!,5,1)</f>
        <v>#REF!</v>
      </c>
      <c r="AA11" s="138" t="e">
        <f>VLOOKUP($D11,#REF!,5,1)</f>
        <v>#REF!</v>
      </c>
      <c r="AB11" s="138" t="e">
        <f>VLOOKUP($D11,#REF!,5,1)</f>
        <v>#REF!</v>
      </c>
      <c r="AC11" s="138" t="e">
        <f>VLOOKUP($D11,#REF!,5,1)</f>
        <v>#REF!</v>
      </c>
      <c r="AD11" s="138" t="e">
        <f>VLOOKUP($D11,#REF!,5,1)</f>
        <v>#REF!</v>
      </c>
      <c r="AF11" s="1" t="e">
        <f>VLOOKUP($D11,#REF!,4,1)</f>
        <v>#REF!</v>
      </c>
    </row>
    <row r="12" spans="1:32" ht="15.75" customHeight="1">
      <c r="A12" s="383"/>
      <c r="B12" s="384"/>
      <c r="C12" s="381"/>
      <c r="D12" s="227">
        <v>2.6</v>
      </c>
      <c r="E12" s="130" t="s">
        <v>94</v>
      </c>
      <c r="F12" s="138" t="e">
        <f>VLOOKUP(D12,'ŽS3_založenie SRO'!$A$7:$E$148,5,1)</f>
        <v>#N/A</v>
      </c>
      <c r="G12" s="142" t="e">
        <f>VLOOKUP($D12,#REF!,5,1)</f>
        <v>#REF!</v>
      </c>
      <c r="H12" s="142" t="e">
        <f>VLOOKUP($D12,#REF!,5,1)</f>
        <v>#REF!</v>
      </c>
      <c r="I12" s="138" t="e">
        <f>VLOOKUP($D12,#REF!,5,1)</f>
        <v>#REF!</v>
      </c>
      <c r="J12" s="138" t="e">
        <f>VLOOKUP($D12,#REF!,5,1)</f>
        <v>#REF!</v>
      </c>
      <c r="K12" s="138" t="e">
        <f>VLOOKUP($D12,#REF!,5,1)</f>
        <v>#REF!</v>
      </c>
      <c r="L12" s="138" t="e">
        <f>VLOOKUP($D12,#REF!,5,1)</f>
        <v>#REF!</v>
      </c>
      <c r="M12" s="138" t="e">
        <f>VLOOKUP($D12,#REF!,5,1)</f>
        <v>#REF!</v>
      </c>
      <c r="N12" s="138" t="e">
        <f>VLOOKUP($D12,#REF!,5,1)</f>
        <v>#REF!</v>
      </c>
      <c r="O12" s="142" t="e">
        <f>VLOOKUP($D12,#REF!,5,1)</f>
        <v>#REF!</v>
      </c>
      <c r="P12" s="138" t="e">
        <f>VLOOKUP($D12,#REF!,5,1)</f>
        <v>#REF!</v>
      </c>
      <c r="Q12" s="141" t="e">
        <f>VLOOKUP($D12,#REF!,5,1)</f>
        <v>#REF!</v>
      </c>
      <c r="R12" s="138" t="e">
        <f>VLOOKUP($D12,#REF!,5,1)</f>
        <v>#REF!</v>
      </c>
      <c r="S12" s="142" t="e">
        <f>VLOOKUP($D12,#REF!,5,1)</f>
        <v>#REF!</v>
      </c>
      <c r="T12" s="142" t="e">
        <f>VLOOKUP($D12,#REF!,5,1)</f>
        <v>#REF!</v>
      </c>
      <c r="U12" s="141" t="e">
        <f>VLOOKUP($D12,#REF!,5,1)</f>
        <v>#REF!</v>
      </c>
      <c r="V12" s="142" t="e">
        <f>VLOOKUP($D12,#REF!,5,1)</f>
        <v>#REF!</v>
      </c>
      <c r="W12" s="138" t="e">
        <f>VLOOKUP($D12,#REF!,5,1)</f>
        <v>#REF!</v>
      </c>
      <c r="X12" s="138" t="e">
        <f>VLOOKUP($D12,#REF!,5,1)</f>
        <v>#REF!</v>
      </c>
      <c r="Y12" s="138" t="e">
        <f>VLOOKUP($D12,#REF!,5,1)</f>
        <v>#REF!</v>
      </c>
      <c r="Z12" s="138" t="e">
        <f>VLOOKUP($D12,#REF!,5,1)</f>
        <v>#REF!</v>
      </c>
      <c r="AA12" s="138" t="e">
        <f>VLOOKUP($D12,#REF!,5,1)</f>
        <v>#REF!</v>
      </c>
      <c r="AB12" s="138" t="e">
        <f>VLOOKUP($D12,#REF!,5,1)</f>
        <v>#REF!</v>
      </c>
      <c r="AC12" s="138" t="e">
        <f>VLOOKUP($D12,#REF!,5,1)</f>
        <v>#REF!</v>
      </c>
      <c r="AD12" s="138" t="e">
        <f>VLOOKUP($D12,#REF!,5,1)</f>
        <v>#REF!</v>
      </c>
      <c r="AF12" s="1" t="e">
        <f>VLOOKUP($D12,#REF!,4,1)</f>
        <v>#REF!</v>
      </c>
    </row>
    <row r="13" spans="1:32" ht="15.75" customHeight="1">
      <c r="A13" s="383"/>
      <c r="B13" s="384"/>
      <c r="C13" s="381"/>
      <c r="D13" s="227">
        <v>2.7</v>
      </c>
      <c r="E13" s="130" t="s">
        <v>95</v>
      </c>
      <c r="F13" s="138" t="e">
        <f>VLOOKUP(D13,'ŽS3_založenie SRO'!$A$7:$E$148,5,1)</f>
        <v>#N/A</v>
      </c>
      <c r="G13" s="138" t="e">
        <f>VLOOKUP($D13,#REF!,5,1)</f>
        <v>#REF!</v>
      </c>
      <c r="H13" s="138" t="e">
        <f>VLOOKUP($D13,#REF!,5,1)</f>
        <v>#REF!</v>
      </c>
      <c r="I13" s="138" t="e">
        <f>VLOOKUP($D13,#REF!,5,1)</f>
        <v>#REF!</v>
      </c>
      <c r="J13" s="138" t="e">
        <f>VLOOKUP($D13,#REF!,5,1)</f>
        <v>#REF!</v>
      </c>
      <c r="K13" s="138" t="e">
        <f>VLOOKUP($D13,#REF!,5,1)</f>
        <v>#REF!</v>
      </c>
      <c r="L13" s="138" t="e">
        <f>VLOOKUP($D13,#REF!,5,1)</f>
        <v>#REF!</v>
      </c>
      <c r="M13" s="138" t="e">
        <f>VLOOKUP($D13,#REF!,5,1)</f>
        <v>#REF!</v>
      </c>
      <c r="N13" s="138" t="e">
        <f>VLOOKUP($D13,#REF!,5,1)</f>
        <v>#REF!</v>
      </c>
      <c r="O13" s="138" t="e">
        <f>VLOOKUP($D13,#REF!,5,1)</f>
        <v>#REF!</v>
      </c>
      <c r="P13" s="138" t="e">
        <f>VLOOKUP($D13,#REF!,5,1)</f>
        <v>#REF!</v>
      </c>
      <c r="Q13" s="138" t="e">
        <f>VLOOKUP($D13,#REF!,5,1)</f>
        <v>#REF!</v>
      </c>
      <c r="R13" s="138" t="e">
        <f>VLOOKUP($D13,#REF!,5,1)</f>
        <v>#REF!</v>
      </c>
      <c r="S13" s="142" t="e">
        <f>VLOOKUP($D13,#REF!,5,1)</f>
        <v>#REF!</v>
      </c>
      <c r="T13" s="138" t="e">
        <f>VLOOKUP($D13,#REF!,5,1)</f>
        <v>#REF!</v>
      </c>
      <c r="U13" s="138" t="e">
        <f>VLOOKUP($D13,#REF!,5,1)</f>
        <v>#REF!</v>
      </c>
      <c r="V13" s="138" t="e">
        <f>VLOOKUP($D13,#REF!,5,1)</f>
        <v>#REF!</v>
      </c>
      <c r="W13" s="138" t="e">
        <f>VLOOKUP($D13,#REF!,5,1)</f>
        <v>#REF!</v>
      </c>
      <c r="X13" s="138" t="e">
        <f>VLOOKUP($D13,#REF!,5,1)</f>
        <v>#REF!</v>
      </c>
      <c r="Y13" s="138" t="e">
        <f>VLOOKUP($D13,#REF!,5,1)</f>
        <v>#REF!</v>
      </c>
      <c r="Z13" s="138" t="e">
        <f>VLOOKUP($D13,#REF!,5,1)</f>
        <v>#REF!</v>
      </c>
      <c r="AA13" s="138" t="e">
        <f>VLOOKUP($D13,#REF!,5,1)</f>
        <v>#REF!</v>
      </c>
      <c r="AB13" s="138" t="e">
        <f>VLOOKUP($D13,#REF!,5,1)</f>
        <v>#REF!</v>
      </c>
      <c r="AC13" s="138" t="e">
        <f>VLOOKUP($D13,#REF!,5,1)</f>
        <v>#REF!</v>
      </c>
      <c r="AD13" s="138" t="e">
        <f>VLOOKUP($D13,#REF!,5,1)</f>
        <v>#REF!</v>
      </c>
      <c r="AF13" s="1" t="e">
        <f>VLOOKUP($D13,#REF!,4,1)</f>
        <v>#REF!</v>
      </c>
    </row>
    <row r="14" spans="1:32" ht="15.75" customHeight="1">
      <c r="A14" s="383"/>
      <c r="B14" s="385"/>
      <c r="C14" s="386"/>
      <c r="D14" s="228">
        <v>2.8</v>
      </c>
      <c r="E14" s="139" t="s">
        <v>96</v>
      </c>
      <c r="F14" s="140" t="e">
        <f>VLOOKUP(D14,'ŽS3_založenie SRO'!$A$7:$E$148,5,1)</f>
        <v>#N/A</v>
      </c>
      <c r="G14" s="143" t="e">
        <f>VLOOKUP($D14,#REF!,5,1)</f>
        <v>#REF!</v>
      </c>
      <c r="H14" s="143" t="e">
        <f>VLOOKUP($D14,#REF!,5,1)</f>
        <v>#REF!</v>
      </c>
      <c r="I14" s="140" t="e">
        <f>VLOOKUP($D14,#REF!,5,1)</f>
        <v>#REF!</v>
      </c>
      <c r="J14" s="140" t="e">
        <f>VLOOKUP($D14,#REF!,5,1)</f>
        <v>#REF!</v>
      </c>
      <c r="K14" s="143" t="e">
        <f>VLOOKUP($D14,#REF!,5,1)</f>
        <v>#REF!</v>
      </c>
      <c r="L14" s="143" t="e">
        <f>VLOOKUP($D14,#REF!,5,1)</f>
        <v>#REF!</v>
      </c>
      <c r="M14" s="140" t="e">
        <f>VLOOKUP($D14,#REF!,5,1)</f>
        <v>#REF!</v>
      </c>
      <c r="N14" s="140" t="e">
        <f>VLOOKUP($D14,#REF!,5,1)</f>
        <v>#REF!</v>
      </c>
      <c r="O14" s="143" t="e">
        <f>VLOOKUP($D14,#REF!,5,1)</f>
        <v>#REF!</v>
      </c>
      <c r="P14" s="140" t="e">
        <f>VLOOKUP($D14,#REF!,5,1)</f>
        <v>#REF!</v>
      </c>
      <c r="Q14" s="140" t="e">
        <f>VLOOKUP($D14,#REF!,5,1)</f>
        <v>#REF!</v>
      </c>
      <c r="R14" s="140" t="e">
        <f>VLOOKUP($D14,#REF!,5,1)</f>
        <v>#REF!</v>
      </c>
      <c r="S14" s="143" t="e">
        <f>VLOOKUP($D14,#REF!,5,1)</f>
        <v>#REF!</v>
      </c>
      <c r="T14" s="140" t="e">
        <f>VLOOKUP($D14,#REF!,5,1)</f>
        <v>#REF!</v>
      </c>
      <c r="U14" s="140" t="e">
        <f>VLOOKUP($D14,#REF!,5,1)</f>
        <v>#REF!</v>
      </c>
      <c r="V14" s="140" t="e">
        <f>VLOOKUP($D14,#REF!,5,1)</f>
        <v>#REF!</v>
      </c>
      <c r="W14" s="140" t="e">
        <f>VLOOKUP($D14,#REF!,5,1)</f>
        <v>#REF!</v>
      </c>
      <c r="X14" s="140" t="e">
        <f>VLOOKUP($D14,#REF!,5,1)</f>
        <v>#REF!</v>
      </c>
      <c r="Y14" s="140" t="e">
        <f>VLOOKUP($D14,#REF!,5,1)</f>
        <v>#REF!</v>
      </c>
      <c r="Z14" s="140" t="e">
        <f>VLOOKUP($D14,#REF!,5,1)</f>
        <v>#REF!</v>
      </c>
      <c r="AA14" s="140" t="e">
        <f>VLOOKUP($D14,#REF!,5,1)</f>
        <v>#REF!</v>
      </c>
      <c r="AB14" s="140" t="e">
        <f>VLOOKUP($D14,#REF!,5,1)</f>
        <v>#REF!</v>
      </c>
      <c r="AC14" s="140" t="e">
        <f>VLOOKUP($D14,#REF!,5,1)</f>
        <v>#REF!</v>
      </c>
      <c r="AD14" s="140" t="e">
        <f>VLOOKUP($D14,#REF!,5,1)</f>
        <v>#REF!</v>
      </c>
      <c r="AF14" s="1" t="e">
        <f>VLOOKUP($D14,#REF!,4,1)</f>
        <v>#REF!</v>
      </c>
    </row>
    <row r="15" spans="1:32" ht="15.75" customHeight="1">
      <c r="A15" s="376" t="s">
        <v>24</v>
      </c>
      <c r="B15" s="370" t="s">
        <v>25</v>
      </c>
      <c r="C15" s="381"/>
      <c r="D15" s="227">
        <v>3.1</v>
      </c>
      <c r="E15" s="130" t="s">
        <v>97</v>
      </c>
      <c r="F15" s="138" t="e">
        <f>VLOOKUP(D15,'ŽS3_založenie SRO'!$A$7:$E$148,5,1)</f>
        <v>#N/A</v>
      </c>
      <c r="G15" s="138" t="e">
        <f>VLOOKUP($D15,#REF!,5,1)</f>
        <v>#REF!</v>
      </c>
      <c r="H15" s="138" t="e">
        <f>VLOOKUP($D15,#REF!,5,1)</f>
        <v>#REF!</v>
      </c>
      <c r="I15" s="138" t="e">
        <f>VLOOKUP($D15,#REF!,5,1)</f>
        <v>#REF!</v>
      </c>
      <c r="J15" s="138" t="e">
        <f>VLOOKUP($D15,#REF!,5,1)</f>
        <v>#REF!</v>
      </c>
      <c r="K15" s="138" t="e">
        <f>VLOOKUP($D15,#REF!,5,1)</f>
        <v>#REF!</v>
      </c>
      <c r="L15" s="138" t="e">
        <f>VLOOKUP($D15,#REF!,5,1)</f>
        <v>#REF!</v>
      </c>
      <c r="M15" s="138" t="e">
        <f>VLOOKUP($D15,#REF!,5,1)</f>
        <v>#REF!</v>
      </c>
      <c r="N15" s="138" t="e">
        <f>VLOOKUP($D15,#REF!,5,1)</f>
        <v>#REF!</v>
      </c>
      <c r="O15" s="138" t="e">
        <f>VLOOKUP($D15,#REF!,5,1)</f>
        <v>#REF!</v>
      </c>
      <c r="P15" s="138" t="e">
        <f>VLOOKUP($D15,#REF!,5,1)</f>
        <v>#REF!</v>
      </c>
      <c r="Q15" s="138" t="e">
        <f>VLOOKUP($D15,#REF!,5,1)</f>
        <v>#REF!</v>
      </c>
      <c r="R15" s="138" t="e">
        <f>VLOOKUP($D15,#REF!,5,1)</f>
        <v>#REF!</v>
      </c>
      <c r="S15" s="138" t="e">
        <f>VLOOKUP($D15,#REF!,5,1)</f>
        <v>#REF!</v>
      </c>
      <c r="T15" s="138" t="e">
        <f>VLOOKUP($D15,#REF!,5,1)</f>
        <v>#REF!</v>
      </c>
      <c r="U15" s="138" t="e">
        <f>VLOOKUP($D15,#REF!,5,1)</f>
        <v>#REF!</v>
      </c>
      <c r="V15" s="138" t="e">
        <f>VLOOKUP($D15,#REF!,5,1)</f>
        <v>#REF!</v>
      </c>
      <c r="W15" s="138" t="e">
        <f>VLOOKUP($D15,#REF!,5,1)</f>
        <v>#REF!</v>
      </c>
      <c r="X15" s="138" t="e">
        <f>VLOOKUP($D15,#REF!,5,1)</f>
        <v>#REF!</v>
      </c>
      <c r="Y15" s="138" t="e">
        <f>VLOOKUP($D15,#REF!,5,1)</f>
        <v>#REF!</v>
      </c>
      <c r="Z15" s="141" t="e">
        <f>VLOOKUP($D15,#REF!,5,1)</f>
        <v>#REF!</v>
      </c>
      <c r="AA15" s="138" t="e">
        <f>VLOOKUP($D15,#REF!,5,1)</f>
        <v>#REF!</v>
      </c>
      <c r="AB15" s="138" t="e">
        <f>VLOOKUP($D15,#REF!,5,1)</f>
        <v>#REF!</v>
      </c>
      <c r="AC15" s="138" t="e">
        <f>VLOOKUP($D15,#REF!,5,1)</f>
        <v>#REF!</v>
      </c>
      <c r="AD15" s="138" t="e">
        <f>VLOOKUP($D15,#REF!,5,1)</f>
        <v>#REF!</v>
      </c>
      <c r="AF15" s="1" t="e">
        <f>VLOOKUP($D15,#REF!,4,1)</f>
        <v>#REF!</v>
      </c>
    </row>
    <row r="16" spans="1:32" ht="15.75" customHeight="1">
      <c r="A16" s="383"/>
      <c r="B16" s="384"/>
      <c r="C16" s="381"/>
      <c r="D16" s="227">
        <v>3.2</v>
      </c>
      <c r="E16" s="130" t="s">
        <v>98</v>
      </c>
      <c r="F16" s="141" t="e">
        <f>VLOOKUP(D16,'ŽS3_založenie SRO'!$A$7:$E$148,5,1)</f>
        <v>#N/A</v>
      </c>
      <c r="G16" s="141" t="e">
        <f>VLOOKUP($D16,#REF!,5,1)</f>
        <v>#REF!</v>
      </c>
      <c r="H16" s="141" t="e">
        <f>VLOOKUP($D16,#REF!,5,1)</f>
        <v>#REF!</v>
      </c>
      <c r="I16" s="141" t="e">
        <f>VLOOKUP($D16,#REF!,5,1)</f>
        <v>#REF!</v>
      </c>
      <c r="J16" s="141" t="e">
        <f>VLOOKUP($D16,#REF!,5,1)</f>
        <v>#REF!</v>
      </c>
      <c r="K16" s="141" t="e">
        <f>VLOOKUP($D16,#REF!,5,1)</f>
        <v>#REF!</v>
      </c>
      <c r="L16" s="138" t="e">
        <f>VLOOKUP($D16,#REF!,5,1)</f>
        <v>#REF!</v>
      </c>
      <c r="M16" s="141" t="e">
        <f>VLOOKUP($D16,#REF!,5,1)</f>
        <v>#REF!</v>
      </c>
      <c r="N16" s="141" t="e">
        <f>VLOOKUP($D16,#REF!,5,1)</f>
        <v>#REF!</v>
      </c>
      <c r="O16" s="141" t="e">
        <f>VLOOKUP($D16,#REF!,5,1)</f>
        <v>#REF!</v>
      </c>
      <c r="P16" s="141" t="e">
        <f>VLOOKUP($D16,#REF!,5,1)</f>
        <v>#REF!</v>
      </c>
      <c r="Q16" s="141" t="e">
        <f>VLOOKUP($D16,#REF!,5,1)</f>
        <v>#REF!</v>
      </c>
      <c r="R16" s="141" t="e">
        <f>VLOOKUP($D16,#REF!,5,1)</f>
        <v>#REF!</v>
      </c>
      <c r="S16" s="142" t="e">
        <f>VLOOKUP($D16,#REF!,5,1)</f>
        <v>#REF!</v>
      </c>
      <c r="T16" s="141" t="e">
        <f>VLOOKUP($D16,#REF!,5,1)</f>
        <v>#REF!</v>
      </c>
      <c r="U16" s="141" t="e">
        <f>VLOOKUP($D16,#REF!,5,1)</f>
        <v>#REF!</v>
      </c>
      <c r="V16" s="141" t="e">
        <f>VLOOKUP($D16,#REF!,5,1)</f>
        <v>#REF!</v>
      </c>
      <c r="W16" s="141" t="e">
        <f>VLOOKUP($D16,#REF!,5,1)</f>
        <v>#REF!</v>
      </c>
      <c r="X16" s="141" t="e">
        <f>VLOOKUP($D16,#REF!,5,1)</f>
        <v>#REF!</v>
      </c>
      <c r="Y16" s="141" t="e">
        <f>VLOOKUP($D16,#REF!,5,1)</f>
        <v>#REF!</v>
      </c>
      <c r="Z16" s="141" t="e">
        <f>VLOOKUP($D16,#REF!,5,1)</f>
        <v>#REF!</v>
      </c>
      <c r="AA16" s="138" t="e">
        <f>VLOOKUP($D16,#REF!,5,1)</f>
        <v>#REF!</v>
      </c>
      <c r="AB16" s="138" t="e">
        <f>VLOOKUP($D16,#REF!,5,1)</f>
        <v>#REF!</v>
      </c>
      <c r="AC16" s="138" t="e">
        <f>VLOOKUP($D16,#REF!,5,1)</f>
        <v>#REF!</v>
      </c>
      <c r="AD16" s="138" t="e">
        <f>VLOOKUP($D16,#REF!,5,1)</f>
        <v>#REF!</v>
      </c>
      <c r="AF16" s="1" t="e">
        <f>VLOOKUP($D16,#REF!,4,1)</f>
        <v>#REF!</v>
      </c>
    </row>
    <row r="17" spans="1:32" ht="15.75" customHeight="1">
      <c r="A17" s="383"/>
      <c r="B17" s="385"/>
      <c r="C17" s="386"/>
      <c r="D17" s="228">
        <v>3.3</v>
      </c>
      <c r="E17" s="139" t="s">
        <v>99</v>
      </c>
      <c r="F17" s="140" t="e">
        <f>VLOOKUP(D17,'ŽS3_založenie SRO'!$A$7:$E$148,5,1)</f>
        <v>#N/A</v>
      </c>
      <c r="G17" s="140" t="e">
        <f>VLOOKUP($D17,#REF!,5,1)</f>
        <v>#REF!</v>
      </c>
      <c r="H17" s="140" t="e">
        <f>VLOOKUP($D17,#REF!,5,1)</f>
        <v>#REF!</v>
      </c>
      <c r="I17" s="144" t="e">
        <f>VLOOKUP($D17,#REF!,5,1)</f>
        <v>#REF!</v>
      </c>
      <c r="J17" s="140" t="e">
        <f>VLOOKUP($D17,#REF!,5,1)</f>
        <v>#REF!</v>
      </c>
      <c r="K17" s="144" t="e">
        <f>VLOOKUP($D17,#REF!,5,1)</f>
        <v>#REF!</v>
      </c>
      <c r="L17" s="140" t="e">
        <f>VLOOKUP($D17,#REF!,5,1)</f>
        <v>#REF!</v>
      </c>
      <c r="M17" s="144" t="e">
        <f>VLOOKUP($D17,#REF!,5,1)</f>
        <v>#REF!</v>
      </c>
      <c r="N17" s="140" t="e">
        <f>VLOOKUP($D17,#REF!,5,1)</f>
        <v>#REF!</v>
      </c>
      <c r="O17" s="140" t="e">
        <f>VLOOKUP($D17,#REF!,5,1)</f>
        <v>#REF!</v>
      </c>
      <c r="P17" s="140" t="e">
        <f>VLOOKUP($D17,#REF!,5,1)</f>
        <v>#REF!</v>
      </c>
      <c r="Q17" s="140" t="e">
        <f>VLOOKUP($D17,#REF!,5,1)</f>
        <v>#REF!</v>
      </c>
      <c r="R17" s="140" t="e">
        <f>VLOOKUP($D17,#REF!,5,1)</f>
        <v>#REF!</v>
      </c>
      <c r="S17" s="143" t="e">
        <f>VLOOKUP($D17,#REF!,5,1)</f>
        <v>#REF!</v>
      </c>
      <c r="T17" s="140" t="e">
        <f>VLOOKUP($D17,#REF!,5,1)</f>
        <v>#REF!</v>
      </c>
      <c r="U17" s="140" t="e">
        <f>VLOOKUP($D17,#REF!,5,1)</f>
        <v>#REF!</v>
      </c>
      <c r="V17" s="140" t="e">
        <f>VLOOKUP($D17,#REF!,5,1)</f>
        <v>#REF!</v>
      </c>
      <c r="W17" s="140" t="e">
        <f>VLOOKUP($D17,#REF!,5,1)</f>
        <v>#REF!</v>
      </c>
      <c r="X17" s="140" t="e">
        <f>VLOOKUP($D17,#REF!,5,1)</f>
        <v>#REF!</v>
      </c>
      <c r="Y17" s="140" t="e">
        <f>VLOOKUP($D17,#REF!,5,1)</f>
        <v>#REF!</v>
      </c>
      <c r="Z17" s="144" t="e">
        <f>VLOOKUP($D17,#REF!,5,1)</f>
        <v>#REF!</v>
      </c>
      <c r="AA17" s="140" t="e">
        <f>VLOOKUP($D17,#REF!,5,1)</f>
        <v>#REF!</v>
      </c>
      <c r="AB17" s="140" t="e">
        <f>VLOOKUP($D17,#REF!,5,1)</f>
        <v>#REF!</v>
      </c>
      <c r="AC17" s="140" t="e">
        <f>VLOOKUP($D17,#REF!,5,1)</f>
        <v>#REF!</v>
      </c>
      <c r="AD17" s="140" t="e">
        <f>VLOOKUP($D17,#REF!,5,1)</f>
        <v>#REF!</v>
      </c>
      <c r="AF17" s="1" t="e">
        <f>VLOOKUP($D17,#REF!,4,1)</f>
        <v>#REF!</v>
      </c>
    </row>
    <row r="18" spans="1:32" ht="15.75" customHeight="1">
      <c r="A18" s="376" t="s">
        <v>26</v>
      </c>
      <c r="B18" s="371" t="s">
        <v>100</v>
      </c>
      <c r="C18" s="382"/>
      <c r="D18" s="227">
        <v>4.0999999999999996</v>
      </c>
      <c r="E18" s="130" t="s">
        <v>101</v>
      </c>
      <c r="F18" s="138" t="e">
        <f>VLOOKUP(D18,'ŽS3_založenie SRO'!$A$7:$E$148,5,1)</f>
        <v>#N/A</v>
      </c>
      <c r="G18" s="145" t="e">
        <f>VLOOKUP($D18,#REF!,5,1)</f>
        <v>#REF!</v>
      </c>
      <c r="H18" s="145" t="e">
        <f>VLOOKUP($D18,#REF!,5,1)</f>
        <v>#REF!</v>
      </c>
      <c r="I18" s="145" t="e">
        <f>VLOOKUP($D18,#REF!,5,1)</f>
        <v>#REF!</v>
      </c>
      <c r="J18" s="145" t="e">
        <f>VLOOKUP($D18,#REF!,5,1)</f>
        <v>#REF!</v>
      </c>
      <c r="K18" s="145" t="e">
        <f>VLOOKUP($D18,#REF!,5,1)</f>
        <v>#REF!</v>
      </c>
      <c r="L18" s="145" t="e">
        <f>VLOOKUP($D18,#REF!,5,1)</f>
        <v>#REF!</v>
      </c>
      <c r="M18" s="145" t="e">
        <f>VLOOKUP($D18,#REF!,5,1)</f>
        <v>#REF!</v>
      </c>
      <c r="N18" s="145" t="e">
        <f>VLOOKUP($D18,#REF!,5,1)</f>
        <v>#REF!</v>
      </c>
      <c r="O18" s="138" t="e">
        <f>VLOOKUP($D18,#REF!,5,1)</f>
        <v>#REF!</v>
      </c>
      <c r="P18" s="145" t="e">
        <f>VLOOKUP($D18,#REF!,5,1)</f>
        <v>#REF!</v>
      </c>
      <c r="Q18" s="145" t="e">
        <f>VLOOKUP($D18,#REF!,5,1)</f>
        <v>#REF!</v>
      </c>
      <c r="R18" s="145" t="e">
        <f>VLOOKUP($D18,#REF!,5,1)</f>
        <v>#REF!</v>
      </c>
      <c r="S18" s="138" t="e">
        <f>VLOOKUP($D18,#REF!,5,1)</f>
        <v>#REF!</v>
      </c>
      <c r="T18" s="138" t="e">
        <f>VLOOKUP($D18,#REF!,5,1)</f>
        <v>#REF!</v>
      </c>
      <c r="U18" s="145" t="e">
        <f>VLOOKUP($D18,#REF!,5,1)</f>
        <v>#REF!</v>
      </c>
      <c r="V18" s="146" t="e">
        <f>VLOOKUP($D18,#REF!,5,1)</f>
        <v>#REF!</v>
      </c>
      <c r="W18" s="145" t="e">
        <f>VLOOKUP($D18,#REF!,5,1)</f>
        <v>#REF!</v>
      </c>
      <c r="X18" s="145" t="e">
        <f>VLOOKUP($D18,#REF!,5,1)</f>
        <v>#REF!</v>
      </c>
      <c r="Y18" s="145" t="e">
        <f>VLOOKUP($D18,#REF!,5,1)</f>
        <v>#REF!</v>
      </c>
      <c r="Z18" s="145" t="e">
        <f>VLOOKUP($D18,#REF!,5,1)</f>
        <v>#REF!</v>
      </c>
      <c r="AA18" s="138" t="e">
        <f>VLOOKUP($D18,#REF!,5,1)</f>
        <v>#REF!</v>
      </c>
      <c r="AB18" s="138" t="e">
        <f>VLOOKUP($D18,#REF!,5,1)</f>
        <v>#REF!</v>
      </c>
      <c r="AC18" s="138" t="e">
        <f>VLOOKUP($D18,#REF!,5,1)</f>
        <v>#REF!</v>
      </c>
      <c r="AD18" s="138" t="e">
        <f>VLOOKUP($D18,#REF!,5,1)</f>
        <v>#REF!</v>
      </c>
      <c r="AF18" s="1" t="e">
        <f>VLOOKUP($D18,#REF!,4,1)</f>
        <v>#REF!</v>
      </c>
    </row>
    <row r="19" spans="1:32" ht="15.75" customHeight="1">
      <c r="A19" s="383"/>
      <c r="B19" s="384"/>
      <c r="C19" s="381"/>
      <c r="D19" s="227">
        <v>4.2</v>
      </c>
      <c r="E19" s="130" t="s">
        <v>102</v>
      </c>
      <c r="F19" s="138" t="e">
        <f>VLOOKUP(D19,'ŽS3_založenie SRO'!$A$7:$E$148,5,1)</f>
        <v>#N/A</v>
      </c>
      <c r="G19" s="141" t="e">
        <f>VLOOKUP($D19,#REF!,5,1)</f>
        <v>#REF!</v>
      </c>
      <c r="H19" s="141" t="e">
        <f>VLOOKUP($D19,#REF!,5,1)</f>
        <v>#REF!</v>
      </c>
      <c r="I19" s="141" t="e">
        <f>VLOOKUP($D19,#REF!,5,1)</f>
        <v>#REF!</v>
      </c>
      <c r="J19" s="141" t="e">
        <f>VLOOKUP($D19,#REF!,5,1)</f>
        <v>#REF!</v>
      </c>
      <c r="K19" s="141" t="e">
        <f>VLOOKUP($D19,#REF!,5,1)</f>
        <v>#REF!</v>
      </c>
      <c r="L19" s="141" t="e">
        <f>VLOOKUP($D19,#REF!,5,1)</f>
        <v>#REF!</v>
      </c>
      <c r="M19" s="141" t="e">
        <f>VLOOKUP($D19,#REF!,5,1)</f>
        <v>#REF!</v>
      </c>
      <c r="N19" s="141" t="e">
        <f>VLOOKUP($D19,#REF!,5,1)</f>
        <v>#REF!</v>
      </c>
      <c r="O19" s="138" t="e">
        <f>VLOOKUP($D19,#REF!,5,1)</f>
        <v>#REF!</v>
      </c>
      <c r="P19" s="141" t="e">
        <f>VLOOKUP($D19,#REF!,5,1)</f>
        <v>#REF!</v>
      </c>
      <c r="Q19" s="141" t="e">
        <f>VLOOKUP($D19,#REF!,5,1)</f>
        <v>#REF!</v>
      </c>
      <c r="R19" s="141" t="e">
        <f>VLOOKUP($D19,#REF!,5,1)</f>
        <v>#REF!</v>
      </c>
      <c r="S19" s="142" t="e">
        <f>VLOOKUP($D19,#REF!,5,1)</f>
        <v>#REF!</v>
      </c>
      <c r="T19" s="142" t="e">
        <f>VLOOKUP($D19,#REF!,5,1)</f>
        <v>#REF!</v>
      </c>
      <c r="U19" s="141" t="e">
        <f>VLOOKUP($D19,#REF!,5,1)</f>
        <v>#REF!</v>
      </c>
      <c r="V19" s="142" t="e">
        <f>VLOOKUP($D19,#REF!,5,1)</f>
        <v>#REF!</v>
      </c>
      <c r="W19" s="141" t="e">
        <f>VLOOKUP($D19,#REF!,5,1)</f>
        <v>#REF!</v>
      </c>
      <c r="X19" s="141" t="e">
        <f>VLOOKUP($D19,#REF!,5,1)</f>
        <v>#REF!</v>
      </c>
      <c r="Y19" s="141" t="e">
        <f>VLOOKUP($D19,#REF!,5,1)</f>
        <v>#REF!</v>
      </c>
      <c r="Z19" s="141" t="e">
        <f>VLOOKUP($D19,#REF!,5,1)</f>
        <v>#REF!</v>
      </c>
      <c r="AA19" s="138" t="e">
        <f>VLOOKUP($D19,#REF!,5,1)</f>
        <v>#REF!</v>
      </c>
      <c r="AB19" s="141" t="e">
        <f>VLOOKUP($D19,#REF!,5,1)</f>
        <v>#REF!</v>
      </c>
      <c r="AC19" s="141" t="e">
        <f>VLOOKUP($D19,#REF!,5,1)</f>
        <v>#REF!</v>
      </c>
      <c r="AD19" s="141" t="e">
        <f>VLOOKUP($D19,#REF!,5,1)</f>
        <v>#REF!</v>
      </c>
      <c r="AF19" s="1" t="e">
        <f>VLOOKUP($D19,#REF!,4,1)</f>
        <v>#REF!</v>
      </c>
    </row>
    <row r="20" spans="1:32" ht="15.75" customHeight="1">
      <c r="A20" s="383"/>
      <c r="B20" s="385"/>
      <c r="C20" s="386"/>
      <c r="D20" s="228">
        <v>4.3</v>
      </c>
      <c r="E20" s="139" t="s">
        <v>103</v>
      </c>
      <c r="F20" s="144" t="e">
        <f>VLOOKUP(D20,'ŽS3_založenie SRO'!$A$7:$E$148,5,1)</f>
        <v>#N/A</v>
      </c>
      <c r="G20" s="144" t="e">
        <f>VLOOKUP($D20,#REF!,5,1)</f>
        <v>#REF!</v>
      </c>
      <c r="H20" s="144" t="e">
        <f>VLOOKUP($D20,#REF!,5,1)</f>
        <v>#REF!</v>
      </c>
      <c r="I20" s="144" t="e">
        <f>VLOOKUP($D20,#REF!,5,1)</f>
        <v>#REF!</v>
      </c>
      <c r="J20" s="144" t="e">
        <f>VLOOKUP($D20,#REF!,5,1)</f>
        <v>#REF!</v>
      </c>
      <c r="K20" s="144" t="e">
        <f>VLOOKUP($D20,#REF!,5,1)</f>
        <v>#REF!</v>
      </c>
      <c r="L20" s="144" t="e">
        <f>VLOOKUP($D20,#REF!,5,1)</f>
        <v>#REF!</v>
      </c>
      <c r="M20" s="144" t="e">
        <f>VLOOKUP($D20,#REF!,5,1)</f>
        <v>#REF!</v>
      </c>
      <c r="N20" s="144" t="e">
        <f>VLOOKUP($D20,#REF!,5,1)</f>
        <v>#REF!</v>
      </c>
      <c r="O20" s="140" t="e">
        <f>VLOOKUP($D20,#REF!,5,1)</f>
        <v>#REF!</v>
      </c>
      <c r="P20" s="144" t="e">
        <f>VLOOKUP($D20,#REF!,5,1)</f>
        <v>#REF!</v>
      </c>
      <c r="Q20" s="144" t="e">
        <f>VLOOKUP($D20,#REF!,5,1)</f>
        <v>#REF!</v>
      </c>
      <c r="R20" s="144" t="e">
        <f>VLOOKUP($D20,#REF!,5,1)</f>
        <v>#REF!</v>
      </c>
      <c r="S20" s="140" t="e">
        <f>VLOOKUP($D20,#REF!,5,1)</f>
        <v>#REF!</v>
      </c>
      <c r="T20" s="140" t="e">
        <f>VLOOKUP($D20,#REF!,5,1)</f>
        <v>#REF!</v>
      </c>
      <c r="U20" s="140" t="e">
        <f>VLOOKUP($D20,#REF!,5,1)</f>
        <v>#REF!</v>
      </c>
      <c r="V20" s="140" t="e">
        <f>VLOOKUP($D20,#REF!,5,1)</f>
        <v>#REF!</v>
      </c>
      <c r="W20" s="144" t="e">
        <f>VLOOKUP($D20,#REF!,5,1)</f>
        <v>#REF!</v>
      </c>
      <c r="X20" s="144" t="e">
        <f>VLOOKUP($D20,#REF!,5,1)</f>
        <v>#REF!</v>
      </c>
      <c r="Y20" s="144" t="e">
        <f>VLOOKUP($D20,#REF!,5,1)</f>
        <v>#REF!</v>
      </c>
      <c r="Z20" s="144" t="e">
        <f>VLOOKUP($D20,#REF!,5,1)</f>
        <v>#REF!</v>
      </c>
      <c r="AA20" s="140" t="e">
        <f>VLOOKUP($D20,#REF!,5,1)</f>
        <v>#REF!</v>
      </c>
      <c r="AB20" s="140" t="e">
        <f>VLOOKUP($D20,#REF!,5,1)</f>
        <v>#REF!</v>
      </c>
      <c r="AC20" s="140" t="e">
        <f>VLOOKUP($D20,#REF!,5,1)</f>
        <v>#REF!</v>
      </c>
      <c r="AD20" s="140" t="e">
        <f>VLOOKUP($D20,#REF!,5,1)</f>
        <v>#REF!</v>
      </c>
      <c r="AF20" s="1" t="e">
        <f>VLOOKUP($D20,#REF!,4,1)</f>
        <v>#REF!</v>
      </c>
    </row>
    <row r="21" spans="1:32" ht="15.75" customHeight="1">
      <c r="A21" s="376" t="s">
        <v>28</v>
      </c>
      <c r="B21" s="371" t="s">
        <v>104</v>
      </c>
      <c r="C21" s="382"/>
      <c r="D21" s="227">
        <v>5.0999999999999996</v>
      </c>
      <c r="E21" s="130" t="s">
        <v>105</v>
      </c>
      <c r="F21" s="145" t="e">
        <f>VLOOKUP(D21,'ŽS3_založenie SRO'!$A$7:$E$148,5,1)</f>
        <v>#N/A</v>
      </c>
      <c r="G21" s="145" t="e">
        <f>VLOOKUP($D21,#REF!,5,1)</f>
        <v>#REF!</v>
      </c>
      <c r="H21" s="145" t="e">
        <f>VLOOKUP($D21,#REF!,5,1)</f>
        <v>#REF!</v>
      </c>
      <c r="I21" s="138" t="e">
        <f>VLOOKUP($D21,#REF!,5,1)</f>
        <v>#REF!</v>
      </c>
      <c r="J21" s="145" t="e">
        <f>VLOOKUP($D21,#REF!,5,1)</f>
        <v>#REF!</v>
      </c>
      <c r="K21" s="145" t="e">
        <f>VLOOKUP($D21,#REF!,5,1)</f>
        <v>#REF!</v>
      </c>
      <c r="L21" s="145" t="e">
        <f>VLOOKUP($D21,#REF!,5,1)</f>
        <v>#REF!</v>
      </c>
      <c r="M21" s="138" t="e">
        <f>VLOOKUP($D21,#REF!,5,1)</f>
        <v>#REF!</v>
      </c>
      <c r="N21" s="145" t="e">
        <f>VLOOKUP($D21,#REF!,5,1)</f>
        <v>#REF!</v>
      </c>
      <c r="O21" s="138" t="e">
        <f>VLOOKUP($D21,#REF!,5,1)</f>
        <v>#REF!</v>
      </c>
      <c r="P21" s="138" t="e">
        <f>VLOOKUP($D21,#REF!,5,1)</f>
        <v>#REF!</v>
      </c>
      <c r="Q21" s="138" t="e">
        <f>VLOOKUP($D21,#REF!,5,1)</f>
        <v>#REF!</v>
      </c>
      <c r="R21" s="138" t="e">
        <f>VLOOKUP($D21,#REF!,5,1)</f>
        <v>#REF!</v>
      </c>
      <c r="S21" s="146" t="e">
        <f>VLOOKUP($D21,#REF!,5,1)</f>
        <v>#REF!</v>
      </c>
      <c r="T21" s="138" t="e">
        <f>VLOOKUP($D21,#REF!,5,1)</f>
        <v>#REF!</v>
      </c>
      <c r="U21" s="138" t="e">
        <f>VLOOKUP($D21,#REF!,5,1)</f>
        <v>#REF!</v>
      </c>
      <c r="V21" s="138" t="e">
        <f>VLOOKUP($D21,#REF!,5,1)</f>
        <v>#REF!</v>
      </c>
      <c r="W21" s="145" t="e">
        <f>VLOOKUP($D21,#REF!,5,1)</f>
        <v>#REF!</v>
      </c>
      <c r="X21" s="145" t="e">
        <f>VLOOKUP($D21,#REF!,5,1)</f>
        <v>#REF!</v>
      </c>
      <c r="Y21" s="145" t="e">
        <f>VLOOKUP($D21,#REF!,5,1)</f>
        <v>#REF!</v>
      </c>
      <c r="Z21" s="145" t="e">
        <f>VLOOKUP($D21,#REF!,5,1)</f>
        <v>#REF!</v>
      </c>
      <c r="AA21" s="138" t="e">
        <f>VLOOKUP($D21,#REF!,5,1)</f>
        <v>#REF!</v>
      </c>
      <c r="AB21" s="145" t="e">
        <f>VLOOKUP($D21,#REF!,5,1)</f>
        <v>#REF!</v>
      </c>
      <c r="AC21" s="145" t="e">
        <f>VLOOKUP($D21,#REF!,5,1)</f>
        <v>#REF!</v>
      </c>
      <c r="AD21" s="145" t="e">
        <f>VLOOKUP($D21,#REF!,5,1)</f>
        <v>#REF!</v>
      </c>
      <c r="AF21" s="1" t="e">
        <f>VLOOKUP($D21,#REF!,4,1)</f>
        <v>#REF!</v>
      </c>
    </row>
    <row r="22" spans="1:32" ht="15.75" customHeight="1">
      <c r="A22" s="383"/>
      <c r="B22" s="384"/>
      <c r="C22" s="381"/>
      <c r="D22" s="227">
        <v>5.2</v>
      </c>
      <c r="E22" s="130" t="s">
        <v>106</v>
      </c>
      <c r="F22" s="141" t="e">
        <f>VLOOKUP(D22,'ŽS3_založenie SRO'!$A$7:$E$148,5,1)</f>
        <v>#N/A</v>
      </c>
      <c r="G22" s="141" t="e">
        <f>VLOOKUP($D22,#REF!,5,1)</f>
        <v>#REF!</v>
      </c>
      <c r="H22" s="141" t="e">
        <f>VLOOKUP($D22,#REF!,5,1)</f>
        <v>#REF!</v>
      </c>
      <c r="I22" s="142" t="e">
        <f>VLOOKUP($D22,#REF!,5,1)</f>
        <v>#REF!</v>
      </c>
      <c r="J22" s="141" t="e">
        <f>VLOOKUP($D22,#REF!,5,1)</f>
        <v>#REF!</v>
      </c>
      <c r="K22" s="141" t="e">
        <f>VLOOKUP($D22,#REF!,5,1)</f>
        <v>#REF!</v>
      </c>
      <c r="L22" s="141" t="e">
        <f>VLOOKUP($D22,#REF!,5,1)</f>
        <v>#REF!</v>
      </c>
      <c r="M22" s="138" t="e">
        <f>VLOOKUP($D22,#REF!,5,1)</f>
        <v>#REF!</v>
      </c>
      <c r="N22" s="141" t="e">
        <f>VLOOKUP($D22,#REF!,5,1)</f>
        <v>#REF!</v>
      </c>
      <c r="O22" s="138" t="e">
        <f>VLOOKUP($D22,#REF!,5,1)</f>
        <v>#REF!</v>
      </c>
      <c r="P22" s="138" t="e">
        <f>VLOOKUP($D22,#REF!,5,1)</f>
        <v>#REF!</v>
      </c>
      <c r="Q22" s="138" t="e">
        <f>VLOOKUP($D22,#REF!,5,1)</f>
        <v>#REF!</v>
      </c>
      <c r="R22" s="138" t="e">
        <f>VLOOKUP($D22,#REF!,5,1)</f>
        <v>#REF!</v>
      </c>
      <c r="S22" s="142" t="e">
        <f>VLOOKUP($D22,#REF!,5,1)</f>
        <v>#REF!</v>
      </c>
      <c r="T22" s="142" t="e">
        <f>VLOOKUP($D22,#REF!,5,1)</f>
        <v>#REF!</v>
      </c>
      <c r="U22" s="142" t="e">
        <f>VLOOKUP($D22,#REF!,5,1)</f>
        <v>#REF!</v>
      </c>
      <c r="V22" s="142" t="e">
        <f>VLOOKUP($D22,#REF!,5,1)</f>
        <v>#REF!</v>
      </c>
      <c r="W22" s="141" t="e">
        <f>VLOOKUP($D22,#REF!,5,1)</f>
        <v>#REF!</v>
      </c>
      <c r="X22" s="141" t="e">
        <f>VLOOKUP($D22,#REF!,5,1)</f>
        <v>#REF!</v>
      </c>
      <c r="Y22" s="141" t="e">
        <f>VLOOKUP($D22,#REF!,5,1)</f>
        <v>#REF!</v>
      </c>
      <c r="Z22" s="141" t="e">
        <f>VLOOKUP($D22,#REF!,5,1)</f>
        <v>#REF!</v>
      </c>
      <c r="AA22" s="141" t="e">
        <f>VLOOKUP($D22,#REF!,5,1)</f>
        <v>#REF!</v>
      </c>
      <c r="AB22" s="141" t="e">
        <f>VLOOKUP($D22,#REF!,5,1)</f>
        <v>#REF!</v>
      </c>
      <c r="AC22" s="141" t="e">
        <f>VLOOKUP($D22,#REF!,5,1)</f>
        <v>#REF!</v>
      </c>
      <c r="AD22" s="141" t="e">
        <f>VLOOKUP($D22,#REF!,5,1)</f>
        <v>#REF!</v>
      </c>
      <c r="AF22" s="1" t="e">
        <f>VLOOKUP($D22,#REF!,4,1)</f>
        <v>#REF!</v>
      </c>
    </row>
    <row r="23" spans="1:32" ht="15.75" customHeight="1">
      <c r="A23" s="383"/>
      <c r="B23" s="384"/>
      <c r="C23" s="381"/>
      <c r="D23" s="227">
        <v>5.3</v>
      </c>
      <c r="E23" s="130" t="s">
        <v>107</v>
      </c>
      <c r="F23" s="141" t="e">
        <f>VLOOKUP(D23,'ŽS3_založenie SRO'!$A$7:$E$148,5,1)</f>
        <v>#N/A</v>
      </c>
      <c r="G23" s="141" t="e">
        <f>VLOOKUP($D23,#REF!,5,1)</f>
        <v>#REF!</v>
      </c>
      <c r="H23" s="141" t="e">
        <f>VLOOKUP($D23,#REF!,5,1)</f>
        <v>#REF!</v>
      </c>
      <c r="I23" s="141" t="e">
        <f>VLOOKUP($D23,#REF!,5,1)</f>
        <v>#REF!</v>
      </c>
      <c r="J23" s="141" t="e">
        <f>VLOOKUP($D23,#REF!,5,1)</f>
        <v>#REF!</v>
      </c>
      <c r="K23" s="141" t="e">
        <f>VLOOKUP($D23,#REF!,5,1)</f>
        <v>#REF!</v>
      </c>
      <c r="L23" s="141" t="e">
        <f>VLOOKUP($D23,#REF!,5,1)</f>
        <v>#REF!</v>
      </c>
      <c r="M23" s="138" t="e">
        <f>VLOOKUP($D23,#REF!,5,1)</f>
        <v>#REF!</v>
      </c>
      <c r="N23" s="141" t="e">
        <f>VLOOKUP($D23,#REF!,5,1)</f>
        <v>#REF!</v>
      </c>
      <c r="O23" s="141" t="e">
        <f>VLOOKUP($D23,#REF!,5,1)</f>
        <v>#REF!</v>
      </c>
      <c r="P23" s="138" t="e">
        <f>VLOOKUP($D23,#REF!,5,1)</f>
        <v>#REF!</v>
      </c>
      <c r="Q23" s="138" t="e">
        <f>VLOOKUP($D23,#REF!,5,1)</f>
        <v>#REF!</v>
      </c>
      <c r="R23" s="138" t="e">
        <f>VLOOKUP($D23,#REF!,5,1)</f>
        <v>#REF!</v>
      </c>
      <c r="S23" s="142" t="e">
        <f>VLOOKUP($D23,#REF!,5,1)</f>
        <v>#REF!</v>
      </c>
      <c r="T23" s="138" t="e">
        <f>VLOOKUP($D23,#REF!,5,1)</f>
        <v>#REF!</v>
      </c>
      <c r="U23" s="138" t="e">
        <f>VLOOKUP($D23,#REF!,5,1)</f>
        <v>#REF!</v>
      </c>
      <c r="V23" s="138" t="e">
        <f>VLOOKUP($D23,#REF!,5,1)</f>
        <v>#REF!</v>
      </c>
      <c r="W23" s="141" t="e">
        <f>VLOOKUP($D23,#REF!,5,1)</f>
        <v>#REF!</v>
      </c>
      <c r="X23" s="141" t="e">
        <f>VLOOKUP($D23,#REF!,5,1)</f>
        <v>#REF!</v>
      </c>
      <c r="Y23" s="141" t="e">
        <f>VLOOKUP($D23,#REF!,5,1)</f>
        <v>#REF!</v>
      </c>
      <c r="Z23" s="141" t="e">
        <f>VLOOKUP($D23,#REF!,5,1)</f>
        <v>#REF!</v>
      </c>
      <c r="AA23" s="138" t="e">
        <f>VLOOKUP($D23,#REF!,5,1)</f>
        <v>#REF!</v>
      </c>
      <c r="AB23" s="138" t="e">
        <f>VLOOKUP($D23,#REF!,5,1)</f>
        <v>#REF!</v>
      </c>
      <c r="AC23" s="138" t="e">
        <f>VLOOKUP($D23,#REF!,5,1)</f>
        <v>#REF!</v>
      </c>
      <c r="AD23" s="138" t="e">
        <f>VLOOKUP($D23,#REF!,5,1)</f>
        <v>#REF!</v>
      </c>
      <c r="AF23" s="1" t="e">
        <f>VLOOKUP($D23,#REF!,4,1)</f>
        <v>#REF!</v>
      </c>
    </row>
    <row r="24" spans="1:32" ht="15.75" customHeight="1">
      <c r="A24" s="376" t="s">
        <v>30</v>
      </c>
      <c r="B24" s="371" t="s">
        <v>31</v>
      </c>
      <c r="C24" s="371" t="s">
        <v>108</v>
      </c>
      <c r="D24" s="229" t="s">
        <v>109</v>
      </c>
      <c r="E24" s="136" t="s">
        <v>110</v>
      </c>
      <c r="F24" s="137">
        <f>VLOOKUP(D24,'ŽS3_založenie SRO'!$A$7:$E$148,5,1)</f>
        <v>0</v>
      </c>
      <c r="G24" s="137" t="e">
        <f>VLOOKUP($D24,#REF!,5,1)</f>
        <v>#REF!</v>
      </c>
      <c r="H24" s="137" t="e">
        <f>VLOOKUP($D24,#REF!,5,1)</f>
        <v>#REF!</v>
      </c>
      <c r="I24" s="137" t="e">
        <f>VLOOKUP($D24,#REF!,5,1)</f>
        <v>#REF!</v>
      </c>
      <c r="J24" s="137" t="e">
        <f>VLOOKUP($D24,#REF!,5,1)</f>
        <v>#REF!</v>
      </c>
      <c r="K24" s="137" t="e">
        <f>VLOOKUP($D24,#REF!,5,1)</f>
        <v>#REF!</v>
      </c>
      <c r="L24" s="137" t="e">
        <f>VLOOKUP($D24,#REF!,5,1)</f>
        <v>#REF!</v>
      </c>
      <c r="M24" s="137" t="e">
        <f>VLOOKUP($D24,#REF!,5,1)</f>
        <v>#REF!</v>
      </c>
      <c r="N24" s="137" t="e">
        <f>VLOOKUP($D24,#REF!,5,1)</f>
        <v>#REF!</v>
      </c>
      <c r="O24" s="137" t="e">
        <f>VLOOKUP($D24,#REF!,5,1)</f>
        <v>#REF!</v>
      </c>
      <c r="P24" s="137" t="e">
        <f>VLOOKUP($D24,#REF!,5,1)</f>
        <v>#REF!</v>
      </c>
      <c r="Q24" s="137" t="e">
        <f>VLOOKUP($D24,#REF!,5,1)</f>
        <v>#REF!</v>
      </c>
      <c r="R24" s="137" t="e">
        <f>VLOOKUP($D24,#REF!,5,1)</f>
        <v>#REF!</v>
      </c>
      <c r="S24" s="146" t="e">
        <f>VLOOKUP($D24,#REF!,5,1)</f>
        <v>#REF!</v>
      </c>
      <c r="T24" s="137" t="e">
        <f>VLOOKUP($D24,#REF!,5,1)</f>
        <v>#REF!</v>
      </c>
      <c r="U24" s="137" t="e">
        <f>VLOOKUP($D24,#REF!,5,1)</f>
        <v>#REF!</v>
      </c>
      <c r="V24" s="137" t="e">
        <f>VLOOKUP($D24,#REF!,5,1)</f>
        <v>#REF!</v>
      </c>
      <c r="W24" s="137" t="e">
        <f>VLOOKUP($D24,#REF!,5,1)</f>
        <v>#REF!</v>
      </c>
      <c r="X24" s="137" t="e">
        <f>VLOOKUP($D24,#REF!,5,1)</f>
        <v>#REF!</v>
      </c>
      <c r="Y24" s="137" t="e">
        <f>VLOOKUP($D24,#REF!,5,1)</f>
        <v>#REF!</v>
      </c>
      <c r="Z24" s="137" t="e">
        <f>VLOOKUP($D24,#REF!,5,1)</f>
        <v>#REF!</v>
      </c>
      <c r="AA24" s="137" t="e">
        <f>VLOOKUP($D24,#REF!,5,1)</f>
        <v>#REF!</v>
      </c>
      <c r="AB24" s="137" t="e">
        <f>VLOOKUP($D24,#REF!,5,1)</f>
        <v>#REF!</v>
      </c>
      <c r="AC24" s="137" t="e">
        <f>VLOOKUP($D24,#REF!,5,1)</f>
        <v>#REF!</v>
      </c>
      <c r="AD24" s="137" t="e">
        <f>VLOOKUP($D24,#REF!,5,1)</f>
        <v>#REF!</v>
      </c>
      <c r="AF24" s="1" t="e">
        <f>VLOOKUP($D24,#REF!,4,1)</f>
        <v>#REF!</v>
      </c>
    </row>
    <row r="25" spans="1:32" ht="15.75" customHeight="1">
      <c r="A25" s="383"/>
      <c r="B25" s="384"/>
      <c r="C25" s="384"/>
      <c r="D25" s="230" t="s">
        <v>111</v>
      </c>
      <c r="E25" s="130" t="s">
        <v>112</v>
      </c>
      <c r="F25" s="141">
        <f>VLOOKUP(D25,'ŽS3_založenie SRO'!$A$7:$E$148,5,1)</f>
        <v>0</v>
      </c>
      <c r="G25" s="138" t="e">
        <f>VLOOKUP($D25,#REF!,5,1)</f>
        <v>#REF!</v>
      </c>
      <c r="H25" s="138" t="e">
        <f>VLOOKUP($D25,#REF!,5,1)</f>
        <v>#REF!</v>
      </c>
      <c r="I25" s="138" t="e">
        <f>VLOOKUP($D25,#REF!,5,1)</f>
        <v>#REF!</v>
      </c>
      <c r="J25" s="141" t="e">
        <f>VLOOKUP($D25,#REF!,5,1)</f>
        <v>#REF!</v>
      </c>
      <c r="K25" s="141" t="e">
        <f>VLOOKUP($D25,#REF!,5,1)</f>
        <v>#REF!</v>
      </c>
      <c r="L25" s="138" t="e">
        <f>VLOOKUP($D25,#REF!,5,1)</f>
        <v>#REF!</v>
      </c>
      <c r="M25" s="138" t="e">
        <f>VLOOKUP($D25,#REF!,5,1)</f>
        <v>#REF!</v>
      </c>
      <c r="N25" s="141" t="e">
        <f>VLOOKUP($D25,#REF!,5,1)</f>
        <v>#REF!</v>
      </c>
      <c r="O25" s="138" t="e">
        <f>VLOOKUP($D25,#REF!,5,1)</f>
        <v>#REF!</v>
      </c>
      <c r="P25" s="138" t="e">
        <f>VLOOKUP($D25,#REF!,5,1)</f>
        <v>#REF!</v>
      </c>
      <c r="Q25" s="138" t="e">
        <f>VLOOKUP($D25,#REF!,5,1)</f>
        <v>#REF!</v>
      </c>
      <c r="R25" s="138" t="e">
        <f>VLOOKUP($D25,#REF!,5,1)</f>
        <v>#REF!</v>
      </c>
      <c r="S25" s="138" t="e">
        <f>VLOOKUP($D25,#REF!,5,1)</f>
        <v>#REF!</v>
      </c>
      <c r="T25" s="138" t="e">
        <f>VLOOKUP($D25,#REF!,5,1)</f>
        <v>#REF!</v>
      </c>
      <c r="U25" s="138" t="e">
        <f>VLOOKUP($D25,#REF!,5,1)</f>
        <v>#REF!</v>
      </c>
      <c r="V25" s="138" t="e">
        <f>VLOOKUP($D25,#REF!,5,1)</f>
        <v>#REF!</v>
      </c>
      <c r="W25" s="141" t="e">
        <f>VLOOKUP($D25,#REF!,5,1)</f>
        <v>#REF!</v>
      </c>
      <c r="X25" s="138" t="e">
        <f>VLOOKUP($D25,#REF!,5,1)</f>
        <v>#REF!</v>
      </c>
      <c r="Y25" s="138" t="e">
        <f>VLOOKUP($D25,#REF!,5,1)</f>
        <v>#REF!</v>
      </c>
      <c r="Z25" s="138" t="e">
        <f>VLOOKUP($D25,#REF!,5,1)</f>
        <v>#REF!</v>
      </c>
      <c r="AA25" s="138" t="e">
        <f>VLOOKUP($D25,#REF!,5,1)</f>
        <v>#REF!</v>
      </c>
      <c r="AB25" s="138" t="e">
        <f>VLOOKUP($D25,#REF!,5,1)</f>
        <v>#REF!</v>
      </c>
      <c r="AC25" s="138" t="e">
        <f>VLOOKUP($D25,#REF!,5,1)</f>
        <v>#REF!</v>
      </c>
      <c r="AD25" s="138" t="e">
        <f>VLOOKUP($D25,#REF!,5,1)</f>
        <v>#REF!</v>
      </c>
      <c r="AF25" s="1" t="e">
        <f>VLOOKUP($D25,#REF!,4,1)</f>
        <v>#REF!</v>
      </c>
    </row>
    <row r="26" spans="1:32" ht="15.75" customHeight="1">
      <c r="A26" s="383"/>
      <c r="B26" s="384"/>
      <c r="C26" s="385"/>
      <c r="D26" s="231" t="s">
        <v>113</v>
      </c>
      <c r="E26" s="139" t="s">
        <v>114</v>
      </c>
      <c r="F26" s="140">
        <f>VLOOKUP(D26,'ŽS3_založenie SRO'!$A$7:$E$148,5,1)</f>
        <v>0</v>
      </c>
      <c r="G26" s="140" t="e">
        <f>VLOOKUP($D26,#REF!,5,1)</f>
        <v>#REF!</v>
      </c>
      <c r="H26" s="140" t="e">
        <f>VLOOKUP($D26,#REF!,5,1)</f>
        <v>#REF!</v>
      </c>
      <c r="I26" s="140" t="e">
        <f>VLOOKUP($D26,#REF!,5,1)</f>
        <v>#REF!</v>
      </c>
      <c r="J26" s="140" t="e">
        <f>VLOOKUP($D26,#REF!,5,1)</f>
        <v>#REF!</v>
      </c>
      <c r="K26" s="144" t="e">
        <f>VLOOKUP($D26,#REF!,5,1)</f>
        <v>#REF!</v>
      </c>
      <c r="L26" s="140" t="e">
        <f>VLOOKUP($D26,#REF!,5,1)</f>
        <v>#REF!</v>
      </c>
      <c r="M26" s="140" t="e">
        <f>VLOOKUP($D26,#REF!,5,1)</f>
        <v>#REF!</v>
      </c>
      <c r="N26" s="140" t="e">
        <f>VLOOKUP($D26,#REF!,5,1)</f>
        <v>#REF!</v>
      </c>
      <c r="O26" s="140" t="e">
        <f>VLOOKUP($D26,#REF!,5,1)</f>
        <v>#REF!</v>
      </c>
      <c r="P26" s="140" t="e">
        <f>VLOOKUP($D26,#REF!,5,1)</f>
        <v>#REF!</v>
      </c>
      <c r="Q26" s="140" t="e">
        <f>VLOOKUP($D26,#REF!,5,1)</f>
        <v>#REF!</v>
      </c>
      <c r="R26" s="140" t="e">
        <f>VLOOKUP($D26,#REF!,5,1)</f>
        <v>#REF!</v>
      </c>
      <c r="S26" s="143" t="e">
        <f>VLOOKUP($D26,#REF!,5,1)</f>
        <v>#REF!</v>
      </c>
      <c r="T26" s="140" t="e">
        <f>VLOOKUP($D26,#REF!,5,1)</f>
        <v>#REF!</v>
      </c>
      <c r="U26" s="140" t="e">
        <f>VLOOKUP($D26,#REF!,5,1)</f>
        <v>#REF!</v>
      </c>
      <c r="V26" s="140" t="e">
        <f>VLOOKUP($D26,#REF!,5,1)</f>
        <v>#REF!</v>
      </c>
      <c r="W26" s="140" t="e">
        <f>VLOOKUP($D26,#REF!,5,1)</f>
        <v>#REF!</v>
      </c>
      <c r="X26" s="140" t="e">
        <f>VLOOKUP($D26,#REF!,5,1)</f>
        <v>#REF!</v>
      </c>
      <c r="Y26" s="140" t="e">
        <f>VLOOKUP($D26,#REF!,5,1)</f>
        <v>#REF!</v>
      </c>
      <c r="Z26" s="144" t="e">
        <f>VLOOKUP($D26,#REF!,5,1)</f>
        <v>#REF!</v>
      </c>
      <c r="AA26" s="140" t="e">
        <f>VLOOKUP($D26,#REF!,5,1)</f>
        <v>#REF!</v>
      </c>
      <c r="AB26" s="140" t="e">
        <f>VLOOKUP($D26,#REF!,5,1)</f>
        <v>#REF!</v>
      </c>
      <c r="AC26" s="140" t="e">
        <f>VLOOKUP($D26,#REF!,5,1)</f>
        <v>#REF!</v>
      </c>
      <c r="AD26" s="140" t="e">
        <f>VLOOKUP($D26,#REF!,5,1)</f>
        <v>#REF!</v>
      </c>
      <c r="AF26" s="1" t="e">
        <f>VLOOKUP($D26,#REF!,4,1)</f>
        <v>#REF!</v>
      </c>
    </row>
    <row r="27" spans="1:32" ht="15.75" customHeight="1">
      <c r="A27" s="383"/>
      <c r="B27" s="384"/>
      <c r="C27" s="370" t="s">
        <v>115</v>
      </c>
      <c r="D27" s="230" t="s">
        <v>116</v>
      </c>
      <c r="E27" s="130" t="s">
        <v>117</v>
      </c>
      <c r="F27" s="138">
        <f>VLOOKUP(D27,'ŽS3_založenie SRO'!$A$7:$E$148,5,1)</f>
        <v>0</v>
      </c>
      <c r="G27" s="138" t="e">
        <f>VLOOKUP($D27,#REF!,5,1)</f>
        <v>#REF!</v>
      </c>
      <c r="H27" s="138" t="e">
        <f>VLOOKUP($D27,#REF!,5,1)</f>
        <v>#REF!</v>
      </c>
      <c r="I27" s="138" t="e">
        <f>VLOOKUP($D27,#REF!,5,1)</f>
        <v>#REF!</v>
      </c>
      <c r="J27" s="145" t="e">
        <f>VLOOKUP($D27,#REF!,5,1)</f>
        <v>#REF!</v>
      </c>
      <c r="K27" s="145" t="e">
        <f>VLOOKUP($D27,#REF!,5,1)</f>
        <v>#REF!</v>
      </c>
      <c r="L27" s="138" t="e">
        <f>VLOOKUP($D27,#REF!,5,1)</f>
        <v>#REF!</v>
      </c>
      <c r="M27" s="138" t="e">
        <f>VLOOKUP($D27,#REF!,5,1)</f>
        <v>#REF!</v>
      </c>
      <c r="N27" s="145" t="e">
        <f>VLOOKUP($D27,#REF!,5,1)</f>
        <v>#REF!</v>
      </c>
      <c r="O27" s="138" t="e">
        <f>VLOOKUP($D27,#REF!,5,1)</f>
        <v>#REF!</v>
      </c>
      <c r="P27" s="138" t="e">
        <f>VLOOKUP($D27,#REF!,5,1)</f>
        <v>#REF!</v>
      </c>
      <c r="Q27" s="138" t="e">
        <f>VLOOKUP($D27,#REF!,5,1)</f>
        <v>#REF!</v>
      </c>
      <c r="R27" s="138" t="e">
        <f>VLOOKUP($D27,#REF!,5,1)</f>
        <v>#REF!</v>
      </c>
      <c r="S27" s="146" t="e">
        <f>VLOOKUP($D27,#REF!,5,1)</f>
        <v>#REF!</v>
      </c>
      <c r="T27" s="138" t="e">
        <f>VLOOKUP($D27,#REF!,5,1)</f>
        <v>#REF!</v>
      </c>
      <c r="U27" s="138" t="e">
        <f>VLOOKUP($D27,#REF!,5,1)</f>
        <v>#REF!</v>
      </c>
      <c r="V27" s="138" t="e">
        <f>VLOOKUP($D27,#REF!,5,1)</f>
        <v>#REF!</v>
      </c>
      <c r="W27" s="145" t="e">
        <f>VLOOKUP($D27,#REF!,5,1)</f>
        <v>#REF!</v>
      </c>
      <c r="X27" s="145" t="e">
        <f>VLOOKUP($D27,#REF!,5,1)</f>
        <v>#REF!</v>
      </c>
      <c r="Y27" s="145" t="e">
        <f>VLOOKUP($D27,#REF!,5,1)</f>
        <v>#REF!</v>
      </c>
      <c r="Z27" s="145" t="e">
        <f>VLOOKUP($D27,#REF!,5,1)</f>
        <v>#REF!</v>
      </c>
      <c r="AA27" s="138" t="e">
        <f>VLOOKUP($D27,#REF!,5,1)</f>
        <v>#REF!</v>
      </c>
      <c r="AB27" s="138" t="e">
        <f>VLOOKUP($D27,#REF!,5,1)</f>
        <v>#REF!</v>
      </c>
      <c r="AC27" s="138" t="e">
        <f>VLOOKUP($D27,#REF!,5,1)</f>
        <v>#REF!</v>
      </c>
      <c r="AD27" s="138" t="e">
        <f>VLOOKUP($D27,#REF!,5,1)</f>
        <v>#REF!</v>
      </c>
      <c r="AF27" s="1" t="e">
        <f>VLOOKUP($D27,#REF!,4,1)</f>
        <v>#REF!</v>
      </c>
    </row>
    <row r="28" spans="1:32" ht="15.75" customHeight="1">
      <c r="A28" s="383"/>
      <c r="B28" s="384"/>
      <c r="C28" s="385"/>
      <c r="D28" s="231" t="s">
        <v>118</v>
      </c>
      <c r="E28" s="139" t="s">
        <v>119</v>
      </c>
      <c r="F28" s="140">
        <f>VLOOKUP(D28,'ŽS3_založenie SRO'!$A$7:$E$148,5,1)</f>
        <v>0</v>
      </c>
      <c r="G28" s="140" t="e">
        <f>VLOOKUP($D28,#REF!,5,1)</f>
        <v>#REF!</v>
      </c>
      <c r="H28" s="140" t="e">
        <f>VLOOKUP($D28,#REF!,5,1)</f>
        <v>#REF!</v>
      </c>
      <c r="I28" s="144" t="e">
        <f>VLOOKUP($D28,#REF!,5,1)</f>
        <v>#REF!</v>
      </c>
      <c r="J28" s="144" t="e">
        <f>VLOOKUP($D28,#REF!,5,1)</f>
        <v>#REF!</v>
      </c>
      <c r="K28" s="144" t="e">
        <f>VLOOKUP($D28,#REF!,5,1)</f>
        <v>#REF!</v>
      </c>
      <c r="L28" s="140" t="e">
        <f>VLOOKUP($D28,#REF!,5,1)</f>
        <v>#REF!</v>
      </c>
      <c r="M28" s="144" t="e">
        <f>VLOOKUP($D28,#REF!,5,1)</f>
        <v>#REF!</v>
      </c>
      <c r="N28" s="144" t="e">
        <f>VLOOKUP($D28,#REF!,5,1)</f>
        <v>#REF!</v>
      </c>
      <c r="O28" s="140" t="e">
        <f>VLOOKUP($D28,#REF!,5,1)</f>
        <v>#REF!</v>
      </c>
      <c r="P28" s="140" t="e">
        <f>VLOOKUP($D28,#REF!,5,1)</f>
        <v>#REF!</v>
      </c>
      <c r="Q28" s="144" t="e">
        <f>VLOOKUP($D28,#REF!,5,1)</f>
        <v>#REF!</v>
      </c>
      <c r="R28" s="144" t="e">
        <f>VLOOKUP($D28,#REF!,5,1)</f>
        <v>#REF!</v>
      </c>
      <c r="S28" s="143" t="e">
        <f>VLOOKUP($D28,#REF!,5,1)</f>
        <v>#REF!</v>
      </c>
      <c r="T28" s="144" t="e">
        <f>VLOOKUP($D28,#REF!,5,1)</f>
        <v>#REF!</v>
      </c>
      <c r="U28" s="144" t="e">
        <f>VLOOKUP($D28,#REF!,5,1)</f>
        <v>#REF!</v>
      </c>
      <c r="V28" s="144" t="e">
        <f>VLOOKUP($D28,#REF!,5,1)</f>
        <v>#REF!</v>
      </c>
      <c r="W28" s="144" t="e">
        <f>VLOOKUP($D28,#REF!,5,1)</f>
        <v>#REF!</v>
      </c>
      <c r="X28" s="144" t="e">
        <f>VLOOKUP($D28,#REF!,5,1)</f>
        <v>#REF!</v>
      </c>
      <c r="Y28" s="144" t="e">
        <f>VLOOKUP($D28,#REF!,5,1)</f>
        <v>#REF!</v>
      </c>
      <c r="Z28" s="144" t="e">
        <f>VLOOKUP($D28,#REF!,5,1)</f>
        <v>#REF!</v>
      </c>
      <c r="AA28" s="140" t="e">
        <f>VLOOKUP($D28,#REF!,5,1)</f>
        <v>#REF!</v>
      </c>
      <c r="AB28" s="140" t="e">
        <f>VLOOKUP($D28,#REF!,5,1)</f>
        <v>#REF!</v>
      </c>
      <c r="AC28" s="140" t="e">
        <f>VLOOKUP($D28,#REF!,5,1)</f>
        <v>#REF!</v>
      </c>
      <c r="AD28" s="140" t="e">
        <f>VLOOKUP($D28,#REF!,5,1)</f>
        <v>#REF!</v>
      </c>
      <c r="AF28" s="1" t="e">
        <f>VLOOKUP($D28,#REF!,4,1)</f>
        <v>#REF!</v>
      </c>
    </row>
    <row r="29" spans="1:32" ht="15.75" customHeight="1">
      <c r="A29" s="383"/>
      <c r="B29" s="384"/>
      <c r="C29" s="370" t="s">
        <v>120</v>
      </c>
      <c r="D29" s="230" t="s">
        <v>121</v>
      </c>
      <c r="E29" s="130" t="s">
        <v>122</v>
      </c>
      <c r="F29" s="138">
        <f>VLOOKUP(D29,'ŽS3_založenie SRO'!$A$7:$E$148,5,1)</f>
        <v>0</v>
      </c>
      <c r="G29" s="138" t="e">
        <f>VLOOKUP($D29,#REF!,5,1)</f>
        <v>#REF!</v>
      </c>
      <c r="H29" s="138" t="e">
        <f>VLOOKUP($D29,#REF!,5,1)</f>
        <v>#REF!</v>
      </c>
      <c r="I29" s="138" t="e">
        <f>VLOOKUP($D29,#REF!,5,1)</f>
        <v>#REF!</v>
      </c>
      <c r="J29" s="138" t="e">
        <f>VLOOKUP($D29,#REF!,5,1)</f>
        <v>#REF!</v>
      </c>
      <c r="K29" s="138" t="e">
        <f>VLOOKUP($D29,#REF!,5,1)</f>
        <v>#REF!</v>
      </c>
      <c r="L29" s="138" t="e">
        <f>VLOOKUP($D29,#REF!,5,1)</f>
        <v>#REF!</v>
      </c>
      <c r="M29" s="138" t="e">
        <f>VLOOKUP($D29,#REF!,5,1)</f>
        <v>#REF!</v>
      </c>
      <c r="N29" s="138" t="e">
        <f>VLOOKUP($D29,#REF!,5,1)</f>
        <v>#REF!</v>
      </c>
      <c r="O29" s="138" t="e">
        <f>VLOOKUP($D29,#REF!,5,1)</f>
        <v>#REF!</v>
      </c>
      <c r="P29" s="138" t="e">
        <f>VLOOKUP($D29,#REF!,5,1)</f>
        <v>#REF!</v>
      </c>
      <c r="Q29" s="138" t="e">
        <f>VLOOKUP($D29,#REF!,5,1)</f>
        <v>#REF!</v>
      </c>
      <c r="R29" s="138" t="e">
        <f>VLOOKUP($D29,#REF!,5,1)</f>
        <v>#REF!</v>
      </c>
      <c r="S29" s="138" t="e">
        <f>VLOOKUP($D29,#REF!,5,1)</f>
        <v>#REF!</v>
      </c>
      <c r="T29" s="138" t="e">
        <f>VLOOKUP($D29,#REF!,5,1)</f>
        <v>#REF!</v>
      </c>
      <c r="U29" s="138" t="e">
        <f>VLOOKUP($D29,#REF!,5,1)</f>
        <v>#REF!</v>
      </c>
      <c r="V29" s="138" t="e">
        <f>VLOOKUP($D29,#REF!,5,1)</f>
        <v>#REF!</v>
      </c>
      <c r="W29" s="138" t="e">
        <f>VLOOKUP($D29,#REF!,5,1)</f>
        <v>#REF!</v>
      </c>
      <c r="X29" s="138" t="e">
        <f>VLOOKUP($D29,#REF!,5,1)</f>
        <v>#REF!</v>
      </c>
      <c r="Y29" s="138" t="e">
        <f>VLOOKUP($D29,#REF!,5,1)</f>
        <v>#REF!</v>
      </c>
      <c r="Z29" s="138" t="e">
        <f>VLOOKUP($D29,#REF!,5,1)</f>
        <v>#REF!</v>
      </c>
      <c r="AA29" s="138" t="e">
        <f>VLOOKUP($D29,#REF!,5,1)</f>
        <v>#REF!</v>
      </c>
      <c r="AB29" s="138" t="e">
        <f>VLOOKUP($D29,#REF!,5,1)</f>
        <v>#REF!</v>
      </c>
      <c r="AC29" s="138" t="e">
        <f>VLOOKUP($D29,#REF!,5,1)</f>
        <v>#REF!</v>
      </c>
      <c r="AD29" s="138" t="e">
        <f>VLOOKUP($D29,#REF!,5,1)</f>
        <v>#REF!</v>
      </c>
      <c r="AF29" s="1" t="e">
        <f>VLOOKUP($D29,#REF!,4,1)</f>
        <v>#REF!</v>
      </c>
    </row>
    <row r="30" spans="1:32" ht="15.75" customHeight="1">
      <c r="A30" s="383"/>
      <c r="B30" s="384"/>
      <c r="C30" s="384"/>
      <c r="D30" s="230" t="s">
        <v>123</v>
      </c>
      <c r="E30" s="130" t="s">
        <v>124</v>
      </c>
      <c r="F30" s="142">
        <f>VLOOKUP(D30,'ŽS3_založenie SRO'!$A$7:$E$148,5,1)</f>
        <v>0</v>
      </c>
      <c r="G30" s="138" t="e">
        <f>VLOOKUP($D30,#REF!,5,1)</f>
        <v>#REF!</v>
      </c>
      <c r="H30" s="138" t="e">
        <f>VLOOKUP($D30,#REF!,5,1)</f>
        <v>#REF!</v>
      </c>
      <c r="I30" s="138" t="e">
        <f>VLOOKUP($D30,#REF!,5,1)</f>
        <v>#REF!</v>
      </c>
      <c r="J30" s="138" t="e">
        <f>VLOOKUP($D30,#REF!,5,1)</f>
        <v>#REF!</v>
      </c>
      <c r="K30" s="138" t="e">
        <f>VLOOKUP($D30,#REF!,5,1)</f>
        <v>#REF!</v>
      </c>
      <c r="L30" s="142" t="e">
        <f>VLOOKUP($D30,#REF!,5,1)</f>
        <v>#REF!</v>
      </c>
      <c r="M30" s="142" t="e">
        <f>VLOOKUP($D30,#REF!,5,1)</f>
        <v>#REF!</v>
      </c>
      <c r="N30" s="138" t="e">
        <f>VLOOKUP($D30,#REF!,5,1)</f>
        <v>#REF!</v>
      </c>
      <c r="O30" s="138" t="e">
        <f>VLOOKUP($D30,#REF!,5,1)</f>
        <v>#REF!</v>
      </c>
      <c r="P30" s="138" t="e">
        <f>VLOOKUP($D30,#REF!,5,1)</f>
        <v>#REF!</v>
      </c>
      <c r="Q30" s="142" t="e">
        <f>VLOOKUP($D30,#REF!,5,1)</f>
        <v>#REF!</v>
      </c>
      <c r="R30" s="142" t="e">
        <f>VLOOKUP($D30,#REF!,5,1)</f>
        <v>#REF!</v>
      </c>
      <c r="S30" s="138" t="e">
        <f>VLOOKUP($D30,#REF!,5,1)</f>
        <v>#REF!</v>
      </c>
      <c r="T30" s="142" t="e">
        <f>VLOOKUP($D30,#REF!,5,1)</f>
        <v>#REF!</v>
      </c>
      <c r="U30" s="142" t="e">
        <f>VLOOKUP($D30,#REF!,5,1)</f>
        <v>#REF!</v>
      </c>
      <c r="V30" s="142" t="e">
        <f>VLOOKUP($D30,#REF!,5,1)</f>
        <v>#REF!</v>
      </c>
      <c r="W30" s="138" t="e">
        <f>VLOOKUP($D30,#REF!,5,1)</f>
        <v>#REF!</v>
      </c>
      <c r="X30" s="138" t="e">
        <f>VLOOKUP($D30,#REF!,5,1)</f>
        <v>#REF!</v>
      </c>
      <c r="Y30" s="138" t="e">
        <f>VLOOKUP($D30,#REF!,5,1)</f>
        <v>#REF!</v>
      </c>
      <c r="Z30" s="138" t="e">
        <f>VLOOKUP($D30,#REF!,5,1)</f>
        <v>#REF!</v>
      </c>
      <c r="AA30" s="142" t="e">
        <f>VLOOKUP($D30,#REF!,5,1)</f>
        <v>#REF!</v>
      </c>
      <c r="AB30" s="142" t="e">
        <f>VLOOKUP($D30,#REF!,5,1)</f>
        <v>#REF!</v>
      </c>
      <c r="AC30" s="142" t="e">
        <f>VLOOKUP($D30,#REF!,5,1)</f>
        <v>#REF!</v>
      </c>
      <c r="AD30" s="142" t="e">
        <f>VLOOKUP($D30,#REF!,5,1)</f>
        <v>#REF!</v>
      </c>
      <c r="AF30" s="1" t="e">
        <f>VLOOKUP($D30,#REF!,4,1)</f>
        <v>#REF!</v>
      </c>
    </row>
    <row r="31" spans="1:32" ht="15.75" customHeight="1">
      <c r="A31" s="383"/>
      <c r="B31" s="384"/>
      <c r="C31" s="384"/>
      <c r="D31" s="230" t="s">
        <v>125</v>
      </c>
      <c r="E31" s="130" t="s">
        <v>126</v>
      </c>
      <c r="F31" s="142">
        <f>VLOOKUP(D31,'ŽS3_založenie SRO'!$A$7:$E$148,5,1)</f>
        <v>0</v>
      </c>
      <c r="G31" s="138" t="e">
        <f>VLOOKUP($D31,#REF!,5,1)</f>
        <v>#REF!</v>
      </c>
      <c r="H31" s="138" t="e">
        <f>VLOOKUP($D31,#REF!,5,1)</f>
        <v>#REF!</v>
      </c>
      <c r="I31" s="138" t="e">
        <f>VLOOKUP($D31,#REF!,5,1)</f>
        <v>#REF!</v>
      </c>
      <c r="J31" s="138" t="e">
        <f>VLOOKUP($D31,#REF!,5,1)</f>
        <v>#REF!</v>
      </c>
      <c r="K31" s="138" t="e">
        <f>VLOOKUP($D31,#REF!,5,1)</f>
        <v>#REF!</v>
      </c>
      <c r="L31" s="142" t="e">
        <f>VLOOKUP($D31,#REF!,5,1)</f>
        <v>#REF!</v>
      </c>
      <c r="M31" s="142" t="e">
        <f>VLOOKUP($D31,#REF!,5,1)</f>
        <v>#REF!</v>
      </c>
      <c r="N31" s="138" t="e">
        <f>VLOOKUP($D31,#REF!,5,1)</f>
        <v>#REF!</v>
      </c>
      <c r="O31" s="138" t="e">
        <f>VLOOKUP($D31,#REF!,5,1)</f>
        <v>#REF!</v>
      </c>
      <c r="P31" s="138" t="e">
        <f>VLOOKUP($D31,#REF!,5,1)</f>
        <v>#REF!</v>
      </c>
      <c r="Q31" s="142" t="e">
        <f>VLOOKUP($D31,#REF!,5,1)</f>
        <v>#REF!</v>
      </c>
      <c r="R31" s="142" t="e">
        <f>VLOOKUP($D31,#REF!,5,1)</f>
        <v>#REF!</v>
      </c>
      <c r="S31" s="138" t="e">
        <f>VLOOKUP($D31,#REF!,5,1)</f>
        <v>#REF!</v>
      </c>
      <c r="T31" s="142" t="e">
        <f>VLOOKUP($D31,#REF!,5,1)</f>
        <v>#REF!</v>
      </c>
      <c r="U31" s="142" t="e">
        <f>VLOOKUP($D31,#REF!,5,1)</f>
        <v>#REF!</v>
      </c>
      <c r="V31" s="142" t="e">
        <f>VLOOKUP($D31,#REF!,5,1)</f>
        <v>#REF!</v>
      </c>
      <c r="W31" s="138" t="e">
        <f>VLOOKUP($D31,#REF!,5,1)</f>
        <v>#REF!</v>
      </c>
      <c r="X31" s="138" t="e">
        <f>VLOOKUP($D31,#REF!,5,1)</f>
        <v>#REF!</v>
      </c>
      <c r="Y31" s="138" t="e">
        <f>VLOOKUP($D31,#REF!,5,1)</f>
        <v>#REF!</v>
      </c>
      <c r="Z31" s="138" t="e">
        <f>VLOOKUP($D31,#REF!,5,1)</f>
        <v>#REF!</v>
      </c>
      <c r="AA31" s="142" t="e">
        <f>VLOOKUP($D31,#REF!,5,1)</f>
        <v>#REF!</v>
      </c>
      <c r="AB31" s="142" t="e">
        <f>VLOOKUP($D31,#REF!,5,1)</f>
        <v>#REF!</v>
      </c>
      <c r="AC31" s="142" t="e">
        <f>VLOOKUP($D31,#REF!,5,1)</f>
        <v>#REF!</v>
      </c>
      <c r="AD31" s="142" t="e">
        <f>VLOOKUP($D31,#REF!,5,1)</f>
        <v>#REF!</v>
      </c>
      <c r="AF31" s="1" t="e">
        <f>VLOOKUP($D31,#REF!,4,1)</f>
        <v>#REF!</v>
      </c>
    </row>
    <row r="32" spans="1:32" ht="15.75" customHeight="1">
      <c r="A32" s="383"/>
      <c r="B32" s="384"/>
      <c r="C32" s="384"/>
      <c r="D32" s="230" t="s">
        <v>127</v>
      </c>
      <c r="E32" s="130" t="s">
        <v>128</v>
      </c>
      <c r="F32" s="142">
        <f>VLOOKUP(D32,'ŽS3_založenie SRO'!$A$7:$E$148,5,1)</f>
        <v>0</v>
      </c>
      <c r="G32" s="138" t="e">
        <f>VLOOKUP($D32,#REF!,5,1)</f>
        <v>#REF!</v>
      </c>
      <c r="H32" s="138" t="e">
        <f>VLOOKUP($D32,#REF!,5,1)</f>
        <v>#REF!</v>
      </c>
      <c r="I32" s="138" t="e">
        <f>VLOOKUP($D32,#REF!,5,1)</f>
        <v>#REF!</v>
      </c>
      <c r="J32" s="138" t="e">
        <f>VLOOKUP($D32,#REF!,5,1)</f>
        <v>#REF!</v>
      </c>
      <c r="K32" s="138" t="e">
        <f>VLOOKUP($D32,#REF!,5,1)</f>
        <v>#REF!</v>
      </c>
      <c r="L32" s="142" t="e">
        <f>VLOOKUP($D32,#REF!,5,1)</f>
        <v>#REF!</v>
      </c>
      <c r="M32" s="142" t="e">
        <f>VLOOKUP($D32,#REF!,5,1)</f>
        <v>#REF!</v>
      </c>
      <c r="N32" s="138" t="e">
        <f>VLOOKUP($D32,#REF!,5,1)</f>
        <v>#REF!</v>
      </c>
      <c r="O32" s="138" t="e">
        <f>VLOOKUP($D32,#REF!,5,1)</f>
        <v>#REF!</v>
      </c>
      <c r="P32" s="138" t="e">
        <f>VLOOKUP($D32,#REF!,5,1)</f>
        <v>#REF!</v>
      </c>
      <c r="Q32" s="142" t="e">
        <f>VLOOKUP($D32,#REF!,5,1)</f>
        <v>#REF!</v>
      </c>
      <c r="R32" s="142" t="e">
        <f>VLOOKUP($D32,#REF!,5,1)</f>
        <v>#REF!</v>
      </c>
      <c r="S32" s="138" t="e">
        <f>VLOOKUP($D32,#REF!,5,1)</f>
        <v>#REF!</v>
      </c>
      <c r="T32" s="142" t="e">
        <f>VLOOKUP($D32,#REF!,5,1)</f>
        <v>#REF!</v>
      </c>
      <c r="U32" s="142" t="e">
        <f>VLOOKUP($D32,#REF!,5,1)</f>
        <v>#REF!</v>
      </c>
      <c r="V32" s="142" t="e">
        <f>VLOOKUP($D32,#REF!,5,1)</f>
        <v>#REF!</v>
      </c>
      <c r="W32" s="138" t="e">
        <f>VLOOKUP($D32,#REF!,5,1)</f>
        <v>#REF!</v>
      </c>
      <c r="X32" s="138" t="e">
        <f>VLOOKUP($D32,#REF!,5,1)</f>
        <v>#REF!</v>
      </c>
      <c r="Y32" s="138" t="e">
        <f>VLOOKUP($D32,#REF!,5,1)</f>
        <v>#REF!</v>
      </c>
      <c r="Z32" s="138" t="e">
        <f>VLOOKUP($D32,#REF!,5,1)</f>
        <v>#REF!</v>
      </c>
      <c r="AA32" s="138" t="e">
        <f>VLOOKUP($D32,#REF!,5,1)</f>
        <v>#REF!</v>
      </c>
      <c r="AB32" s="142" t="e">
        <f>VLOOKUP($D32,#REF!,5,1)</f>
        <v>#REF!</v>
      </c>
      <c r="AC32" s="142" t="e">
        <f>VLOOKUP($D32,#REF!,5,1)</f>
        <v>#REF!</v>
      </c>
      <c r="AD32" s="142" t="e">
        <f>VLOOKUP($D32,#REF!,5,1)</f>
        <v>#REF!</v>
      </c>
      <c r="AF32" s="1" t="e">
        <f>VLOOKUP($D32,#REF!,4,1)</f>
        <v>#REF!</v>
      </c>
    </row>
    <row r="33" spans="1:32" ht="15.75" customHeight="1">
      <c r="A33" s="376" t="s">
        <v>32</v>
      </c>
      <c r="B33" s="371" t="s">
        <v>129</v>
      </c>
      <c r="C33" s="371" t="s">
        <v>130</v>
      </c>
      <c r="D33" s="229" t="s">
        <v>131</v>
      </c>
      <c r="E33" s="136" t="s">
        <v>132</v>
      </c>
      <c r="F33" s="137">
        <f>VLOOKUP(D33,'ŽS3_založenie SRO'!$A$7:$E$148,5,1)</f>
        <v>0</v>
      </c>
      <c r="G33" s="137" t="e">
        <f>VLOOKUP($D33,#REF!,5,1)</f>
        <v>#REF!</v>
      </c>
      <c r="H33" s="137" t="e">
        <f>VLOOKUP($D33,#REF!,5,1)</f>
        <v>#REF!</v>
      </c>
      <c r="I33" s="137" t="e">
        <f>VLOOKUP($D33,#REF!,5,1)</f>
        <v>#REF!</v>
      </c>
      <c r="J33" s="137" t="e">
        <f>VLOOKUP($D33,#REF!,5,1)</f>
        <v>#REF!</v>
      </c>
      <c r="K33" s="145" t="e">
        <f>VLOOKUP($D33,#REF!,5,1)</f>
        <v>#REF!</v>
      </c>
      <c r="L33" s="137" t="e">
        <f>VLOOKUP($D33,#REF!,5,1)</f>
        <v>#REF!</v>
      </c>
      <c r="M33" s="137" t="e">
        <f>VLOOKUP($D33,#REF!,5,1)</f>
        <v>#REF!</v>
      </c>
      <c r="N33" s="137" t="e">
        <f>VLOOKUP($D33,#REF!,5,1)</f>
        <v>#REF!</v>
      </c>
      <c r="O33" s="137" t="e">
        <f>VLOOKUP($D33,#REF!,5,1)</f>
        <v>#REF!</v>
      </c>
      <c r="P33" s="137" t="e">
        <f>VLOOKUP($D33,#REF!,5,1)</f>
        <v>#REF!</v>
      </c>
      <c r="Q33" s="137" t="e">
        <f>VLOOKUP($D33,#REF!,5,1)</f>
        <v>#REF!</v>
      </c>
      <c r="R33" s="137" t="e">
        <f>VLOOKUP($D33,#REF!,5,1)</f>
        <v>#REF!</v>
      </c>
      <c r="S33" s="146" t="e">
        <f>VLOOKUP($D33,#REF!,5,1)</f>
        <v>#REF!</v>
      </c>
      <c r="T33" s="137" t="e">
        <f>VLOOKUP($D33,#REF!,5,1)</f>
        <v>#REF!</v>
      </c>
      <c r="U33" s="137" t="e">
        <f>VLOOKUP($D33,#REF!,5,1)</f>
        <v>#REF!</v>
      </c>
      <c r="V33" s="137" t="e">
        <f>VLOOKUP($D33,#REF!,5,1)</f>
        <v>#REF!</v>
      </c>
      <c r="W33" s="137" t="e">
        <f>VLOOKUP($D33,#REF!,5,1)</f>
        <v>#REF!</v>
      </c>
      <c r="X33" s="137" t="e">
        <f>VLOOKUP($D33,#REF!,5,1)</f>
        <v>#REF!</v>
      </c>
      <c r="Y33" s="137" t="e">
        <f>VLOOKUP($D33,#REF!,5,1)</f>
        <v>#REF!</v>
      </c>
      <c r="Z33" s="137" t="e">
        <f>VLOOKUP($D33,#REF!,5,1)</f>
        <v>#REF!</v>
      </c>
      <c r="AA33" s="137" t="e">
        <f>VLOOKUP($D33,#REF!,5,1)</f>
        <v>#REF!</v>
      </c>
      <c r="AB33" s="137" t="e">
        <f>VLOOKUP($D33,#REF!,5,1)</f>
        <v>#REF!</v>
      </c>
      <c r="AC33" s="137" t="e">
        <f>VLOOKUP($D33,#REF!,5,1)</f>
        <v>#REF!</v>
      </c>
      <c r="AD33" s="137" t="e">
        <f>VLOOKUP($D33,#REF!,5,1)</f>
        <v>#REF!</v>
      </c>
      <c r="AF33" s="1" t="e">
        <f>VLOOKUP($D33,#REF!,4,1)</f>
        <v>#REF!</v>
      </c>
    </row>
    <row r="34" spans="1:32" ht="15.75" customHeight="1">
      <c r="A34" s="383"/>
      <c r="B34" s="384"/>
      <c r="C34" s="385"/>
      <c r="D34" s="231" t="s">
        <v>133</v>
      </c>
      <c r="E34" s="139" t="s">
        <v>134</v>
      </c>
      <c r="F34" s="140">
        <f>VLOOKUP(D34,'ŽS3_založenie SRO'!$A$7:$E$148,5,1)</f>
        <v>0</v>
      </c>
      <c r="G34" s="140" t="e">
        <f>VLOOKUP($D34,#REF!,5,1)</f>
        <v>#REF!</v>
      </c>
      <c r="H34" s="140" t="e">
        <f>VLOOKUP($D34,#REF!,5,1)</f>
        <v>#REF!</v>
      </c>
      <c r="I34" s="143" t="e">
        <f>VLOOKUP($D34,#REF!,5,1)</f>
        <v>#REF!</v>
      </c>
      <c r="J34" s="140" t="e">
        <f>VLOOKUP($D34,#REF!,5,1)</f>
        <v>#REF!</v>
      </c>
      <c r="K34" s="144" t="e">
        <f>VLOOKUP($D34,#REF!,5,1)</f>
        <v>#REF!</v>
      </c>
      <c r="L34" s="140" t="e">
        <f>VLOOKUP($D34,#REF!,5,1)</f>
        <v>#REF!</v>
      </c>
      <c r="M34" s="140" t="e">
        <f>VLOOKUP($D34,#REF!,5,1)</f>
        <v>#REF!</v>
      </c>
      <c r="N34" s="140" t="e">
        <f>VLOOKUP($D34,#REF!,5,1)</f>
        <v>#REF!</v>
      </c>
      <c r="O34" s="140" t="e">
        <f>VLOOKUP($D34,#REF!,5,1)</f>
        <v>#REF!</v>
      </c>
      <c r="P34" s="140" t="e">
        <f>VLOOKUP($D34,#REF!,5,1)</f>
        <v>#REF!</v>
      </c>
      <c r="Q34" s="140" t="e">
        <f>VLOOKUP($D34,#REF!,5,1)</f>
        <v>#REF!</v>
      </c>
      <c r="R34" s="140" t="e">
        <f>VLOOKUP($D34,#REF!,5,1)</f>
        <v>#REF!</v>
      </c>
      <c r="S34" s="143" t="e">
        <f>VLOOKUP($D34,#REF!,5,1)</f>
        <v>#REF!</v>
      </c>
      <c r="T34" s="140" t="e">
        <f>VLOOKUP($D34,#REF!,5,1)</f>
        <v>#REF!</v>
      </c>
      <c r="U34" s="140" t="e">
        <f>VLOOKUP($D34,#REF!,5,1)</f>
        <v>#REF!</v>
      </c>
      <c r="V34" s="140" t="e">
        <f>VLOOKUP($D34,#REF!,5,1)</f>
        <v>#REF!</v>
      </c>
      <c r="W34" s="140" t="e">
        <f>VLOOKUP($D34,#REF!,5,1)</f>
        <v>#REF!</v>
      </c>
      <c r="X34" s="140" t="e">
        <f>VLOOKUP($D34,#REF!,5,1)</f>
        <v>#REF!</v>
      </c>
      <c r="Y34" s="140" t="e">
        <f>VLOOKUP($D34,#REF!,5,1)</f>
        <v>#REF!</v>
      </c>
      <c r="Z34" s="144" t="e">
        <f>VLOOKUP($D34,#REF!,5,1)</f>
        <v>#REF!</v>
      </c>
      <c r="AA34" s="140" t="e">
        <f>VLOOKUP($D34,#REF!,5,1)</f>
        <v>#REF!</v>
      </c>
      <c r="AB34" s="140" t="e">
        <f>VLOOKUP($D34,#REF!,5,1)</f>
        <v>#REF!</v>
      </c>
      <c r="AC34" s="140" t="e">
        <f>VLOOKUP($D34,#REF!,5,1)</f>
        <v>#REF!</v>
      </c>
      <c r="AD34" s="140" t="e">
        <f>VLOOKUP($D34,#REF!,5,1)</f>
        <v>#REF!</v>
      </c>
      <c r="AF34" s="1" t="e">
        <f>VLOOKUP($D34,#REF!,4,1)</f>
        <v>#REF!</v>
      </c>
    </row>
    <row r="35" spans="1:32" ht="15.75" customHeight="1">
      <c r="A35" s="383"/>
      <c r="B35" s="384"/>
      <c r="C35" s="370" t="s">
        <v>135</v>
      </c>
      <c r="D35" s="230" t="s">
        <v>136</v>
      </c>
      <c r="E35" s="130" t="s">
        <v>137</v>
      </c>
      <c r="F35" s="138">
        <f>VLOOKUP(D35,'ŽS3_založenie SRO'!$A$7:$E$148,5,1)</f>
        <v>0</v>
      </c>
      <c r="G35" s="138" t="e">
        <f>VLOOKUP($D35,#REF!,5,1)</f>
        <v>#REF!</v>
      </c>
      <c r="H35" s="138" t="e">
        <f>VLOOKUP($D35,#REF!,5,1)</f>
        <v>#REF!</v>
      </c>
      <c r="I35" s="138" t="e">
        <f>VLOOKUP($D35,#REF!,5,1)</f>
        <v>#REF!</v>
      </c>
      <c r="J35" s="138" t="e">
        <f>VLOOKUP($D35,#REF!,5,1)</f>
        <v>#REF!</v>
      </c>
      <c r="K35" s="145" t="e">
        <f>VLOOKUP($D35,#REF!,5,1)</f>
        <v>#REF!</v>
      </c>
      <c r="L35" s="138" t="e">
        <f>VLOOKUP($D35,#REF!,5,1)</f>
        <v>#REF!</v>
      </c>
      <c r="M35" s="138" t="e">
        <f>VLOOKUP($D35,#REF!,5,1)</f>
        <v>#REF!</v>
      </c>
      <c r="N35" s="138" t="e">
        <f>VLOOKUP($D35,#REF!,5,1)</f>
        <v>#REF!</v>
      </c>
      <c r="O35" s="138" t="e">
        <f>VLOOKUP($D35,#REF!,5,1)</f>
        <v>#REF!</v>
      </c>
      <c r="P35" s="138" t="e">
        <f>VLOOKUP($D35,#REF!,5,1)</f>
        <v>#REF!</v>
      </c>
      <c r="Q35" s="138" t="e">
        <f>VLOOKUP($D35,#REF!,5,1)</f>
        <v>#REF!</v>
      </c>
      <c r="R35" s="138" t="e">
        <f>VLOOKUP($D35,#REF!,5,1)</f>
        <v>#REF!</v>
      </c>
      <c r="S35" s="138" t="e">
        <f>VLOOKUP($D35,#REF!,5,1)</f>
        <v>#REF!</v>
      </c>
      <c r="T35" s="138" t="e">
        <f>VLOOKUP($D35,#REF!,5,1)</f>
        <v>#REF!</v>
      </c>
      <c r="U35" s="138" t="e">
        <f>VLOOKUP($D35,#REF!,5,1)</f>
        <v>#REF!</v>
      </c>
      <c r="V35" s="138" t="e">
        <f>VLOOKUP($D35,#REF!,5,1)</f>
        <v>#REF!</v>
      </c>
      <c r="W35" s="138" t="e">
        <f>VLOOKUP($D35,#REF!,5,1)</f>
        <v>#REF!</v>
      </c>
      <c r="X35" s="138" t="e">
        <f>VLOOKUP($D35,#REF!,5,1)</f>
        <v>#REF!</v>
      </c>
      <c r="Y35" s="138" t="e">
        <f>VLOOKUP($D35,#REF!,5,1)</f>
        <v>#REF!</v>
      </c>
      <c r="Z35" s="138" t="e">
        <f>VLOOKUP($D35,#REF!,5,1)</f>
        <v>#REF!</v>
      </c>
      <c r="AA35" s="138" t="e">
        <f>VLOOKUP($D35,#REF!,5,1)</f>
        <v>#REF!</v>
      </c>
      <c r="AB35" s="138" t="e">
        <f>VLOOKUP($D35,#REF!,5,1)</f>
        <v>#REF!</v>
      </c>
      <c r="AC35" s="138" t="e">
        <f>VLOOKUP($D35,#REF!,5,1)</f>
        <v>#REF!</v>
      </c>
      <c r="AD35" s="138" t="e">
        <f>VLOOKUP($D35,#REF!,5,1)</f>
        <v>#REF!</v>
      </c>
      <c r="AF35" s="1" t="e">
        <f>VLOOKUP($D35,#REF!,4,1)</f>
        <v>#REF!</v>
      </c>
    </row>
    <row r="36" spans="1:32" ht="15.75" customHeight="1">
      <c r="A36" s="383"/>
      <c r="B36" s="384"/>
      <c r="C36" s="384"/>
      <c r="D36" s="230" t="s">
        <v>138</v>
      </c>
      <c r="E36" s="130" t="s">
        <v>139</v>
      </c>
      <c r="F36" s="142">
        <f>VLOOKUP(D36,'ŽS3_založenie SRO'!$A$7:$E$148,5,1)</f>
        <v>1</v>
      </c>
      <c r="G36" s="138" t="e">
        <f>VLOOKUP($D36,#REF!,5,1)</f>
        <v>#REF!</v>
      </c>
      <c r="H36" s="138" t="e">
        <f>VLOOKUP($D36,#REF!,5,1)</f>
        <v>#REF!</v>
      </c>
      <c r="I36" s="138" t="e">
        <f>VLOOKUP($D36,#REF!,5,1)</f>
        <v>#REF!</v>
      </c>
      <c r="J36" s="138" t="e">
        <f>VLOOKUP($D36,#REF!,5,1)</f>
        <v>#REF!</v>
      </c>
      <c r="K36" s="141" t="e">
        <f>VLOOKUP($D36,#REF!,5,1)</f>
        <v>#REF!</v>
      </c>
      <c r="L36" s="138" t="e">
        <f>VLOOKUP($D36,#REF!,5,1)</f>
        <v>#REF!</v>
      </c>
      <c r="M36" s="138" t="e">
        <f>VLOOKUP($D36,#REF!,5,1)</f>
        <v>#REF!</v>
      </c>
      <c r="N36" s="138" t="e">
        <f>VLOOKUP($D36,#REF!,5,1)</f>
        <v>#REF!</v>
      </c>
      <c r="O36" s="138" t="e">
        <f>VLOOKUP($D36,#REF!,5,1)</f>
        <v>#REF!</v>
      </c>
      <c r="P36" s="138" t="e">
        <f>VLOOKUP($D36,#REF!,5,1)</f>
        <v>#REF!</v>
      </c>
      <c r="Q36" s="141" t="e">
        <f>VLOOKUP($D36,#REF!,5,1)</f>
        <v>#REF!</v>
      </c>
      <c r="R36" s="142" t="e">
        <f>VLOOKUP($D36,#REF!,5,1)</f>
        <v>#REF!</v>
      </c>
      <c r="S36" s="138" t="e">
        <f>VLOOKUP($D36,#REF!,5,1)</f>
        <v>#REF!</v>
      </c>
      <c r="T36" s="138" t="e">
        <f>VLOOKUP($D36,#REF!,5,1)</f>
        <v>#REF!</v>
      </c>
      <c r="U36" s="138" t="e">
        <f>VLOOKUP($D36,#REF!,5,1)</f>
        <v>#REF!</v>
      </c>
      <c r="V36" s="138" t="e">
        <f>VLOOKUP($D36,#REF!,5,1)</f>
        <v>#REF!</v>
      </c>
      <c r="W36" s="138" t="e">
        <f>VLOOKUP($D36,#REF!,5,1)</f>
        <v>#REF!</v>
      </c>
      <c r="X36" s="138" t="e">
        <f>VLOOKUP($D36,#REF!,5,1)</f>
        <v>#REF!</v>
      </c>
      <c r="Y36" s="138" t="e">
        <f>VLOOKUP($D36,#REF!,5,1)</f>
        <v>#REF!</v>
      </c>
      <c r="Z36" s="138" t="e">
        <f>VLOOKUP($D36,#REF!,5,1)</f>
        <v>#REF!</v>
      </c>
      <c r="AA36" s="138" t="e">
        <f>VLOOKUP($D36,#REF!,5,1)</f>
        <v>#REF!</v>
      </c>
      <c r="AB36" s="138" t="e">
        <f>VLOOKUP($D36,#REF!,5,1)</f>
        <v>#REF!</v>
      </c>
      <c r="AC36" s="138" t="e">
        <f>VLOOKUP($D36,#REF!,5,1)</f>
        <v>#REF!</v>
      </c>
      <c r="AD36" s="138" t="e">
        <f>VLOOKUP($D36,#REF!,5,1)</f>
        <v>#REF!</v>
      </c>
      <c r="AF36" s="1" t="e">
        <f>VLOOKUP($D36,#REF!,4,1)</f>
        <v>#REF!</v>
      </c>
    </row>
    <row r="37" spans="1:32" ht="15.75" customHeight="1">
      <c r="A37" s="383"/>
      <c r="B37" s="384"/>
      <c r="C37" s="385"/>
      <c r="D37" s="231" t="s">
        <v>140</v>
      </c>
      <c r="E37" s="139" t="s">
        <v>141</v>
      </c>
      <c r="F37" s="140">
        <f>VLOOKUP(D37,'ŽS3_založenie SRO'!$A$7:$E$148,5,1)</f>
        <v>0</v>
      </c>
      <c r="G37" s="140" t="e">
        <f>VLOOKUP($D37,#REF!,5,1)</f>
        <v>#REF!</v>
      </c>
      <c r="H37" s="140" t="e">
        <f>VLOOKUP($D37,#REF!,5,1)</f>
        <v>#REF!</v>
      </c>
      <c r="I37" s="144" t="e">
        <f>VLOOKUP($D37,#REF!,5,1)</f>
        <v>#REF!</v>
      </c>
      <c r="J37" s="143" t="e">
        <f>VLOOKUP($D37,#REF!,5,1)</f>
        <v>#REF!</v>
      </c>
      <c r="K37" s="144" t="e">
        <f>VLOOKUP($D37,#REF!,5,1)</f>
        <v>#REF!</v>
      </c>
      <c r="L37" s="140" t="e">
        <f>VLOOKUP($D37,#REF!,5,1)</f>
        <v>#REF!</v>
      </c>
      <c r="M37" s="140" t="e">
        <f>VLOOKUP($D37,#REF!,5,1)</f>
        <v>#REF!</v>
      </c>
      <c r="N37" s="143" t="e">
        <f>VLOOKUP($D37,#REF!,5,1)</f>
        <v>#REF!</v>
      </c>
      <c r="O37" s="140" t="e">
        <f>VLOOKUP($D37,#REF!,5,1)</f>
        <v>#REF!</v>
      </c>
      <c r="P37" s="140" t="e">
        <f>VLOOKUP($D37,#REF!,5,1)</f>
        <v>#REF!</v>
      </c>
      <c r="Q37" s="144" t="e">
        <f>VLOOKUP($D37,#REF!,5,1)</f>
        <v>#REF!</v>
      </c>
      <c r="R37" s="143" t="e">
        <f>VLOOKUP($D37,#REF!,5,1)</f>
        <v>#REF!</v>
      </c>
      <c r="S37" s="140" t="e">
        <f>VLOOKUP($D37,#REF!,5,1)</f>
        <v>#REF!</v>
      </c>
      <c r="T37" s="143" t="e">
        <f>VLOOKUP($D37,#REF!,5,1)</f>
        <v>#REF!</v>
      </c>
      <c r="U37" s="143" t="e">
        <f>VLOOKUP($D37,#REF!,5,1)</f>
        <v>#REF!</v>
      </c>
      <c r="V37" s="143" t="e">
        <f>VLOOKUP($D37,#REF!,5,1)</f>
        <v>#REF!</v>
      </c>
      <c r="W37" s="143" t="e">
        <f>VLOOKUP($D37,#REF!,5,1)</f>
        <v>#REF!</v>
      </c>
      <c r="X37" s="144" t="e">
        <f>VLOOKUP($D37,#REF!,5,1)</f>
        <v>#REF!</v>
      </c>
      <c r="Y37" s="144" t="e">
        <f>VLOOKUP($D37,#REF!,5,1)</f>
        <v>#REF!</v>
      </c>
      <c r="Z37" s="144" t="e">
        <f>VLOOKUP($D37,#REF!,5,1)</f>
        <v>#REF!</v>
      </c>
      <c r="AA37" s="144" t="e">
        <f>VLOOKUP($D37,#REF!,5,1)</f>
        <v>#REF!</v>
      </c>
      <c r="AB37" s="144" t="e">
        <f>VLOOKUP($D37,#REF!,5,1)</f>
        <v>#REF!</v>
      </c>
      <c r="AC37" s="144" t="e">
        <f>VLOOKUP($D37,#REF!,5,1)</f>
        <v>#REF!</v>
      </c>
      <c r="AD37" s="144" t="e">
        <f>VLOOKUP($D37,#REF!,5,1)</f>
        <v>#REF!</v>
      </c>
      <c r="AF37" s="1" t="e">
        <f>VLOOKUP($D37,#REF!,4,1)</f>
        <v>#REF!</v>
      </c>
    </row>
    <row r="38" spans="1:32" ht="15.75" customHeight="1">
      <c r="A38" s="383"/>
      <c r="B38" s="384"/>
      <c r="C38" s="147" t="s">
        <v>142</v>
      </c>
      <c r="D38" s="231" t="s">
        <v>143</v>
      </c>
      <c r="E38" s="139" t="s">
        <v>144</v>
      </c>
      <c r="F38" s="140">
        <f>VLOOKUP(D38,'ŽS3_založenie SRO'!$A$7:$E$148,5,1)</f>
        <v>0.5</v>
      </c>
      <c r="G38" s="140" t="e">
        <f>VLOOKUP($D38,#REF!,5,1)</f>
        <v>#REF!</v>
      </c>
      <c r="H38" s="140" t="e">
        <f>VLOOKUP($D38,#REF!,5,1)</f>
        <v>#REF!</v>
      </c>
      <c r="I38" s="140" t="e">
        <f>VLOOKUP($D38,#REF!,5,1)</f>
        <v>#REF!</v>
      </c>
      <c r="J38" s="140" t="e">
        <f>VLOOKUP($D38,#REF!,5,1)</f>
        <v>#REF!</v>
      </c>
      <c r="K38" s="148" t="e">
        <f>VLOOKUP($D38,#REF!,5,1)</f>
        <v>#REF!</v>
      </c>
      <c r="L38" s="140" t="e">
        <f>VLOOKUP($D38,#REF!,5,1)</f>
        <v>#REF!</v>
      </c>
      <c r="M38" s="140" t="e">
        <f>VLOOKUP($D38,#REF!,5,1)</f>
        <v>#REF!</v>
      </c>
      <c r="N38" s="140" t="e">
        <f>VLOOKUP($D38,#REF!,5,1)</f>
        <v>#REF!</v>
      </c>
      <c r="O38" s="140" t="e">
        <f>VLOOKUP($D38,#REF!,5,1)</f>
        <v>#REF!</v>
      </c>
      <c r="P38" s="140" t="e">
        <f>VLOOKUP($D38,#REF!,5,1)</f>
        <v>#REF!</v>
      </c>
      <c r="Q38" s="140" t="e">
        <f>VLOOKUP($D38,#REF!,5,1)</f>
        <v>#REF!</v>
      </c>
      <c r="R38" s="140" t="e">
        <f>VLOOKUP($D38,#REF!,5,1)</f>
        <v>#REF!</v>
      </c>
      <c r="S38" s="149" t="e">
        <f>VLOOKUP($D38,#REF!,5,1)</f>
        <v>#REF!</v>
      </c>
      <c r="T38" s="140" t="e">
        <f>VLOOKUP($D38,#REF!,5,1)</f>
        <v>#REF!</v>
      </c>
      <c r="U38" s="140" t="e">
        <f>VLOOKUP($D38,#REF!,5,1)</f>
        <v>#REF!</v>
      </c>
      <c r="V38" s="140" t="e">
        <f>VLOOKUP($D38,#REF!,5,1)</f>
        <v>#REF!</v>
      </c>
      <c r="W38" s="140" t="e">
        <f>VLOOKUP($D38,#REF!,5,1)</f>
        <v>#REF!</v>
      </c>
      <c r="X38" s="140" t="e">
        <f>VLOOKUP($D38,#REF!,5,1)</f>
        <v>#REF!</v>
      </c>
      <c r="Y38" s="140" t="e">
        <f>VLOOKUP($D38,#REF!,5,1)</f>
        <v>#REF!</v>
      </c>
      <c r="Z38" s="140" t="e">
        <f>VLOOKUP($D38,#REF!,5,1)</f>
        <v>#REF!</v>
      </c>
      <c r="AA38" s="140" t="e">
        <f>VLOOKUP($D38,#REF!,5,1)</f>
        <v>#REF!</v>
      </c>
      <c r="AB38" s="140" t="e">
        <f>VLOOKUP($D38,#REF!,5,1)</f>
        <v>#REF!</v>
      </c>
      <c r="AC38" s="140" t="e">
        <f>VLOOKUP($D38,#REF!,5,1)</f>
        <v>#REF!</v>
      </c>
      <c r="AD38" s="140" t="e">
        <f>VLOOKUP($D38,#REF!,5,1)</f>
        <v>#REF!</v>
      </c>
      <c r="AF38" s="1" t="e">
        <f>VLOOKUP($D38,#REF!,4,1)</f>
        <v>#REF!</v>
      </c>
    </row>
    <row r="39" spans="1:32" ht="15.75" customHeight="1">
      <c r="A39" s="383"/>
      <c r="B39" s="384"/>
      <c r="C39" s="370" t="s">
        <v>145</v>
      </c>
      <c r="D39" s="230" t="s">
        <v>146</v>
      </c>
      <c r="E39" s="130" t="s">
        <v>147</v>
      </c>
      <c r="F39" s="138">
        <f>VLOOKUP(D39,'ŽS3_založenie SRO'!$A$7:$E$148,5,1)</f>
        <v>0</v>
      </c>
      <c r="G39" s="138" t="e">
        <f>VLOOKUP($D39,#REF!,5,1)</f>
        <v>#REF!</v>
      </c>
      <c r="H39" s="138" t="e">
        <f>VLOOKUP($D39,#REF!,5,1)</f>
        <v>#REF!</v>
      </c>
      <c r="I39" s="138" t="e">
        <f>VLOOKUP($D39,#REF!,5,1)</f>
        <v>#REF!</v>
      </c>
      <c r="J39" s="138" t="e">
        <f>VLOOKUP($D39,#REF!,5,1)</f>
        <v>#REF!</v>
      </c>
      <c r="K39" s="145" t="e">
        <f>VLOOKUP($D39,#REF!,5,1)</f>
        <v>#REF!</v>
      </c>
      <c r="L39" s="138" t="e">
        <f>VLOOKUP($D39,#REF!,5,1)</f>
        <v>#REF!</v>
      </c>
      <c r="M39" s="138" t="e">
        <f>VLOOKUP($D39,#REF!,5,1)</f>
        <v>#REF!</v>
      </c>
      <c r="N39" s="138" t="e">
        <f>VLOOKUP($D39,#REF!,5,1)</f>
        <v>#REF!</v>
      </c>
      <c r="O39" s="138" t="e">
        <f>VLOOKUP($D39,#REF!,5,1)</f>
        <v>#REF!</v>
      </c>
      <c r="P39" s="138" t="e">
        <f>VLOOKUP($D39,#REF!,5,1)</f>
        <v>#REF!</v>
      </c>
      <c r="Q39" s="138" t="e">
        <f>VLOOKUP($D39,#REF!,5,1)</f>
        <v>#REF!</v>
      </c>
      <c r="R39" s="138" t="e">
        <f>VLOOKUP($D39,#REF!,5,1)</f>
        <v>#REF!</v>
      </c>
      <c r="S39" s="138" t="e">
        <f>VLOOKUP($D39,#REF!,5,1)</f>
        <v>#REF!</v>
      </c>
      <c r="T39" s="138" t="e">
        <f>VLOOKUP($D39,#REF!,5,1)</f>
        <v>#REF!</v>
      </c>
      <c r="U39" s="138" t="e">
        <f>VLOOKUP($D39,#REF!,5,1)</f>
        <v>#REF!</v>
      </c>
      <c r="V39" s="138" t="e">
        <f>VLOOKUP($D39,#REF!,5,1)</f>
        <v>#REF!</v>
      </c>
      <c r="W39" s="138" t="e">
        <f>VLOOKUP($D39,#REF!,5,1)</f>
        <v>#REF!</v>
      </c>
      <c r="X39" s="138" t="e">
        <f>VLOOKUP($D39,#REF!,5,1)</f>
        <v>#REF!</v>
      </c>
      <c r="Y39" s="138" t="e">
        <f>VLOOKUP($D39,#REF!,5,1)</f>
        <v>#REF!</v>
      </c>
      <c r="Z39" s="138" t="e">
        <f>VLOOKUP($D39,#REF!,5,1)</f>
        <v>#REF!</v>
      </c>
      <c r="AA39" s="138" t="e">
        <f>VLOOKUP($D39,#REF!,5,1)</f>
        <v>#REF!</v>
      </c>
      <c r="AB39" s="138" t="e">
        <f>VLOOKUP($D39,#REF!,5,1)</f>
        <v>#REF!</v>
      </c>
      <c r="AC39" s="138" t="e">
        <f>VLOOKUP($D39,#REF!,5,1)</f>
        <v>#REF!</v>
      </c>
      <c r="AD39" s="138" t="e">
        <f>VLOOKUP($D39,#REF!,5,1)</f>
        <v>#REF!</v>
      </c>
      <c r="AF39" s="1" t="e">
        <f>VLOOKUP($D39,#REF!,4,1)</f>
        <v>#REF!</v>
      </c>
    </row>
    <row r="40" spans="1:32" ht="15.75" customHeight="1">
      <c r="A40" s="383"/>
      <c r="B40" s="384"/>
      <c r="C40" s="384"/>
      <c r="D40" s="230" t="s">
        <v>148</v>
      </c>
      <c r="E40" s="130" t="s">
        <v>149</v>
      </c>
      <c r="F40" s="138">
        <f>VLOOKUP(D40,'ŽS3_založenie SRO'!$A$7:$E$148,5,1)</f>
        <v>1</v>
      </c>
      <c r="G40" s="138" t="e">
        <f>VLOOKUP($D40,#REF!,5,1)</f>
        <v>#REF!</v>
      </c>
      <c r="H40" s="138" t="e">
        <f>VLOOKUP($D40,#REF!,5,1)</f>
        <v>#REF!</v>
      </c>
      <c r="I40" s="138" t="e">
        <f>VLOOKUP($D40,#REF!,5,1)</f>
        <v>#REF!</v>
      </c>
      <c r="J40" s="138" t="e">
        <f>VLOOKUP($D40,#REF!,5,1)</f>
        <v>#REF!</v>
      </c>
      <c r="K40" s="141" t="e">
        <f>VLOOKUP($D40,#REF!,5,1)</f>
        <v>#REF!</v>
      </c>
      <c r="L40" s="138" t="e">
        <f>VLOOKUP($D40,#REF!,5,1)</f>
        <v>#REF!</v>
      </c>
      <c r="M40" s="138" t="e">
        <f>VLOOKUP($D40,#REF!,5,1)</f>
        <v>#REF!</v>
      </c>
      <c r="N40" s="138" t="e">
        <f>VLOOKUP($D40,#REF!,5,1)</f>
        <v>#REF!</v>
      </c>
      <c r="O40" s="138" t="e">
        <f>VLOOKUP($D40,#REF!,5,1)</f>
        <v>#REF!</v>
      </c>
      <c r="P40" s="138" t="e">
        <f>VLOOKUP($D40,#REF!,5,1)</f>
        <v>#REF!</v>
      </c>
      <c r="Q40" s="138" t="e">
        <f>VLOOKUP($D40,#REF!,5,1)</f>
        <v>#REF!</v>
      </c>
      <c r="R40" s="138" t="e">
        <f>VLOOKUP($D40,#REF!,5,1)</f>
        <v>#REF!</v>
      </c>
      <c r="S40" s="138" t="e">
        <f>VLOOKUP($D40,#REF!,5,1)</f>
        <v>#REF!</v>
      </c>
      <c r="T40" s="138" t="e">
        <f>VLOOKUP($D40,#REF!,5,1)</f>
        <v>#REF!</v>
      </c>
      <c r="U40" s="138" t="e">
        <f>VLOOKUP($D40,#REF!,5,1)</f>
        <v>#REF!</v>
      </c>
      <c r="V40" s="138" t="e">
        <f>VLOOKUP($D40,#REF!,5,1)</f>
        <v>#REF!</v>
      </c>
      <c r="W40" s="138" t="e">
        <f>VLOOKUP($D40,#REF!,5,1)</f>
        <v>#REF!</v>
      </c>
      <c r="X40" s="138" t="e">
        <f>VLOOKUP($D40,#REF!,5,1)</f>
        <v>#REF!</v>
      </c>
      <c r="Y40" s="138" t="e">
        <f>VLOOKUP($D40,#REF!,5,1)</f>
        <v>#REF!</v>
      </c>
      <c r="Z40" s="141" t="e">
        <f>VLOOKUP($D40,#REF!,5,1)</f>
        <v>#REF!</v>
      </c>
      <c r="AA40" s="138" t="e">
        <f>VLOOKUP($D40,#REF!,5,1)</f>
        <v>#REF!</v>
      </c>
      <c r="AB40" s="138" t="e">
        <f>VLOOKUP($D40,#REF!,5,1)</f>
        <v>#REF!</v>
      </c>
      <c r="AC40" s="138" t="e">
        <f>VLOOKUP($D40,#REF!,5,1)</f>
        <v>#REF!</v>
      </c>
      <c r="AD40" s="138" t="e">
        <f>VLOOKUP($D40,#REF!,5,1)</f>
        <v>#REF!</v>
      </c>
      <c r="AF40" s="1" t="e">
        <f>VLOOKUP($D40,#REF!,4,1)</f>
        <v>#REF!</v>
      </c>
    </row>
    <row r="41" spans="1:32" ht="15.75" customHeight="1">
      <c r="A41" s="383"/>
      <c r="B41" s="384"/>
      <c r="C41" s="385"/>
      <c r="D41" s="231" t="s">
        <v>150</v>
      </c>
      <c r="E41" s="139" t="s">
        <v>151</v>
      </c>
      <c r="F41" s="140">
        <f>VLOOKUP(D41,'ŽS3_založenie SRO'!$A$7:$E$148,5,1)</f>
        <v>0</v>
      </c>
      <c r="G41" s="140" t="e">
        <f>VLOOKUP($D41,#REF!,5,1)</f>
        <v>#REF!</v>
      </c>
      <c r="H41" s="140" t="e">
        <f>VLOOKUP($D41,#REF!,5,1)</f>
        <v>#REF!</v>
      </c>
      <c r="I41" s="140" t="e">
        <f>VLOOKUP($D41,#REF!,5,1)</f>
        <v>#REF!</v>
      </c>
      <c r="J41" s="140" t="e">
        <f>VLOOKUP($D41,#REF!,5,1)</f>
        <v>#REF!</v>
      </c>
      <c r="K41" s="140" t="e">
        <f>VLOOKUP($D41,#REF!,5,1)</f>
        <v>#REF!</v>
      </c>
      <c r="L41" s="140" t="e">
        <f>VLOOKUP($D41,#REF!,5,1)</f>
        <v>#REF!</v>
      </c>
      <c r="M41" s="140" t="e">
        <f>VLOOKUP($D41,#REF!,5,1)</f>
        <v>#REF!</v>
      </c>
      <c r="N41" s="140" t="e">
        <f>VLOOKUP($D41,#REF!,5,1)</f>
        <v>#REF!</v>
      </c>
      <c r="O41" s="140" t="e">
        <f>VLOOKUP($D41,#REF!,5,1)</f>
        <v>#REF!</v>
      </c>
      <c r="P41" s="140" t="e">
        <f>VLOOKUP($D41,#REF!,5,1)</f>
        <v>#REF!</v>
      </c>
      <c r="Q41" s="140" t="e">
        <f>VLOOKUP($D41,#REF!,5,1)</f>
        <v>#REF!</v>
      </c>
      <c r="R41" s="140" t="e">
        <f>VLOOKUP($D41,#REF!,5,1)</f>
        <v>#REF!</v>
      </c>
      <c r="S41" s="140" t="e">
        <f>VLOOKUP($D41,#REF!,5,1)</f>
        <v>#REF!</v>
      </c>
      <c r="T41" s="140" t="e">
        <f>VLOOKUP($D41,#REF!,5,1)</f>
        <v>#REF!</v>
      </c>
      <c r="U41" s="140" t="e">
        <f>VLOOKUP($D41,#REF!,5,1)</f>
        <v>#REF!</v>
      </c>
      <c r="V41" s="140" t="e">
        <f>VLOOKUP($D41,#REF!,5,1)</f>
        <v>#REF!</v>
      </c>
      <c r="W41" s="140" t="e">
        <f>VLOOKUP($D41,#REF!,5,1)</f>
        <v>#REF!</v>
      </c>
      <c r="X41" s="140" t="e">
        <f>VLOOKUP($D41,#REF!,5,1)</f>
        <v>#REF!</v>
      </c>
      <c r="Y41" s="144" t="e">
        <f>VLOOKUP($D41,#REF!,5,1)</f>
        <v>#REF!</v>
      </c>
      <c r="Z41" s="144" t="e">
        <f>VLOOKUP($D41,#REF!,5,1)</f>
        <v>#REF!</v>
      </c>
      <c r="AA41" s="140" t="e">
        <f>VLOOKUP($D41,#REF!,5,1)</f>
        <v>#REF!</v>
      </c>
      <c r="AB41" s="140" t="e">
        <f>VLOOKUP($D41,#REF!,5,1)</f>
        <v>#REF!</v>
      </c>
      <c r="AC41" s="140" t="e">
        <f>VLOOKUP($D41,#REF!,5,1)</f>
        <v>#REF!</v>
      </c>
      <c r="AD41" s="140" t="e">
        <f>VLOOKUP($D41,#REF!,5,1)</f>
        <v>#REF!</v>
      </c>
      <c r="AF41" s="1" t="e">
        <f>VLOOKUP($D41,#REF!,4,1)</f>
        <v>#REF!</v>
      </c>
    </row>
    <row r="42" spans="1:32" ht="15.75" customHeight="1">
      <c r="A42" s="383"/>
      <c r="B42" s="384"/>
      <c r="C42" s="370" t="s">
        <v>152</v>
      </c>
      <c r="D42" s="230" t="s">
        <v>153</v>
      </c>
      <c r="E42" s="130" t="s">
        <v>154</v>
      </c>
      <c r="F42" s="138">
        <f>VLOOKUP(D42,'ŽS3_založenie SRO'!$A$7:$E$148,5,1)</f>
        <v>0</v>
      </c>
      <c r="G42" s="138" t="e">
        <f>VLOOKUP($D42,#REF!,5,1)</f>
        <v>#REF!</v>
      </c>
      <c r="H42" s="138" t="e">
        <f>VLOOKUP($D42,#REF!,5,1)</f>
        <v>#REF!</v>
      </c>
      <c r="I42" s="138" t="e">
        <f>VLOOKUP($D42,#REF!,5,1)</f>
        <v>#REF!</v>
      </c>
      <c r="J42" s="138" t="e">
        <f>VLOOKUP($D42,#REF!,5,1)</f>
        <v>#REF!</v>
      </c>
      <c r="K42" s="138" t="e">
        <f>VLOOKUP($D42,#REF!,5,1)</f>
        <v>#REF!</v>
      </c>
      <c r="L42" s="138" t="e">
        <f>VLOOKUP($D42,#REF!,5,1)</f>
        <v>#REF!</v>
      </c>
      <c r="M42" s="138" t="e">
        <f>VLOOKUP($D42,#REF!,5,1)</f>
        <v>#REF!</v>
      </c>
      <c r="N42" s="138" t="e">
        <f>VLOOKUP($D42,#REF!,5,1)</f>
        <v>#REF!</v>
      </c>
      <c r="O42" s="138" t="e">
        <f>VLOOKUP($D42,#REF!,5,1)</f>
        <v>#REF!</v>
      </c>
      <c r="P42" s="138" t="e">
        <f>VLOOKUP($D42,#REF!,5,1)</f>
        <v>#REF!</v>
      </c>
      <c r="Q42" s="138" t="e">
        <f>VLOOKUP($D42,#REF!,5,1)</f>
        <v>#REF!</v>
      </c>
      <c r="R42" s="138" t="e">
        <f>VLOOKUP($D42,#REF!,5,1)</f>
        <v>#REF!</v>
      </c>
      <c r="S42" s="146" t="e">
        <f>VLOOKUP($D42,#REF!,5,1)</f>
        <v>#REF!</v>
      </c>
      <c r="T42" s="138" t="e">
        <f>VLOOKUP($D42,#REF!,5,1)</f>
        <v>#REF!</v>
      </c>
      <c r="U42" s="138" t="e">
        <f>VLOOKUP($D42,#REF!,5,1)</f>
        <v>#REF!</v>
      </c>
      <c r="V42" s="138" t="e">
        <f>VLOOKUP($D42,#REF!,5,1)</f>
        <v>#REF!</v>
      </c>
      <c r="W42" s="138" t="e">
        <f>VLOOKUP($D42,#REF!,5,1)</f>
        <v>#REF!</v>
      </c>
      <c r="X42" s="138" t="e">
        <f>VLOOKUP($D42,#REF!,5,1)</f>
        <v>#REF!</v>
      </c>
      <c r="Y42" s="138" t="e">
        <f>VLOOKUP($D42,#REF!,5,1)</f>
        <v>#REF!</v>
      </c>
      <c r="Z42" s="138" t="e">
        <f>VLOOKUP($D42,#REF!,5,1)</f>
        <v>#REF!</v>
      </c>
      <c r="AA42" s="138" t="e">
        <f>VLOOKUP($D42,#REF!,5,1)</f>
        <v>#REF!</v>
      </c>
      <c r="AB42" s="138" t="e">
        <f>VLOOKUP($D42,#REF!,5,1)</f>
        <v>#REF!</v>
      </c>
      <c r="AC42" s="138" t="e">
        <f>VLOOKUP($D42,#REF!,5,1)</f>
        <v>#REF!</v>
      </c>
      <c r="AD42" s="138" t="e">
        <f>VLOOKUP($D42,#REF!,5,1)</f>
        <v>#REF!</v>
      </c>
      <c r="AF42" s="1" t="e">
        <f>VLOOKUP($D42,#REF!,4,1)</f>
        <v>#REF!</v>
      </c>
    </row>
    <row r="43" spans="1:32" ht="15.75" customHeight="1">
      <c r="A43" s="383"/>
      <c r="B43" s="384"/>
      <c r="C43" s="385"/>
      <c r="D43" s="231" t="s">
        <v>155</v>
      </c>
      <c r="E43" s="139" t="s">
        <v>156</v>
      </c>
      <c r="F43" s="140">
        <f>VLOOKUP(D43,'ŽS3_založenie SRO'!$A$7:$E$148,5,1)</f>
        <v>0</v>
      </c>
      <c r="G43" s="140" t="e">
        <f>VLOOKUP($D43,#REF!,5,1)</f>
        <v>#REF!</v>
      </c>
      <c r="H43" s="140" t="e">
        <f>VLOOKUP($D43,#REF!,5,1)</f>
        <v>#REF!</v>
      </c>
      <c r="I43" s="140" t="e">
        <f>VLOOKUP($D43,#REF!,5,1)</f>
        <v>#REF!</v>
      </c>
      <c r="J43" s="140" t="e">
        <f>VLOOKUP($D43,#REF!,5,1)</f>
        <v>#REF!</v>
      </c>
      <c r="K43" s="140" t="e">
        <f>VLOOKUP($D43,#REF!,5,1)</f>
        <v>#REF!</v>
      </c>
      <c r="L43" s="140" t="e">
        <f>VLOOKUP($D43,#REF!,5,1)</f>
        <v>#REF!</v>
      </c>
      <c r="M43" s="140" t="e">
        <f>VLOOKUP($D43,#REF!,5,1)</f>
        <v>#REF!</v>
      </c>
      <c r="N43" s="140" t="e">
        <f>VLOOKUP($D43,#REF!,5,1)</f>
        <v>#REF!</v>
      </c>
      <c r="O43" s="140" t="e">
        <f>VLOOKUP($D43,#REF!,5,1)</f>
        <v>#REF!</v>
      </c>
      <c r="P43" s="140" t="e">
        <f>VLOOKUP($D43,#REF!,5,1)</f>
        <v>#REF!</v>
      </c>
      <c r="Q43" s="140" t="e">
        <f>VLOOKUP($D43,#REF!,5,1)</f>
        <v>#REF!</v>
      </c>
      <c r="R43" s="140" t="e">
        <f>VLOOKUP($D43,#REF!,5,1)</f>
        <v>#REF!</v>
      </c>
      <c r="S43" s="140" t="e">
        <f>VLOOKUP($D43,#REF!,5,1)</f>
        <v>#REF!</v>
      </c>
      <c r="T43" s="140" t="e">
        <f>VLOOKUP($D43,#REF!,5,1)</f>
        <v>#REF!</v>
      </c>
      <c r="U43" s="140" t="e">
        <f>VLOOKUP($D43,#REF!,5,1)</f>
        <v>#REF!</v>
      </c>
      <c r="V43" s="140" t="e">
        <f>VLOOKUP($D43,#REF!,5,1)</f>
        <v>#REF!</v>
      </c>
      <c r="W43" s="140" t="e">
        <f>VLOOKUP($D43,#REF!,5,1)</f>
        <v>#REF!</v>
      </c>
      <c r="X43" s="140" t="e">
        <f>VLOOKUP($D43,#REF!,5,1)</f>
        <v>#REF!</v>
      </c>
      <c r="Y43" s="140" t="e">
        <f>VLOOKUP($D43,#REF!,5,1)</f>
        <v>#REF!</v>
      </c>
      <c r="Z43" s="140" t="e">
        <f>VLOOKUP($D43,#REF!,5,1)</f>
        <v>#REF!</v>
      </c>
      <c r="AA43" s="140" t="e">
        <f>VLOOKUP($D43,#REF!,5,1)</f>
        <v>#REF!</v>
      </c>
      <c r="AB43" s="140" t="e">
        <f>VLOOKUP($D43,#REF!,5,1)</f>
        <v>#REF!</v>
      </c>
      <c r="AC43" s="140" t="e">
        <f>VLOOKUP($D43,#REF!,5,1)</f>
        <v>#REF!</v>
      </c>
      <c r="AD43" s="140" t="e">
        <f>VLOOKUP($D43,#REF!,5,1)</f>
        <v>#REF!</v>
      </c>
      <c r="AF43" s="1" t="e">
        <f>VLOOKUP($D43,#REF!,4,1)</f>
        <v>#REF!</v>
      </c>
    </row>
    <row r="44" spans="1:32" ht="15.75" customHeight="1">
      <c r="A44" s="383"/>
      <c r="B44" s="384"/>
      <c r="C44" s="370" t="s">
        <v>157</v>
      </c>
      <c r="D44" s="230" t="s">
        <v>158</v>
      </c>
      <c r="E44" s="130" t="s">
        <v>159</v>
      </c>
      <c r="F44" s="138">
        <f>VLOOKUP(D44,'ŽS3_založenie SRO'!$A$7:$E$148,5,1)</f>
        <v>0</v>
      </c>
      <c r="G44" s="138" t="e">
        <f>VLOOKUP($D44,#REF!,5,1)</f>
        <v>#REF!</v>
      </c>
      <c r="H44" s="138" t="e">
        <f>VLOOKUP($D44,#REF!,5,1)</f>
        <v>#REF!</v>
      </c>
      <c r="I44" s="146" t="e">
        <f>VLOOKUP($D44,#REF!,5,1)</f>
        <v>#REF!</v>
      </c>
      <c r="J44" s="138" t="e">
        <f>VLOOKUP($D44,#REF!,5,1)</f>
        <v>#REF!</v>
      </c>
      <c r="K44" s="145" t="e">
        <f>VLOOKUP($D44,#REF!,5,1)</f>
        <v>#REF!</v>
      </c>
      <c r="L44" s="138" t="e">
        <f>VLOOKUP($D44,#REF!,5,1)</f>
        <v>#REF!</v>
      </c>
      <c r="M44" s="146" t="e">
        <f>VLOOKUP($D44,#REF!,5,1)</f>
        <v>#REF!</v>
      </c>
      <c r="N44" s="138" t="e">
        <f>VLOOKUP($D44,#REF!,5,1)</f>
        <v>#REF!</v>
      </c>
      <c r="O44" s="138" t="e">
        <f>VLOOKUP($D44,#REF!,5,1)</f>
        <v>#REF!</v>
      </c>
      <c r="P44" s="138" t="e">
        <f>VLOOKUP($D44,#REF!,5,1)</f>
        <v>#REF!</v>
      </c>
      <c r="Q44" s="146" t="e">
        <f>VLOOKUP($D44,#REF!,5,1)</f>
        <v>#REF!</v>
      </c>
      <c r="R44" s="138" t="e">
        <f>VLOOKUP($D44,#REF!,5,1)</f>
        <v>#REF!</v>
      </c>
      <c r="S44" s="146" t="e">
        <f>VLOOKUP($D44,#REF!,5,1)</f>
        <v>#REF!</v>
      </c>
      <c r="T44" s="138" t="e">
        <f>VLOOKUP($D44,#REF!,5,1)</f>
        <v>#REF!</v>
      </c>
      <c r="U44" s="138" t="e">
        <f>VLOOKUP($D44,#REF!,5,1)</f>
        <v>#REF!</v>
      </c>
      <c r="V44" s="138" t="e">
        <f>VLOOKUP($D44,#REF!,5,1)</f>
        <v>#REF!</v>
      </c>
      <c r="W44" s="138" t="e">
        <f>VLOOKUP($D44,#REF!,5,1)</f>
        <v>#REF!</v>
      </c>
      <c r="X44" s="145" t="e">
        <f>VLOOKUP($D44,#REF!,5,1)</f>
        <v>#REF!</v>
      </c>
      <c r="Y44" s="145" t="e">
        <f>VLOOKUP($D44,#REF!,5,1)</f>
        <v>#REF!</v>
      </c>
      <c r="Z44" s="145" t="e">
        <f>VLOOKUP($D44,#REF!,5,1)</f>
        <v>#REF!</v>
      </c>
      <c r="AA44" s="138" t="e">
        <f>VLOOKUP($D44,#REF!,5,1)</f>
        <v>#REF!</v>
      </c>
      <c r="AB44" s="138" t="e">
        <f>VLOOKUP($D44,#REF!,5,1)</f>
        <v>#REF!</v>
      </c>
      <c r="AC44" s="138" t="e">
        <f>VLOOKUP($D44,#REF!,5,1)</f>
        <v>#REF!</v>
      </c>
      <c r="AD44" s="138" t="e">
        <f>VLOOKUP($D44,#REF!,5,1)</f>
        <v>#REF!</v>
      </c>
      <c r="AF44" s="1" t="e">
        <f>VLOOKUP($D44,#REF!,4,1)</f>
        <v>#REF!</v>
      </c>
    </row>
    <row r="45" spans="1:32" ht="15.75" customHeight="1">
      <c r="A45" s="383"/>
      <c r="B45" s="384"/>
      <c r="C45" s="384"/>
      <c r="D45" s="230" t="s">
        <v>160</v>
      </c>
      <c r="E45" s="130" t="s">
        <v>161</v>
      </c>
      <c r="F45" s="138">
        <f>VLOOKUP(D45,'ŽS3_založenie SRO'!$A$7:$E$148,5,1)</f>
        <v>0</v>
      </c>
      <c r="G45" s="138" t="e">
        <f>VLOOKUP($D45,#REF!,5,1)</f>
        <v>#REF!</v>
      </c>
      <c r="H45" s="138" t="e">
        <f>VLOOKUP($D45,#REF!,5,1)</f>
        <v>#REF!</v>
      </c>
      <c r="I45" s="138" t="e">
        <f>VLOOKUP($D45,#REF!,5,1)</f>
        <v>#REF!</v>
      </c>
      <c r="J45" s="138" t="e">
        <f>VLOOKUP($D45,#REF!,5,1)</f>
        <v>#REF!</v>
      </c>
      <c r="K45" s="141" t="e">
        <f>VLOOKUP($D45,#REF!,5,1)</f>
        <v>#REF!</v>
      </c>
      <c r="L45" s="138" t="e">
        <f>VLOOKUP($D45,#REF!,5,1)</f>
        <v>#REF!</v>
      </c>
      <c r="M45" s="138" t="e">
        <f>VLOOKUP($D45,#REF!,5,1)</f>
        <v>#REF!</v>
      </c>
      <c r="N45" s="138" t="e">
        <f>VLOOKUP($D45,#REF!,5,1)</f>
        <v>#REF!</v>
      </c>
      <c r="O45" s="138" t="e">
        <f>VLOOKUP($D45,#REF!,5,1)</f>
        <v>#REF!</v>
      </c>
      <c r="P45" s="138" t="e">
        <f>VLOOKUP($D45,#REF!,5,1)</f>
        <v>#REF!</v>
      </c>
      <c r="Q45" s="138" t="e">
        <f>VLOOKUP($D45,#REF!,5,1)</f>
        <v>#REF!</v>
      </c>
      <c r="R45" s="138" t="e">
        <f>VLOOKUP($D45,#REF!,5,1)</f>
        <v>#REF!</v>
      </c>
      <c r="S45" s="142" t="e">
        <f>VLOOKUP($D45,#REF!,5,1)</f>
        <v>#REF!</v>
      </c>
      <c r="T45" s="138" t="e">
        <f>VLOOKUP($D45,#REF!,5,1)</f>
        <v>#REF!</v>
      </c>
      <c r="U45" s="138" t="e">
        <f>VLOOKUP($D45,#REF!,5,1)</f>
        <v>#REF!</v>
      </c>
      <c r="V45" s="138" t="e">
        <f>VLOOKUP($D45,#REF!,5,1)</f>
        <v>#REF!</v>
      </c>
      <c r="W45" s="138" t="e">
        <f>VLOOKUP($D45,#REF!,5,1)</f>
        <v>#REF!</v>
      </c>
      <c r="X45" s="138" t="e">
        <f>VLOOKUP($D45,#REF!,5,1)</f>
        <v>#REF!</v>
      </c>
      <c r="Y45" s="138" t="e">
        <f>VLOOKUP($D45,#REF!,5,1)</f>
        <v>#REF!</v>
      </c>
      <c r="Z45" s="138" t="e">
        <f>VLOOKUP($D45,#REF!,5,1)</f>
        <v>#REF!</v>
      </c>
      <c r="AA45" s="138" t="e">
        <f>VLOOKUP($D45,#REF!,5,1)</f>
        <v>#REF!</v>
      </c>
      <c r="AB45" s="138" t="e">
        <f>VLOOKUP($D45,#REF!,5,1)</f>
        <v>#REF!</v>
      </c>
      <c r="AC45" s="138" t="e">
        <f>VLOOKUP($D45,#REF!,5,1)</f>
        <v>#REF!</v>
      </c>
      <c r="AD45" s="138" t="e">
        <f>VLOOKUP($D45,#REF!,5,1)</f>
        <v>#REF!</v>
      </c>
      <c r="AF45" s="1" t="e">
        <f>VLOOKUP($D45,#REF!,4,1)</f>
        <v>#REF!</v>
      </c>
    </row>
    <row r="46" spans="1:32" ht="15.75" customHeight="1">
      <c r="A46" s="383"/>
      <c r="B46" s="384"/>
      <c r="C46" s="384"/>
      <c r="D46" s="230" t="s">
        <v>162</v>
      </c>
      <c r="E46" s="130" t="s">
        <v>163</v>
      </c>
      <c r="F46" s="142">
        <f>VLOOKUP(D46,'ŽS3_založenie SRO'!$A$7:$E$148,5,1)</f>
        <v>1</v>
      </c>
      <c r="G46" s="138" t="e">
        <f>VLOOKUP($D46,#REF!,5,1)</f>
        <v>#REF!</v>
      </c>
      <c r="H46" s="138" t="e">
        <f>VLOOKUP($D46,#REF!,5,1)</f>
        <v>#REF!</v>
      </c>
      <c r="I46" s="142" t="e">
        <f>VLOOKUP($D46,#REF!,5,1)</f>
        <v>#REF!</v>
      </c>
      <c r="J46" s="138" t="e">
        <f>VLOOKUP($D46,#REF!,5,1)</f>
        <v>#REF!</v>
      </c>
      <c r="K46" s="141" t="e">
        <f>VLOOKUP($D46,#REF!,5,1)</f>
        <v>#REF!</v>
      </c>
      <c r="L46" s="138" t="e">
        <f>VLOOKUP($D46,#REF!,5,1)</f>
        <v>#REF!</v>
      </c>
      <c r="M46" s="138" t="e">
        <f>VLOOKUP($D46,#REF!,5,1)</f>
        <v>#REF!</v>
      </c>
      <c r="N46" s="138" t="e">
        <f>VLOOKUP($D46,#REF!,5,1)</f>
        <v>#REF!</v>
      </c>
      <c r="O46" s="142" t="e">
        <f>VLOOKUP($D46,#REF!,5,1)</f>
        <v>#REF!</v>
      </c>
      <c r="P46" s="138" t="e">
        <f>VLOOKUP($D46,#REF!,5,1)</f>
        <v>#REF!</v>
      </c>
      <c r="Q46" s="142" t="e">
        <f>VLOOKUP($D46,#REF!,5,1)</f>
        <v>#REF!</v>
      </c>
      <c r="R46" s="138" t="e">
        <f>VLOOKUP($D46,#REF!,5,1)</f>
        <v>#REF!</v>
      </c>
      <c r="S46" s="142" t="e">
        <f>VLOOKUP($D46,#REF!,5,1)</f>
        <v>#REF!</v>
      </c>
      <c r="T46" s="142" t="e">
        <f>VLOOKUP($D46,#REF!,5,1)</f>
        <v>#REF!</v>
      </c>
      <c r="U46" s="138" t="e">
        <f>VLOOKUP($D46,#REF!,5,1)</f>
        <v>#REF!</v>
      </c>
      <c r="V46" s="142" t="e">
        <f>VLOOKUP($D46,#REF!,5,1)</f>
        <v>#REF!</v>
      </c>
      <c r="W46" s="138" t="e">
        <f>VLOOKUP($D46,#REF!,5,1)</f>
        <v>#REF!</v>
      </c>
      <c r="X46" s="141" t="e">
        <f>VLOOKUP($D46,#REF!,5,1)</f>
        <v>#REF!</v>
      </c>
      <c r="Y46" s="141" t="e">
        <f>VLOOKUP($D46,#REF!,5,1)</f>
        <v>#REF!</v>
      </c>
      <c r="Z46" s="141" t="e">
        <f>VLOOKUP($D46,#REF!,5,1)</f>
        <v>#REF!</v>
      </c>
      <c r="AA46" s="138" t="e">
        <f>VLOOKUP($D46,#REF!,5,1)</f>
        <v>#REF!</v>
      </c>
      <c r="AB46" s="138" t="e">
        <f>VLOOKUP($D46,#REF!,5,1)</f>
        <v>#REF!</v>
      </c>
      <c r="AC46" s="138" t="e">
        <f>VLOOKUP($D46,#REF!,5,1)</f>
        <v>#REF!</v>
      </c>
      <c r="AD46" s="138" t="e">
        <f>VLOOKUP($D46,#REF!,5,1)</f>
        <v>#REF!</v>
      </c>
      <c r="AF46" s="1" t="e">
        <f>VLOOKUP($D46,#REF!,4,1)</f>
        <v>#REF!</v>
      </c>
    </row>
    <row r="47" spans="1:32" ht="13.9">
      <c r="A47" s="383"/>
      <c r="B47" s="384"/>
      <c r="C47" s="385"/>
      <c r="D47" s="231" t="s">
        <v>164</v>
      </c>
      <c r="E47" s="139" t="s">
        <v>165</v>
      </c>
      <c r="F47" s="143">
        <f>VLOOKUP(D47,'ŽS3_založenie SRO'!$A$7:$E$148,5,1)</f>
        <v>0</v>
      </c>
      <c r="G47" s="140" t="e">
        <f>VLOOKUP($D47,#REF!,5,1)</f>
        <v>#REF!</v>
      </c>
      <c r="H47" s="140" t="e">
        <f>VLOOKUP($D47,#REF!,5,1)</f>
        <v>#REF!</v>
      </c>
      <c r="I47" s="143" t="e">
        <f>VLOOKUP($D47,#REF!,5,1)</f>
        <v>#REF!</v>
      </c>
      <c r="J47" s="140" t="e">
        <f>VLOOKUP($D47,#REF!,5,1)</f>
        <v>#REF!</v>
      </c>
      <c r="K47" s="144" t="e">
        <f>VLOOKUP($D47,#REF!,5,1)</f>
        <v>#REF!</v>
      </c>
      <c r="L47" s="140" t="e">
        <f>VLOOKUP($D47,#REF!,5,1)</f>
        <v>#REF!</v>
      </c>
      <c r="M47" s="143" t="e">
        <f>VLOOKUP($D47,#REF!,5,1)</f>
        <v>#REF!</v>
      </c>
      <c r="N47" s="140" t="e">
        <f>VLOOKUP($D47,#REF!,5,1)</f>
        <v>#REF!</v>
      </c>
      <c r="O47" s="143" t="e">
        <f>VLOOKUP($D47,#REF!,5,1)</f>
        <v>#REF!</v>
      </c>
      <c r="P47" s="143" t="e">
        <f>VLOOKUP($D47,#REF!,5,1)</f>
        <v>#REF!</v>
      </c>
      <c r="Q47" s="143" t="e">
        <f>VLOOKUP($D47,#REF!,5,1)</f>
        <v>#REF!</v>
      </c>
      <c r="R47" s="143" t="e">
        <f>VLOOKUP($D47,#REF!,5,1)</f>
        <v>#REF!</v>
      </c>
      <c r="S47" s="143" t="e">
        <f>VLOOKUP($D47,#REF!,5,1)</f>
        <v>#REF!</v>
      </c>
      <c r="T47" s="140" t="e">
        <f>VLOOKUP($D47,#REF!,5,1)</f>
        <v>#REF!</v>
      </c>
      <c r="U47" s="143" t="e">
        <f>VLOOKUP($D47,#REF!,5,1)</f>
        <v>#REF!</v>
      </c>
      <c r="V47" s="140" t="e">
        <f>VLOOKUP($D47,#REF!,5,1)</f>
        <v>#REF!</v>
      </c>
      <c r="W47" s="140" t="e">
        <f>VLOOKUP($D47,#REF!,5,1)</f>
        <v>#REF!</v>
      </c>
      <c r="X47" s="144" t="e">
        <f>VLOOKUP($D47,#REF!,5,1)</f>
        <v>#REF!</v>
      </c>
      <c r="Y47" s="144" t="e">
        <f>VLOOKUP($D47,#REF!,5,1)</f>
        <v>#REF!</v>
      </c>
      <c r="Z47" s="144" t="e">
        <f>VLOOKUP($D47,#REF!,5,1)</f>
        <v>#REF!</v>
      </c>
      <c r="AA47" s="140" t="e">
        <f>VLOOKUP($D47,#REF!,5,1)</f>
        <v>#REF!</v>
      </c>
      <c r="AB47" s="140" t="e">
        <f>VLOOKUP($D47,#REF!,5,1)</f>
        <v>#REF!</v>
      </c>
      <c r="AC47" s="140" t="e">
        <f>VLOOKUP($D47,#REF!,5,1)</f>
        <v>#REF!</v>
      </c>
      <c r="AD47" s="140" t="e">
        <f>VLOOKUP($D47,#REF!,5,1)</f>
        <v>#REF!</v>
      </c>
      <c r="AF47" s="1" t="e">
        <f>VLOOKUP($D47,#REF!,4,1)</f>
        <v>#REF!</v>
      </c>
    </row>
    <row r="48" spans="1:32" ht="13.9">
      <c r="A48" s="383"/>
      <c r="B48" s="384"/>
      <c r="C48" s="370" t="s">
        <v>166</v>
      </c>
      <c r="D48" s="230" t="s">
        <v>167</v>
      </c>
      <c r="E48" s="130" t="s">
        <v>168</v>
      </c>
      <c r="F48" s="138">
        <f>VLOOKUP(D48,'ŽS3_založenie SRO'!$A$7:$E$148,5,1)</f>
        <v>0</v>
      </c>
      <c r="G48" s="138" t="e">
        <f>VLOOKUP($D48,#REF!,5,1)</f>
        <v>#REF!</v>
      </c>
      <c r="H48" s="138" t="e">
        <f>VLOOKUP($D48,#REF!,5,1)</f>
        <v>#REF!</v>
      </c>
      <c r="I48" s="146" t="e">
        <f>VLOOKUP($D48,#REF!,5,1)</f>
        <v>#REF!</v>
      </c>
      <c r="J48" s="138" t="e">
        <f>VLOOKUP($D48,#REF!,5,1)</f>
        <v>#REF!</v>
      </c>
      <c r="K48" s="145" t="e">
        <f>VLOOKUP($D48,#REF!,5,1)</f>
        <v>#REF!</v>
      </c>
      <c r="L48" s="138" t="e">
        <f>VLOOKUP($D48,#REF!,5,1)</f>
        <v>#REF!</v>
      </c>
      <c r="M48" s="138" t="e">
        <f>VLOOKUP($D48,#REF!,5,1)</f>
        <v>#REF!</v>
      </c>
      <c r="N48" s="138" t="e">
        <f>VLOOKUP($D48,#REF!,5,1)</f>
        <v>#REF!</v>
      </c>
      <c r="O48" s="138" t="e">
        <f>VLOOKUP($D48,#REF!,5,1)</f>
        <v>#REF!</v>
      </c>
      <c r="P48" s="145" t="e">
        <f>VLOOKUP($D48,#REF!,5,1)</f>
        <v>#REF!</v>
      </c>
      <c r="Q48" s="138" t="e">
        <f>VLOOKUP($D48,#REF!,5,1)</f>
        <v>#REF!</v>
      </c>
      <c r="R48" s="138" t="e">
        <f>VLOOKUP($D48,#REF!,5,1)</f>
        <v>#REF!</v>
      </c>
      <c r="S48" s="146" t="e">
        <f>VLOOKUP($D48,#REF!,5,1)</f>
        <v>#REF!</v>
      </c>
      <c r="T48" s="138" t="e">
        <f>VLOOKUP($D48,#REF!,5,1)</f>
        <v>#REF!</v>
      </c>
      <c r="U48" s="138" t="e">
        <f>VLOOKUP($D48,#REF!,5,1)</f>
        <v>#REF!</v>
      </c>
      <c r="V48" s="138" t="e">
        <f>VLOOKUP($D48,#REF!,5,1)</f>
        <v>#REF!</v>
      </c>
      <c r="W48" s="138" t="e">
        <f>VLOOKUP($D48,#REF!,5,1)</f>
        <v>#REF!</v>
      </c>
      <c r="X48" s="138" t="e">
        <f>VLOOKUP($D48,#REF!,5,1)</f>
        <v>#REF!</v>
      </c>
      <c r="Y48" s="138" t="e">
        <f>VLOOKUP($D48,#REF!,5,1)</f>
        <v>#REF!</v>
      </c>
      <c r="Z48" s="145" t="e">
        <f>VLOOKUP($D48,#REF!,5,1)</f>
        <v>#REF!</v>
      </c>
      <c r="AA48" s="138" t="e">
        <f>VLOOKUP($D48,#REF!,5,1)</f>
        <v>#REF!</v>
      </c>
      <c r="AB48" s="138" t="e">
        <f>VLOOKUP($D48,#REF!,5,1)</f>
        <v>#REF!</v>
      </c>
      <c r="AC48" s="138" t="e">
        <f>VLOOKUP($D48,#REF!,5,1)</f>
        <v>#REF!</v>
      </c>
      <c r="AD48" s="138" t="e">
        <f>VLOOKUP($D48,#REF!,5,1)</f>
        <v>#REF!</v>
      </c>
      <c r="AF48" s="1" t="e">
        <f>VLOOKUP($D48,#REF!,4,1)</f>
        <v>#REF!</v>
      </c>
    </row>
    <row r="49" spans="1:32" ht="13.9">
      <c r="A49" s="383"/>
      <c r="B49" s="384"/>
      <c r="C49" s="385"/>
      <c r="D49" s="231" t="s">
        <v>169</v>
      </c>
      <c r="E49" s="139" t="s">
        <v>170</v>
      </c>
      <c r="F49" s="140">
        <f>VLOOKUP(D49,'ŽS3_založenie SRO'!$A$7:$E$148,5,1)</f>
        <v>1</v>
      </c>
      <c r="G49" s="140" t="e">
        <f>VLOOKUP($D49,#REF!,5,1)</f>
        <v>#REF!</v>
      </c>
      <c r="H49" s="140" t="e">
        <f>VLOOKUP($D49,#REF!,5,1)</f>
        <v>#REF!</v>
      </c>
      <c r="I49" s="143" t="e">
        <f>VLOOKUP($D49,#REF!,5,1)</f>
        <v>#REF!</v>
      </c>
      <c r="J49" s="140" t="e">
        <f>VLOOKUP($D49,#REF!,5,1)</f>
        <v>#REF!</v>
      </c>
      <c r="K49" s="144" t="e">
        <f>VLOOKUP($D49,#REF!,5,1)</f>
        <v>#REF!</v>
      </c>
      <c r="L49" s="140" t="e">
        <f>VLOOKUP($D49,#REF!,5,1)</f>
        <v>#REF!</v>
      </c>
      <c r="M49" s="140" t="e">
        <f>VLOOKUP($D49,#REF!,5,1)</f>
        <v>#REF!</v>
      </c>
      <c r="N49" s="140" t="e">
        <f>VLOOKUP($D49,#REF!,5,1)</f>
        <v>#REF!</v>
      </c>
      <c r="O49" s="140" t="e">
        <f>VLOOKUP($D49,#REF!,5,1)</f>
        <v>#REF!</v>
      </c>
      <c r="P49" s="144" t="e">
        <f>VLOOKUP($D49,#REF!,5,1)</f>
        <v>#REF!</v>
      </c>
      <c r="Q49" s="140" t="e">
        <f>VLOOKUP($D49,#REF!,5,1)</f>
        <v>#REF!</v>
      </c>
      <c r="R49" s="140" t="e">
        <f>VLOOKUP($D49,#REF!,5,1)</f>
        <v>#REF!</v>
      </c>
      <c r="S49" s="143" t="e">
        <f>VLOOKUP($D49,#REF!,5,1)</f>
        <v>#REF!</v>
      </c>
      <c r="T49" s="140" t="e">
        <f>VLOOKUP($D49,#REF!,5,1)</f>
        <v>#REF!</v>
      </c>
      <c r="U49" s="140" t="e">
        <f>VLOOKUP($D49,#REF!,5,1)</f>
        <v>#REF!</v>
      </c>
      <c r="V49" s="140" t="e">
        <f>VLOOKUP($D49,#REF!,5,1)</f>
        <v>#REF!</v>
      </c>
      <c r="W49" s="140" t="e">
        <f>VLOOKUP($D49,#REF!,5,1)</f>
        <v>#REF!</v>
      </c>
      <c r="X49" s="140" t="e">
        <f>VLOOKUP($D49,#REF!,5,1)</f>
        <v>#REF!</v>
      </c>
      <c r="Y49" s="140" t="e">
        <f>VLOOKUP($D49,#REF!,5,1)</f>
        <v>#REF!</v>
      </c>
      <c r="Z49" s="144" t="e">
        <f>VLOOKUP($D49,#REF!,5,1)</f>
        <v>#REF!</v>
      </c>
      <c r="AA49" s="140" t="e">
        <f>VLOOKUP($D49,#REF!,5,1)</f>
        <v>#REF!</v>
      </c>
      <c r="AB49" s="140" t="e">
        <f>VLOOKUP($D49,#REF!,5,1)</f>
        <v>#REF!</v>
      </c>
      <c r="AC49" s="140" t="e">
        <f>VLOOKUP($D49,#REF!,5,1)</f>
        <v>#REF!</v>
      </c>
      <c r="AD49" s="140" t="e">
        <f>VLOOKUP($D49,#REF!,5,1)</f>
        <v>#REF!</v>
      </c>
      <c r="AF49" s="1" t="e">
        <f>VLOOKUP($D49,#REF!,4,1)</f>
        <v>#REF!</v>
      </c>
    </row>
    <row r="50" spans="1:32" ht="13.9">
      <c r="A50" s="383"/>
      <c r="B50" s="384"/>
      <c r="C50" s="370" t="s">
        <v>171</v>
      </c>
      <c r="D50" s="230" t="s">
        <v>172</v>
      </c>
      <c r="E50" s="130" t="s">
        <v>173</v>
      </c>
      <c r="F50" s="138">
        <f>VLOOKUP(D50,'ŽS3_založenie SRO'!$A$7:$E$148,5,1)</f>
        <v>1</v>
      </c>
      <c r="G50" s="138" t="e">
        <f>VLOOKUP($D50,#REF!,5,1)</f>
        <v>#REF!</v>
      </c>
      <c r="H50" s="138" t="e">
        <f>VLOOKUP($D50,#REF!,5,1)</f>
        <v>#REF!</v>
      </c>
      <c r="I50" s="146" t="e">
        <f>VLOOKUP($D50,#REF!,5,1)</f>
        <v>#REF!</v>
      </c>
      <c r="J50" s="138" t="e">
        <f>VLOOKUP($D50,#REF!,5,1)</f>
        <v>#REF!</v>
      </c>
      <c r="K50" s="145" t="e">
        <f>VLOOKUP($D50,#REF!,5,1)</f>
        <v>#REF!</v>
      </c>
      <c r="L50" s="138" t="e">
        <f>VLOOKUP($D50,#REF!,5,1)</f>
        <v>#REF!</v>
      </c>
      <c r="M50" s="138" t="e">
        <f>VLOOKUP($D50,#REF!,5,1)</f>
        <v>#REF!</v>
      </c>
      <c r="N50" s="138" t="e">
        <f>VLOOKUP($D50,#REF!,5,1)</f>
        <v>#REF!</v>
      </c>
      <c r="O50" s="138" t="e">
        <f>VLOOKUP($D50,#REF!,5,1)</f>
        <v>#REF!</v>
      </c>
      <c r="P50" s="138" t="e">
        <f>VLOOKUP($D50,#REF!,5,1)</f>
        <v>#REF!</v>
      </c>
      <c r="Q50" s="138" t="e">
        <f>VLOOKUP($D50,#REF!,5,1)</f>
        <v>#REF!</v>
      </c>
      <c r="R50" s="138" t="e">
        <f>VLOOKUP($D50,#REF!,5,1)</f>
        <v>#REF!</v>
      </c>
      <c r="S50" s="146" t="e">
        <f>VLOOKUP($D50,#REF!,5,1)</f>
        <v>#REF!</v>
      </c>
      <c r="T50" s="138" t="e">
        <f>VLOOKUP($D50,#REF!,5,1)</f>
        <v>#REF!</v>
      </c>
      <c r="U50" s="138" t="e">
        <f>VLOOKUP($D50,#REF!,5,1)</f>
        <v>#REF!</v>
      </c>
      <c r="V50" s="138" t="e">
        <f>VLOOKUP($D50,#REF!,5,1)</f>
        <v>#REF!</v>
      </c>
      <c r="W50" s="138" t="e">
        <f>VLOOKUP($D50,#REF!,5,1)</f>
        <v>#REF!</v>
      </c>
      <c r="X50" s="145" t="e">
        <f>VLOOKUP($D50,#REF!,5,1)</f>
        <v>#REF!</v>
      </c>
      <c r="Y50" s="145" t="e">
        <f>VLOOKUP($D50,#REF!,5,1)</f>
        <v>#REF!</v>
      </c>
      <c r="Z50" s="145" t="e">
        <f>VLOOKUP($D50,#REF!,5,1)</f>
        <v>#REF!</v>
      </c>
      <c r="AA50" s="138" t="e">
        <f>VLOOKUP($D50,#REF!,5,1)</f>
        <v>#REF!</v>
      </c>
      <c r="AB50" s="138" t="e">
        <f>VLOOKUP($D50,#REF!,5,1)</f>
        <v>#REF!</v>
      </c>
      <c r="AC50" s="138" t="e">
        <f>VLOOKUP($D50,#REF!,5,1)</f>
        <v>#REF!</v>
      </c>
      <c r="AD50" s="138" t="e">
        <f>VLOOKUP($D50,#REF!,5,1)</f>
        <v>#REF!</v>
      </c>
      <c r="AF50" s="1" t="e">
        <f>VLOOKUP($D50,#REF!,4,1)</f>
        <v>#REF!</v>
      </c>
    </row>
    <row r="51" spans="1:32" ht="13.9">
      <c r="A51" s="383"/>
      <c r="B51" s="384"/>
      <c r="C51" s="384"/>
      <c r="D51" s="230" t="s">
        <v>174</v>
      </c>
      <c r="E51" s="130" t="s">
        <v>175</v>
      </c>
      <c r="F51" s="138">
        <f>VLOOKUP(D51,'ŽS3_založenie SRO'!$A$7:$E$148,5,1)</f>
        <v>0</v>
      </c>
      <c r="G51" s="138" t="e">
        <f>VLOOKUP($D51,#REF!,5,1)</f>
        <v>#REF!</v>
      </c>
      <c r="H51" s="138" t="e">
        <f>VLOOKUP($D51,#REF!,5,1)</f>
        <v>#REF!</v>
      </c>
      <c r="I51" s="142" t="e">
        <f>VLOOKUP($D51,#REF!,5,1)</f>
        <v>#REF!</v>
      </c>
      <c r="J51" s="138" t="e">
        <f>VLOOKUP($D51,#REF!,5,1)</f>
        <v>#REF!</v>
      </c>
      <c r="K51" s="141" t="e">
        <f>VLOOKUP($D51,#REF!,5,1)</f>
        <v>#REF!</v>
      </c>
      <c r="L51" s="138" t="e">
        <f>VLOOKUP($D51,#REF!,5,1)</f>
        <v>#REF!</v>
      </c>
      <c r="M51" s="138" t="e">
        <f>VLOOKUP($D51,#REF!,5,1)</f>
        <v>#REF!</v>
      </c>
      <c r="N51" s="138" t="e">
        <f>VLOOKUP($D51,#REF!,5,1)</f>
        <v>#REF!</v>
      </c>
      <c r="O51" s="138" t="e">
        <f>VLOOKUP($D51,#REF!,5,1)</f>
        <v>#REF!</v>
      </c>
      <c r="P51" s="138" t="e">
        <f>VLOOKUP($D51,#REF!,5,1)</f>
        <v>#REF!</v>
      </c>
      <c r="Q51" s="138" t="e">
        <f>VLOOKUP($D51,#REF!,5,1)</f>
        <v>#REF!</v>
      </c>
      <c r="R51" s="138" t="e">
        <f>VLOOKUP($D51,#REF!,5,1)</f>
        <v>#REF!</v>
      </c>
      <c r="S51" s="142" t="e">
        <f>VLOOKUP($D51,#REF!,5,1)</f>
        <v>#REF!</v>
      </c>
      <c r="T51" s="138" t="e">
        <f>VLOOKUP($D51,#REF!,5,1)</f>
        <v>#REF!</v>
      </c>
      <c r="U51" s="138" t="e">
        <f>VLOOKUP($D51,#REF!,5,1)</f>
        <v>#REF!</v>
      </c>
      <c r="V51" s="138" t="e">
        <f>VLOOKUP($D51,#REF!,5,1)</f>
        <v>#REF!</v>
      </c>
      <c r="W51" s="138" t="e">
        <f>VLOOKUP($D51,#REF!,5,1)</f>
        <v>#REF!</v>
      </c>
      <c r="X51" s="141" t="e">
        <f>VLOOKUP($D51,#REF!,5,1)</f>
        <v>#REF!</v>
      </c>
      <c r="Y51" s="141" t="e">
        <f>VLOOKUP($D51,#REF!,5,1)</f>
        <v>#REF!</v>
      </c>
      <c r="Z51" s="141" t="e">
        <f>VLOOKUP($D51,#REF!,5,1)</f>
        <v>#REF!</v>
      </c>
      <c r="AA51" s="138" t="e">
        <f>VLOOKUP($D51,#REF!,5,1)</f>
        <v>#REF!</v>
      </c>
      <c r="AB51" s="138" t="e">
        <f>VLOOKUP($D51,#REF!,5,1)</f>
        <v>#REF!</v>
      </c>
      <c r="AC51" s="138" t="e">
        <f>VLOOKUP($D51,#REF!,5,1)</f>
        <v>#REF!</v>
      </c>
      <c r="AD51" s="138" t="e">
        <f>VLOOKUP($D51,#REF!,5,1)</f>
        <v>#REF!</v>
      </c>
      <c r="AF51" s="1" t="e">
        <f>VLOOKUP($D51,#REF!,4,1)</f>
        <v>#REF!</v>
      </c>
    </row>
    <row r="52" spans="1:32" ht="13.9">
      <c r="A52" s="383"/>
      <c r="B52" s="384"/>
      <c r="C52" s="385"/>
      <c r="D52" s="231" t="s">
        <v>176</v>
      </c>
      <c r="E52" s="139" t="s">
        <v>177</v>
      </c>
      <c r="F52" s="140">
        <f>VLOOKUP(D52,'ŽS3_založenie SRO'!$A$7:$E$148,5,1)</f>
        <v>0</v>
      </c>
      <c r="G52" s="140" t="e">
        <f>VLOOKUP($D52,#REF!,5,1)</f>
        <v>#REF!</v>
      </c>
      <c r="H52" s="140" t="e">
        <f>VLOOKUP($D52,#REF!,5,1)</f>
        <v>#REF!</v>
      </c>
      <c r="I52" s="143" t="e">
        <f>VLOOKUP($D52,#REF!,5,1)</f>
        <v>#REF!</v>
      </c>
      <c r="J52" s="140" t="e">
        <f>VLOOKUP($D52,#REF!,5,1)</f>
        <v>#REF!</v>
      </c>
      <c r="K52" s="144" t="e">
        <f>VLOOKUP($D52,#REF!,5,1)</f>
        <v>#REF!</v>
      </c>
      <c r="L52" s="140" t="e">
        <f>VLOOKUP($D52,#REF!,5,1)</f>
        <v>#REF!</v>
      </c>
      <c r="M52" s="140" t="e">
        <f>VLOOKUP($D52,#REF!,5,1)</f>
        <v>#REF!</v>
      </c>
      <c r="N52" s="140" t="e">
        <f>VLOOKUP($D52,#REF!,5,1)</f>
        <v>#REF!</v>
      </c>
      <c r="O52" s="143" t="e">
        <f>VLOOKUP($D52,#REF!,5,1)</f>
        <v>#REF!</v>
      </c>
      <c r="P52" s="140" t="e">
        <f>VLOOKUP($D52,#REF!,5,1)</f>
        <v>#REF!</v>
      </c>
      <c r="Q52" s="140" t="e">
        <f>VLOOKUP($D52,#REF!,5,1)</f>
        <v>#REF!</v>
      </c>
      <c r="R52" s="140" t="e">
        <f>VLOOKUP($D52,#REF!,5,1)</f>
        <v>#REF!</v>
      </c>
      <c r="S52" s="143" t="e">
        <f>VLOOKUP($D52,#REF!,5,1)</f>
        <v>#REF!</v>
      </c>
      <c r="T52" s="143" t="e">
        <f>VLOOKUP($D52,#REF!,5,1)</f>
        <v>#REF!</v>
      </c>
      <c r="U52" s="140" t="e">
        <f>VLOOKUP($D52,#REF!,5,1)</f>
        <v>#REF!</v>
      </c>
      <c r="V52" s="143" t="e">
        <f>VLOOKUP($D52,#REF!,5,1)</f>
        <v>#REF!</v>
      </c>
      <c r="W52" s="140" t="e">
        <f>VLOOKUP($D52,#REF!,5,1)</f>
        <v>#REF!</v>
      </c>
      <c r="X52" s="140" t="e">
        <f>VLOOKUP($D52,#REF!,5,1)</f>
        <v>#REF!</v>
      </c>
      <c r="Y52" s="140" t="e">
        <f>VLOOKUP($D52,#REF!,5,1)</f>
        <v>#REF!</v>
      </c>
      <c r="Z52" s="144" t="e">
        <f>VLOOKUP($D52,#REF!,5,1)</f>
        <v>#REF!</v>
      </c>
      <c r="AA52" s="140" t="e">
        <f>VLOOKUP($D52,#REF!,5,1)</f>
        <v>#REF!</v>
      </c>
      <c r="AB52" s="140" t="e">
        <f>VLOOKUP($D52,#REF!,5,1)</f>
        <v>#REF!</v>
      </c>
      <c r="AC52" s="140" t="e">
        <f>VLOOKUP($D52,#REF!,5,1)</f>
        <v>#REF!</v>
      </c>
      <c r="AD52" s="140" t="e">
        <f>VLOOKUP($D52,#REF!,5,1)</f>
        <v>#REF!</v>
      </c>
      <c r="AF52" s="1" t="e">
        <f>VLOOKUP($D52,#REF!,4,1)</f>
        <v>#REF!</v>
      </c>
    </row>
    <row r="53" spans="1:32" ht="13.9">
      <c r="A53" s="383"/>
      <c r="B53" s="384"/>
      <c r="C53" s="370" t="s">
        <v>178</v>
      </c>
      <c r="D53" s="230" t="s">
        <v>179</v>
      </c>
      <c r="E53" s="130" t="s">
        <v>180</v>
      </c>
      <c r="F53" s="145">
        <f>VLOOKUP(D53,'ŽS3_založenie SRO'!$A$7:$E$148,5,1)</f>
        <v>0</v>
      </c>
      <c r="G53" s="138" t="e">
        <f>VLOOKUP($D53,#REF!,5,1)</f>
        <v>#REF!</v>
      </c>
      <c r="H53" s="138" t="e">
        <f>VLOOKUP($D53,#REF!,5,1)</f>
        <v>#REF!</v>
      </c>
      <c r="I53" s="146" t="e">
        <f>VLOOKUP($D53,#REF!,5,1)</f>
        <v>#REF!</v>
      </c>
      <c r="J53" s="145" t="e">
        <f>VLOOKUP($D53,#REF!,5,1)</f>
        <v>#REF!</v>
      </c>
      <c r="K53" s="145" t="e">
        <f>VLOOKUP($D53,#REF!,5,1)</f>
        <v>#REF!</v>
      </c>
      <c r="L53" s="138" t="e">
        <f>VLOOKUP($D53,#REF!,5,1)</f>
        <v>#REF!</v>
      </c>
      <c r="M53" s="146" t="e">
        <f>VLOOKUP($D53,#REF!,5,1)</f>
        <v>#REF!</v>
      </c>
      <c r="N53" s="145" t="e">
        <f>VLOOKUP($D53,#REF!,5,1)</f>
        <v>#REF!</v>
      </c>
      <c r="O53" s="138" t="e">
        <f>VLOOKUP($D53,#REF!,5,1)</f>
        <v>#REF!</v>
      </c>
      <c r="P53" s="138" t="e">
        <f>VLOOKUP($D53,#REF!,5,1)</f>
        <v>#REF!</v>
      </c>
      <c r="Q53" s="145" t="e">
        <f>VLOOKUP($D53,#REF!,5,1)</f>
        <v>#REF!</v>
      </c>
      <c r="R53" s="138" t="e">
        <f>VLOOKUP($D53,#REF!,5,1)</f>
        <v>#REF!</v>
      </c>
      <c r="S53" s="146" t="e">
        <f>VLOOKUP($D53,#REF!,5,1)</f>
        <v>#REF!</v>
      </c>
      <c r="T53" s="145" t="e">
        <f>VLOOKUP($D53,#REF!,5,1)</f>
        <v>#REF!</v>
      </c>
      <c r="U53" s="145" t="e">
        <f>VLOOKUP($D53,#REF!,5,1)</f>
        <v>#REF!</v>
      </c>
      <c r="V53" s="145" t="e">
        <f>VLOOKUP($D53,#REF!,5,1)</f>
        <v>#REF!</v>
      </c>
      <c r="W53" s="145" t="e">
        <f>VLOOKUP($D53,#REF!,5,1)</f>
        <v>#REF!</v>
      </c>
      <c r="X53" s="145" t="e">
        <f>VLOOKUP($D53,#REF!,5,1)</f>
        <v>#REF!</v>
      </c>
      <c r="Y53" s="145" t="e">
        <f>VLOOKUP($D53,#REF!,5,1)</f>
        <v>#REF!</v>
      </c>
      <c r="Z53" s="145" t="e">
        <f>VLOOKUP($D53,#REF!,5,1)</f>
        <v>#REF!</v>
      </c>
      <c r="AA53" s="138" t="e">
        <f>VLOOKUP($D53,#REF!,5,1)</f>
        <v>#REF!</v>
      </c>
      <c r="AB53" s="145" t="e">
        <f>VLOOKUP($D53,#REF!,5,1)</f>
        <v>#REF!</v>
      </c>
      <c r="AC53" s="145" t="e">
        <f>VLOOKUP($D53,#REF!,5,1)</f>
        <v>#REF!</v>
      </c>
      <c r="AD53" s="145" t="e">
        <f>VLOOKUP($D53,#REF!,5,1)</f>
        <v>#REF!</v>
      </c>
      <c r="AF53" s="1" t="e">
        <f>VLOOKUP($D53,#REF!,4,1)</f>
        <v>#REF!</v>
      </c>
    </row>
    <row r="54" spans="1:32" ht="13.9">
      <c r="A54" s="383"/>
      <c r="B54" s="384"/>
      <c r="C54" s="384"/>
      <c r="D54" s="230" t="s">
        <v>181</v>
      </c>
      <c r="E54" s="130" t="s">
        <v>182</v>
      </c>
      <c r="F54" s="141">
        <f>VLOOKUP(D54,'ŽS3_založenie SRO'!$A$7:$E$148,5,1)</f>
        <v>0</v>
      </c>
      <c r="G54" s="138" t="e">
        <f>VLOOKUP($D54,#REF!,5,1)</f>
        <v>#REF!</v>
      </c>
      <c r="H54" s="138" t="e">
        <f>VLOOKUP($D54,#REF!,5,1)</f>
        <v>#REF!</v>
      </c>
      <c r="I54" s="142" t="e">
        <f>VLOOKUP($D54,#REF!,5,1)</f>
        <v>#REF!</v>
      </c>
      <c r="J54" s="141" t="e">
        <f>VLOOKUP($D54,#REF!,5,1)</f>
        <v>#REF!</v>
      </c>
      <c r="K54" s="142" t="e">
        <f>VLOOKUP($D54,#REF!,5,1)</f>
        <v>#REF!</v>
      </c>
      <c r="L54" s="142" t="e">
        <f>VLOOKUP($D54,#REF!,5,1)</f>
        <v>#REF!</v>
      </c>
      <c r="M54" s="142" t="e">
        <f>VLOOKUP($D54,#REF!,5,1)</f>
        <v>#REF!</v>
      </c>
      <c r="N54" s="141" t="e">
        <f>VLOOKUP($D54,#REF!,5,1)</f>
        <v>#REF!</v>
      </c>
      <c r="O54" s="138" t="e">
        <f>VLOOKUP($D54,#REF!,5,1)</f>
        <v>#REF!</v>
      </c>
      <c r="P54" s="138" t="e">
        <f>VLOOKUP($D54,#REF!,5,1)</f>
        <v>#REF!</v>
      </c>
      <c r="Q54" s="141" t="e">
        <f>VLOOKUP($D54,#REF!,5,1)</f>
        <v>#REF!</v>
      </c>
      <c r="R54" s="138" t="e">
        <f>VLOOKUP($D54,#REF!,5,1)</f>
        <v>#REF!</v>
      </c>
      <c r="S54" s="142" t="e">
        <f>VLOOKUP($D54,#REF!,5,1)</f>
        <v>#REF!</v>
      </c>
      <c r="T54" s="142" t="e">
        <f>VLOOKUP($D54,#REF!,5,1)</f>
        <v>#REF!</v>
      </c>
      <c r="U54" s="142" t="e">
        <f>VLOOKUP($D54,#REF!,5,1)</f>
        <v>#REF!</v>
      </c>
      <c r="V54" s="142" t="e">
        <f>VLOOKUP($D54,#REF!,5,1)</f>
        <v>#REF!</v>
      </c>
      <c r="W54" s="141" t="e">
        <f>VLOOKUP($D54,#REF!,5,1)</f>
        <v>#REF!</v>
      </c>
      <c r="X54" s="141" t="e">
        <f>VLOOKUP($D54,#REF!,5,1)</f>
        <v>#REF!</v>
      </c>
      <c r="Y54" s="141" t="e">
        <f>VLOOKUP($D54,#REF!,5,1)</f>
        <v>#REF!</v>
      </c>
      <c r="Z54" s="141" t="e">
        <f>VLOOKUP($D54,#REF!,5,1)</f>
        <v>#REF!</v>
      </c>
      <c r="AA54" s="138" t="e">
        <f>VLOOKUP($D54,#REF!,5,1)</f>
        <v>#REF!</v>
      </c>
      <c r="AB54" s="141" t="e">
        <f>VLOOKUP($D54,#REF!,5,1)</f>
        <v>#REF!</v>
      </c>
      <c r="AC54" s="141" t="e">
        <f>VLOOKUP($D54,#REF!,5,1)</f>
        <v>#REF!</v>
      </c>
      <c r="AD54" s="141" t="e">
        <f>VLOOKUP($D54,#REF!,5,1)</f>
        <v>#REF!</v>
      </c>
      <c r="AF54" s="1" t="e">
        <f>VLOOKUP($D54,#REF!,4,1)</f>
        <v>#REF!</v>
      </c>
    </row>
    <row r="55" spans="1:32" ht="13.9">
      <c r="A55" s="383"/>
      <c r="B55" s="384"/>
      <c r="C55" s="384"/>
      <c r="D55" s="230" t="s">
        <v>183</v>
      </c>
      <c r="E55" s="130" t="s">
        <v>184</v>
      </c>
      <c r="F55" s="141">
        <f>VLOOKUP(D55,'ŽS3_založenie SRO'!$A$7:$E$148,5,1)</f>
        <v>0</v>
      </c>
      <c r="G55" s="138" t="e">
        <f>VLOOKUP($D55,#REF!,5,1)</f>
        <v>#REF!</v>
      </c>
      <c r="H55" s="138" t="e">
        <f>VLOOKUP($D55,#REF!,5,1)</f>
        <v>#REF!</v>
      </c>
      <c r="I55" s="142" t="e">
        <f>VLOOKUP($D55,#REF!,5,1)</f>
        <v>#REF!</v>
      </c>
      <c r="J55" s="141" t="e">
        <f>VLOOKUP($D55,#REF!,5,1)</f>
        <v>#REF!</v>
      </c>
      <c r="K55" s="141" t="e">
        <f>VLOOKUP($D55,#REF!,5,1)</f>
        <v>#REF!</v>
      </c>
      <c r="L55" s="138" t="e">
        <f>VLOOKUP($D55,#REF!,5,1)</f>
        <v>#REF!</v>
      </c>
      <c r="M55" s="138" t="e">
        <f>VLOOKUP($D55,#REF!,5,1)</f>
        <v>#REF!</v>
      </c>
      <c r="N55" s="141" t="e">
        <f>VLOOKUP($D55,#REF!,5,1)</f>
        <v>#REF!</v>
      </c>
      <c r="O55" s="138" t="e">
        <f>VLOOKUP($D55,#REF!,5,1)</f>
        <v>#REF!</v>
      </c>
      <c r="P55" s="138" t="e">
        <f>VLOOKUP($D55,#REF!,5,1)</f>
        <v>#REF!</v>
      </c>
      <c r="Q55" s="141" t="e">
        <f>VLOOKUP($D55,#REF!,5,1)</f>
        <v>#REF!</v>
      </c>
      <c r="R55" s="138" t="e">
        <f>VLOOKUP($D55,#REF!,5,1)</f>
        <v>#REF!</v>
      </c>
      <c r="S55" s="142" t="e">
        <f>VLOOKUP($D55,#REF!,5,1)</f>
        <v>#REF!</v>
      </c>
      <c r="T55" s="141" t="e">
        <f>VLOOKUP($D55,#REF!,5,1)</f>
        <v>#REF!</v>
      </c>
      <c r="U55" s="141" t="e">
        <f>VLOOKUP($D55,#REF!,5,1)</f>
        <v>#REF!</v>
      </c>
      <c r="V55" s="141" t="e">
        <f>VLOOKUP($D55,#REF!,5,1)</f>
        <v>#REF!</v>
      </c>
      <c r="W55" s="141" t="e">
        <f>VLOOKUP($D55,#REF!,5,1)</f>
        <v>#REF!</v>
      </c>
      <c r="X55" s="141" t="e">
        <f>VLOOKUP($D55,#REF!,5,1)</f>
        <v>#REF!</v>
      </c>
      <c r="Y55" s="141" t="e">
        <f>VLOOKUP($D55,#REF!,5,1)</f>
        <v>#REF!</v>
      </c>
      <c r="Z55" s="141" t="e">
        <f>VLOOKUP($D55,#REF!,5,1)</f>
        <v>#REF!</v>
      </c>
      <c r="AA55" s="138" t="e">
        <f>VLOOKUP($D55,#REF!,5,1)</f>
        <v>#REF!</v>
      </c>
      <c r="AB55" s="141" t="e">
        <f>VLOOKUP($D55,#REF!,5,1)</f>
        <v>#REF!</v>
      </c>
      <c r="AC55" s="141" t="e">
        <f>VLOOKUP($D55,#REF!,5,1)</f>
        <v>#REF!</v>
      </c>
      <c r="AD55" s="141" t="e">
        <f>VLOOKUP($D55,#REF!,5,1)</f>
        <v>#REF!</v>
      </c>
      <c r="AF55" s="1" t="e">
        <f>VLOOKUP($D55,#REF!,4,1)</f>
        <v>#REF!</v>
      </c>
    </row>
    <row r="56" spans="1:32" ht="13.9">
      <c r="A56" s="376" t="s">
        <v>34</v>
      </c>
      <c r="B56" s="371" t="s">
        <v>185</v>
      </c>
      <c r="C56" s="382"/>
      <c r="D56" s="150">
        <v>8.1</v>
      </c>
      <c r="E56" s="232" t="s">
        <v>186</v>
      </c>
      <c r="F56" s="145" t="e">
        <f>VLOOKUP(D56,'ŽS3_založenie SRO'!$A$7:$E$148,5,1)</f>
        <v>#N/A</v>
      </c>
      <c r="G56" s="145" t="e">
        <f>VLOOKUP($D56,#REF!,5,1)</f>
        <v>#REF!</v>
      </c>
      <c r="H56" s="145" t="e">
        <f>VLOOKUP($D56,#REF!,5,1)</f>
        <v>#REF!</v>
      </c>
      <c r="I56" s="145" t="e">
        <f>VLOOKUP($D56,#REF!,5,1)</f>
        <v>#REF!</v>
      </c>
      <c r="J56" s="145" t="e">
        <f>VLOOKUP($D56,#REF!,5,1)</f>
        <v>#REF!</v>
      </c>
      <c r="K56" s="145" t="e">
        <f>VLOOKUP($D56,#REF!,5,1)</f>
        <v>#REF!</v>
      </c>
      <c r="L56" s="145" t="e">
        <f>VLOOKUP($D56,#REF!,5,1)</f>
        <v>#REF!</v>
      </c>
      <c r="M56" s="145" t="e">
        <f>VLOOKUP($D56,#REF!,5,1)</f>
        <v>#REF!</v>
      </c>
      <c r="N56" s="145" t="e">
        <f>VLOOKUP($D56,#REF!,5,1)</f>
        <v>#REF!</v>
      </c>
      <c r="O56" s="145" t="e">
        <f>VLOOKUP($D56,#REF!,5,1)</f>
        <v>#REF!</v>
      </c>
      <c r="P56" s="145" t="e">
        <f>VLOOKUP($D56,#REF!,5,1)</f>
        <v>#REF!</v>
      </c>
      <c r="Q56" s="145" t="e">
        <f>VLOOKUP($D56,#REF!,5,1)</f>
        <v>#REF!</v>
      </c>
      <c r="R56" s="145" t="e">
        <f>VLOOKUP($D56,#REF!,5,1)</f>
        <v>#REF!</v>
      </c>
      <c r="S56" s="145" t="e">
        <f>VLOOKUP($D56,#REF!,5,1)</f>
        <v>#REF!</v>
      </c>
      <c r="T56" s="145" t="e">
        <f>VLOOKUP($D56,#REF!,5,1)</f>
        <v>#REF!</v>
      </c>
      <c r="U56" s="145" t="e">
        <f>VLOOKUP($D56,#REF!,5,1)</f>
        <v>#REF!</v>
      </c>
      <c r="V56" s="145" t="e">
        <f>VLOOKUP($D56,#REF!,5,1)</f>
        <v>#REF!</v>
      </c>
      <c r="W56" s="145" t="e">
        <f>VLOOKUP($D56,#REF!,5,1)</f>
        <v>#REF!</v>
      </c>
      <c r="X56" s="145" t="e">
        <f>VLOOKUP($D56,#REF!,5,1)</f>
        <v>#REF!</v>
      </c>
      <c r="Y56" s="145" t="e">
        <f>VLOOKUP($D56,#REF!,5,1)</f>
        <v>#REF!</v>
      </c>
      <c r="Z56" s="145" t="e">
        <f>VLOOKUP($D56,#REF!,5,1)</f>
        <v>#REF!</v>
      </c>
      <c r="AA56" s="145" t="e">
        <f>VLOOKUP($D56,#REF!,5,1)</f>
        <v>#REF!</v>
      </c>
      <c r="AB56" s="145" t="e">
        <f>VLOOKUP($D56,#REF!,5,1)</f>
        <v>#REF!</v>
      </c>
      <c r="AC56" s="145" t="e">
        <f>VLOOKUP($D56,#REF!,5,1)</f>
        <v>#REF!</v>
      </c>
      <c r="AD56" s="145" t="e">
        <f>VLOOKUP($D56,#REF!,5,1)</f>
        <v>#REF!</v>
      </c>
      <c r="AF56" s="1" t="e">
        <f>VLOOKUP($D56,#REF!,4,1)</f>
        <v>#REF!</v>
      </c>
    </row>
    <row r="57" spans="1:32" ht="13.9">
      <c r="A57" s="383"/>
      <c r="B57" s="384"/>
      <c r="C57" s="381"/>
      <c r="D57" s="227">
        <v>8.1999999999999993</v>
      </c>
      <c r="E57" s="130" t="s">
        <v>187</v>
      </c>
      <c r="F57" s="142" t="e">
        <f>VLOOKUP(D57,'ŽS3_založenie SRO'!$A$7:$E$148,5,1)</f>
        <v>#N/A</v>
      </c>
      <c r="G57" s="138" t="e">
        <f>VLOOKUP($D57,#REF!,5,1)</f>
        <v>#REF!</v>
      </c>
      <c r="H57" s="138" t="e">
        <f>VLOOKUP($D57,#REF!,5,1)</f>
        <v>#REF!</v>
      </c>
      <c r="I57" s="142" t="e">
        <f>VLOOKUP($D57,#REF!,5,1)</f>
        <v>#REF!</v>
      </c>
      <c r="J57" s="138" t="e">
        <f>VLOOKUP($D57,#REF!,5,1)</f>
        <v>#REF!</v>
      </c>
      <c r="K57" s="141" t="e">
        <f>VLOOKUP($D57,#REF!,5,1)</f>
        <v>#REF!</v>
      </c>
      <c r="L57" s="138" t="e">
        <f>VLOOKUP($D57,#REF!,5,1)</f>
        <v>#REF!</v>
      </c>
      <c r="M57" s="138" t="e">
        <f>VLOOKUP($D57,#REF!,5,1)</f>
        <v>#REF!</v>
      </c>
      <c r="N57" s="138" t="e">
        <f>VLOOKUP($D57,#REF!,5,1)</f>
        <v>#REF!</v>
      </c>
      <c r="O57" s="138" t="e">
        <f>VLOOKUP($D57,#REF!,5,1)</f>
        <v>#REF!</v>
      </c>
      <c r="P57" s="138" t="e">
        <f>VLOOKUP($D57,#REF!,5,1)</f>
        <v>#REF!</v>
      </c>
      <c r="Q57" s="138" t="e">
        <f>VLOOKUP($D57,#REF!,5,1)</f>
        <v>#REF!</v>
      </c>
      <c r="R57" s="138" t="e">
        <f>VLOOKUP($D57,#REF!,5,1)</f>
        <v>#REF!</v>
      </c>
      <c r="S57" s="142" t="e">
        <f>VLOOKUP($D57,#REF!,5,1)</f>
        <v>#REF!</v>
      </c>
      <c r="T57" s="138" t="e">
        <f>VLOOKUP($D57,#REF!,5,1)</f>
        <v>#REF!</v>
      </c>
      <c r="U57" s="138" t="e">
        <f>VLOOKUP($D57,#REF!,5,1)</f>
        <v>#REF!</v>
      </c>
      <c r="V57" s="138" t="e">
        <f>VLOOKUP($D57,#REF!,5,1)</f>
        <v>#REF!</v>
      </c>
      <c r="W57" s="138" t="e">
        <f>VLOOKUP($D57,#REF!,5,1)</f>
        <v>#REF!</v>
      </c>
      <c r="X57" s="141" t="e">
        <f>VLOOKUP($D57,#REF!,5,1)</f>
        <v>#REF!</v>
      </c>
      <c r="Y57" s="141" t="e">
        <f>VLOOKUP($D57,#REF!,5,1)</f>
        <v>#REF!</v>
      </c>
      <c r="Z57" s="141" t="e">
        <f>VLOOKUP($D57,#REF!,5,1)</f>
        <v>#REF!</v>
      </c>
      <c r="AA57" s="138" t="e">
        <f>VLOOKUP($D57,#REF!,5,1)</f>
        <v>#REF!</v>
      </c>
      <c r="AB57" s="141" t="e">
        <f>VLOOKUP($D57,#REF!,5,1)</f>
        <v>#REF!</v>
      </c>
      <c r="AC57" s="141" t="e">
        <f>VLOOKUP($D57,#REF!,5,1)</f>
        <v>#REF!</v>
      </c>
      <c r="AD57" s="141" t="e">
        <f>VLOOKUP($D57,#REF!,5,1)</f>
        <v>#REF!</v>
      </c>
      <c r="AF57" s="1" t="e">
        <f>VLOOKUP($D57,#REF!,4,1)</f>
        <v>#REF!</v>
      </c>
    </row>
    <row r="58" spans="1:32" ht="13.9">
      <c r="A58" s="383"/>
      <c r="B58" s="385"/>
      <c r="C58" s="386"/>
      <c r="D58" s="228">
        <v>8.3000000000000007</v>
      </c>
      <c r="E58" s="139" t="s">
        <v>188</v>
      </c>
      <c r="F58" s="140" t="e">
        <f>VLOOKUP(D58,'ŽS3_založenie SRO'!$A$7:$E$148,5,1)</f>
        <v>#N/A</v>
      </c>
      <c r="G58" s="140" t="e">
        <f>VLOOKUP($D58,#REF!,5,1)</f>
        <v>#REF!</v>
      </c>
      <c r="H58" s="140" t="e">
        <f>VLOOKUP($D58,#REF!,5,1)</f>
        <v>#REF!</v>
      </c>
      <c r="I58" s="140" t="e">
        <f>VLOOKUP($D58,#REF!,5,1)</f>
        <v>#REF!</v>
      </c>
      <c r="J58" s="140" t="e">
        <f>VLOOKUP($D58,#REF!,5,1)</f>
        <v>#REF!</v>
      </c>
      <c r="K58" s="144" t="e">
        <f>VLOOKUP($D58,#REF!,5,1)</f>
        <v>#REF!</v>
      </c>
      <c r="L58" s="140" t="e">
        <f>VLOOKUP($D58,#REF!,5,1)</f>
        <v>#REF!</v>
      </c>
      <c r="M58" s="140" t="e">
        <f>VLOOKUP($D58,#REF!,5,1)</f>
        <v>#REF!</v>
      </c>
      <c r="N58" s="140" t="e">
        <f>VLOOKUP($D58,#REF!,5,1)</f>
        <v>#REF!</v>
      </c>
      <c r="O58" s="140" t="e">
        <f>VLOOKUP($D58,#REF!,5,1)</f>
        <v>#REF!</v>
      </c>
      <c r="P58" s="140" t="e">
        <f>VLOOKUP($D58,#REF!,5,1)</f>
        <v>#REF!</v>
      </c>
      <c r="Q58" s="140" t="e">
        <f>VLOOKUP($D58,#REF!,5,1)</f>
        <v>#REF!</v>
      </c>
      <c r="R58" s="140" t="e">
        <f>VLOOKUP($D58,#REF!,5,1)</f>
        <v>#REF!</v>
      </c>
      <c r="S58" s="140" t="e">
        <f>VLOOKUP($D58,#REF!,5,1)</f>
        <v>#REF!</v>
      </c>
      <c r="T58" s="140" t="e">
        <f>VLOOKUP($D58,#REF!,5,1)</f>
        <v>#REF!</v>
      </c>
      <c r="U58" s="140" t="e">
        <f>VLOOKUP($D58,#REF!,5,1)</f>
        <v>#REF!</v>
      </c>
      <c r="V58" s="140" t="e">
        <f>VLOOKUP($D58,#REF!,5,1)</f>
        <v>#REF!</v>
      </c>
      <c r="W58" s="140" t="e">
        <f>VLOOKUP($D58,#REF!,5,1)</f>
        <v>#REF!</v>
      </c>
      <c r="X58" s="140" t="e">
        <f>VLOOKUP($D58,#REF!,5,1)</f>
        <v>#REF!</v>
      </c>
      <c r="Y58" s="140" t="e">
        <f>VLOOKUP($D58,#REF!,5,1)</f>
        <v>#REF!</v>
      </c>
      <c r="Z58" s="140" t="e">
        <f>VLOOKUP($D58,#REF!,5,1)</f>
        <v>#REF!</v>
      </c>
      <c r="AA58" s="144" t="e">
        <f>VLOOKUP($D58,#REF!,5,1)</f>
        <v>#REF!</v>
      </c>
      <c r="AB58" s="144" t="e">
        <f>VLOOKUP($D58,#REF!,5,1)</f>
        <v>#REF!</v>
      </c>
      <c r="AC58" s="144" t="e">
        <f>VLOOKUP($D58,#REF!,5,1)</f>
        <v>#REF!</v>
      </c>
      <c r="AD58" s="144" t="e">
        <f>VLOOKUP($D58,#REF!,5,1)</f>
        <v>#REF!</v>
      </c>
      <c r="AF58" s="1" t="e">
        <f>VLOOKUP($D58,#REF!,4,1)</f>
        <v>#REF!</v>
      </c>
    </row>
    <row r="59" spans="1:32" ht="13.9">
      <c r="A59" s="376" t="s">
        <v>36</v>
      </c>
      <c r="B59" s="371" t="s">
        <v>189</v>
      </c>
      <c r="C59" s="382"/>
      <c r="D59" s="227">
        <v>9.1</v>
      </c>
      <c r="E59" s="151" t="s">
        <v>190</v>
      </c>
      <c r="F59" s="138" t="e">
        <f>VLOOKUP(D59,'ŽS3_založenie SRO'!$A$7:$E$148,5,1)</f>
        <v>#N/A</v>
      </c>
      <c r="G59" s="138" t="e">
        <f>VLOOKUP($D59,#REF!,5,1)</f>
        <v>#REF!</v>
      </c>
      <c r="H59" s="138" t="e">
        <f>VLOOKUP($D59,#REF!,5,1)</f>
        <v>#REF!</v>
      </c>
      <c r="I59" s="138" t="e">
        <f>VLOOKUP($D59,#REF!,5,1)</f>
        <v>#REF!</v>
      </c>
      <c r="J59" s="138" t="e">
        <f>VLOOKUP($D59,#REF!,5,1)</f>
        <v>#REF!</v>
      </c>
      <c r="K59" s="138" t="e">
        <f>VLOOKUP($D59,#REF!,5,1)</f>
        <v>#REF!</v>
      </c>
      <c r="L59" s="138" t="e">
        <f>VLOOKUP($D59,#REF!,5,1)</f>
        <v>#REF!</v>
      </c>
      <c r="M59" s="138" t="e">
        <f>VLOOKUP($D59,#REF!,5,1)</f>
        <v>#REF!</v>
      </c>
      <c r="N59" s="138" t="e">
        <f>VLOOKUP($D59,#REF!,5,1)</f>
        <v>#REF!</v>
      </c>
      <c r="O59" s="138" t="e">
        <f>VLOOKUP($D59,#REF!,5,1)</f>
        <v>#REF!</v>
      </c>
      <c r="P59" s="138" t="e">
        <f>VLOOKUP($D59,#REF!,5,1)</f>
        <v>#REF!</v>
      </c>
      <c r="Q59" s="138" t="e">
        <f>VLOOKUP($D59,#REF!,5,1)</f>
        <v>#REF!</v>
      </c>
      <c r="R59" s="138" t="e">
        <f>VLOOKUP($D59,#REF!,5,1)</f>
        <v>#REF!</v>
      </c>
      <c r="S59" s="138" t="e">
        <f>VLOOKUP($D59,#REF!,5,1)</f>
        <v>#REF!</v>
      </c>
      <c r="T59" s="138" t="e">
        <f>VLOOKUP($D59,#REF!,5,1)</f>
        <v>#REF!</v>
      </c>
      <c r="U59" s="138" t="e">
        <f>VLOOKUP($D59,#REF!,5,1)</f>
        <v>#REF!</v>
      </c>
      <c r="V59" s="138" t="e">
        <f>VLOOKUP($D59,#REF!,5,1)</f>
        <v>#REF!</v>
      </c>
      <c r="W59" s="138" t="e">
        <f>VLOOKUP($D59,#REF!,5,1)</f>
        <v>#REF!</v>
      </c>
      <c r="X59" s="138" t="e">
        <f>VLOOKUP($D59,#REF!,5,1)</f>
        <v>#REF!</v>
      </c>
      <c r="Y59" s="138" t="e">
        <f>VLOOKUP($D59,#REF!,5,1)</f>
        <v>#REF!</v>
      </c>
      <c r="Z59" s="138" t="e">
        <f>VLOOKUP($D59,#REF!,5,1)</f>
        <v>#REF!</v>
      </c>
      <c r="AA59" s="138" t="e">
        <f>VLOOKUP($D59,#REF!,5,1)</f>
        <v>#REF!</v>
      </c>
      <c r="AB59" s="138" t="e">
        <f>VLOOKUP($D59,#REF!,5,1)</f>
        <v>#REF!</v>
      </c>
      <c r="AC59" s="138" t="e">
        <f>VLOOKUP($D59,#REF!,5,1)</f>
        <v>#REF!</v>
      </c>
      <c r="AD59" s="138" t="e">
        <f>VLOOKUP($D59,#REF!,5,1)</f>
        <v>#REF!</v>
      </c>
      <c r="AF59" s="1" t="e">
        <f>VLOOKUP($D59,#REF!,4,1)</f>
        <v>#REF!</v>
      </c>
    </row>
    <row r="60" spans="1:32" ht="13.9">
      <c r="A60" s="383"/>
      <c r="B60" s="385"/>
      <c r="C60" s="386"/>
      <c r="D60" s="228">
        <v>9.1999999999999993</v>
      </c>
      <c r="E60" s="139" t="s">
        <v>191</v>
      </c>
      <c r="F60" s="140" t="e">
        <f>VLOOKUP(D60,'ŽS3_založenie SRO'!$A$7:$E$148,5,1)</f>
        <v>#N/A</v>
      </c>
      <c r="G60" s="140" t="e">
        <f>VLOOKUP($D60,#REF!,5,1)</f>
        <v>#REF!</v>
      </c>
      <c r="H60" s="140" t="e">
        <f>VLOOKUP($D60,#REF!,5,1)</f>
        <v>#REF!</v>
      </c>
      <c r="I60" s="140" t="e">
        <f>VLOOKUP($D60,#REF!,5,1)</f>
        <v>#REF!</v>
      </c>
      <c r="J60" s="140" t="e">
        <f>VLOOKUP($D60,#REF!,5,1)</f>
        <v>#REF!</v>
      </c>
      <c r="K60" s="144" t="e">
        <f>VLOOKUP($D60,#REF!,5,1)</f>
        <v>#REF!</v>
      </c>
      <c r="L60" s="140" t="e">
        <f>VLOOKUP($D60,#REF!,5,1)</f>
        <v>#REF!</v>
      </c>
      <c r="M60" s="140" t="e">
        <f>VLOOKUP($D60,#REF!,5,1)</f>
        <v>#REF!</v>
      </c>
      <c r="N60" s="140" t="e">
        <f>VLOOKUP($D60,#REF!,5,1)</f>
        <v>#REF!</v>
      </c>
      <c r="O60" s="140" t="e">
        <f>VLOOKUP($D60,#REF!,5,1)</f>
        <v>#REF!</v>
      </c>
      <c r="P60" s="140" t="e">
        <f>VLOOKUP($D60,#REF!,5,1)</f>
        <v>#REF!</v>
      </c>
      <c r="Q60" s="140" t="e">
        <f>VLOOKUP($D60,#REF!,5,1)</f>
        <v>#REF!</v>
      </c>
      <c r="R60" s="140" t="e">
        <f>VLOOKUP($D60,#REF!,5,1)</f>
        <v>#REF!</v>
      </c>
      <c r="S60" s="140" t="e">
        <f>VLOOKUP($D60,#REF!,5,1)</f>
        <v>#REF!</v>
      </c>
      <c r="T60" s="144" t="e">
        <f>VLOOKUP($D60,#REF!,5,1)</f>
        <v>#REF!</v>
      </c>
      <c r="U60" s="144" t="e">
        <f>VLOOKUP($D60,#REF!,5,1)</f>
        <v>#REF!</v>
      </c>
      <c r="V60" s="143" t="e">
        <f>VLOOKUP($D60,#REF!,5,1)</f>
        <v>#REF!</v>
      </c>
      <c r="W60" s="140" t="e">
        <f>VLOOKUP($D60,#REF!,5,1)</f>
        <v>#REF!</v>
      </c>
      <c r="X60" s="140" t="e">
        <f>VLOOKUP($D60,#REF!,5,1)</f>
        <v>#REF!</v>
      </c>
      <c r="Y60" s="140" t="e">
        <f>VLOOKUP($D60,#REF!,5,1)</f>
        <v>#REF!</v>
      </c>
      <c r="Z60" s="140" t="e">
        <f>VLOOKUP($D60,#REF!,5,1)</f>
        <v>#REF!</v>
      </c>
      <c r="AA60" s="140" t="e">
        <f>VLOOKUP($D60,#REF!,5,1)</f>
        <v>#REF!</v>
      </c>
      <c r="AB60" s="140" t="e">
        <f>VLOOKUP($D60,#REF!,5,1)</f>
        <v>#REF!</v>
      </c>
      <c r="AC60" s="140" t="e">
        <f>VLOOKUP($D60,#REF!,5,1)</f>
        <v>#REF!</v>
      </c>
      <c r="AD60" s="140" t="e">
        <f>VLOOKUP($D60,#REF!,5,1)</f>
        <v>#REF!</v>
      </c>
      <c r="AF60" s="1" t="e">
        <f>VLOOKUP($D60,#REF!,4,1)</f>
        <v>#REF!</v>
      </c>
    </row>
    <row r="61" spans="1:32" ht="13.9">
      <c r="A61" s="376" t="s">
        <v>38</v>
      </c>
      <c r="B61" s="371" t="s">
        <v>192</v>
      </c>
      <c r="C61" s="382"/>
      <c r="D61" s="227">
        <v>10.1</v>
      </c>
      <c r="E61" s="130" t="s">
        <v>193</v>
      </c>
      <c r="F61" s="138" t="e">
        <f>VLOOKUP(D61,'ŽS3_založenie SRO'!$A$7:$E$148,5,1)</f>
        <v>#N/A</v>
      </c>
      <c r="G61" s="138" t="e">
        <f>VLOOKUP($D61,#REF!,5,1)</f>
        <v>#REF!</v>
      </c>
      <c r="H61" s="138" t="e">
        <f>VLOOKUP($D61,#REF!,5,1)</f>
        <v>#REF!</v>
      </c>
      <c r="I61" s="138" t="e">
        <f>VLOOKUP($D61,#REF!,5,1)</f>
        <v>#REF!</v>
      </c>
      <c r="J61" s="138" t="e">
        <f>VLOOKUP($D61,#REF!,5,1)</f>
        <v>#REF!</v>
      </c>
      <c r="K61" s="145" t="e">
        <f>VLOOKUP($D61,#REF!,5,1)</f>
        <v>#REF!</v>
      </c>
      <c r="L61" s="138" t="e">
        <f>VLOOKUP($D61,#REF!,5,1)</f>
        <v>#REF!</v>
      </c>
      <c r="M61" s="138" t="e">
        <f>VLOOKUP($D61,#REF!,5,1)</f>
        <v>#REF!</v>
      </c>
      <c r="N61" s="138" t="e">
        <f>VLOOKUP($D61,#REF!,5,1)</f>
        <v>#REF!</v>
      </c>
      <c r="O61" s="138" t="e">
        <f>VLOOKUP($D61,#REF!,5,1)</f>
        <v>#REF!</v>
      </c>
      <c r="P61" s="138" t="e">
        <f>VLOOKUP($D61,#REF!,5,1)</f>
        <v>#REF!</v>
      </c>
      <c r="Q61" s="138" t="e">
        <f>VLOOKUP($D61,#REF!,5,1)</f>
        <v>#REF!</v>
      </c>
      <c r="R61" s="138" t="e">
        <f>VLOOKUP($D61,#REF!,5,1)</f>
        <v>#REF!</v>
      </c>
      <c r="S61" s="138" t="e">
        <f>VLOOKUP($D61,#REF!,5,1)</f>
        <v>#REF!</v>
      </c>
      <c r="T61" s="138" t="e">
        <f>VLOOKUP($D61,#REF!,5,1)</f>
        <v>#REF!</v>
      </c>
      <c r="U61" s="138" t="e">
        <f>VLOOKUP($D61,#REF!,5,1)</f>
        <v>#REF!</v>
      </c>
      <c r="V61" s="138" t="e">
        <f>VLOOKUP($D61,#REF!,5,1)</f>
        <v>#REF!</v>
      </c>
      <c r="W61" s="138" t="e">
        <f>VLOOKUP($D61,#REF!,5,1)</f>
        <v>#REF!</v>
      </c>
      <c r="X61" s="138" t="e">
        <f>VLOOKUP($D61,#REF!,5,1)</f>
        <v>#REF!</v>
      </c>
      <c r="Y61" s="138" t="e">
        <f>VLOOKUP($D61,#REF!,5,1)</f>
        <v>#REF!</v>
      </c>
      <c r="Z61" s="145" t="e">
        <f>VLOOKUP($D61,#REF!,5,1)</f>
        <v>#REF!</v>
      </c>
      <c r="AA61" s="138" t="e">
        <f>VLOOKUP($D61,#REF!,5,1)</f>
        <v>#REF!</v>
      </c>
      <c r="AB61" s="138" t="e">
        <f>VLOOKUP($D61,#REF!,5,1)</f>
        <v>#REF!</v>
      </c>
      <c r="AC61" s="138" t="e">
        <f>VLOOKUP($D61,#REF!,5,1)</f>
        <v>#REF!</v>
      </c>
      <c r="AD61" s="138" t="e">
        <f>VLOOKUP($D61,#REF!,5,1)</f>
        <v>#REF!</v>
      </c>
      <c r="AF61" s="1" t="e">
        <f>VLOOKUP($D61,#REF!,4,1)</f>
        <v>#REF!</v>
      </c>
    </row>
    <row r="62" spans="1:32" ht="13.9">
      <c r="A62" s="383"/>
      <c r="B62" s="384"/>
      <c r="C62" s="381"/>
      <c r="D62" s="227">
        <v>10.199999999999999</v>
      </c>
      <c r="E62" s="130" t="s">
        <v>194</v>
      </c>
      <c r="F62" s="138" t="e">
        <f>VLOOKUP(D62,'ŽS3_založenie SRO'!$A$7:$E$148,5,1)</f>
        <v>#N/A</v>
      </c>
      <c r="G62" s="138" t="e">
        <f>VLOOKUP($D62,#REF!,5,1)</f>
        <v>#REF!</v>
      </c>
      <c r="H62" s="138" t="e">
        <f>VLOOKUP($D62,#REF!,5,1)</f>
        <v>#REF!</v>
      </c>
      <c r="I62" s="138" t="e">
        <f>VLOOKUP($D62,#REF!,5,1)</f>
        <v>#REF!</v>
      </c>
      <c r="J62" s="138" t="e">
        <f>VLOOKUP($D62,#REF!,5,1)</f>
        <v>#REF!</v>
      </c>
      <c r="K62" s="141" t="e">
        <f>VLOOKUP($D62,#REF!,5,1)</f>
        <v>#REF!</v>
      </c>
      <c r="L62" s="138" t="e">
        <f>VLOOKUP($D62,#REF!,5,1)</f>
        <v>#REF!</v>
      </c>
      <c r="M62" s="138" t="e">
        <f>VLOOKUP($D62,#REF!,5,1)</f>
        <v>#REF!</v>
      </c>
      <c r="N62" s="138" t="e">
        <f>VLOOKUP($D62,#REF!,5,1)</f>
        <v>#REF!</v>
      </c>
      <c r="O62" s="142" t="e">
        <f>VLOOKUP($D62,#REF!,5,1)</f>
        <v>#REF!</v>
      </c>
      <c r="P62" s="138" t="e">
        <f>VLOOKUP($D62,#REF!,5,1)</f>
        <v>#REF!</v>
      </c>
      <c r="Q62" s="138" t="e">
        <f>VLOOKUP($D62,#REF!,5,1)</f>
        <v>#REF!</v>
      </c>
      <c r="R62" s="138" t="e">
        <f>VLOOKUP($D62,#REF!,5,1)</f>
        <v>#REF!</v>
      </c>
      <c r="S62" s="138" t="e">
        <f>VLOOKUP($D62,#REF!,5,1)</f>
        <v>#REF!</v>
      </c>
      <c r="T62" s="138" t="e">
        <f>VLOOKUP($D62,#REF!,5,1)</f>
        <v>#REF!</v>
      </c>
      <c r="U62" s="138" t="e">
        <f>VLOOKUP($D62,#REF!,5,1)</f>
        <v>#REF!</v>
      </c>
      <c r="V62" s="138" t="e">
        <f>VLOOKUP($D62,#REF!,5,1)</f>
        <v>#REF!</v>
      </c>
      <c r="W62" s="138" t="e">
        <f>VLOOKUP($D62,#REF!,5,1)</f>
        <v>#REF!</v>
      </c>
      <c r="X62" s="138" t="e">
        <f>VLOOKUP($D62,#REF!,5,1)</f>
        <v>#REF!</v>
      </c>
      <c r="Y62" s="138" t="e">
        <f>VLOOKUP($D62,#REF!,5,1)</f>
        <v>#REF!</v>
      </c>
      <c r="Z62" s="141" t="e">
        <f>VLOOKUP($D62,#REF!,5,1)</f>
        <v>#REF!</v>
      </c>
      <c r="AA62" s="138" t="e">
        <f>VLOOKUP($D62,#REF!,5,1)</f>
        <v>#REF!</v>
      </c>
      <c r="AB62" s="138" t="e">
        <f>VLOOKUP($D62,#REF!,5,1)</f>
        <v>#REF!</v>
      </c>
      <c r="AC62" s="138" t="e">
        <f>VLOOKUP($D62,#REF!,5,1)</f>
        <v>#REF!</v>
      </c>
      <c r="AD62" s="138" t="e">
        <f>VLOOKUP($D62,#REF!,5,1)</f>
        <v>#REF!</v>
      </c>
      <c r="AF62" s="1" t="e">
        <f>VLOOKUP($D62,#REF!,4,1)</f>
        <v>#REF!</v>
      </c>
    </row>
    <row r="63" spans="1:32" ht="13.9">
      <c r="A63" s="383"/>
      <c r="B63" s="385"/>
      <c r="C63" s="386"/>
      <c r="D63" s="228">
        <v>10.3</v>
      </c>
      <c r="E63" s="139" t="s">
        <v>195</v>
      </c>
      <c r="F63" s="140" t="e">
        <f>VLOOKUP(D63,'ŽS3_založenie SRO'!$A$7:$E$148,5,1)</f>
        <v>#N/A</v>
      </c>
      <c r="G63" s="140" t="e">
        <f>VLOOKUP($D63,#REF!,5,1)</f>
        <v>#REF!</v>
      </c>
      <c r="H63" s="140" t="e">
        <f>VLOOKUP($D63,#REF!,5,1)</f>
        <v>#REF!</v>
      </c>
      <c r="I63" s="140" t="e">
        <f>VLOOKUP($D63,#REF!,5,1)</f>
        <v>#REF!</v>
      </c>
      <c r="J63" s="140" t="e">
        <f>VLOOKUP($D63,#REF!,5,1)</f>
        <v>#REF!</v>
      </c>
      <c r="K63" s="140" t="e">
        <f>VLOOKUP($D63,#REF!,5,1)</f>
        <v>#REF!</v>
      </c>
      <c r="L63" s="140" t="e">
        <f>VLOOKUP($D63,#REF!,5,1)</f>
        <v>#REF!</v>
      </c>
      <c r="M63" s="140" t="e">
        <f>VLOOKUP($D63,#REF!,5,1)</f>
        <v>#REF!</v>
      </c>
      <c r="N63" s="140" t="e">
        <f>VLOOKUP($D63,#REF!,5,1)</f>
        <v>#REF!</v>
      </c>
      <c r="O63" s="140" t="e">
        <f>VLOOKUP($D63,#REF!,5,1)</f>
        <v>#REF!</v>
      </c>
      <c r="P63" s="140" t="e">
        <f>VLOOKUP($D63,#REF!,5,1)</f>
        <v>#REF!</v>
      </c>
      <c r="Q63" s="140" t="e">
        <f>VLOOKUP($D63,#REF!,5,1)</f>
        <v>#REF!</v>
      </c>
      <c r="R63" s="140" t="e">
        <f>VLOOKUP($D63,#REF!,5,1)</f>
        <v>#REF!</v>
      </c>
      <c r="S63" s="140" t="e">
        <f>VLOOKUP($D63,#REF!,5,1)</f>
        <v>#REF!</v>
      </c>
      <c r="T63" s="140" t="e">
        <f>VLOOKUP($D63,#REF!,5,1)</f>
        <v>#REF!</v>
      </c>
      <c r="U63" s="140" t="e">
        <f>VLOOKUP($D63,#REF!,5,1)</f>
        <v>#REF!</v>
      </c>
      <c r="V63" s="140" t="e">
        <f>VLOOKUP($D63,#REF!,5,1)</f>
        <v>#REF!</v>
      </c>
      <c r="W63" s="140" t="e">
        <f>VLOOKUP($D63,#REF!,5,1)</f>
        <v>#REF!</v>
      </c>
      <c r="X63" s="140" t="e">
        <f>VLOOKUP($D63,#REF!,5,1)</f>
        <v>#REF!</v>
      </c>
      <c r="Y63" s="140" t="e">
        <f>VLOOKUP($D63,#REF!,5,1)</f>
        <v>#REF!</v>
      </c>
      <c r="Z63" s="140" t="e">
        <f>VLOOKUP($D63,#REF!,5,1)</f>
        <v>#REF!</v>
      </c>
      <c r="AA63" s="140" t="e">
        <f>VLOOKUP($D63,#REF!,5,1)</f>
        <v>#REF!</v>
      </c>
      <c r="AB63" s="140" t="e">
        <f>VLOOKUP($D63,#REF!,5,1)</f>
        <v>#REF!</v>
      </c>
      <c r="AC63" s="140" t="e">
        <f>VLOOKUP($D63,#REF!,5,1)</f>
        <v>#REF!</v>
      </c>
      <c r="AD63" s="140" t="e">
        <f>VLOOKUP($D63,#REF!,5,1)</f>
        <v>#REF!</v>
      </c>
      <c r="AF63" s="1" t="e">
        <f>VLOOKUP($D63,#REF!,4,1)</f>
        <v>#REF!</v>
      </c>
    </row>
    <row r="64" spans="1:32" ht="13.9">
      <c r="A64" s="383"/>
      <c r="B64" s="372" t="s">
        <v>196</v>
      </c>
      <c r="C64" s="387"/>
      <c r="D64" s="228">
        <v>10.4</v>
      </c>
      <c r="E64" s="139" t="s">
        <v>197</v>
      </c>
      <c r="F64" s="140" t="e">
        <f>VLOOKUP(D64,'ŽS3_založenie SRO'!$A$7:$E$148,5,1)</f>
        <v>#N/A</v>
      </c>
      <c r="G64" s="140" t="e">
        <f>VLOOKUP($D64,#REF!,5,1)</f>
        <v>#REF!</v>
      </c>
      <c r="H64" s="140" t="e">
        <f>VLOOKUP($D64,#REF!,5,1)</f>
        <v>#REF!</v>
      </c>
      <c r="I64" s="148" t="e">
        <f>VLOOKUP($D64,#REF!,5,1)</f>
        <v>#REF!</v>
      </c>
      <c r="J64" s="140" t="e">
        <f>VLOOKUP($D64,#REF!,5,1)</f>
        <v>#REF!</v>
      </c>
      <c r="K64" s="148" t="e">
        <f>VLOOKUP($D64,#REF!,5,1)</f>
        <v>#REF!</v>
      </c>
      <c r="L64" s="140" t="e">
        <f>VLOOKUP($D64,#REF!,5,1)</f>
        <v>#REF!</v>
      </c>
      <c r="M64" s="148" t="e">
        <f>VLOOKUP($D64,#REF!,5,1)</f>
        <v>#REF!</v>
      </c>
      <c r="N64" s="140" t="e">
        <f>VLOOKUP($D64,#REF!,5,1)</f>
        <v>#REF!</v>
      </c>
      <c r="O64" s="149" t="e">
        <f>VLOOKUP($D64,#REF!,5,1)</f>
        <v>#REF!</v>
      </c>
      <c r="P64" s="140" t="e">
        <f>VLOOKUP($D64,#REF!,5,1)</f>
        <v>#REF!</v>
      </c>
      <c r="Q64" s="140" t="e">
        <f>VLOOKUP($D64,#REF!,5,1)</f>
        <v>#REF!</v>
      </c>
      <c r="R64" s="140" t="e">
        <f>VLOOKUP($D64,#REF!,5,1)</f>
        <v>#REF!</v>
      </c>
      <c r="S64" s="140" t="e">
        <f>VLOOKUP($D64,#REF!,5,1)</f>
        <v>#REF!</v>
      </c>
      <c r="T64" s="140" t="e">
        <f>VLOOKUP($D64,#REF!,5,1)</f>
        <v>#REF!</v>
      </c>
      <c r="U64" s="140" t="e">
        <f>VLOOKUP($D64,#REF!,5,1)</f>
        <v>#REF!</v>
      </c>
      <c r="V64" s="140" t="e">
        <f>VLOOKUP($D64,#REF!,5,1)</f>
        <v>#REF!</v>
      </c>
      <c r="W64" s="140" t="e">
        <f>VLOOKUP($D64,#REF!,5,1)</f>
        <v>#REF!</v>
      </c>
      <c r="X64" s="140" t="e">
        <f>VLOOKUP($D64,#REF!,5,1)</f>
        <v>#REF!</v>
      </c>
      <c r="Y64" s="140" t="e">
        <f>VLOOKUP($D64,#REF!,5,1)</f>
        <v>#REF!</v>
      </c>
      <c r="Z64" s="148" t="e">
        <f>VLOOKUP($D64,#REF!,5,1)</f>
        <v>#REF!</v>
      </c>
      <c r="AA64" s="140" t="e">
        <f>VLOOKUP($D64,#REF!,5,1)</f>
        <v>#REF!</v>
      </c>
      <c r="AB64" s="140" t="e">
        <f>VLOOKUP($D64,#REF!,5,1)</f>
        <v>#REF!</v>
      </c>
      <c r="AC64" s="140" t="e">
        <f>VLOOKUP($D64,#REF!,5,1)</f>
        <v>#REF!</v>
      </c>
      <c r="AD64" s="140" t="e">
        <f>VLOOKUP($D64,#REF!,5,1)</f>
        <v>#REF!</v>
      </c>
      <c r="AF64" s="1" t="e">
        <f>VLOOKUP($D64,#REF!,4,1)</f>
        <v>#REF!</v>
      </c>
    </row>
    <row r="65" spans="1:32" ht="13.9">
      <c r="A65" s="376" t="s">
        <v>40</v>
      </c>
      <c r="B65" s="371" t="s">
        <v>198</v>
      </c>
      <c r="C65" s="382"/>
      <c r="D65" s="152">
        <v>12.1</v>
      </c>
      <c r="E65" s="111" t="s">
        <v>199</v>
      </c>
      <c r="F65" s="145" t="e">
        <f>VLOOKUP(D65,'ŽS3_založenie SRO'!$A$7:$E$148,5,1)</f>
        <v>#N/A</v>
      </c>
      <c r="G65" s="145" t="e">
        <f>VLOOKUP($D65,#REF!,5,1)</f>
        <v>#REF!</v>
      </c>
      <c r="H65" s="145" t="e">
        <f>VLOOKUP($D65,#REF!,5,1)</f>
        <v>#REF!</v>
      </c>
      <c r="I65" s="145" t="e">
        <f>VLOOKUP($D65,#REF!,5,1)</f>
        <v>#REF!</v>
      </c>
      <c r="J65" s="145" t="e">
        <f>VLOOKUP($D65,#REF!,5,1)</f>
        <v>#REF!</v>
      </c>
      <c r="K65" s="145" t="e">
        <f>VLOOKUP($D65,#REF!,5,1)</f>
        <v>#REF!</v>
      </c>
      <c r="L65" s="145" t="e">
        <f>VLOOKUP($D65,#REF!,5,1)</f>
        <v>#REF!</v>
      </c>
      <c r="M65" s="145" t="e">
        <f>VLOOKUP($D65,#REF!,5,1)</f>
        <v>#REF!</v>
      </c>
      <c r="N65" s="145" t="e">
        <f>VLOOKUP($D65,#REF!,5,1)</f>
        <v>#REF!</v>
      </c>
      <c r="O65" s="145" t="e">
        <f>VLOOKUP($D65,#REF!,5,1)</f>
        <v>#REF!</v>
      </c>
      <c r="P65" s="145" t="e">
        <f>VLOOKUP($D65,#REF!,5,1)</f>
        <v>#REF!</v>
      </c>
      <c r="Q65" s="145" t="e">
        <f>VLOOKUP($D65,#REF!,5,1)</f>
        <v>#REF!</v>
      </c>
      <c r="R65" s="145" t="e">
        <f>VLOOKUP($D65,#REF!,5,1)</f>
        <v>#REF!</v>
      </c>
      <c r="S65" s="145" t="e">
        <f>VLOOKUP($D65,#REF!,5,1)</f>
        <v>#REF!</v>
      </c>
      <c r="T65" s="145" t="e">
        <f>VLOOKUP($D65,#REF!,5,1)</f>
        <v>#REF!</v>
      </c>
      <c r="U65" s="145" t="e">
        <f>VLOOKUP($D65,#REF!,5,1)</f>
        <v>#REF!</v>
      </c>
      <c r="V65" s="145" t="e">
        <f>VLOOKUP($D65,#REF!,5,1)</f>
        <v>#REF!</v>
      </c>
      <c r="W65" s="145" t="e">
        <f>VLOOKUP($D65,#REF!,5,1)</f>
        <v>#REF!</v>
      </c>
      <c r="X65" s="145" t="e">
        <f>VLOOKUP($D65,#REF!,5,1)</f>
        <v>#REF!</v>
      </c>
      <c r="Y65" s="145" t="e">
        <f>VLOOKUP($D65,#REF!,5,1)</f>
        <v>#REF!</v>
      </c>
      <c r="Z65" s="145" t="e">
        <f>VLOOKUP($D65,#REF!,5,1)</f>
        <v>#REF!</v>
      </c>
      <c r="AA65" s="145" t="e">
        <f>VLOOKUP($D65,#REF!,5,1)</f>
        <v>#REF!</v>
      </c>
      <c r="AB65" s="145" t="e">
        <f>VLOOKUP($D65,#REF!,5,1)</f>
        <v>#REF!</v>
      </c>
      <c r="AC65" s="145" t="e">
        <f>VLOOKUP($D65,#REF!,5,1)</f>
        <v>#REF!</v>
      </c>
      <c r="AD65" s="145" t="e">
        <f>VLOOKUP($D65,#REF!,5,1)</f>
        <v>#REF!</v>
      </c>
      <c r="AF65" s="1" t="e">
        <f>VLOOKUP($D65,#REF!,4,1)</f>
        <v>#REF!</v>
      </c>
    </row>
    <row r="66" spans="1:32" ht="13.9">
      <c r="A66" s="383"/>
      <c r="B66" s="384"/>
      <c r="C66" s="381"/>
      <c r="D66" s="152">
        <v>12.2</v>
      </c>
      <c r="E66" s="111" t="s">
        <v>200</v>
      </c>
      <c r="F66" s="141" t="e">
        <f>VLOOKUP(D66,'ŽS3_založenie SRO'!$A$7:$E$148,5,1)</f>
        <v>#N/A</v>
      </c>
      <c r="G66" s="141" t="e">
        <f>VLOOKUP($D66,#REF!,5,1)</f>
        <v>#REF!</v>
      </c>
      <c r="H66" s="141" t="e">
        <f>VLOOKUP($D66,#REF!,5,1)</f>
        <v>#REF!</v>
      </c>
      <c r="I66" s="141" t="e">
        <f>VLOOKUP($D66,#REF!,5,1)</f>
        <v>#REF!</v>
      </c>
      <c r="J66" s="141" t="e">
        <f>VLOOKUP($D66,#REF!,5,1)</f>
        <v>#REF!</v>
      </c>
      <c r="K66" s="141" t="e">
        <f>VLOOKUP($D66,#REF!,5,1)</f>
        <v>#REF!</v>
      </c>
      <c r="L66" s="141" t="e">
        <f>VLOOKUP($D66,#REF!,5,1)</f>
        <v>#REF!</v>
      </c>
      <c r="M66" s="141" t="e">
        <f>VLOOKUP($D66,#REF!,5,1)</f>
        <v>#REF!</v>
      </c>
      <c r="N66" s="141" t="e">
        <f>VLOOKUP($D66,#REF!,5,1)</f>
        <v>#REF!</v>
      </c>
      <c r="O66" s="141" t="e">
        <f>VLOOKUP($D66,#REF!,5,1)</f>
        <v>#REF!</v>
      </c>
      <c r="P66" s="141" t="e">
        <f>VLOOKUP($D66,#REF!,5,1)</f>
        <v>#REF!</v>
      </c>
      <c r="Q66" s="141" t="e">
        <f>VLOOKUP($D66,#REF!,5,1)</f>
        <v>#REF!</v>
      </c>
      <c r="R66" s="141" t="e">
        <f>VLOOKUP($D66,#REF!,5,1)</f>
        <v>#REF!</v>
      </c>
      <c r="S66" s="141" t="e">
        <f>VLOOKUP($D66,#REF!,5,1)</f>
        <v>#REF!</v>
      </c>
      <c r="T66" s="141" t="e">
        <f>VLOOKUP($D66,#REF!,5,1)</f>
        <v>#REF!</v>
      </c>
      <c r="U66" s="141" t="e">
        <f>VLOOKUP($D66,#REF!,5,1)</f>
        <v>#REF!</v>
      </c>
      <c r="V66" s="141" t="e">
        <f>VLOOKUP($D66,#REF!,5,1)</f>
        <v>#REF!</v>
      </c>
      <c r="W66" s="141" t="e">
        <f>VLOOKUP($D66,#REF!,5,1)</f>
        <v>#REF!</v>
      </c>
      <c r="X66" s="141" t="e">
        <f>VLOOKUP($D66,#REF!,5,1)</f>
        <v>#REF!</v>
      </c>
      <c r="Y66" s="141" t="e">
        <f>VLOOKUP($D66,#REF!,5,1)</f>
        <v>#REF!</v>
      </c>
      <c r="Z66" s="141" t="e">
        <f>VLOOKUP($D66,#REF!,5,1)</f>
        <v>#REF!</v>
      </c>
      <c r="AA66" s="141" t="e">
        <f>VLOOKUP($D66,#REF!,5,1)</f>
        <v>#REF!</v>
      </c>
      <c r="AB66" s="141" t="e">
        <f>VLOOKUP($D66,#REF!,5,1)</f>
        <v>#REF!</v>
      </c>
      <c r="AC66" s="141" t="e">
        <f>VLOOKUP($D66,#REF!,5,1)</f>
        <v>#REF!</v>
      </c>
      <c r="AD66" s="141" t="e">
        <f>VLOOKUP($D66,#REF!,5,1)</f>
        <v>#REF!</v>
      </c>
      <c r="AF66" s="1" t="e">
        <f>VLOOKUP($D66,#REF!,4,1)</f>
        <v>#REF!</v>
      </c>
    </row>
    <row r="67" spans="1:32" ht="13.9">
      <c r="A67" s="383"/>
      <c r="B67" s="384"/>
      <c r="C67" s="381"/>
      <c r="D67" s="152">
        <v>12.3</v>
      </c>
      <c r="E67" s="111" t="s">
        <v>201</v>
      </c>
      <c r="F67" s="141" t="e">
        <f>VLOOKUP(D67,'ŽS3_založenie SRO'!$A$7:$E$148,5,1)</f>
        <v>#N/A</v>
      </c>
      <c r="G67" s="141" t="e">
        <f>VLOOKUP($D67,#REF!,5,1)</f>
        <v>#REF!</v>
      </c>
      <c r="H67" s="141" t="e">
        <f>VLOOKUP($D67,#REF!,5,1)</f>
        <v>#REF!</v>
      </c>
      <c r="I67" s="141" t="e">
        <f>VLOOKUP($D67,#REF!,5,1)</f>
        <v>#REF!</v>
      </c>
      <c r="J67" s="141" t="e">
        <f>VLOOKUP($D67,#REF!,5,1)</f>
        <v>#REF!</v>
      </c>
      <c r="K67" s="141" t="e">
        <f>VLOOKUP($D67,#REF!,5,1)</f>
        <v>#REF!</v>
      </c>
      <c r="L67" s="141" t="e">
        <f>VLOOKUP($D67,#REF!,5,1)</f>
        <v>#REF!</v>
      </c>
      <c r="M67" s="141" t="e">
        <f>VLOOKUP($D67,#REF!,5,1)</f>
        <v>#REF!</v>
      </c>
      <c r="N67" s="141" t="e">
        <f>VLOOKUP($D67,#REF!,5,1)</f>
        <v>#REF!</v>
      </c>
      <c r="O67" s="141" t="e">
        <f>VLOOKUP($D67,#REF!,5,1)</f>
        <v>#REF!</v>
      </c>
      <c r="P67" s="141" t="e">
        <f>VLOOKUP($D67,#REF!,5,1)</f>
        <v>#REF!</v>
      </c>
      <c r="Q67" s="141" t="e">
        <f>VLOOKUP($D67,#REF!,5,1)</f>
        <v>#REF!</v>
      </c>
      <c r="R67" s="141" t="e">
        <f>VLOOKUP($D67,#REF!,5,1)</f>
        <v>#REF!</v>
      </c>
      <c r="S67" s="141" t="e">
        <f>VLOOKUP($D67,#REF!,5,1)</f>
        <v>#REF!</v>
      </c>
      <c r="T67" s="141" t="e">
        <f>VLOOKUP($D67,#REF!,5,1)</f>
        <v>#REF!</v>
      </c>
      <c r="U67" s="141" t="e">
        <f>VLOOKUP($D67,#REF!,5,1)</f>
        <v>#REF!</v>
      </c>
      <c r="V67" s="141" t="e">
        <f>VLOOKUP($D67,#REF!,5,1)</f>
        <v>#REF!</v>
      </c>
      <c r="W67" s="141" t="e">
        <f>VLOOKUP($D67,#REF!,5,1)</f>
        <v>#REF!</v>
      </c>
      <c r="X67" s="141" t="e">
        <f>VLOOKUP($D67,#REF!,5,1)</f>
        <v>#REF!</v>
      </c>
      <c r="Y67" s="141" t="e">
        <f>VLOOKUP($D67,#REF!,5,1)</f>
        <v>#REF!</v>
      </c>
      <c r="Z67" s="141" t="e">
        <f>VLOOKUP($D67,#REF!,5,1)</f>
        <v>#REF!</v>
      </c>
      <c r="AA67" s="141" t="e">
        <f>VLOOKUP($D67,#REF!,5,1)</f>
        <v>#REF!</v>
      </c>
      <c r="AB67" s="141" t="e">
        <f>VLOOKUP($D67,#REF!,5,1)</f>
        <v>#REF!</v>
      </c>
      <c r="AC67" s="141" t="e">
        <f>VLOOKUP($D67,#REF!,5,1)</f>
        <v>#REF!</v>
      </c>
      <c r="AD67" s="141" t="e">
        <f>VLOOKUP($D67,#REF!,5,1)</f>
        <v>#REF!</v>
      </c>
      <c r="AF67" s="1" t="e">
        <f>VLOOKUP($D67,#REF!,4,1)</f>
        <v>#REF!</v>
      </c>
    </row>
    <row r="68" spans="1:32" ht="13.9">
      <c r="A68" s="383"/>
      <c r="B68" s="385"/>
      <c r="C68" s="386"/>
      <c r="D68" s="228">
        <v>12.4</v>
      </c>
      <c r="E68" s="139" t="s">
        <v>202</v>
      </c>
      <c r="F68" s="140" t="e">
        <f>VLOOKUP(D68,'ŽS3_založenie SRO'!$A$7:$E$148,5,1)</f>
        <v>#N/A</v>
      </c>
      <c r="G68" s="140" t="e">
        <f>VLOOKUP($D68,#REF!,5,1)</f>
        <v>#REF!</v>
      </c>
      <c r="H68" s="140" t="e">
        <f>VLOOKUP($D68,#REF!,5,1)</f>
        <v>#REF!</v>
      </c>
      <c r="I68" s="140" t="e">
        <f>VLOOKUP($D68,#REF!,5,1)</f>
        <v>#REF!</v>
      </c>
      <c r="J68" s="140" t="e">
        <f>VLOOKUP($D68,#REF!,5,1)</f>
        <v>#REF!</v>
      </c>
      <c r="K68" s="144" t="e">
        <f>VLOOKUP($D68,#REF!,5,1)</f>
        <v>#REF!</v>
      </c>
      <c r="L68" s="140" t="e">
        <f>VLOOKUP($D68,#REF!,5,1)</f>
        <v>#REF!</v>
      </c>
      <c r="M68" s="140" t="e">
        <f>VLOOKUP($D68,#REF!,5,1)</f>
        <v>#REF!</v>
      </c>
      <c r="N68" s="140" t="e">
        <f>VLOOKUP($D68,#REF!,5,1)</f>
        <v>#REF!</v>
      </c>
      <c r="O68" s="140" t="e">
        <f>VLOOKUP($D68,#REF!,5,1)</f>
        <v>#REF!</v>
      </c>
      <c r="P68" s="140" t="e">
        <f>VLOOKUP($D68,#REF!,5,1)</f>
        <v>#REF!</v>
      </c>
      <c r="Q68" s="140" t="e">
        <f>VLOOKUP($D68,#REF!,5,1)</f>
        <v>#REF!</v>
      </c>
      <c r="R68" s="140" t="e">
        <f>VLOOKUP($D68,#REF!,5,1)</f>
        <v>#REF!</v>
      </c>
      <c r="S68" s="140" t="e">
        <f>VLOOKUP($D68,#REF!,5,1)</f>
        <v>#REF!</v>
      </c>
      <c r="T68" s="140" t="e">
        <f>VLOOKUP($D68,#REF!,5,1)</f>
        <v>#REF!</v>
      </c>
      <c r="U68" s="140" t="e">
        <f>VLOOKUP($D68,#REF!,5,1)</f>
        <v>#REF!</v>
      </c>
      <c r="V68" s="140" t="e">
        <f>VLOOKUP($D68,#REF!,5,1)</f>
        <v>#REF!</v>
      </c>
      <c r="W68" s="140" t="e">
        <f>VLOOKUP($D68,#REF!,5,1)</f>
        <v>#REF!</v>
      </c>
      <c r="X68" s="140" t="e">
        <f>VLOOKUP($D68,#REF!,5,1)</f>
        <v>#REF!</v>
      </c>
      <c r="Y68" s="140" t="e">
        <f>VLOOKUP($D68,#REF!,5,1)</f>
        <v>#REF!</v>
      </c>
      <c r="Z68" s="140" t="e">
        <f>VLOOKUP($D68,#REF!,5,1)</f>
        <v>#REF!</v>
      </c>
      <c r="AA68" s="144" t="e">
        <f>VLOOKUP($D68,#REF!,5,1)</f>
        <v>#REF!</v>
      </c>
      <c r="AB68" s="144" t="e">
        <f>VLOOKUP($D68,#REF!,5,1)</f>
        <v>#REF!</v>
      </c>
      <c r="AC68" s="144" t="e">
        <f>VLOOKUP($D68,#REF!,5,1)</f>
        <v>#REF!</v>
      </c>
      <c r="AD68" s="144" t="e">
        <f>VLOOKUP($D68,#REF!,5,1)</f>
        <v>#REF!</v>
      </c>
      <c r="AF68" s="1" t="e">
        <f>VLOOKUP($D68,#REF!,4,1)</f>
        <v>#REF!</v>
      </c>
    </row>
    <row r="69" spans="1:32" ht="13.9">
      <c r="A69" s="376" t="s">
        <v>42</v>
      </c>
      <c r="B69" s="373" t="s">
        <v>203</v>
      </c>
      <c r="C69" s="382"/>
      <c r="D69" s="233">
        <v>13.1</v>
      </c>
      <c r="E69" s="135" t="s">
        <v>204</v>
      </c>
      <c r="F69" s="145" t="e">
        <f>VLOOKUP(D69,'ŽS3_založenie SRO'!$A$7:$E$148,5,1)</f>
        <v>#N/A</v>
      </c>
      <c r="G69" s="138" t="e">
        <f>VLOOKUP($D69,#REF!,5,1)</f>
        <v>#REF!</v>
      </c>
      <c r="H69" s="138" t="e">
        <f>VLOOKUP($D69,#REF!,5,1)</f>
        <v>#REF!</v>
      </c>
      <c r="I69" s="138" t="e">
        <f>VLOOKUP($D69,#REF!,5,1)</f>
        <v>#REF!</v>
      </c>
      <c r="J69" s="145" t="e">
        <f>VLOOKUP($D69,#REF!,5,1)</f>
        <v>#REF!</v>
      </c>
      <c r="K69" s="146" t="e">
        <f>VLOOKUP($D69,#REF!,5,1)</f>
        <v>#REF!</v>
      </c>
      <c r="L69" s="145" t="e">
        <f>VLOOKUP($D69,#REF!,5,1)</f>
        <v>#REF!</v>
      </c>
      <c r="M69" s="145" t="e">
        <f>VLOOKUP($D69,#REF!,5,1)</f>
        <v>#REF!</v>
      </c>
      <c r="N69" s="145" t="e">
        <f>VLOOKUP($D69,#REF!,5,1)</f>
        <v>#REF!</v>
      </c>
      <c r="O69" s="138" t="e">
        <f>VLOOKUP($D69,#REF!,5,1)</f>
        <v>#REF!</v>
      </c>
      <c r="P69" s="145" t="e">
        <f>VLOOKUP($D69,#REF!,5,1)</f>
        <v>#REF!</v>
      </c>
      <c r="Q69" s="145" t="e">
        <f>VLOOKUP($D69,#REF!,5,1)</f>
        <v>#REF!</v>
      </c>
      <c r="R69" s="145" t="e">
        <f>VLOOKUP($D69,#REF!,5,1)</f>
        <v>#REF!</v>
      </c>
      <c r="S69" s="138" t="e">
        <f>VLOOKUP($D69,#REF!,5,1)</f>
        <v>#REF!</v>
      </c>
      <c r="T69" s="146" t="e">
        <f>VLOOKUP($D69,#REF!,5,1)</f>
        <v>#REF!</v>
      </c>
      <c r="U69" s="146" t="e">
        <f>VLOOKUP($D69,#REF!,5,1)</f>
        <v>#REF!</v>
      </c>
      <c r="V69" s="146" t="e">
        <f>VLOOKUP($D69,#REF!,5,1)</f>
        <v>#REF!</v>
      </c>
      <c r="W69" s="145" t="e">
        <f>VLOOKUP($D69,#REF!,5,1)</f>
        <v>#REF!</v>
      </c>
      <c r="X69" s="146" t="e">
        <f>VLOOKUP($D69,#REF!,5,1)</f>
        <v>#REF!</v>
      </c>
      <c r="Y69" s="138" t="e">
        <f>VLOOKUP($D69,#REF!,5,1)</f>
        <v>#REF!</v>
      </c>
      <c r="Z69" s="145" t="e">
        <f>VLOOKUP($D69,#REF!,5,1)</f>
        <v>#REF!</v>
      </c>
      <c r="AA69" s="138" t="e">
        <f>VLOOKUP($D69,#REF!,5,1)</f>
        <v>#REF!</v>
      </c>
      <c r="AB69" s="146" t="e">
        <f>VLOOKUP($D69,#REF!,5,1)</f>
        <v>#REF!</v>
      </c>
      <c r="AC69" s="138" t="e">
        <f>VLOOKUP($D69,#REF!,5,1)</f>
        <v>#REF!</v>
      </c>
      <c r="AD69" s="146" t="e">
        <f>VLOOKUP($D69,#REF!,5,1)</f>
        <v>#REF!</v>
      </c>
      <c r="AF69" s="1" t="e">
        <f>VLOOKUP($D69,#REF!,4,1)</f>
        <v>#REF!</v>
      </c>
    </row>
    <row r="70" spans="1:32" ht="13.9">
      <c r="A70" s="383"/>
      <c r="B70" s="384"/>
      <c r="C70" s="381"/>
      <c r="D70" s="233">
        <v>13.2</v>
      </c>
      <c r="E70" s="135" t="s">
        <v>205</v>
      </c>
      <c r="F70" s="141" t="e">
        <f>VLOOKUP(D70,'ŽS3_založenie SRO'!$A$7:$E$148,5,1)</f>
        <v>#N/A</v>
      </c>
      <c r="G70" s="138" t="e">
        <f>VLOOKUP($D70,#REF!,5,1)</f>
        <v>#REF!</v>
      </c>
      <c r="H70" s="138" t="e">
        <f>VLOOKUP($D70,#REF!,5,1)</f>
        <v>#REF!</v>
      </c>
      <c r="I70" s="138" t="e">
        <f>VLOOKUP($D70,#REF!,5,1)</f>
        <v>#REF!</v>
      </c>
      <c r="J70" s="141" t="e">
        <f>VLOOKUP($D70,#REF!,5,1)</f>
        <v>#REF!</v>
      </c>
      <c r="K70" s="142" t="e">
        <f>VLOOKUP($D70,#REF!,5,1)</f>
        <v>#REF!</v>
      </c>
      <c r="L70" s="141" t="e">
        <f>VLOOKUP($D70,#REF!,5,1)</f>
        <v>#REF!</v>
      </c>
      <c r="M70" s="141" t="e">
        <f>VLOOKUP($D70,#REF!,5,1)</f>
        <v>#REF!</v>
      </c>
      <c r="N70" s="141" t="e">
        <f>VLOOKUP($D70,#REF!,5,1)</f>
        <v>#REF!</v>
      </c>
      <c r="O70" s="138" t="e">
        <f>VLOOKUP($D70,#REF!,5,1)</f>
        <v>#REF!</v>
      </c>
      <c r="P70" s="141" t="e">
        <f>VLOOKUP($D70,#REF!,5,1)</f>
        <v>#REF!</v>
      </c>
      <c r="Q70" s="141" t="e">
        <f>VLOOKUP($D70,#REF!,5,1)</f>
        <v>#REF!</v>
      </c>
      <c r="R70" s="141" t="e">
        <f>VLOOKUP($D70,#REF!,5,1)</f>
        <v>#REF!</v>
      </c>
      <c r="S70" s="138" t="e">
        <f>VLOOKUP($D70,#REF!,5,1)</f>
        <v>#REF!</v>
      </c>
      <c r="T70" s="142" t="e">
        <f>VLOOKUP($D70,#REF!,5,1)</f>
        <v>#REF!</v>
      </c>
      <c r="U70" s="142" t="e">
        <f>VLOOKUP($D70,#REF!,5,1)</f>
        <v>#REF!</v>
      </c>
      <c r="V70" s="142" t="e">
        <f>VLOOKUP($D70,#REF!,5,1)</f>
        <v>#REF!</v>
      </c>
      <c r="W70" s="141" t="e">
        <f>VLOOKUP($D70,#REF!,5,1)</f>
        <v>#REF!</v>
      </c>
      <c r="X70" s="142" t="e">
        <f>VLOOKUP($D70,#REF!,5,1)</f>
        <v>#REF!</v>
      </c>
      <c r="Y70" s="141" t="e">
        <f>VLOOKUP($D70,#REF!,5,1)</f>
        <v>#REF!</v>
      </c>
      <c r="Z70" s="141" t="e">
        <f>VLOOKUP($D70,#REF!,5,1)</f>
        <v>#REF!</v>
      </c>
      <c r="AA70" s="141" t="e">
        <f>VLOOKUP($D70,#REF!,5,1)</f>
        <v>#REF!</v>
      </c>
      <c r="AB70" s="142" t="e">
        <f>VLOOKUP($D70,#REF!,5,1)</f>
        <v>#REF!</v>
      </c>
      <c r="AC70" s="141" t="e">
        <f>VLOOKUP($D70,#REF!,5,1)</f>
        <v>#REF!</v>
      </c>
      <c r="AD70" s="142" t="e">
        <f>VLOOKUP($D70,#REF!,5,1)</f>
        <v>#REF!</v>
      </c>
      <c r="AF70" s="1" t="e">
        <f>VLOOKUP($D70,#REF!,4,1)</f>
        <v>#REF!</v>
      </c>
    </row>
    <row r="71" spans="1:32" ht="13.9">
      <c r="A71" s="383"/>
      <c r="B71" s="384"/>
      <c r="C71" s="381"/>
      <c r="D71" s="233">
        <v>13.3</v>
      </c>
      <c r="E71" s="135" t="s">
        <v>206</v>
      </c>
      <c r="F71" s="141" t="e">
        <f>VLOOKUP(D71,'ŽS3_založenie SRO'!$A$7:$E$148,5,1)</f>
        <v>#N/A</v>
      </c>
      <c r="G71" s="138" t="e">
        <f>VLOOKUP($D71,#REF!,5,1)</f>
        <v>#REF!</v>
      </c>
      <c r="H71" s="138" t="e">
        <f>VLOOKUP($D71,#REF!,5,1)</f>
        <v>#REF!</v>
      </c>
      <c r="I71" s="138" t="e">
        <f>VLOOKUP($D71,#REF!,5,1)</f>
        <v>#REF!</v>
      </c>
      <c r="J71" s="141" t="e">
        <f>VLOOKUP($D71,#REF!,5,1)</f>
        <v>#REF!</v>
      </c>
      <c r="K71" s="142" t="e">
        <f>VLOOKUP($D71,#REF!,5,1)</f>
        <v>#REF!</v>
      </c>
      <c r="L71" s="141" t="e">
        <f>VLOOKUP($D71,#REF!,5,1)</f>
        <v>#REF!</v>
      </c>
      <c r="M71" s="141" t="e">
        <f>VLOOKUP($D71,#REF!,5,1)</f>
        <v>#REF!</v>
      </c>
      <c r="N71" s="141" t="e">
        <f>VLOOKUP($D71,#REF!,5,1)</f>
        <v>#REF!</v>
      </c>
      <c r="O71" s="138" t="e">
        <f>VLOOKUP($D71,#REF!,5,1)</f>
        <v>#REF!</v>
      </c>
      <c r="P71" s="141" t="e">
        <f>VLOOKUP($D71,#REF!,5,1)</f>
        <v>#REF!</v>
      </c>
      <c r="Q71" s="141" t="e">
        <f>VLOOKUP($D71,#REF!,5,1)</f>
        <v>#REF!</v>
      </c>
      <c r="R71" s="141" t="e">
        <f>VLOOKUP($D71,#REF!,5,1)</f>
        <v>#REF!</v>
      </c>
      <c r="S71" s="142" t="e">
        <f>VLOOKUP($D71,#REF!,5,1)</f>
        <v>#REF!</v>
      </c>
      <c r="T71" s="142" t="e">
        <f>VLOOKUP($D71,#REF!,5,1)</f>
        <v>#REF!</v>
      </c>
      <c r="U71" s="142" t="e">
        <f>VLOOKUP($D71,#REF!,5,1)</f>
        <v>#REF!</v>
      </c>
      <c r="V71" s="142" t="e">
        <f>VLOOKUP($D71,#REF!,5,1)</f>
        <v>#REF!</v>
      </c>
      <c r="W71" s="141" t="e">
        <f>VLOOKUP($D71,#REF!,5,1)</f>
        <v>#REF!</v>
      </c>
      <c r="X71" s="142" t="e">
        <f>VLOOKUP($D71,#REF!,5,1)</f>
        <v>#REF!</v>
      </c>
      <c r="Y71" s="141" t="e">
        <f>VLOOKUP($D71,#REF!,5,1)</f>
        <v>#REF!</v>
      </c>
      <c r="Z71" s="141" t="e">
        <f>VLOOKUP($D71,#REF!,5,1)</f>
        <v>#REF!</v>
      </c>
      <c r="AA71" s="141" t="e">
        <f>VLOOKUP($D71,#REF!,5,1)</f>
        <v>#REF!</v>
      </c>
      <c r="AB71" s="142" t="e">
        <f>VLOOKUP($D71,#REF!,5,1)</f>
        <v>#REF!</v>
      </c>
      <c r="AC71" s="141" t="e">
        <f>VLOOKUP($D71,#REF!,5,1)</f>
        <v>#REF!</v>
      </c>
      <c r="AD71" s="142" t="e">
        <f>VLOOKUP($D71,#REF!,5,1)</f>
        <v>#REF!</v>
      </c>
      <c r="AF71" s="1" t="e">
        <f>VLOOKUP($D71,#REF!,4,1)</f>
        <v>#REF!</v>
      </c>
    </row>
    <row r="72" spans="1:32" ht="13.9">
      <c r="A72" s="383"/>
      <c r="B72" s="384"/>
      <c r="C72" s="381"/>
      <c r="D72" s="233">
        <v>13.4</v>
      </c>
      <c r="E72" s="135" t="s">
        <v>207</v>
      </c>
      <c r="F72" s="141" t="e">
        <f>VLOOKUP(D72,'ŽS3_založenie SRO'!$A$7:$E$148,5,1)</f>
        <v>#N/A</v>
      </c>
      <c r="G72" s="138" t="e">
        <f>VLOOKUP($D72,#REF!,5,1)</f>
        <v>#REF!</v>
      </c>
      <c r="H72" s="138" t="e">
        <f>VLOOKUP($D72,#REF!,5,1)</f>
        <v>#REF!</v>
      </c>
      <c r="I72" s="138" t="e">
        <f>VLOOKUP($D72,#REF!,5,1)</f>
        <v>#REF!</v>
      </c>
      <c r="J72" s="141" t="e">
        <f>VLOOKUP($D72,#REF!,5,1)</f>
        <v>#REF!</v>
      </c>
      <c r="K72" s="142" t="e">
        <f>VLOOKUP($D72,#REF!,5,1)</f>
        <v>#REF!</v>
      </c>
      <c r="L72" s="141" t="e">
        <f>VLOOKUP($D72,#REF!,5,1)</f>
        <v>#REF!</v>
      </c>
      <c r="M72" s="141" t="e">
        <f>VLOOKUP($D72,#REF!,5,1)</f>
        <v>#REF!</v>
      </c>
      <c r="N72" s="141" t="e">
        <f>VLOOKUP($D72,#REF!,5,1)</f>
        <v>#REF!</v>
      </c>
      <c r="O72" s="138" t="e">
        <f>VLOOKUP($D72,#REF!,5,1)</f>
        <v>#REF!</v>
      </c>
      <c r="P72" s="141" t="e">
        <f>VLOOKUP($D72,#REF!,5,1)</f>
        <v>#REF!</v>
      </c>
      <c r="Q72" s="141" t="e">
        <f>VLOOKUP($D72,#REF!,5,1)</f>
        <v>#REF!</v>
      </c>
      <c r="R72" s="141" t="e">
        <f>VLOOKUP($D72,#REF!,5,1)</f>
        <v>#REF!</v>
      </c>
      <c r="S72" s="142" t="e">
        <f>VLOOKUP($D72,#REF!,5,1)</f>
        <v>#REF!</v>
      </c>
      <c r="T72" s="142" t="e">
        <f>VLOOKUP($D72,#REF!,5,1)</f>
        <v>#REF!</v>
      </c>
      <c r="U72" s="142" t="e">
        <f>VLOOKUP($D72,#REF!,5,1)</f>
        <v>#REF!</v>
      </c>
      <c r="V72" s="142" t="e">
        <f>VLOOKUP($D72,#REF!,5,1)</f>
        <v>#REF!</v>
      </c>
      <c r="W72" s="141" t="e">
        <f>VLOOKUP($D72,#REF!,5,1)</f>
        <v>#REF!</v>
      </c>
      <c r="X72" s="142" t="e">
        <f>VLOOKUP($D72,#REF!,5,1)</f>
        <v>#REF!</v>
      </c>
      <c r="Y72" s="141" t="e">
        <f>VLOOKUP($D72,#REF!,5,1)</f>
        <v>#REF!</v>
      </c>
      <c r="Z72" s="141" t="e">
        <f>VLOOKUP($D72,#REF!,5,1)</f>
        <v>#REF!</v>
      </c>
      <c r="AA72" s="141" t="e">
        <f>VLOOKUP($D72,#REF!,5,1)</f>
        <v>#REF!</v>
      </c>
      <c r="AB72" s="142" t="e">
        <f>VLOOKUP($D72,#REF!,5,1)</f>
        <v>#REF!</v>
      </c>
      <c r="AC72" s="138" t="e">
        <f>VLOOKUP($D72,#REF!,5,1)</f>
        <v>#REF!</v>
      </c>
      <c r="AD72" s="142" t="e">
        <f>VLOOKUP($D72,#REF!,5,1)</f>
        <v>#REF!</v>
      </c>
      <c r="AF72" s="1" t="e">
        <f>VLOOKUP($D72,#REF!,4,1)</f>
        <v>#REF!</v>
      </c>
    </row>
    <row r="73" spans="1:32" ht="13.9">
      <c r="A73" s="383"/>
      <c r="B73" s="385"/>
      <c r="C73" s="386"/>
      <c r="D73" s="234">
        <v>13.5</v>
      </c>
      <c r="E73" s="153" t="s">
        <v>208</v>
      </c>
      <c r="F73" s="144" t="e">
        <f>VLOOKUP(D73,'ŽS3_založenie SRO'!$A$7:$E$148,5,1)</f>
        <v>#N/A</v>
      </c>
      <c r="G73" s="140" t="e">
        <f>VLOOKUP($D73,#REF!,5,1)</f>
        <v>#REF!</v>
      </c>
      <c r="H73" s="140" t="e">
        <f>VLOOKUP($D73,#REF!,5,1)</f>
        <v>#REF!</v>
      </c>
      <c r="I73" s="144" t="e">
        <f>VLOOKUP($D73,#REF!,5,1)</f>
        <v>#REF!</v>
      </c>
      <c r="J73" s="144" t="e">
        <f>VLOOKUP($D73,#REF!,5,1)</f>
        <v>#REF!</v>
      </c>
      <c r="K73" s="143" t="e">
        <f>VLOOKUP($D73,#REF!,5,1)</f>
        <v>#REF!</v>
      </c>
      <c r="L73" s="144" t="e">
        <f>VLOOKUP($D73,#REF!,5,1)</f>
        <v>#REF!</v>
      </c>
      <c r="M73" s="144" t="e">
        <f>VLOOKUP($D73,#REF!,5,1)</f>
        <v>#REF!</v>
      </c>
      <c r="N73" s="144" t="e">
        <f>VLOOKUP($D73,#REF!,5,1)</f>
        <v>#REF!</v>
      </c>
      <c r="O73" s="140" t="e">
        <f>VLOOKUP($D73,#REF!,5,1)</f>
        <v>#REF!</v>
      </c>
      <c r="P73" s="144" t="e">
        <f>VLOOKUP($D73,#REF!,5,1)</f>
        <v>#REF!</v>
      </c>
      <c r="Q73" s="144" t="e">
        <f>VLOOKUP($D73,#REF!,5,1)</f>
        <v>#REF!</v>
      </c>
      <c r="R73" s="144" t="e">
        <f>VLOOKUP($D73,#REF!,5,1)</f>
        <v>#REF!</v>
      </c>
      <c r="S73" s="143" t="e">
        <f>VLOOKUP($D73,#REF!,5,1)</f>
        <v>#REF!</v>
      </c>
      <c r="T73" s="143" t="e">
        <f>VLOOKUP($D73,#REF!,5,1)</f>
        <v>#REF!</v>
      </c>
      <c r="U73" s="143" t="e">
        <f>VLOOKUP($D73,#REF!,5,1)</f>
        <v>#REF!</v>
      </c>
      <c r="V73" s="143" t="e">
        <f>VLOOKUP($D73,#REF!,5,1)</f>
        <v>#REF!</v>
      </c>
      <c r="W73" s="144" t="e">
        <f>VLOOKUP($D73,#REF!,5,1)</f>
        <v>#REF!</v>
      </c>
      <c r="X73" s="143" t="e">
        <f>VLOOKUP($D73,#REF!,5,1)</f>
        <v>#REF!</v>
      </c>
      <c r="Y73" s="144" t="e">
        <f>VLOOKUP($D73,#REF!,5,1)</f>
        <v>#REF!</v>
      </c>
      <c r="Z73" s="144" t="e">
        <f>VLOOKUP($D73,#REF!,5,1)</f>
        <v>#REF!</v>
      </c>
      <c r="AA73" s="144" t="e">
        <f>VLOOKUP($D73,#REF!,5,1)</f>
        <v>#REF!</v>
      </c>
      <c r="AB73" s="143" t="e">
        <f>VLOOKUP($D73,#REF!,5,1)</f>
        <v>#REF!</v>
      </c>
      <c r="AC73" s="140" t="e">
        <f>VLOOKUP($D73,#REF!,5,1)</f>
        <v>#REF!</v>
      </c>
      <c r="AD73" s="143" t="e">
        <f>VLOOKUP($D73,#REF!,5,1)</f>
        <v>#REF!</v>
      </c>
      <c r="AF73" s="1" t="e">
        <f>VLOOKUP($D73,#REF!,4,1)</f>
        <v>#REF!</v>
      </c>
    </row>
    <row r="74" spans="1:32" ht="13.9">
      <c r="A74" s="376" t="s">
        <v>43</v>
      </c>
      <c r="B74" s="371" t="s">
        <v>209</v>
      </c>
      <c r="C74" s="382"/>
      <c r="D74" s="227">
        <v>14.1</v>
      </c>
      <c r="E74" s="130" t="s">
        <v>210</v>
      </c>
      <c r="F74" s="138" t="e">
        <f>VLOOKUP(D74,'ŽS3_založenie SRO'!$A$7:$E$148,5,1)</f>
        <v>#N/A</v>
      </c>
      <c r="G74" s="138" t="e">
        <f>VLOOKUP($D74,#REF!,5,1)</f>
        <v>#REF!</v>
      </c>
      <c r="H74" s="138" t="e">
        <f>VLOOKUP($D74,#REF!,5,1)</f>
        <v>#REF!</v>
      </c>
      <c r="I74" s="138" t="e">
        <f>VLOOKUP($D74,#REF!,5,1)</f>
        <v>#REF!</v>
      </c>
      <c r="J74" s="138" t="e">
        <f>VLOOKUP($D74,#REF!,5,1)</f>
        <v>#REF!</v>
      </c>
      <c r="K74" s="145" t="e">
        <f>VLOOKUP($D74,#REF!,5,1)</f>
        <v>#REF!</v>
      </c>
      <c r="L74" s="138" t="e">
        <f>VLOOKUP($D74,#REF!,5,1)</f>
        <v>#REF!</v>
      </c>
      <c r="M74" s="146" t="e">
        <f>VLOOKUP($D74,#REF!,5,1)</f>
        <v>#REF!</v>
      </c>
      <c r="N74" s="138" t="e">
        <f>VLOOKUP($D74,#REF!,5,1)</f>
        <v>#REF!</v>
      </c>
      <c r="O74" s="138" t="e">
        <f>VLOOKUP($D74,#REF!,5,1)</f>
        <v>#REF!</v>
      </c>
      <c r="P74" s="138" t="e">
        <f>VLOOKUP($D74,#REF!,5,1)</f>
        <v>#REF!</v>
      </c>
      <c r="Q74" s="138" t="e">
        <f>VLOOKUP($D74,#REF!,5,1)</f>
        <v>#REF!</v>
      </c>
      <c r="R74" s="138" t="e">
        <f>VLOOKUP($D74,#REF!,5,1)</f>
        <v>#REF!</v>
      </c>
      <c r="S74" s="138" t="e">
        <f>VLOOKUP($D74,#REF!,5,1)</f>
        <v>#REF!</v>
      </c>
      <c r="T74" s="138" t="e">
        <f>VLOOKUP($D74,#REF!,5,1)</f>
        <v>#REF!</v>
      </c>
      <c r="U74" s="138" t="e">
        <f>VLOOKUP($D74,#REF!,5,1)</f>
        <v>#REF!</v>
      </c>
      <c r="V74" s="138" t="e">
        <f>VLOOKUP($D74,#REF!,5,1)</f>
        <v>#REF!</v>
      </c>
      <c r="W74" s="138" t="e">
        <f>VLOOKUP($D74,#REF!,5,1)</f>
        <v>#REF!</v>
      </c>
      <c r="X74" s="138" t="e">
        <f>VLOOKUP($D74,#REF!,5,1)</f>
        <v>#REF!</v>
      </c>
      <c r="Y74" s="138" t="e">
        <f>VLOOKUP($D74,#REF!,5,1)</f>
        <v>#REF!</v>
      </c>
      <c r="Z74" s="138" t="e">
        <f>VLOOKUP($D74,#REF!,5,1)</f>
        <v>#REF!</v>
      </c>
      <c r="AA74" s="138" t="e">
        <f>VLOOKUP($D74,#REF!,5,1)</f>
        <v>#REF!</v>
      </c>
      <c r="AB74" s="138" t="e">
        <f>VLOOKUP($D74,#REF!,5,1)</f>
        <v>#REF!</v>
      </c>
      <c r="AC74" s="138" t="e">
        <f>VLOOKUP($D74,#REF!,5,1)</f>
        <v>#REF!</v>
      </c>
      <c r="AD74" s="138" t="e">
        <f>VLOOKUP($D74,#REF!,5,1)</f>
        <v>#REF!</v>
      </c>
      <c r="AF74" s="1" t="e">
        <f>VLOOKUP($D74,#REF!,4,1)</f>
        <v>#REF!</v>
      </c>
    </row>
    <row r="75" spans="1:32" ht="13.9">
      <c r="A75" s="383"/>
      <c r="B75" s="384"/>
      <c r="C75" s="381"/>
      <c r="D75" s="227">
        <v>14.2</v>
      </c>
      <c r="E75" s="130" t="s">
        <v>211</v>
      </c>
      <c r="F75" s="138" t="e">
        <f>VLOOKUP(D75,'ŽS3_založenie SRO'!$A$7:$E$148,5,1)</f>
        <v>#N/A</v>
      </c>
      <c r="G75" s="138" t="e">
        <f>VLOOKUP($D75,#REF!,5,1)</f>
        <v>#REF!</v>
      </c>
      <c r="H75" s="138" t="e">
        <f>VLOOKUP($D75,#REF!,5,1)</f>
        <v>#REF!</v>
      </c>
      <c r="I75" s="138" t="e">
        <f>VLOOKUP($D75,#REF!,5,1)</f>
        <v>#REF!</v>
      </c>
      <c r="J75" s="138" t="e">
        <f>VLOOKUP($D75,#REF!,5,1)</f>
        <v>#REF!</v>
      </c>
      <c r="K75" s="141" t="e">
        <f>VLOOKUP($D75,#REF!,5,1)</f>
        <v>#REF!</v>
      </c>
      <c r="L75" s="138" t="e">
        <f>VLOOKUP($D75,#REF!,5,1)</f>
        <v>#REF!</v>
      </c>
      <c r="M75" s="142" t="e">
        <f>VLOOKUP($D75,#REF!,5,1)</f>
        <v>#REF!</v>
      </c>
      <c r="N75" s="138" t="e">
        <f>VLOOKUP($D75,#REF!,5,1)</f>
        <v>#REF!</v>
      </c>
      <c r="O75" s="138" t="e">
        <f>VLOOKUP($D75,#REF!,5,1)</f>
        <v>#REF!</v>
      </c>
      <c r="P75" s="138" t="e">
        <f>VLOOKUP($D75,#REF!,5,1)</f>
        <v>#REF!</v>
      </c>
      <c r="Q75" s="138" t="e">
        <f>VLOOKUP($D75,#REF!,5,1)</f>
        <v>#REF!</v>
      </c>
      <c r="R75" s="138" t="e">
        <f>VLOOKUP($D75,#REF!,5,1)</f>
        <v>#REF!</v>
      </c>
      <c r="S75" s="142" t="e">
        <f>VLOOKUP($D75,#REF!,5,1)</f>
        <v>#REF!</v>
      </c>
      <c r="T75" s="138" t="e">
        <f>VLOOKUP($D75,#REF!,5,1)</f>
        <v>#REF!</v>
      </c>
      <c r="U75" s="138" t="e">
        <f>VLOOKUP($D75,#REF!,5,1)</f>
        <v>#REF!</v>
      </c>
      <c r="V75" s="138" t="e">
        <f>VLOOKUP($D75,#REF!,5,1)</f>
        <v>#REF!</v>
      </c>
      <c r="W75" s="138" t="e">
        <f>VLOOKUP($D75,#REF!,5,1)</f>
        <v>#REF!</v>
      </c>
      <c r="X75" s="138" t="e">
        <f>VLOOKUP($D75,#REF!,5,1)</f>
        <v>#REF!</v>
      </c>
      <c r="Y75" s="138" t="e">
        <f>VLOOKUP($D75,#REF!,5,1)</f>
        <v>#REF!</v>
      </c>
      <c r="Z75" s="141" t="e">
        <f>VLOOKUP($D75,#REF!,5,1)</f>
        <v>#REF!</v>
      </c>
      <c r="AA75" s="138" t="e">
        <f>VLOOKUP($D75,#REF!,5,1)</f>
        <v>#REF!</v>
      </c>
      <c r="AB75" s="138" t="e">
        <f>VLOOKUP($D75,#REF!,5,1)</f>
        <v>#REF!</v>
      </c>
      <c r="AC75" s="138" t="e">
        <f>VLOOKUP($D75,#REF!,5,1)</f>
        <v>#REF!</v>
      </c>
      <c r="AD75" s="138" t="e">
        <f>VLOOKUP($D75,#REF!,5,1)</f>
        <v>#REF!</v>
      </c>
      <c r="AF75" s="1" t="e">
        <f>VLOOKUP($D75,#REF!,4,1)</f>
        <v>#REF!</v>
      </c>
    </row>
    <row r="76" spans="1:32" ht="13.9">
      <c r="A76" s="383"/>
      <c r="B76" s="384"/>
      <c r="C76" s="381"/>
      <c r="D76" s="227">
        <v>14.3</v>
      </c>
      <c r="E76" s="130" t="s">
        <v>212</v>
      </c>
      <c r="F76" s="138" t="e">
        <f>VLOOKUP(D76,'ŽS3_založenie SRO'!$A$7:$E$148,5,1)</f>
        <v>#N/A</v>
      </c>
      <c r="G76" s="138" t="e">
        <f>VLOOKUP($D76,#REF!,5,1)</f>
        <v>#REF!</v>
      </c>
      <c r="H76" s="138" t="e">
        <f>VLOOKUP($D76,#REF!,5,1)</f>
        <v>#REF!</v>
      </c>
      <c r="I76" s="138" t="e">
        <f>VLOOKUP($D76,#REF!,5,1)</f>
        <v>#REF!</v>
      </c>
      <c r="J76" s="138" t="e">
        <f>VLOOKUP($D76,#REF!,5,1)</f>
        <v>#REF!</v>
      </c>
      <c r="K76" s="141" t="e">
        <f>VLOOKUP($D76,#REF!,5,1)</f>
        <v>#REF!</v>
      </c>
      <c r="L76" s="138" t="e">
        <f>VLOOKUP($D76,#REF!,5,1)</f>
        <v>#REF!</v>
      </c>
      <c r="M76" s="142" t="e">
        <f>VLOOKUP($D76,#REF!,5,1)</f>
        <v>#REF!</v>
      </c>
      <c r="N76" s="138" t="e">
        <f>VLOOKUP($D76,#REF!,5,1)</f>
        <v>#REF!</v>
      </c>
      <c r="O76" s="138" t="e">
        <f>VLOOKUP($D76,#REF!,5,1)</f>
        <v>#REF!</v>
      </c>
      <c r="P76" s="138" t="e">
        <f>VLOOKUP($D76,#REF!,5,1)</f>
        <v>#REF!</v>
      </c>
      <c r="Q76" s="138" t="e">
        <f>VLOOKUP($D76,#REF!,5,1)</f>
        <v>#REF!</v>
      </c>
      <c r="R76" s="138" t="e">
        <f>VLOOKUP($D76,#REF!,5,1)</f>
        <v>#REF!</v>
      </c>
      <c r="S76" s="142" t="e">
        <f>VLOOKUP($D76,#REF!,5,1)</f>
        <v>#REF!</v>
      </c>
      <c r="T76" s="138" t="e">
        <f>VLOOKUP($D76,#REF!,5,1)</f>
        <v>#REF!</v>
      </c>
      <c r="U76" s="138" t="e">
        <f>VLOOKUP($D76,#REF!,5,1)</f>
        <v>#REF!</v>
      </c>
      <c r="V76" s="138" t="e">
        <f>VLOOKUP($D76,#REF!,5,1)</f>
        <v>#REF!</v>
      </c>
      <c r="W76" s="138" t="e">
        <f>VLOOKUP($D76,#REF!,5,1)</f>
        <v>#REF!</v>
      </c>
      <c r="X76" s="138" t="e">
        <f>VLOOKUP($D76,#REF!,5,1)</f>
        <v>#REF!</v>
      </c>
      <c r="Y76" s="138" t="e">
        <f>VLOOKUP($D76,#REF!,5,1)</f>
        <v>#REF!</v>
      </c>
      <c r="Z76" s="138" t="e">
        <f>VLOOKUP($D76,#REF!,5,1)</f>
        <v>#REF!</v>
      </c>
      <c r="AA76" s="138" t="e">
        <f>VLOOKUP($D76,#REF!,5,1)</f>
        <v>#REF!</v>
      </c>
      <c r="AB76" s="138" t="e">
        <f>VLOOKUP($D76,#REF!,5,1)</f>
        <v>#REF!</v>
      </c>
      <c r="AC76" s="138" t="e">
        <f>VLOOKUP($D76,#REF!,5,1)</f>
        <v>#REF!</v>
      </c>
      <c r="AD76" s="138" t="e">
        <f>VLOOKUP($D76,#REF!,5,1)</f>
        <v>#REF!</v>
      </c>
      <c r="AF76" s="1" t="e">
        <f>VLOOKUP($D76,#REF!,4,1)</f>
        <v>#REF!</v>
      </c>
    </row>
    <row r="77" spans="1:32" ht="13.9">
      <c r="A77" s="383"/>
      <c r="B77" s="384"/>
      <c r="C77" s="381"/>
      <c r="D77" s="227">
        <v>14.4</v>
      </c>
      <c r="E77" s="130" t="s">
        <v>213</v>
      </c>
      <c r="F77" s="138" t="e">
        <f>VLOOKUP(D77,'ŽS3_založenie SRO'!$A$7:$E$148,5,1)</f>
        <v>#N/A</v>
      </c>
      <c r="G77" s="138" t="e">
        <f>VLOOKUP($D77,#REF!,5,1)</f>
        <v>#REF!</v>
      </c>
      <c r="H77" s="138" t="e">
        <f>VLOOKUP($D77,#REF!,5,1)</f>
        <v>#REF!</v>
      </c>
      <c r="I77" s="138" t="e">
        <f>VLOOKUP($D77,#REF!,5,1)</f>
        <v>#REF!</v>
      </c>
      <c r="J77" s="138" t="e">
        <f>VLOOKUP($D77,#REF!,5,1)</f>
        <v>#REF!</v>
      </c>
      <c r="K77" s="138" t="e">
        <f>VLOOKUP($D77,#REF!,5,1)</f>
        <v>#REF!</v>
      </c>
      <c r="L77" s="138" t="e">
        <f>VLOOKUP($D77,#REF!,5,1)</f>
        <v>#REF!</v>
      </c>
      <c r="M77" s="138" t="e">
        <f>VLOOKUP($D77,#REF!,5,1)</f>
        <v>#REF!</v>
      </c>
      <c r="N77" s="138" t="e">
        <f>VLOOKUP($D77,#REF!,5,1)</f>
        <v>#REF!</v>
      </c>
      <c r="O77" s="138" t="e">
        <f>VLOOKUP($D77,#REF!,5,1)</f>
        <v>#REF!</v>
      </c>
      <c r="P77" s="138" t="e">
        <f>VLOOKUP($D77,#REF!,5,1)</f>
        <v>#REF!</v>
      </c>
      <c r="Q77" s="138" t="e">
        <f>VLOOKUP($D77,#REF!,5,1)</f>
        <v>#REF!</v>
      </c>
      <c r="R77" s="138" t="e">
        <f>VLOOKUP($D77,#REF!,5,1)</f>
        <v>#REF!</v>
      </c>
      <c r="S77" s="138" t="e">
        <f>VLOOKUP($D77,#REF!,5,1)</f>
        <v>#REF!</v>
      </c>
      <c r="T77" s="138" t="e">
        <f>VLOOKUP($D77,#REF!,5,1)</f>
        <v>#REF!</v>
      </c>
      <c r="U77" s="138" t="e">
        <f>VLOOKUP($D77,#REF!,5,1)</f>
        <v>#REF!</v>
      </c>
      <c r="V77" s="138" t="e">
        <f>VLOOKUP($D77,#REF!,5,1)</f>
        <v>#REF!</v>
      </c>
      <c r="W77" s="138" t="e">
        <f>VLOOKUP($D77,#REF!,5,1)</f>
        <v>#REF!</v>
      </c>
      <c r="X77" s="138" t="e">
        <f>VLOOKUP($D77,#REF!,5,1)</f>
        <v>#REF!</v>
      </c>
      <c r="Y77" s="138" t="e">
        <f>VLOOKUP($D77,#REF!,5,1)</f>
        <v>#REF!</v>
      </c>
      <c r="Z77" s="138" t="e">
        <f>VLOOKUP($D77,#REF!,5,1)</f>
        <v>#REF!</v>
      </c>
      <c r="AA77" s="138" t="e">
        <f>VLOOKUP($D77,#REF!,5,1)</f>
        <v>#REF!</v>
      </c>
      <c r="AB77" s="138" t="e">
        <f>VLOOKUP($D77,#REF!,5,1)</f>
        <v>#REF!</v>
      </c>
      <c r="AC77" s="138" t="e">
        <f>VLOOKUP($D77,#REF!,5,1)</f>
        <v>#REF!</v>
      </c>
      <c r="AD77" s="138" t="e">
        <f>VLOOKUP($D77,#REF!,5,1)</f>
        <v>#REF!</v>
      </c>
      <c r="AF77" s="1" t="e">
        <f>VLOOKUP($D77,#REF!,4,1)</f>
        <v>#REF!</v>
      </c>
    </row>
    <row r="78" spans="1:32" ht="13.9">
      <c r="A78" s="383"/>
      <c r="B78" s="385"/>
      <c r="C78" s="386"/>
      <c r="D78" s="234">
        <v>14.5</v>
      </c>
      <c r="E78" s="153" t="s">
        <v>214</v>
      </c>
      <c r="F78" s="144" t="e">
        <f>VLOOKUP(D78,'ŽS3_založenie SRO'!$A$7:$E$148,5,1)</f>
        <v>#N/A</v>
      </c>
      <c r="G78" s="144" t="e">
        <f>VLOOKUP($D78,#REF!,5,1)</f>
        <v>#REF!</v>
      </c>
      <c r="H78" s="144" t="e">
        <f>VLOOKUP($D78,#REF!,5,1)</f>
        <v>#REF!</v>
      </c>
      <c r="I78" s="140" t="e">
        <f>VLOOKUP($D78,#REF!,5,1)</f>
        <v>#REF!</v>
      </c>
      <c r="J78" s="144" t="e">
        <f>VLOOKUP($D78,#REF!,5,1)</f>
        <v>#REF!</v>
      </c>
      <c r="K78" s="144" t="e">
        <f>VLOOKUP($D78,#REF!,5,1)</f>
        <v>#REF!</v>
      </c>
      <c r="L78" s="144" t="e">
        <f>VLOOKUP($D78,#REF!,5,1)</f>
        <v>#REF!</v>
      </c>
      <c r="M78" s="140" t="e">
        <f>VLOOKUP($D78,#REF!,5,1)</f>
        <v>#REF!</v>
      </c>
      <c r="N78" s="144" t="e">
        <f>VLOOKUP($D78,#REF!,5,1)</f>
        <v>#REF!</v>
      </c>
      <c r="O78" s="144" t="e">
        <f>VLOOKUP($D78,#REF!,5,1)</f>
        <v>#REF!</v>
      </c>
      <c r="P78" s="144" t="e">
        <f>VLOOKUP($D78,#REF!,5,1)</f>
        <v>#REF!</v>
      </c>
      <c r="Q78" s="140" t="e">
        <f>VLOOKUP($D78,#REF!,5,1)</f>
        <v>#REF!</v>
      </c>
      <c r="R78" s="140" t="e">
        <f>VLOOKUP($D78,#REF!,5,1)</f>
        <v>#REF!</v>
      </c>
      <c r="S78" s="143" t="e">
        <f>VLOOKUP($D78,#REF!,5,1)</f>
        <v>#REF!</v>
      </c>
      <c r="T78" s="140" t="e">
        <f>VLOOKUP($D78,#REF!,5,1)</f>
        <v>#REF!</v>
      </c>
      <c r="U78" s="140" t="e">
        <f>VLOOKUP($D78,#REF!,5,1)</f>
        <v>#REF!</v>
      </c>
      <c r="V78" s="140" t="e">
        <f>VLOOKUP($D78,#REF!,5,1)</f>
        <v>#REF!</v>
      </c>
      <c r="W78" s="144" t="e">
        <f>VLOOKUP($D78,#REF!,5,1)</f>
        <v>#REF!</v>
      </c>
      <c r="X78" s="144" t="e">
        <f>VLOOKUP($D78,#REF!,5,1)</f>
        <v>#REF!</v>
      </c>
      <c r="Y78" s="144" t="e">
        <f>VLOOKUP($D78,#REF!,5,1)</f>
        <v>#REF!</v>
      </c>
      <c r="Z78" s="144" t="e">
        <f>VLOOKUP($D78,#REF!,5,1)</f>
        <v>#REF!</v>
      </c>
      <c r="AA78" s="140" t="e">
        <f>VLOOKUP($D78,#REF!,5,1)</f>
        <v>#REF!</v>
      </c>
      <c r="AB78" s="144" t="e">
        <f>VLOOKUP($D78,#REF!,5,1)</f>
        <v>#REF!</v>
      </c>
      <c r="AC78" s="144" t="e">
        <f>VLOOKUP($D78,#REF!,5,1)</f>
        <v>#REF!</v>
      </c>
      <c r="AD78" s="144" t="e">
        <f>VLOOKUP($D78,#REF!,5,1)</f>
        <v>#REF!</v>
      </c>
      <c r="AF78" s="1" t="e">
        <f>VLOOKUP($D78,#REF!,4,1)</f>
        <v>#REF!</v>
      </c>
    </row>
    <row r="79" spans="1:32" ht="13.9">
      <c r="A79" s="376" t="s">
        <v>45</v>
      </c>
      <c r="B79" s="374" t="s">
        <v>45</v>
      </c>
      <c r="C79" s="382"/>
      <c r="D79" s="152">
        <v>15</v>
      </c>
      <c r="E79" s="111" t="s">
        <v>215</v>
      </c>
      <c r="F79" s="145" t="e">
        <f>VLOOKUP(D79,'ŽS3_založenie SRO'!$A$7:$E$148,5,1)</f>
        <v>#N/A</v>
      </c>
      <c r="G79" s="145" t="e">
        <f>VLOOKUP($D79,#REF!,5,1)</f>
        <v>#REF!</v>
      </c>
      <c r="H79" s="145" t="e">
        <f>VLOOKUP($D79,#REF!,5,1)</f>
        <v>#REF!</v>
      </c>
      <c r="I79" s="145" t="e">
        <f>VLOOKUP($D79,#REF!,5,1)</f>
        <v>#REF!</v>
      </c>
      <c r="J79" s="145" t="e">
        <f>VLOOKUP($D79,#REF!,5,1)</f>
        <v>#REF!</v>
      </c>
      <c r="K79" s="145" t="e">
        <f>VLOOKUP($D79,#REF!,5,1)</f>
        <v>#REF!</v>
      </c>
      <c r="L79" s="145" t="e">
        <f>VLOOKUP($D79,#REF!,5,1)</f>
        <v>#REF!</v>
      </c>
      <c r="M79" s="145" t="e">
        <f>VLOOKUP($D79,#REF!,5,1)</f>
        <v>#REF!</v>
      </c>
      <c r="N79" s="145" t="e">
        <f>VLOOKUP($D79,#REF!,5,1)</f>
        <v>#REF!</v>
      </c>
      <c r="O79" s="145" t="e">
        <f>VLOOKUP($D79,#REF!,5,1)</f>
        <v>#REF!</v>
      </c>
      <c r="P79" s="145" t="e">
        <f>VLOOKUP($D79,#REF!,5,1)</f>
        <v>#REF!</v>
      </c>
      <c r="Q79" s="145" t="e">
        <f>VLOOKUP($D79,#REF!,5,1)</f>
        <v>#REF!</v>
      </c>
      <c r="R79" s="145" t="e">
        <f>VLOOKUP($D79,#REF!,5,1)</f>
        <v>#REF!</v>
      </c>
      <c r="S79" s="145" t="e">
        <f>VLOOKUP($D79,#REF!,5,1)</f>
        <v>#REF!</v>
      </c>
      <c r="T79" s="145" t="e">
        <f>VLOOKUP($D79,#REF!,5,1)</f>
        <v>#REF!</v>
      </c>
      <c r="U79" s="145" t="e">
        <f>VLOOKUP($D79,#REF!,5,1)</f>
        <v>#REF!</v>
      </c>
      <c r="V79" s="145" t="e">
        <f>VLOOKUP($D79,#REF!,5,1)</f>
        <v>#REF!</v>
      </c>
      <c r="W79" s="145" t="e">
        <f>VLOOKUP($D79,#REF!,5,1)</f>
        <v>#REF!</v>
      </c>
      <c r="X79" s="145" t="e">
        <f>VLOOKUP($D79,#REF!,5,1)</f>
        <v>#REF!</v>
      </c>
      <c r="Y79" s="145" t="e">
        <f>VLOOKUP($D79,#REF!,5,1)</f>
        <v>#REF!</v>
      </c>
      <c r="Z79" s="145" t="e">
        <f>VLOOKUP($D79,#REF!,5,1)</f>
        <v>#REF!</v>
      </c>
      <c r="AA79" s="145" t="e">
        <f>VLOOKUP($D79,#REF!,5,1)</f>
        <v>#REF!</v>
      </c>
      <c r="AB79" s="145" t="e">
        <f>VLOOKUP($D79,#REF!,5,1)</f>
        <v>#REF!</v>
      </c>
      <c r="AC79" s="145" t="e">
        <f>VLOOKUP($D79,#REF!,5,1)</f>
        <v>#REF!</v>
      </c>
      <c r="AD79" s="145" t="e">
        <f>VLOOKUP($D79,#REF!,5,1)</f>
        <v>#REF!</v>
      </c>
      <c r="AF79" s="1" t="e">
        <f>VLOOKUP($D79,#REF!,4,1)</f>
        <v>#REF!</v>
      </c>
    </row>
    <row r="80" spans="1:32" ht="13.9">
      <c r="A80" s="383"/>
      <c r="B80" s="384"/>
      <c r="C80" s="381"/>
      <c r="D80" s="152">
        <v>16</v>
      </c>
      <c r="E80" s="111" t="s">
        <v>216</v>
      </c>
      <c r="F80" s="141" t="e">
        <f>VLOOKUP(D80,'ŽS3_založenie SRO'!$A$7:$E$148,5,1)</f>
        <v>#N/A</v>
      </c>
      <c r="G80" s="141" t="e">
        <f>VLOOKUP($D80,#REF!,5,1)</f>
        <v>#REF!</v>
      </c>
      <c r="H80" s="141" t="e">
        <f>VLOOKUP($D80,#REF!,5,1)</f>
        <v>#REF!</v>
      </c>
      <c r="I80" s="141" t="e">
        <f>VLOOKUP($D80,#REF!,5,1)</f>
        <v>#REF!</v>
      </c>
      <c r="J80" s="141" t="e">
        <f>VLOOKUP($D80,#REF!,5,1)</f>
        <v>#REF!</v>
      </c>
      <c r="K80" s="141" t="e">
        <f>VLOOKUP($D80,#REF!,5,1)</f>
        <v>#REF!</v>
      </c>
      <c r="L80" s="141" t="e">
        <f>VLOOKUP($D80,#REF!,5,1)</f>
        <v>#REF!</v>
      </c>
      <c r="M80" s="141" t="e">
        <f>VLOOKUP($D80,#REF!,5,1)</f>
        <v>#REF!</v>
      </c>
      <c r="N80" s="141" t="e">
        <f>VLOOKUP($D80,#REF!,5,1)</f>
        <v>#REF!</v>
      </c>
      <c r="O80" s="141" t="e">
        <f>VLOOKUP($D80,#REF!,5,1)</f>
        <v>#REF!</v>
      </c>
      <c r="P80" s="141" t="e">
        <f>VLOOKUP($D80,#REF!,5,1)</f>
        <v>#REF!</v>
      </c>
      <c r="Q80" s="141" t="e">
        <f>VLOOKUP($D80,#REF!,5,1)</f>
        <v>#REF!</v>
      </c>
      <c r="R80" s="141" t="e">
        <f>VLOOKUP($D80,#REF!,5,1)</f>
        <v>#REF!</v>
      </c>
      <c r="S80" s="141" t="e">
        <f>VLOOKUP($D80,#REF!,5,1)</f>
        <v>#REF!</v>
      </c>
      <c r="T80" s="141" t="e">
        <f>VLOOKUP($D80,#REF!,5,1)</f>
        <v>#REF!</v>
      </c>
      <c r="U80" s="141" t="e">
        <f>VLOOKUP($D80,#REF!,5,1)</f>
        <v>#REF!</v>
      </c>
      <c r="V80" s="141" t="e">
        <f>VLOOKUP($D80,#REF!,5,1)</f>
        <v>#REF!</v>
      </c>
      <c r="W80" s="141" t="e">
        <f>VLOOKUP($D80,#REF!,5,1)</f>
        <v>#REF!</v>
      </c>
      <c r="X80" s="141" t="e">
        <f>VLOOKUP($D80,#REF!,5,1)</f>
        <v>#REF!</v>
      </c>
      <c r="Y80" s="141" t="e">
        <f>VLOOKUP($D80,#REF!,5,1)</f>
        <v>#REF!</v>
      </c>
      <c r="Z80" s="141" t="e">
        <f>VLOOKUP($D80,#REF!,5,1)</f>
        <v>#REF!</v>
      </c>
      <c r="AA80" s="141" t="e">
        <f>VLOOKUP($D80,#REF!,5,1)</f>
        <v>#REF!</v>
      </c>
      <c r="AB80" s="141" t="e">
        <f>VLOOKUP($D80,#REF!,5,1)</f>
        <v>#REF!</v>
      </c>
      <c r="AC80" s="141" t="e">
        <f>VLOOKUP($D80,#REF!,5,1)</f>
        <v>#REF!</v>
      </c>
      <c r="AD80" s="141" t="e">
        <f>VLOOKUP($D80,#REF!,5,1)</f>
        <v>#REF!</v>
      </c>
      <c r="AF80" s="1" t="e">
        <f>VLOOKUP($D80,#REF!,4,1)</f>
        <v>#REF!</v>
      </c>
    </row>
    <row r="81" spans="1:32" ht="13.9">
      <c r="A81" s="383"/>
      <c r="B81" s="384"/>
      <c r="C81" s="381"/>
      <c r="D81" s="152">
        <v>17</v>
      </c>
      <c r="E81" s="111" t="s">
        <v>217</v>
      </c>
      <c r="F81" s="141" t="e">
        <f>VLOOKUP(D81,'ŽS3_založenie SRO'!$A$7:$E$148,5,1)</f>
        <v>#N/A</v>
      </c>
      <c r="G81" s="141" t="e">
        <f>VLOOKUP($D81,#REF!,5,1)</f>
        <v>#REF!</v>
      </c>
      <c r="H81" s="141" t="e">
        <f>VLOOKUP($D81,#REF!,5,1)</f>
        <v>#REF!</v>
      </c>
      <c r="I81" s="141" t="e">
        <f>VLOOKUP($D81,#REF!,5,1)</f>
        <v>#REF!</v>
      </c>
      <c r="J81" s="141" t="e">
        <f>VLOOKUP($D81,#REF!,5,1)</f>
        <v>#REF!</v>
      </c>
      <c r="K81" s="141" t="e">
        <f>VLOOKUP($D81,#REF!,5,1)</f>
        <v>#REF!</v>
      </c>
      <c r="L81" s="141" t="e">
        <f>VLOOKUP($D81,#REF!,5,1)</f>
        <v>#REF!</v>
      </c>
      <c r="M81" s="141" t="e">
        <f>VLOOKUP($D81,#REF!,5,1)</f>
        <v>#REF!</v>
      </c>
      <c r="N81" s="141" t="e">
        <f>VLOOKUP($D81,#REF!,5,1)</f>
        <v>#REF!</v>
      </c>
      <c r="O81" s="141" t="e">
        <f>VLOOKUP($D81,#REF!,5,1)</f>
        <v>#REF!</v>
      </c>
      <c r="P81" s="141" t="e">
        <f>VLOOKUP($D81,#REF!,5,1)</f>
        <v>#REF!</v>
      </c>
      <c r="Q81" s="141" t="e">
        <f>VLOOKUP($D81,#REF!,5,1)</f>
        <v>#REF!</v>
      </c>
      <c r="R81" s="141" t="e">
        <f>VLOOKUP($D81,#REF!,5,1)</f>
        <v>#REF!</v>
      </c>
      <c r="S81" s="141" t="e">
        <f>VLOOKUP($D81,#REF!,5,1)</f>
        <v>#REF!</v>
      </c>
      <c r="T81" s="141" t="e">
        <f>VLOOKUP($D81,#REF!,5,1)</f>
        <v>#REF!</v>
      </c>
      <c r="U81" s="141" t="e">
        <f>VLOOKUP($D81,#REF!,5,1)</f>
        <v>#REF!</v>
      </c>
      <c r="V81" s="141" t="e">
        <f>VLOOKUP($D81,#REF!,5,1)</f>
        <v>#REF!</v>
      </c>
      <c r="W81" s="141" t="e">
        <f>VLOOKUP($D81,#REF!,5,1)</f>
        <v>#REF!</v>
      </c>
      <c r="X81" s="141" t="e">
        <f>VLOOKUP($D81,#REF!,5,1)</f>
        <v>#REF!</v>
      </c>
      <c r="Y81" s="141" t="e">
        <f>VLOOKUP($D81,#REF!,5,1)</f>
        <v>#REF!</v>
      </c>
      <c r="Z81" s="141" t="e">
        <f>VLOOKUP($D81,#REF!,5,1)</f>
        <v>#REF!</v>
      </c>
      <c r="AA81" s="141" t="e">
        <f>VLOOKUP($D81,#REF!,5,1)</f>
        <v>#REF!</v>
      </c>
      <c r="AB81" s="141" t="e">
        <f>VLOOKUP($D81,#REF!,5,1)</f>
        <v>#REF!</v>
      </c>
      <c r="AC81" s="141" t="e">
        <f>VLOOKUP($D81,#REF!,5,1)</f>
        <v>#REF!</v>
      </c>
      <c r="AD81" s="141" t="e">
        <f>VLOOKUP($D81,#REF!,5,1)</f>
        <v>#REF!</v>
      </c>
      <c r="AF81" s="1" t="e">
        <f>VLOOKUP($D81,#REF!,4,1)</f>
        <v>#REF!</v>
      </c>
    </row>
    <row r="82" spans="1:32" ht="13.9">
      <c r="A82" s="383"/>
      <c r="B82" s="384"/>
      <c r="C82" s="381"/>
      <c r="D82" s="152">
        <v>18</v>
      </c>
      <c r="E82" s="111" t="s">
        <v>218</v>
      </c>
      <c r="F82" s="141" t="e">
        <f>VLOOKUP(D82,'ŽS3_založenie SRO'!$A$7:$E$148,5,1)</f>
        <v>#N/A</v>
      </c>
      <c r="G82" s="141" t="e">
        <f>VLOOKUP($D82,#REF!,5,1)</f>
        <v>#REF!</v>
      </c>
      <c r="H82" s="141" t="e">
        <f>VLOOKUP($D82,#REF!,5,1)</f>
        <v>#REF!</v>
      </c>
      <c r="I82" s="141" t="e">
        <f>VLOOKUP($D82,#REF!,5,1)</f>
        <v>#REF!</v>
      </c>
      <c r="J82" s="141" t="e">
        <f>VLOOKUP($D82,#REF!,5,1)</f>
        <v>#REF!</v>
      </c>
      <c r="K82" s="141" t="e">
        <f>VLOOKUP($D82,#REF!,5,1)</f>
        <v>#REF!</v>
      </c>
      <c r="L82" s="141" t="e">
        <f>VLOOKUP($D82,#REF!,5,1)</f>
        <v>#REF!</v>
      </c>
      <c r="M82" s="141" t="e">
        <f>VLOOKUP($D82,#REF!,5,1)</f>
        <v>#REF!</v>
      </c>
      <c r="N82" s="141" t="e">
        <f>VLOOKUP($D82,#REF!,5,1)</f>
        <v>#REF!</v>
      </c>
      <c r="O82" s="141" t="e">
        <f>VLOOKUP($D82,#REF!,5,1)</f>
        <v>#REF!</v>
      </c>
      <c r="P82" s="141" t="e">
        <f>VLOOKUP($D82,#REF!,5,1)</f>
        <v>#REF!</v>
      </c>
      <c r="Q82" s="141" t="e">
        <f>VLOOKUP($D82,#REF!,5,1)</f>
        <v>#REF!</v>
      </c>
      <c r="R82" s="141" t="e">
        <f>VLOOKUP($D82,#REF!,5,1)</f>
        <v>#REF!</v>
      </c>
      <c r="S82" s="141" t="e">
        <f>VLOOKUP($D82,#REF!,5,1)</f>
        <v>#REF!</v>
      </c>
      <c r="T82" s="141" t="e">
        <f>VLOOKUP($D82,#REF!,5,1)</f>
        <v>#REF!</v>
      </c>
      <c r="U82" s="141" t="e">
        <f>VLOOKUP($D82,#REF!,5,1)</f>
        <v>#REF!</v>
      </c>
      <c r="V82" s="141" t="e">
        <f>VLOOKUP($D82,#REF!,5,1)</f>
        <v>#REF!</v>
      </c>
      <c r="W82" s="141" t="e">
        <f>VLOOKUP($D82,#REF!,5,1)</f>
        <v>#REF!</v>
      </c>
      <c r="X82" s="141" t="e">
        <f>VLOOKUP($D82,#REF!,5,1)</f>
        <v>#REF!</v>
      </c>
      <c r="Y82" s="141" t="e">
        <f>VLOOKUP($D82,#REF!,5,1)</f>
        <v>#REF!</v>
      </c>
      <c r="Z82" s="141" t="e">
        <f>VLOOKUP($D82,#REF!,5,1)</f>
        <v>#REF!</v>
      </c>
      <c r="AA82" s="141" t="e">
        <f>VLOOKUP($D82,#REF!,5,1)</f>
        <v>#REF!</v>
      </c>
      <c r="AB82" s="141" t="e">
        <f>VLOOKUP($D82,#REF!,5,1)</f>
        <v>#REF!</v>
      </c>
      <c r="AC82" s="141" t="e">
        <f>VLOOKUP($D82,#REF!,5,1)</f>
        <v>#REF!</v>
      </c>
      <c r="AD82" s="141" t="e">
        <f>VLOOKUP($D82,#REF!,5,1)</f>
        <v>#REF!</v>
      </c>
      <c r="AF82" s="1" t="e">
        <f>VLOOKUP($D82,#REF!,4,1)</f>
        <v>#REF!</v>
      </c>
    </row>
    <row r="83" spans="1:32" ht="13.9">
      <c r="A83" s="383"/>
      <c r="B83" s="384"/>
      <c r="C83" s="381"/>
      <c r="D83" s="152">
        <v>19</v>
      </c>
      <c r="E83" s="111" t="s">
        <v>219</v>
      </c>
      <c r="F83" s="141" t="e">
        <f>VLOOKUP(D83,'ŽS3_založenie SRO'!$A$7:$E$148,5,1)</f>
        <v>#N/A</v>
      </c>
      <c r="G83" s="141" t="e">
        <f>VLOOKUP($D83,#REF!,5,1)</f>
        <v>#REF!</v>
      </c>
      <c r="H83" s="141" t="e">
        <f>VLOOKUP($D83,#REF!,5,1)</f>
        <v>#REF!</v>
      </c>
      <c r="I83" s="141" t="e">
        <f>VLOOKUP($D83,#REF!,5,1)</f>
        <v>#REF!</v>
      </c>
      <c r="J83" s="141" t="e">
        <f>VLOOKUP($D83,#REF!,5,1)</f>
        <v>#REF!</v>
      </c>
      <c r="K83" s="141" t="e">
        <f>VLOOKUP($D83,#REF!,5,1)</f>
        <v>#REF!</v>
      </c>
      <c r="L83" s="141" t="e">
        <f>VLOOKUP($D83,#REF!,5,1)</f>
        <v>#REF!</v>
      </c>
      <c r="M83" s="141" t="e">
        <f>VLOOKUP($D83,#REF!,5,1)</f>
        <v>#REF!</v>
      </c>
      <c r="N83" s="141" t="e">
        <f>VLOOKUP($D83,#REF!,5,1)</f>
        <v>#REF!</v>
      </c>
      <c r="O83" s="141" t="e">
        <f>VLOOKUP($D83,#REF!,5,1)</f>
        <v>#REF!</v>
      </c>
      <c r="P83" s="141" t="e">
        <f>VLOOKUP($D83,#REF!,5,1)</f>
        <v>#REF!</v>
      </c>
      <c r="Q83" s="141" t="e">
        <f>VLOOKUP($D83,#REF!,5,1)</f>
        <v>#REF!</v>
      </c>
      <c r="R83" s="141" t="e">
        <f>VLOOKUP($D83,#REF!,5,1)</f>
        <v>#REF!</v>
      </c>
      <c r="S83" s="141" t="e">
        <f>VLOOKUP($D83,#REF!,5,1)</f>
        <v>#REF!</v>
      </c>
      <c r="T83" s="141" t="e">
        <f>VLOOKUP($D83,#REF!,5,1)</f>
        <v>#REF!</v>
      </c>
      <c r="U83" s="141" t="e">
        <f>VLOOKUP($D83,#REF!,5,1)</f>
        <v>#REF!</v>
      </c>
      <c r="V83" s="141" t="e">
        <f>VLOOKUP($D83,#REF!,5,1)</f>
        <v>#REF!</v>
      </c>
      <c r="W83" s="141" t="e">
        <f>VLOOKUP($D83,#REF!,5,1)</f>
        <v>#REF!</v>
      </c>
      <c r="X83" s="141" t="e">
        <f>VLOOKUP($D83,#REF!,5,1)</f>
        <v>#REF!</v>
      </c>
      <c r="Y83" s="141" t="e">
        <f>VLOOKUP($D83,#REF!,5,1)</f>
        <v>#REF!</v>
      </c>
      <c r="Z83" s="141" t="e">
        <f>VLOOKUP($D83,#REF!,5,1)</f>
        <v>#REF!</v>
      </c>
      <c r="AA83" s="141" t="e">
        <f>VLOOKUP($D83,#REF!,5,1)</f>
        <v>#REF!</v>
      </c>
      <c r="AB83" s="141" t="e">
        <f>VLOOKUP($D83,#REF!,5,1)</f>
        <v>#REF!</v>
      </c>
      <c r="AC83" s="141" t="e">
        <f>VLOOKUP($D83,#REF!,5,1)</f>
        <v>#REF!</v>
      </c>
      <c r="AD83" s="141" t="e">
        <f>VLOOKUP($D83,#REF!,5,1)</f>
        <v>#REF!</v>
      </c>
      <c r="AF83" s="1" t="e">
        <f>VLOOKUP($D83,#REF!,4,1)</f>
        <v>#REF!</v>
      </c>
    </row>
    <row r="84" spans="1:32" ht="13.9">
      <c r="A84" s="383"/>
      <c r="B84" s="384"/>
      <c r="C84" s="381"/>
      <c r="D84" s="152">
        <v>20</v>
      </c>
      <c r="E84" s="111" t="s">
        <v>220</v>
      </c>
      <c r="F84" s="141" t="e">
        <f>VLOOKUP(D84,'ŽS3_založenie SRO'!$A$7:$E$148,5,1)</f>
        <v>#N/A</v>
      </c>
      <c r="G84" s="141" t="e">
        <f>VLOOKUP($D84,#REF!,5,1)</f>
        <v>#REF!</v>
      </c>
      <c r="H84" s="141" t="e">
        <f>VLOOKUP($D84,#REF!,5,1)</f>
        <v>#REF!</v>
      </c>
      <c r="I84" s="141" t="e">
        <f>VLOOKUP($D84,#REF!,5,1)</f>
        <v>#REF!</v>
      </c>
      <c r="J84" s="141" t="e">
        <f>VLOOKUP($D84,#REF!,5,1)</f>
        <v>#REF!</v>
      </c>
      <c r="K84" s="141" t="e">
        <f>VLOOKUP($D84,#REF!,5,1)</f>
        <v>#REF!</v>
      </c>
      <c r="L84" s="141" t="e">
        <f>VLOOKUP($D84,#REF!,5,1)</f>
        <v>#REF!</v>
      </c>
      <c r="M84" s="141" t="e">
        <f>VLOOKUP($D84,#REF!,5,1)</f>
        <v>#REF!</v>
      </c>
      <c r="N84" s="141" t="e">
        <f>VLOOKUP($D84,#REF!,5,1)</f>
        <v>#REF!</v>
      </c>
      <c r="O84" s="141" t="e">
        <f>VLOOKUP($D84,#REF!,5,1)</f>
        <v>#REF!</v>
      </c>
      <c r="P84" s="141" t="e">
        <f>VLOOKUP($D84,#REF!,5,1)</f>
        <v>#REF!</v>
      </c>
      <c r="Q84" s="141" t="e">
        <f>VLOOKUP($D84,#REF!,5,1)</f>
        <v>#REF!</v>
      </c>
      <c r="R84" s="141" t="e">
        <f>VLOOKUP($D84,#REF!,5,1)</f>
        <v>#REF!</v>
      </c>
      <c r="S84" s="141" t="e">
        <f>VLOOKUP($D84,#REF!,5,1)</f>
        <v>#REF!</v>
      </c>
      <c r="T84" s="141" t="e">
        <f>VLOOKUP($D84,#REF!,5,1)</f>
        <v>#REF!</v>
      </c>
      <c r="U84" s="141" t="e">
        <f>VLOOKUP($D84,#REF!,5,1)</f>
        <v>#REF!</v>
      </c>
      <c r="V84" s="141" t="e">
        <f>VLOOKUP($D84,#REF!,5,1)</f>
        <v>#REF!</v>
      </c>
      <c r="W84" s="141" t="e">
        <f>VLOOKUP($D84,#REF!,5,1)</f>
        <v>#REF!</v>
      </c>
      <c r="X84" s="141" t="e">
        <f>VLOOKUP($D84,#REF!,5,1)</f>
        <v>#REF!</v>
      </c>
      <c r="Y84" s="141" t="e">
        <f>VLOOKUP($D84,#REF!,5,1)</f>
        <v>#REF!</v>
      </c>
      <c r="Z84" s="141" t="e">
        <f>VLOOKUP($D84,#REF!,5,1)</f>
        <v>#REF!</v>
      </c>
      <c r="AA84" s="141" t="e">
        <f>VLOOKUP($D84,#REF!,5,1)</f>
        <v>#REF!</v>
      </c>
      <c r="AB84" s="141" t="e">
        <f>VLOOKUP($D84,#REF!,5,1)</f>
        <v>#REF!</v>
      </c>
      <c r="AC84" s="141" t="e">
        <f>VLOOKUP($D84,#REF!,5,1)</f>
        <v>#REF!</v>
      </c>
      <c r="AD84" s="141" t="e">
        <f>VLOOKUP($D84,#REF!,5,1)</f>
        <v>#REF!</v>
      </c>
      <c r="AF84" s="1" t="e">
        <f>VLOOKUP($D84,#REF!,4,1)</f>
        <v>#REF!</v>
      </c>
    </row>
    <row r="85" spans="1:32" ht="13.9">
      <c r="A85" s="383"/>
      <c r="B85" s="385"/>
      <c r="C85" s="386"/>
      <c r="D85" s="152">
        <v>21</v>
      </c>
      <c r="E85" s="111" t="s">
        <v>221</v>
      </c>
      <c r="F85" s="141" t="e">
        <f>VLOOKUP(D85,'ŽS3_založenie SRO'!$A$7:$E$148,5,1)</f>
        <v>#N/A</v>
      </c>
      <c r="G85" s="141" t="e">
        <f>VLOOKUP($D85,#REF!,5,1)</f>
        <v>#REF!</v>
      </c>
      <c r="H85" s="141" t="e">
        <f>VLOOKUP($D85,#REF!,5,1)</f>
        <v>#REF!</v>
      </c>
      <c r="I85" s="141" t="e">
        <f>VLOOKUP($D85,#REF!,5,1)</f>
        <v>#REF!</v>
      </c>
      <c r="J85" s="141" t="e">
        <f>VLOOKUP($D85,#REF!,5,1)</f>
        <v>#REF!</v>
      </c>
      <c r="K85" s="141" t="e">
        <f>VLOOKUP($D85,#REF!,5,1)</f>
        <v>#REF!</v>
      </c>
      <c r="L85" s="141" t="e">
        <f>VLOOKUP($D85,#REF!,5,1)</f>
        <v>#REF!</v>
      </c>
      <c r="M85" s="141" t="e">
        <f>VLOOKUP($D85,#REF!,5,1)</f>
        <v>#REF!</v>
      </c>
      <c r="N85" s="141" t="e">
        <f>VLOOKUP($D85,#REF!,5,1)</f>
        <v>#REF!</v>
      </c>
      <c r="O85" s="141" t="e">
        <f>VLOOKUP($D85,#REF!,5,1)</f>
        <v>#REF!</v>
      </c>
      <c r="P85" s="141" t="e">
        <f>VLOOKUP($D85,#REF!,5,1)</f>
        <v>#REF!</v>
      </c>
      <c r="Q85" s="141" t="e">
        <f>VLOOKUP($D85,#REF!,5,1)</f>
        <v>#REF!</v>
      </c>
      <c r="R85" s="141" t="e">
        <f>VLOOKUP($D85,#REF!,5,1)</f>
        <v>#REF!</v>
      </c>
      <c r="S85" s="141" t="e">
        <f>VLOOKUP($D85,#REF!,5,1)</f>
        <v>#REF!</v>
      </c>
      <c r="T85" s="141" t="e">
        <f>VLOOKUP($D85,#REF!,5,1)</f>
        <v>#REF!</v>
      </c>
      <c r="U85" s="141" t="e">
        <f>VLOOKUP($D85,#REF!,5,1)</f>
        <v>#REF!</v>
      </c>
      <c r="V85" s="141" t="e">
        <f>VLOOKUP($D85,#REF!,5,1)</f>
        <v>#REF!</v>
      </c>
      <c r="W85" s="141" t="e">
        <f>VLOOKUP($D85,#REF!,5,1)</f>
        <v>#REF!</v>
      </c>
      <c r="X85" s="141" t="e">
        <f>VLOOKUP($D85,#REF!,5,1)</f>
        <v>#REF!</v>
      </c>
      <c r="Y85" s="141" t="e">
        <f>VLOOKUP($D85,#REF!,5,1)</f>
        <v>#REF!</v>
      </c>
      <c r="Z85" s="141" t="e">
        <f>VLOOKUP($D85,#REF!,5,1)</f>
        <v>#REF!</v>
      </c>
      <c r="AA85" s="141" t="e">
        <f>VLOOKUP($D85,#REF!,5,1)</f>
        <v>#REF!</v>
      </c>
      <c r="AB85" s="141" t="e">
        <f>VLOOKUP($D85,#REF!,5,1)</f>
        <v>#REF!</v>
      </c>
      <c r="AC85" s="141" t="e">
        <f>VLOOKUP($D85,#REF!,5,1)</f>
        <v>#REF!</v>
      </c>
      <c r="AD85" s="141" t="e">
        <f>VLOOKUP($D85,#REF!,5,1)</f>
        <v>#REF!</v>
      </c>
      <c r="AF85" s="1" t="e">
        <f>VLOOKUP($D85,#REF!,4,1)</f>
        <v>#REF!</v>
      </c>
    </row>
    <row r="86" spans="1:32" ht="13.9">
      <c r="A86" s="376" t="s">
        <v>46</v>
      </c>
      <c r="B86" s="375" t="s">
        <v>47</v>
      </c>
      <c r="C86" s="375" t="s">
        <v>222</v>
      </c>
      <c r="D86" s="150">
        <v>22</v>
      </c>
      <c r="E86" s="232" t="s">
        <v>223</v>
      </c>
      <c r="F86" s="145" t="e">
        <f>VLOOKUP(D86,'ŽS3_založenie SRO'!$A$7:$E$148,5,1)</f>
        <v>#N/A</v>
      </c>
      <c r="G86" s="145" t="e">
        <f>VLOOKUP($D86,#REF!,5,1)</f>
        <v>#REF!</v>
      </c>
      <c r="H86" s="145" t="e">
        <f>VLOOKUP($D86,#REF!,5,1)</f>
        <v>#REF!</v>
      </c>
      <c r="I86" s="145" t="e">
        <f>VLOOKUP($D86,#REF!,5,1)</f>
        <v>#REF!</v>
      </c>
      <c r="J86" s="145" t="e">
        <f>VLOOKUP($D86,#REF!,5,1)</f>
        <v>#REF!</v>
      </c>
      <c r="K86" s="145" t="e">
        <f>VLOOKUP($D86,#REF!,5,1)</f>
        <v>#REF!</v>
      </c>
      <c r="L86" s="145" t="e">
        <f>VLOOKUP($D86,#REF!,5,1)</f>
        <v>#REF!</v>
      </c>
      <c r="M86" s="145" t="e">
        <f>VLOOKUP($D86,#REF!,5,1)</f>
        <v>#REF!</v>
      </c>
      <c r="N86" s="145" t="e">
        <f>VLOOKUP($D86,#REF!,5,1)</f>
        <v>#REF!</v>
      </c>
      <c r="O86" s="145" t="e">
        <f>VLOOKUP($D86,#REF!,5,1)</f>
        <v>#REF!</v>
      </c>
      <c r="P86" s="145" t="e">
        <f>VLOOKUP($D86,#REF!,5,1)</f>
        <v>#REF!</v>
      </c>
      <c r="Q86" s="145" t="e">
        <f>VLOOKUP($D86,#REF!,5,1)</f>
        <v>#REF!</v>
      </c>
      <c r="R86" s="145" t="e">
        <f>VLOOKUP($D86,#REF!,5,1)</f>
        <v>#REF!</v>
      </c>
      <c r="S86" s="145" t="e">
        <f>VLOOKUP($D86,#REF!,5,1)</f>
        <v>#REF!</v>
      </c>
      <c r="T86" s="145" t="e">
        <f>VLOOKUP($D86,#REF!,5,1)</f>
        <v>#REF!</v>
      </c>
      <c r="U86" s="145" t="e">
        <f>VLOOKUP($D86,#REF!,5,1)</f>
        <v>#REF!</v>
      </c>
      <c r="V86" s="145" t="e">
        <f>VLOOKUP($D86,#REF!,5,1)</f>
        <v>#REF!</v>
      </c>
      <c r="W86" s="145" t="e">
        <f>VLOOKUP($D86,#REF!,5,1)</f>
        <v>#REF!</v>
      </c>
      <c r="X86" s="145" t="e">
        <f>VLOOKUP($D86,#REF!,5,1)</f>
        <v>#REF!</v>
      </c>
      <c r="Y86" s="145" t="e">
        <f>VLOOKUP($D86,#REF!,5,1)</f>
        <v>#REF!</v>
      </c>
      <c r="Z86" s="145" t="e">
        <f>VLOOKUP($D86,#REF!,5,1)</f>
        <v>#REF!</v>
      </c>
      <c r="AA86" s="145" t="e">
        <f>VLOOKUP($D86,#REF!,5,1)</f>
        <v>#REF!</v>
      </c>
      <c r="AB86" s="145" t="e">
        <f>VLOOKUP($D86,#REF!,5,1)</f>
        <v>#REF!</v>
      </c>
      <c r="AC86" s="145" t="e">
        <f>VLOOKUP($D86,#REF!,5,1)</f>
        <v>#REF!</v>
      </c>
      <c r="AD86" s="145" t="e">
        <f>VLOOKUP($D86,#REF!,5,1)</f>
        <v>#REF!</v>
      </c>
      <c r="AF86" s="1" t="e">
        <f>VLOOKUP($D86,#REF!,4,1)</f>
        <v>#REF!</v>
      </c>
    </row>
    <row r="87" spans="1:32" ht="13.9">
      <c r="A87" s="383"/>
      <c r="B87" s="384"/>
      <c r="C87" s="384"/>
      <c r="D87" s="152">
        <v>23</v>
      </c>
      <c r="E87" s="111" t="s">
        <v>224</v>
      </c>
      <c r="F87" s="141" t="e">
        <f>VLOOKUP(D87,'ŽS3_založenie SRO'!$A$7:$E$148,5,1)</f>
        <v>#N/A</v>
      </c>
      <c r="G87" s="141" t="e">
        <f>VLOOKUP($D87,#REF!,5,1)</f>
        <v>#REF!</v>
      </c>
      <c r="H87" s="141" t="e">
        <f>VLOOKUP($D87,#REF!,5,1)</f>
        <v>#REF!</v>
      </c>
      <c r="I87" s="141" t="e">
        <f>VLOOKUP($D87,#REF!,5,1)</f>
        <v>#REF!</v>
      </c>
      <c r="J87" s="141" t="e">
        <f>VLOOKUP($D87,#REF!,5,1)</f>
        <v>#REF!</v>
      </c>
      <c r="K87" s="141" t="e">
        <f>VLOOKUP($D87,#REF!,5,1)</f>
        <v>#REF!</v>
      </c>
      <c r="L87" s="141" t="e">
        <f>VLOOKUP($D87,#REF!,5,1)</f>
        <v>#REF!</v>
      </c>
      <c r="M87" s="141" t="e">
        <f>VLOOKUP($D87,#REF!,5,1)</f>
        <v>#REF!</v>
      </c>
      <c r="N87" s="141" t="e">
        <f>VLOOKUP($D87,#REF!,5,1)</f>
        <v>#REF!</v>
      </c>
      <c r="O87" s="141" t="e">
        <f>VLOOKUP($D87,#REF!,5,1)</f>
        <v>#REF!</v>
      </c>
      <c r="P87" s="141" t="e">
        <f>VLOOKUP($D87,#REF!,5,1)</f>
        <v>#REF!</v>
      </c>
      <c r="Q87" s="141" t="e">
        <f>VLOOKUP($D87,#REF!,5,1)</f>
        <v>#REF!</v>
      </c>
      <c r="R87" s="141" t="e">
        <f>VLOOKUP($D87,#REF!,5,1)</f>
        <v>#REF!</v>
      </c>
      <c r="S87" s="141" t="e">
        <f>VLOOKUP($D87,#REF!,5,1)</f>
        <v>#REF!</v>
      </c>
      <c r="T87" s="141" t="e">
        <f>VLOOKUP($D87,#REF!,5,1)</f>
        <v>#REF!</v>
      </c>
      <c r="U87" s="141" t="e">
        <f>VLOOKUP($D87,#REF!,5,1)</f>
        <v>#REF!</v>
      </c>
      <c r="V87" s="141" t="e">
        <f>VLOOKUP($D87,#REF!,5,1)</f>
        <v>#REF!</v>
      </c>
      <c r="W87" s="141" t="e">
        <f>VLOOKUP($D87,#REF!,5,1)</f>
        <v>#REF!</v>
      </c>
      <c r="X87" s="141" t="e">
        <f>VLOOKUP($D87,#REF!,5,1)</f>
        <v>#REF!</v>
      </c>
      <c r="Y87" s="141" t="e">
        <f>VLOOKUP($D87,#REF!,5,1)</f>
        <v>#REF!</v>
      </c>
      <c r="Z87" s="141" t="e">
        <f>VLOOKUP($D87,#REF!,5,1)</f>
        <v>#REF!</v>
      </c>
      <c r="AA87" s="141" t="e">
        <f>VLOOKUP($D87,#REF!,5,1)</f>
        <v>#REF!</v>
      </c>
      <c r="AB87" s="141" t="e">
        <f>VLOOKUP($D87,#REF!,5,1)</f>
        <v>#REF!</v>
      </c>
      <c r="AC87" s="141" t="e">
        <f>VLOOKUP($D87,#REF!,5,1)</f>
        <v>#REF!</v>
      </c>
      <c r="AD87" s="141" t="e">
        <f>VLOOKUP($D87,#REF!,5,1)</f>
        <v>#REF!</v>
      </c>
      <c r="AF87" s="1" t="e">
        <f>VLOOKUP($D87,#REF!,4,1)</f>
        <v>#REF!</v>
      </c>
    </row>
    <row r="88" spans="1:32" ht="13.9">
      <c r="A88" s="383"/>
      <c r="B88" s="384"/>
      <c r="C88" s="384"/>
      <c r="D88" s="152">
        <v>24</v>
      </c>
      <c r="E88" s="111" t="s">
        <v>225</v>
      </c>
      <c r="F88" s="141" t="e">
        <f>VLOOKUP(D88,'ŽS3_založenie SRO'!$A$7:$E$148,5,1)</f>
        <v>#N/A</v>
      </c>
      <c r="G88" s="141" t="e">
        <f>VLOOKUP($D88,#REF!,5,1)</f>
        <v>#REF!</v>
      </c>
      <c r="H88" s="141" t="e">
        <f>VLOOKUP($D88,#REF!,5,1)</f>
        <v>#REF!</v>
      </c>
      <c r="I88" s="141" t="e">
        <f>VLOOKUP($D88,#REF!,5,1)</f>
        <v>#REF!</v>
      </c>
      <c r="J88" s="141" t="e">
        <f>VLOOKUP($D88,#REF!,5,1)</f>
        <v>#REF!</v>
      </c>
      <c r="K88" s="141" t="e">
        <f>VLOOKUP($D88,#REF!,5,1)</f>
        <v>#REF!</v>
      </c>
      <c r="L88" s="141" t="e">
        <f>VLOOKUP($D88,#REF!,5,1)</f>
        <v>#REF!</v>
      </c>
      <c r="M88" s="141" t="e">
        <f>VLOOKUP($D88,#REF!,5,1)</f>
        <v>#REF!</v>
      </c>
      <c r="N88" s="141" t="e">
        <f>VLOOKUP($D88,#REF!,5,1)</f>
        <v>#REF!</v>
      </c>
      <c r="O88" s="141" t="e">
        <f>VLOOKUP($D88,#REF!,5,1)</f>
        <v>#REF!</v>
      </c>
      <c r="P88" s="141" t="e">
        <f>VLOOKUP($D88,#REF!,5,1)</f>
        <v>#REF!</v>
      </c>
      <c r="Q88" s="141" t="e">
        <f>VLOOKUP($D88,#REF!,5,1)</f>
        <v>#REF!</v>
      </c>
      <c r="R88" s="141" t="e">
        <f>VLOOKUP($D88,#REF!,5,1)</f>
        <v>#REF!</v>
      </c>
      <c r="S88" s="141" t="e">
        <f>VLOOKUP($D88,#REF!,5,1)</f>
        <v>#REF!</v>
      </c>
      <c r="T88" s="141" t="e">
        <f>VLOOKUP($D88,#REF!,5,1)</f>
        <v>#REF!</v>
      </c>
      <c r="U88" s="141" t="e">
        <f>VLOOKUP($D88,#REF!,5,1)</f>
        <v>#REF!</v>
      </c>
      <c r="V88" s="141" t="e">
        <f>VLOOKUP($D88,#REF!,5,1)</f>
        <v>#REF!</v>
      </c>
      <c r="W88" s="141" t="e">
        <f>VLOOKUP($D88,#REF!,5,1)</f>
        <v>#REF!</v>
      </c>
      <c r="X88" s="141" t="e">
        <f>VLOOKUP($D88,#REF!,5,1)</f>
        <v>#REF!</v>
      </c>
      <c r="Y88" s="141" t="e">
        <f>VLOOKUP($D88,#REF!,5,1)</f>
        <v>#REF!</v>
      </c>
      <c r="Z88" s="141" t="e">
        <f>VLOOKUP($D88,#REF!,5,1)</f>
        <v>#REF!</v>
      </c>
      <c r="AA88" s="141" t="e">
        <f>VLOOKUP($D88,#REF!,5,1)</f>
        <v>#REF!</v>
      </c>
      <c r="AB88" s="141" t="e">
        <f>VLOOKUP($D88,#REF!,5,1)</f>
        <v>#REF!</v>
      </c>
      <c r="AC88" s="141" t="e">
        <f>VLOOKUP($D88,#REF!,5,1)</f>
        <v>#REF!</v>
      </c>
      <c r="AD88" s="141" t="e">
        <f>VLOOKUP($D88,#REF!,5,1)</f>
        <v>#REF!</v>
      </c>
      <c r="AF88" s="1" t="e">
        <f>VLOOKUP($D88,#REF!,4,1)</f>
        <v>#REF!</v>
      </c>
    </row>
    <row r="89" spans="1:32" ht="13.9">
      <c r="A89" s="383"/>
      <c r="B89" s="384"/>
      <c r="C89" s="385"/>
      <c r="D89" s="154">
        <v>25</v>
      </c>
      <c r="E89" s="235" t="s">
        <v>226</v>
      </c>
      <c r="F89" s="144" t="e">
        <f>VLOOKUP(D89,'ŽS3_založenie SRO'!$A$7:$E$148,5,1)</f>
        <v>#N/A</v>
      </c>
      <c r="G89" s="144" t="e">
        <f>VLOOKUP($D89,#REF!,5,1)</f>
        <v>#REF!</v>
      </c>
      <c r="H89" s="144" t="e">
        <f>VLOOKUP($D89,#REF!,5,1)</f>
        <v>#REF!</v>
      </c>
      <c r="I89" s="144" t="e">
        <f>VLOOKUP($D89,#REF!,5,1)</f>
        <v>#REF!</v>
      </c>
      <c r="J89" s="144" t="e">
        <f>VLOOKUP($D89,#REF!,5,1)</f>
        <v>#REF!</v>
      </c>
      <c r="K89" s="144" t="e">
        <f>VLOOKUP($D89,#REF!,5,1)</f>
        <v>#REF!</v>
      </c>
      <c r="L89" s="144" t="e">
        <f>VLOOKUP($D89,#REF!,5,1)</f>
        <v>#REF!</v>
      </c>
      <c r="M89" s="144" t="e">
        <f>VLOOKUP($D89,#REF!,5,1)</f>
        <v>#REF!</v>
      </c>
      <c r="N89" s="144" t="e">
        <f>VLOOKUP($D89,#REF!,5,1)</f>
        <v>#REF!</v>
      </c>
      <c r="O89" s="144" t="e">
        <f>VLOOKUP($D89,#REF!,5,1)</f>
        <v>#REF!</v>
      </c>
      <c r="P89" s="144" t="e">
        <f>VLOOKUP($D89,#REF!,5,1)</f>
        <v>#REF!</v>
      </c>
      <c r="Q89" s="144" t="e">
        <f>VLOOKUP($D89,#REF!,5,1)</f>
        <v>#REF!</v>
      </c>
      <c r="R89" s="144" t="e">
        <f>VLOOKUP($D89,#REF!,5,1)</f>
        <v>#REF!</v>
      </c>
      <c r="S89" s="144" t="e">
        <f>VLOOKUP($D89,#REF!,5,1)</f>
        <v>#REF!</v>
      </c>
      <c r="T89" s="144" t="e">
        <f>VLOOKUP($D89,#REF!,5,1)</f>
        <v>#REF!</v>
      </c>
      <c r="U89" s="144" t="e">
        <f>VLOOKUP($D89,#REF!,5,1)</f>
        <v>#REF!</v>
      </c>
      <c r="V89" s="144" t="e">
        <f>VLOOKUP($D89,#REF!,5,1)</f>
        <v>#REF!</v>
      </c>
      <c r="W89" s="144" t="e">
        <f>VLOOKUP($D89,#REF!,5,1)</f>
        <v>#REF!</v>
      </c>
      <c r="X89" s="144" t="e">
        <f>VLOOKUP($D89,#REF!,5,1)</f>
        <v>#REF!</v>
      </c>
      <c r="Y89" s="144" t="e">
        <f>VLOOKUP($D89,#REF!,5,1)</f>
        <v>#REF!</v>
      </c>
      <c r="Z89" s="144" t="e">
        <f>VLOOKUP($D89,#REF!,5,1)</f>
        <v>#REF!</v>
      </c>
      <c r="AA89" s="144" t="e">
        <f>VLOOKUP($D89,#REF!,5,1)</f>
        <v>#REF!</v>
      </c>
      <c r="AB89" s="144" t="e">
        <f>VLOOKUP($D89,#REF!,5,1)</f>
        <v>#REF!</v>
      </c>
      <c r="AC89" s="144" t="e">
        <f>VLOOKUP($D89,#REF!,5,1)</f>
        <v>#REF!</v>
      </c>
      <c r="AD89" s="144" t="e">
        <f>VLOOKUP($D89,#REF!,5,1)</f>
        <v>#REF!</v>
      </c>
      <c r="AF89" s="1" t="e">
        <f>VLOOKUP($D89,#REF!,4,1)</f>
        <v>#REF!</v>
      </c>
    </row>
    <row r="90" spans="1:32" ht="13.9">
      <c r="A90" s="383"/>
      <c r="B90" s="384"/>
      <c r="C90" s="375" t="s">
        <v>227</v>
      </c>
      <c r="D90" s="152">
        <v>26.1</v>
      </c>
      <c r="E90" s="111" t="s">
        <v>228</v>
      </c>
      <c r="F90" s="145" t="e">
        <f>VLOOKUP(D90,'ŽS3_založenie SRO'!$A$7:$E$148,5,1)</f>
        <v>#N/A</v>
      </c>
      <c r="G90" s="145" t="e">
        <f>VLOOKUP($D90,#REF!,5,1)</f>
        <v>#REF!</v>
      </c>
      <c r="H90" s="145" t="e">
        <f>VLOOKUP($D90,#REF!,5,1)</f>
        <v>#REF!</v>
      </c>
      <c r="I90" s="145" t="e">
        <f>VLOOKUP($D90,#REF!,5,1)</f>
        <v>#REF!</v>
      </c>
      <c r="J90" s="145" t="e">
        <f>VLOOKUP($D90,#REF!,5,1)</f>
        <v>#REF!</v>
      </c>
      <c r="K90" s="145" t="e">
        <f>VLOOKUP($D90,#REF!,5,1)</f>
        <v>#REF!</v>
      </c>
      <c r="L90" s="145" t="e">
        <f>VLOOKUP($D90,#REF!,5,1)</f>
        <v>#REF!</v>
      </c>
      <c r="M90" s="145" t="e">
        <f>VLOOKUP($D90,#REF!,5,1)</f>
        <v>#REF!</v>
      </c>
      <c r="N90" s="145" t="e">
        <f>VLOOKUP($D90,#REF!,5,1)</f>
        <v>#REF!</v>
      </c>
      <c r="O90" s="145" t="e">
        <f>VLOOKUP($D90,#REF!,5,1)</f>
        <v>#REF!</v>
      </c>
      <c r="P90" s="145" t="e">
        <f>VLOOKUP($D90,#REF!,5,1)</f>
        <v>#REF!</v>
      </c>
      <c r="Q90" s="145" t="e">
        <f>VLOOKUP($D90,#REF!,5,1)</f>
        <v>#REF!</v>
      </c>
      <c r="R90" s="145" t="e">
        <f>VLOOKUP($D90,#REF!,5,1)</f>
        <v>#REF!</v>
      </c>
      <c r="S90" s="145" t="e">
        <f>VLOOKUP($D90,#REF!,5,1)</f>
        <v>#REF!</v>
      </c>
      <c r="T90" s="145" t="e">
        <f>VLOOKUP($D90,#REF!,5,1)</f>
        <v>#REF!</v>
      </c>
      <c r="U90" s="145" t="e">
        <f>VLOOKUP($D90,#REF!,5,1)</f>
        <v>#REF!</v>
      </c>
      <c r="V90" s="145" t="e">
        <f>VLOOKUP($D90,#REF!,5,1)</f>
        <v>#REF!</v>
      </c>
      <c r="W90" s="145" t="e">
        <f>VLOOKUP($D90,#REF!,5,1)</f>
        <v>#REF!</v>
      </c>
      <c r="X90" s="145" t="e">
        <f>VLOOKUP($D90,#REF!,5,1)</f>
        <v>#REF!</v>
      </c>
      <c r="Y90" s="145" t="e">
        <f>VLOOKUP($D90,#REF!,5,1)</f>
        <v>#REF!</v>
      </c>
      <c r="Z90" s="145" t="e">
        <f>VLOOKUP($D90,#REF!,5,1)</f>
        <v>#REF!</v>
      </c>
      <c r="AA90" s="145" t="e">
        <f>VLOOKUP($D90,#REF!,5,1)</f>
        <v>#REF!</v>
      </c>
      <c r="AB90" s="145" t="e">
        <f>VLOOKUP($D90,#REF!,5,1)</f>
        <v>#REF!</v>
      </c>
      <c r="AC90" s="145" t="e">
        <f>VLOOKUP($D90,#REF!,5,1)</f>
        <v>#REF!</v>
      </c>
      <c r="AD90" s="145" t="e">
        <f>VLOOKUP($D90,#REF!,5,1)</f>
        <v>#REF!</v>
      </c>
      <c r="AF90" s="1" t="e">
        <f>VLOOKUP($D90,#REF!,4,1)</f>
        <v>#REF!</v>
      </c>
    </row>
    <row r="91" spans="1:32" ht="13.9">
      <c r="A91" s="383"/>
      <c r="B91" s="384"/>
      <c r="C91" s="384"/>
      <c r="D91" s="152">
        <v>26.2</v>
      </c>
      <c r="E91" s="111" t="s">
        <v>229</v>
      </c>
      <c r="F91" s="141" t="e">
        <f>VLOOKUP(D91,'ŽS3_založenie SRO'!$A$7:$E$148,5,1)</f>
        <v>#N/A</v>
      </c>
      <c r="G91" s="141" t="e">
        <f>VLOOKUP($D91,#REF!,5,1)</f>
        <v>#REF!</v>
      </c>
      <c r="H91" s="141" t="e">
        <f>VLOOKUP($D91,#REF!,5,1)</f>
        <v>#REF!</v>
      </c>
      <c r="I91" s="141" t="e">
        <f>VLOOKUP($D91,#REF!,5,1)</f>
        <v>#REF!</v>
      </c>
      <c r="J91" s="141" t="e">
        <f>VLOOKUP($D91,#REF!,5,1)</f>
        <v>#REF!</v>
      </c>
      <c r="K91" s="141" t="e">
        <f>VLOOKUP($D91,#REF!,5,1)</f>
        <v>#REF!</v>
      </c>
      <c r="L91" s="141" t="e">
        <f>VLOOKUP($D91,#REF!,5,1)</f>
        <v>#REF!</v>
      </c>
      <c r="M91" s="141" t="e">
        <f>VLOOKUP($D91,#REF!,5,1)</f>
        <v>#REF!</v>
      </c>
      <c r="N91" s="141" t="e">
        <f>VLOOKUP($D91,#REF!,5,1)</f>
        <v>#REF!</v>
      </c>
      <c r="O91" s="141" t="e">
        <f>VLOOKUP($D91,#REF!,5,1)</f>
        <v>#REF!</v>
      </c>
      <c r="P91" s="141" t="e">
        <f>VLOOKUP($D91,#REF!,5,1)</f>
        <v>#REF!</v>
      </c>
      <c r="Q91" s="141" t="e">
        <f>VLOOKUP($D91,#REF!,5,1)</f>
        <v>#REF!</v>
      </c>
      <c r="R91" s="141" t="e">
        <f>VLOOKUP($D91,#REF!,5,1)</f>
        <v>#REF!</v>
      </c>
      <c r="S91" s="141" t="e">
        <f>VLOOKUP($D91,#REF!,5,1)</f>
        <v>#REF!</v>
      </c>
      <c r="T91" s="141" t="e">
        <f>VLOOKUP($D91,#REF!,5,1)</f>
        <v>#REF!</v>
      </c>
      <c r="U91" s="141" t="e">
        <f>VLOOKUP($D91,#REF!,5,1)</f>
        <v>#REF!</v>
      </c>
      <c r="V91" s="141" t="e">
        <f>VLOOKUP($D91,#REF!,5,1)</f>
        <v>#REF!</v>
      </c>
      <c r="W91" s="141" t="e">
        <f>VLOOKUP($D91,#REF!,5,1)</f>
        <v>#REF!</v>
      </c>
      <c r="X91" s="141" t="e">
        <f>VLOOKUP($D91,#REF!,5,1)</f>
        <v>#REF!</v>
      </c>
      <c r="Y91" s="141" t="e">
        <f>VLOOKUP($D91,#REF!,5,1)</f>
        <v>#REF!</v>
      </c>
      <c r="Z91" s="141" t="e">
        <f>VLOOKUP($D91,#REF!,5,1)</f>
        <v>#REF!</v>
      </c>
      <c r="AA91" s="141" t="e">
        <f>VLOOKUP($D91,#REF!,5,1)</f>
        <v>#REF!</v>
      </c>
      <c r="AB91" s="141" t="e">
        <f>VLOOKUP($D91,#REF!,5,1)</f>
        <v>#REF!</v>
      </c>
      <c r="AC91" s="141" t="e">
        <f>VLOOKUP($D91,#REF!,5,1)</f>
        <v>#REF!</v>
      </c>
      <c r="AD91" s="141" t="e">
        <f>VLOOKUP($D91,#REF!,5,1)</f>
        <v>#REF!</v>
      </c>
      <c r="AF91" s="1" t="e">
        <f>VLOOKUP($D91,#REF!,4,1)</f>
        <v>#REF!</v>
      </c>
    </row>
    <row r="92" spans="1:32" ht="13.9">
      <c r="A92" s="383"/>
      <c r="B92" s="384"/>
      <c r="C92" s="384"/>
      <c r="D92" s="152">
        <v>26.3</v>
      </c>
      <c r="E92" s="111" t="s">
        <v>230</v>
      </c>
      <c r="F92" s="141" t="e">
        <f>VLOOKUP(D92,'ŽS3_založenie SRO'!$A$7:$E$148,5,1)</f>
        <v>#N/A</v>
      </c>
      <c r="G92" s="141" t="e">
        <f>VLOOKUP($D92,#REF!,5,1)</f>
        <v>#REF!</v>
      </c>
      <c r="H92" s="141" t="e">
        <f>VLOOKUP($D92,#REF!,5,1)</f>
        <v>#REF!</v>
      </c>
      <c r="I92" s="141" t="e">
        <f>VLOOKUP($D92,#REF!,5,1)</f>
        <v>#REF!</v>
      </c>
      <c r="J92" s="141" t="e">
        <f>VLOOKUP($D92,#REF!,5,1)</f>
        <v>#REF!</v>
      </c>
      <c r="K92" s="141" t="e">
        <f>VLOOKUP($D92,#REF!,5,1)</f>
        <v>#REF!</v>
      </c>
      <c r="L92" s="141" t="e">
        <f>VLOOKUP($D92,#REF!,5,1)</f>
        <v>#REF!</v>
      </c>
      <c r="M92" s="141" t="e">
        <f>VLOOKUP($D92,#REF!,5,1)</f>
        <v>#REF!</v>
      </c>
      <c r="N92" s="141" t="e">
        <f>VLOOKUP($D92,#REF!,5,1)</f>
        <v>#REF!</v>
      </c>
      <c r="O92" s="141" t="e">
        <f>VLOOKUP($D92,#REF!,5,1)</f>
        <v>#REF!</v>
      </c>
      <c r="P92" s="141" t="e">
        <f>VLOOKUP($D92,#REF!,5,1)</f>
        <v>#REF!</v>
      </c>
      <c r="Q92" s="141" t="e">
        <f>VLOOKUP($D92,#REF!,5,1)</f>
        <v>#REF!</v>
      </c>
      <c r="R92" s="141" t="e">
        <f>VLOOKUP($D92,#REF!,5,1)</f>
        <v>#REF!</v>
      </c>
      <c r="S92" s="141" t="e">
        <f>VLOOKUP($D92,#REF!,5,1)</f>
        <v>#REF!</v>
      </c>
      <c r="T92" s="141" t="e">
        <f>VLOOKUP($D92,#REF!,5,1)</f>
        <v>#REF!</v>
      </c>
      <c r="U92" s="141" t="e">
        <f>VLOOKUP($D92,#REF!,5,1)</f>
        <v>#REF!</v>
      </c>
      <c r="V92" s="141" t="e">
        <f>VLOOKUP($D92,#REF!,5,1)</f>
        <v>#REF!</v>
      </c>
      <c r="W92" s="141" t="e">
        <f>VLOOKUP($D92,#REF!,5,1)</f>
        <v>#REF!</v>
      </c>
      <c r="X92" s="141" t="e">
        <f>VLOOKUP($D92,#REF!,5,1)</f>
        <v>#REF!</v>
      </c>
      <c r="Y92" s="141" t="e">
        <f>VLOOKUP($D92,#REF!,5,1)</f>
        <v>#REF!</v>
      </c>
      <c r="Z92" s="141" t="e">
        <f>VLOOKUP($D92,#REF!,5,1)</f>
        <v>#REF!</v>
      </c>
      <c r="AA92" s="141" t="e">
        <f>VLOOKUP($D92,#REF!,5,1)</f>
        <v>#REF!</v>
      </c>
      <c r="AB92" s="141" t="e">
        <f>VLOOKUP($D92,#REF!,5,1)</f>
        <v>#REF!</v>
      </c>
      <c r="AC92" s="141" t="e">
        <f>VLOOKUP($D92,#REF!,5,1)</f>
        <v>#REF!</v>
      </c>
      <c r="AD92" s="141" t="e">
        <f>VLOOKUP($D92,#REF!,5,1)</f>
        <v>#REF!</v>
      </c>
      <c r="AF92" s="1" t="e">
        <f>VLOOKUP($D92,#REF!,4,1)</f>
        <v>#REF!</v>
      </c>
    </row>
    <row r="93" spans="1:32" ht="13.9">
      <c r="A93" s="383"/>
      <c r="B93" s="384"/>
      <c r="C93" s="384"/>
      <c r="D93" s="152">
        <v>26.4</v>
      </c>
      <c r="E93" s="111" t="s">
        <v>231</v>
      </c>
      <c r="F93" s="141" t="e">
        <f>VLOOKUP(D93,'ŽS3_založenie SRO'!$A$7:$E$148,5,1)</f>
        <v>#N/A</v>
      </c>
      <c r="G93" s="141" t="e">
        <f>VLOOKUP($D93,#REF!,5,1)</f>
        <v>#REF!</v>
      </c>
      <c r="H93" s="141" t="e">
        <f>VLOOKUP($D93,#REF!,5,1)</f>
        <v>#REF!</v>
      </c>
      <c r="I93" s="141" t="e">
        <f>VLOOKUP($D93,#REF!,5,1)</f>
        <v>#REF!</v>
      </c>
      <c r="J93" s="141" t="e">
        <f>VLOOKUP($D93,#REF!,5,1)</f>
        <v>#REF!</v>
      </c>
      <c r="K93" s="141" t="e">
        <f>VLOOKUP($D93,#REF!,5,1)</f>
        <v>#REF!</v>
      </c>
      <c r="L93" s="141" t="e">
        <f>VLOOKUP($D93,#REF!,5,1)</f>
        <v>#REF!</v>
      </c>
      <c r="M93" s="141" t="e">
        <f>VLOOKUP($D93,#REF!,5,1)</f>
        <v>#REF!</v>
      </c>
      <c r="N93" s="141" t="e">
        <f>VLOOKUP($D93,#REF!,5,1)</f>
        <v>#REF!</v>
      </c>
      <c r="O93" s="141" t="e">
        <f>VLOOKUP($D93,#REF!,5,1)</f>
        <v>#REF!</v>
      </c>
      <c r="P93" s="141" t="e">
        <f>VLOOKUP($D93,#REF!,5,1)</f>
        <v>#REF!</v>
      </c>
      <c r="Q93" s="141" t="e">
        <f>VLOOKUP($D93,#REF!,5,1)</f>
        <v>#REF!</v>
      </c>
      <c r="R93" s="141" t="e">
        <f>VLOOKUP($D93,#REF!,5,1)</f>
        <v>#REF!</v>
      </c>
      <c r="S93" s="141" t="e">
        <f>VLOOKUP($D93,#REF!,5,1)</f>
        <v>#REF!</v>
      </c>
      <c r="T93" s="141" t="e">
        <f>VLOOKUP($D93,#REF!,5,1)</f>
        <v>#REF!</v>
      </c>
      <c r="U93" s="141" t="e">
        <f>VLOOKUP($D93,#REF!,5,1)</f>
        <v>#REF!</v>
      </c>
      <c r="V93" s="141" t="e">
        <f>VLOOKUP($D93,#REF!,5,1)</f>
        <v>#REF!</v>
      </c>
      <c r="W93" s="141" t="e">
        <f>VLOOKUP($D93,#REF!,5,1)</f>
        <v>#REF!</v>
      </c>
      <c r="X93" s="141" t="e">
        <f>VLOOKUP($D93,#REF!,5,1)</f>
        <v>#REF!</v>
      </c>
      <c r="Y93" s="141" t="e">
        <f>VLOOKUP($D93,#REF!,5,1)</f>
        <v>#REF!</v>
      </c>
      <c r="Z93" s="141" t="e">
        <f>VLOOKUP($D93,#REF!,5,1)</f>
        <v>#REF!</v>
      </c>
      <c r="AA93" s="141" t="e">
        <f>VLOOKUP($D93,#REF!,5,1)</f>
        <v>#REF!</v>
      </c>
      <c r="AB93" s="141" t="e">
        <f>VLOOKUP($D93,#REF!,5,1)</f>
        <v>#REF!</v>
      </c>
      <c r="AC93" s="141" t="e">
        <f>VLOOKUP($D93,#REF!,5,1)</f>
        <v>#REF!</v>
      </c>
      <c r="AD93" s="141" t="e">
        <f>VLOOKUP($D93,#REF!,5,1)</f>
        <v>#REF!</v>
      </c>
      <c r="AF93" s="1" t="e">
        <f>VLOOKUP($D93,#REF!,4,1)</f>
        <v>#REF!</v>
      </c>
    </row>
    <row r="94" spans="1:32" ht="13.9">
      <c r="A94" s="383"/>
      <c r="B94" s="384"/>
      <c r="C94" s="384"/>
      <c r="D94" s="152">
        <v>26.5</v>
      </c>
      <c r="E94" s="111" t="s">
        <v>232</v>
      </c>
      <c r="F94" s="141" t="e">
        <f>VLOOKUP(D94,'ŽS3_založenie SRO'!$A$7:$E$148,5,1)</f>
        <v>#N/A</v>
      </c>
      <c r="G94" s="141" t="e">
        <f>VLOOKUP($D94,#REF!,5,1)</f>
        <v>#REF!</v>
      </c>
      <c r="H94" s="141" t="e">
        <f>VLOOKUP($D94,#REF!,5,1)</f>
        <v>#REF!</v>
      </c>
      <c r="I94" s="141" t="e">
        <f>VLOOKUP($D94,#REF!,5,1)</f>
        <v>#REF!</v>
      </c>
      <c r="J94" s="141" t="e">
        <f>VLOOKUP($D94,#REF!,5,1)</f>
        <v>#REF!</v>
      </c>
      <c r="K94" s="141" t="e">
        <f>VLOOKUP($D94,#REF!,5,1)</f>
        <v>#REF!</v>
      </c>
      <c r="L94" s="141" t="e">
        <f>VLOOKUP($D94,#REF!,5,1)</f>
        <v>#REF!</v>
      </c>
      <c r="M94" s="141" t="e">
        <f>VLOOKUP($D94,#REF!,5,1)</f>
        <v>#REF!</v>
      </c>
      <c r="N94" s="141" t="e">
        <f>VLOOKUP($D94,#REF!,5,1)</f>
        <v>#REF!</v>
      </c>
      <c r="O94" s="141" t="e">
        <f>VLOOKUP($D94,#REF!,5,1)</f>
        <v>#REF!</v>
      </c>
      <c r="P94" s="141" t="e">
        <f>VLOOKUP($D94,#REF!,5,1)</f>
        <v>#REF!</v>
      </c>
      <c r="Q94" s="141" t="e">
        <f>VLOOKUP($D94,#REF!,5,1)</f>
        <v>#REF!</v>
      </c>
      <c r="R94" s="141" t="e">
        <f>VLOOKUP($D94,#REF!,5,1)</f>
        <v>#REF!</v>
      </c>
      <c r="S94" s="141" t="e">
        <f>VLOOKUP($D94,#REF!,5,1)</f>
        <v>#REF!</v>
      </c>
      <c r="T94" s="141" t="e">
        <f>VLOOKUP($D94,#REF!,5,1)</f>
        <v>#REF!</v>
      </c>
      <c r="U94" s="141" t="e">
        <f>VLOOKUP($D94,#REF!,5,1)</f>
        <v>#REF!</v>
      </c>
      <c r="V94" s="141" t="e">
        <f>VLOOKUP($D94,#REF!,5,1)</f>
        <v>#REF!</v>
      </c>
      <c r="W94" s="141" t="e">
        <f>VLOOKUP($D94,#REF!,5,1)</f>
        <v>#REF!</v>
      </c>
      <c r="X94" s="141" t="e">
        <f>VLOOKUP($D94,#REF!,5,1)</f>
        <v>#REF!</v>
      </c>
      <c r="Y94" s="141" t="e">
        <f>VLOOKUP($D94,#REF!,5,1)</f>
        <v>#REF!</v>
      </c>
      <c r="Z94" s="141" t="e">
        <f>VLOOKUP($D94,#REF!,5,1)</f>
        <v>#REF!</v>
      </c>
      <c r="AA94" s="141" t="e">
        <f>VLOOKUP($D94,#REF!,5,1)</f>
        <v>#REF!</v>
      </c>
      <c r="AB94" s="141" t="e">
        <f>VLOOKUP($D94,#REF!,5,1)</f>
        <v>#REF!</v>
      </c>
      <c r="AC94" s="141" t="e">
        <f>VLOOKUP($D94,#REF!,5,1)</f>
        <v>#REF!</v>
      </c>
      <c r="AD94" s="141" t="e">
        <f>VLOOKUP($D94,#REF!,5,1)</f>
        <v>#REF!</v>
      </c>
      <c r="AF94" s="1" t="e">
        <f>VLOOKUP($D94,#REF!,4,1)</f>
        <v>#REF!</v>
      </c>
    </row>
    <row r="95" spans="1:32" ht="13.9">
      <c r="A95" s="383"/>
      <c r="B95" s="384"/>
      <c r="C95" s="384"/>
      <c r="D95" s="152">
        <v>26.6</v>
      </c>
      <c r="E95" s="111" t="s">
        <v>233</v>
      </c>
      <c r="F95" s="141" t="e">
        <f>VLOOKUP(D95,'ŽS3_založenie SRO'!$A$7:$E$148,5,1)</f>
        <v>#N/A</v>
      </c>
      <c r="G95" s="141" t="e">
        <f>VLOOKUP($D95,#REF!,5,1)</f>
        <v>#REF!</v>
      </c>
      <c r="H95" s="141" t="e">
        <f>VLOOKUP($D95,#REF!,5,1)</f>
        <v>#REF!</v>
      </c>
      <c r="I95" s="141" t="e">
        <f>VLOOKUP($D95,#REF!,5,1)</f>
        <v>#REF!</v>
      </c>
      <c r="J95" s="141" t="e">
        <f>VLOOKUP($D95,#REF!,5,1)</f>
        <v>#REF!</v>
      </c>
      <c r="K95" s="141" t="e">
        <f>VLOOKUP($D95,#REF!,5,1)</f>
        <v>#REF!</v>
      </c>
      <c r="L95" s="141" t="e">
        <f>VLOOKUP($D95,#REF!,5,1)</f>
        <v>#REF!</v>
      </c>
      <c r="M95" s="141" t="e">
        <f>VLOOKUP($D95,#REF!,5,1)</f>
        <v>#REF!</v>
      </c>
      <c r="N95" s="141" t="e">
        <f>VLOOKUP($D95,#REF!,5,1)</f>
        <v>#REF!</v>
      </c>
      <c r="O95" s="141" t="e">
        <f>VLOOKUP($D95,#REF!,5,1)</f>
        <v>#REF!</v>
      </c>
      <c r="P95" s="141" t="e">
        <f>VLOOKUP($D95,#REF!,5,1)</f>
        <v>#REF!</v>
      </c>
      <c r="Q95" s="141" t="e">
        <f>VLOOKUP($D95,#REF!,5,1)</f>
        <v>#REF!</v>
      </c>
      <c r="R95" s="141" t="e">
        <f>VLOOKUP($D95,#REF!,5,1)</f>
        <v>#REF!</v>
      </c>
      <c r="S95" s="141" t="e">
        <f>VLOOKUP($D95,#REF!,5,1)</f>
        <v>#REF!</v>
      </c>
      <c r="T95" s="141" t="e">
        <f>VLOOKUP($D95,#REF!,5,1)</f>
        <v>#REF!</v>
      </c>
      <c r="U95" s="141" t="e">
        <f>VLOOKUP($D95,#REF!,5,1)</f>
        <v>#REF!</v>
      </c>
      <c r="V95" s="141" t="e">
        <f>VLOOKUP($D95,#REF!,5,1)</f>
        <v>#REF!</v>
      </c>
      <c r="W95" s="141" t="e">
        <f>VLOOKUP($D95,#REF!,5,1)</f>
        <v>#REF!</v>
      </c>
      <c r="X95" s="141" t="e">
        <f>VLOOKUP($D95,#REF!,5,1)</f>
        <v>#REF!</v>
      </c>
      <c r="Y95" s="141" t="e">
        <f>VLOOKUP($D95,#REF!,5,1)</f>
        <v>#REF!</v>
      </c>
      <c r="Z95" s="141" t="e">
        <f>VLOOKUP($D95,#REF!,5,1)</f>
        <v>#REF!</v>
      </c>
      <c r="AA95" s="141" t="e">
        <f>VLOOKUP($D95,#REF!,5,1)</f>
        <v>#REF!</v>
      </c>
      <c r="AB95" s="141" t="e">
        <f>VLOOKUP($D95,#REF!,5,1)</f>
        <v>#REF!</v>
      </c>
      <c r="AC95" s="141" t="e">
        <f>VLOOKUP($D95,#REF!,5,1)</f>
        <v>#REF!</v>
      </c>
      <c r="AD95" s="141" t="e">
        <f>VLOOKUP($D95,#REF!,5,1)</f>
        <v>#REF!</v>
      </c>
      <c r="AF95" s="1" t="e">
        <f>VLOOKUP($D95,#REF!,4,1)</f>
        <v>#REF!</v>
      </c>
    </row>
    <row r="96" spans="1:32" ht="13.9">
      <c r="A96" s="383"/>
      <c r="B96" s="384"/>
      <c r="C96" s="385"/>
      <c r="D96" s="154">
        <v>27</v>
      </c>
      <c r="E96" s="235" t="s">
        <v>234</v>
      </c>
      <c r="F96" s="144" t="e">
        <f>VLOOKUP(D96,'ŽS3_založenie SRO'!$A$7:$E$148,5,1)</f>
        <v>#N/A</v>
      </c>
      <c r="G96" s="144" t="e">
        <f>VLOOKUP($D96,#REF!,5,1)</f>
        <v>#REF!</v>
      </c>
      <c r="H96" s="144" t="e">
        <f>VLOOKUP($D96,#REF!,5,1)</f>
        <v>#REF!</v>
      </c>
      <c r="I96" s="144" t="e">
        <f>VLOOKUP($D96,#REF!,5,1)</f>
        <v>#REF!</v>
      </c>
      <c r="J96" s="144" t="e">
        <f>VLOOKUP($D96,#REF!,5,1)</f>
        <v>#REF!</v>
      </c>
      <c r="K96" s="144" t="e">
        <f>VLOOKUP($D96,#REF!,5,1)</f>
        <v>#REF!</v>
      </c>
      <c r="L96" s="144" t="e">
        <f>VLOOKUP($D96,#REF!,5,1)</f>
        <v>#REF!</v>
      </c>
      <c r="M96" s="144" t="e">
        <f>VLOOKUP($D96,#REF!,5,1)</f>
        <v>#REF!</v>
      </c>
      <c r="N96" s="144" t="e">
        <f>VLOOKUP($D96,#REF!,5,1)</f>
        <v>#REF!</v>
      </c>
      <c r="O96" s="144" t="e">
        <f>VLOOKUP($D96,#REF!,5,1)</f>
        <v>#REF!</v>
      </c>
      <c r="P96" s="144" t="e">
        <f>VLOOKUP($D96,#REF!,5,1)</f>
        <v>#REF!</v>
      </c>
      <c r="Q96" s="144" t="e">
        <f>VLOOKUP($D96,#REF!,5,1)</f>
        <v>#REF!</v>
      </c>
      <c r="R96" s="144" t="e">
        <f>VLOOKUP($D96,#REF!,5,1)</f>
        <v>#REF!</v>
      </c>
      <c r="S96" s="144" t="e">
        <f>VLOOKUP($D96,#REF!,5,1)</f>
        <v>#REF!</v>
      </c>
      <c r="T96" s="144" t="e">
        <f>VLOOKUP($D96,#REF!,5,1)</f>
        <v>#REF!</v>
      </c>
      <c r="U96" s="144" t="e">
        <f>VLOOKUP($D96,#REF!,5,1)</f>
        <v>#REF!</v>
      </c>
      <c r="V96" s="144" t="e">
        <f>VLOOKUP($D96,#REF!,5,1)</f>
        <v>#REF!</v>
      </c>
      <c r="W96" s="144" t="e">
        <f>VLOOKUP($D96,#REF!,5,1)</f>
        <v>#REF!</v>
      </c>
      <c r="X96" s="144" t="e">
        <f>VLOOKUP($D96,#REF!,5,1)</f>
        <v>#REF!</v>
      </c>
      <c r="Y96" s="144" t="e">
        <f>VLOOKUP($D96,#REF!,5,1)</f>
        <v>#REF!</v>
      </c>
      <c r="Z96" s="144" t="e">
        <f>VLOOKUP($D96,#REF!,5,1)</f>
        <v>#REF!</v>
      </c>
      <c r="AA96" s="144" t="e">
        <f>VLOOKUP($D96,#REF!,5,1)</f>
        <v>#REF!</v>
      </c>
      <c r="AB96" s="144" t="e">
        <f>VLOOKUP($D96,#REF!,5,1)</f>
        <v>#REF!</v>
      </c>
      <c r="AC96" s="144" t="e">
        <f>VLOOKUP($D96,#REF!,5,1)</f>
        <v>#REF!</v>
      </c>
      <c r="AD96" s="144" t="e">
        <f>VLOOKUP($D96,#REF!,5,1)</f>
        <v>#REF!</v>
      </c>
      <c r="AF96" s="1" t="e">
        <f>VLOOKUP($D96,#REF!,4,1)</f>
        <v>#REF!</v>
      </c>
    </row>
    <row r="97" spans="1:32" ht="13.9">
      <c r="A97" s="383"/>
      <c r="B97" s="384"/>
      <c r="C97" s="375" t="s">
        <v>235</v>
      </c>
      <c r="D97" s="152">
        <v>28.1</v>
      </c>
      <c r="E97" s="111" t="s">
        <v>236</v>
      </c>
      <c r="F97" s="145" t="e">
        <f>VLOOKUP(D97,'ŽS3_založenie SRO'!$A$7:$E$148,5,1)</f>
        <v>#N/A</v>
      </c>
      <c r="G97" s="145" t="e">
        <f>VLOOKUP($D97,#REF!,5,1)</f>
        <v>#REF!</v>
      </c>
      <c r="H97" s="145" t="e">
        <f>VLOOKUP($D97,#REF!,5,1)</f>
        <v>#REF!</v>
      </c>
      <c r="I97" s="145" t="e">
        <f>VLOOKUP($D97,#REF!,5,1)</f>
        <v>#REF!</v>
      </c>
      <c r="J97" s="145" t="e">
        <f>VLOOKUP($D97,#REF!,5,1)</f>
        <v>#REF!</v>
      </c>
      <c r="K97" s="145" t="e">
        <f>VLOOKUP($D97,#REF!,5,1)</f>
        <v>#REF!</v>
      </c>
      <c r="L97" s="145" t="e">
        <f>VLOOKUP($D97,#REF!,5,1)</f>
        <v>#REF!</v>
      </c>
      <c r="M97" s="145" t="e">
        <f>VLOOKUP($D97,#REF!,5,1)</f>
        <v>#REF!</v>
      </c>
      <c r="N97" s="145" t="e">
        <f>VLOOKUP($D97,#REF!,5,1)</f>
        <v>#REF!</v>
      </c>
      <c r="O97" s="145" t="e">
        <f>VLOOKUP($D97,#REF!,5,1)</f>
        <v>#REF!</v>
      </c>
      <c r="P97" s="145" t="e">
        <f>VLOOKUP($D97,#REF!,5,1)</f>
        <v>#REF!</v>
      </c>
      <c r="Q97" s="145" t="e">
        <f>VLOOKUP($D97,#REF!,5,1)</f>
        <v>#REF!</v>
      </c>
      <c r="R97" s="145" t="e">
        <f>VLOOKUP($D97,#REF!,5,1)</f>
        <v>#REF!</v>
      </c>
      <c r="S97" s="145" t="e">
        <f>VLOOKUP($D97,#REF!,5,1)</f>
        <v>#REF!</v>
      </c>
      <c r="T97" s="145" t="e">
        <f>VLOOKUP($D97,#REF!,5,1)</f>
        <v>#REF!</v>
      </c>
      <c r="U97" s="145" t="e">
        <f>VLOOKUP($D97,#REF!,5,1)</f>
        <v>#REF!</v>
      </c>
      <c r="V97" s="145" t="e">
        <f>VLOOKUP($D97,#REF!,5,1)</f>
        <v>#REF!</v>
      </c>
      <c r="W97" s="145" t="e">
        <f>VLOOKUP($D97,#REF!,5,1)</f>
        <v>#REF!</v>
      </c>
      <c r="X97" s="145" t="e">
        <f>VLOOKUP($D97,#REF!,5,1)</f>
        <v>#REF!</v>
      </c>
      <c r="Y97" s="145" t="e">
        <f>VLOOKUP($D97,#REF!,5,1)</f>
        <v>#REF!</v>
      </c>
      <c r="Z97" s="145" t="e">
        <f>VLOOKUP($D97,#REF!,5,1)</f>
        <v>#REF!</v>
      </c>
      <c r="AA97" s="145" t="e">
        <f>VLOOKUP($D97,#REF!,5,1)</f>
        <v>#REF!</v>
      </c>
      <c r="AB97" s="155" t="e">
        <f>VLOOKUP($D97,#REF!,5,1)</f>
        <v>#REF!</v>
      </c>
      <c r="AC97" s="141" t="e">
        <f>VLOOKUP($D97,#REF!,5,1)</f>
        <v>#REF!</v>
      </c>
      <c r="AD97" s="141" t="e">
        <f>VLOOKUP($D97,#REF!,5,1)</f>
        <v>#REF!</v>
      </c>
      <c r="AF97" s="1" t="e">
        <f>VLOOKUP($D97,#REF!,4,1)</f>
        <v>#REF!</v>
      </c>
    </row>
    <row r="98" spans="1:32" ht="13.9">
      <c r="A98" s="383"/>
      <c r="B98" s="384"/>
      <c r="C98" s="384"/>
      <c r="D98" s="152">
        <v>28.2</v>
      </c>
      <c r="E98" s="111" t="s">
        <v>237</v>
      </c>
      <c r="F98" s="141" t="e">
        <f>VLOOKUP(D98,'ŽS3_založenie SRO'!$A$7:$E$148,5,1)</f>
        <v>#N/A</v>
      </c>
      <c r="G98" s="141" t="e">
        <f>VLOOKUP($D98,#REF!,5,1)</f>
        <v>#REF!</v>
      </c>
      <c r="H98" s="141" t="e">
        <f>VLOOKUP($D98,#REF!,5,1)</f>
        <v>#REF!</v>
      </c>
      <c r="I98" s="141" t="e">
        <f>VLOOKUP($D98,#REF!,5,1)</f>
        <v>#REF!</v>
      </c>
      <c r="J98" s="141" t="e">
        <f>VLOOKUP($D98,#REF!,5,1)</f>
        <v>#REF!</v>
      </c>
      <c r="K98" s="141" t="e">
        <f>VLOOKUP($D98,#REF!,5,1)</f>
        <v>#REF!</v>
      </c>
      <c r="L98" s="141" t="e">
        <f>VLOOKUP($D98,#REF!,5,1)</f>
        <v>#REF!</v>
      </c>
      <c r="M98" s="141" t="e">
        <f>VLOOKUP($D98,#REF!,5,1)</f>
        <v>#REF!</v>
      </c>
      <c r="N98" s="141" t="e">
        <f>VLOOKUP($D98,#REF!,5,1)</f>
        <v>#REF!</v>
      </c>
      <c r="O98" s="141" t="e">
        <f>VLOOKUP($D98,#REF!,5,1)</f>
        <v>#REF!</v>
      </c>
      <c r="P98" s="141" t="e">
        <f>VLOOKUP($D98,#REF!,5,1)</f>
        <v>#REF!</v>
      </c>
      <c r="Q98" s="141" t="e">
        <f>VLOOKUP($D98,#REF!,5,1)</f>
        <v>#REF!</v>
      </c>
      <c r="R98" s="141" t="e">
        <f>VLOOKUP($D98,#REF!,5,1)</f>
        <v>#REF!</v>
      </c>
      <c r="S98" s="141" t="e">
        <f>VLOOKUP($D98,#REF!,5,1)</f>
        <v>#REF!</v>
      </c>
      <c r="T98" s="141" t="e">
        <f>VLOOKUP($D98,#REF!,5,1)</f>
        <v>#REF!</v>
      </c>
      <c r="U98" s="141" t="e">
        <f>VLOOKUP($D98,#REF!,5,1)</f>
        <v>#REF!</v>
      </c>
      <c r="V98" s="141" t="e">
        <f>VLOOKUP($D98,#REF!,5,1)</f>
        <v>#REF!</v>
      </c>
      <c r="W98" s="141" t="e">
        <f>VLOOKUP($D98,#REF!,5,1)</f>
        <v>#REF!</v>
      </c>
      <c r="X98" s="141" t="e">
        <f>VLOOKUP($D98,#REF!,5,1)</f>
        <v>#REF!</v>
      </c>
      <c r="Y98" s="141" t="e">
        <f>VLOOKUP($D98,#REF!,5,1)</f>
        <v>#REF!</v>
      </c>
      <c r="Z98" s="141" t="e">
        <f>VLOOKUP($D98,#REF!,5,1)</f>
        <v>#REF!</v>
      </c>
      <c r="AA98" s="141" t="e">
        <f>VLOOKUP($D98,#REF!,5,1)</f>
        <v>#REF!</v>
      </c>
      <c r="AB98" s="156" t="e">
        <f>VLOOKUP($D98,#REF!,5,1)</f>
        <v>#REF!</v>
      </c>
      <c r="AC98" s="141" t="e">
        <f>VLOOKUP($D98,#REF!,5,1)</f>
        <v>#REF!</v>
      </c>
      <c r="AD98" s="141" t="e">
        <f>VLOOKUP($D98,#REF!,5,1)</f>
        <v>#REF!</v>
      </c>
      <c r="AF98" s="1" t="e">
        <f>VLOOKUP($D98,#REF!,4,1)</f>
        <v>#REF!</v>
      </c>
    </row>
    <row r="99" spans="1:32" ht="13.9">
      <c r="A99" s="383"/>
      <c r="B99" s="384"/>
      <c r="C99" s="384"/>
      <c r="D99" s="152">
        <v>28.3</v>
      </c>
      <c r="E99" s="111" t="s">
        <v>238</v>
      </c>
      <c r="F99" s="141" t="e">
        <f>VLOOKUP(D99,'ŽS3_založenie SRO'!$A$7:$E$148,5,1)</f>
        <v>#N/A</v>
      </c>
      <c r="G99" s="141" t="e">
        <f>VLOOKUP($D99,#REF!,5,1)</f>
        <v>#REF!</v>
      </c>
      <c r="H99" s="141" t="e">
        <f>VLOOKUP($D99,#REF!,5,1)</f>
        <v>#REF!</v>
      </c>
      <c r="I99" s="141" t="e">
        <f>VLOOKUP($D99,#REF!,5,1)</f>
        <v>#REF!</v>
      </c>
      <c r="J99" s="141" t="e">
        <f>VLOOKUP($D99,#REF!,5,1)</f>
        <v>#REF!</v>
      </c>
      <c r="K99" s="141" t="e">
        <f>VLOOKUP($D99,#REF!,5,1)</f>
        <v>#REF!</v>
      </c>
      <c r="L99" s="141" t="e">
        <f>VLOOKUP($D99,#REF!,5,1)</f>
        <v>#REF!</v>
      </c>
      <c r="M99" s="141" t="e">
        <f>VLOOKUP($D99,#REF!,5,1)</f>
        <v>#REF!</v>
      </c>
      <c r="N99" s="141" t="e">
        <f>VLOOKUP($D99,#REF!,5,1)</f>
        <v>#REF!</v>
      </c>
      <c r="O99" s="141" t="e">
        <f>VLOOKUP($D99,#REF!,5,1)</f>
        <v>#REF!</v>
      </c>
      <c r="P99" s="141" t="e">
        <f>VLOOKUP($D99,#REF!,5,1)</f>
        <v>#REF!</v>
      </c>
      <c r="Q99" s="141" t="e">
        <f>VLOOKUP($D99,#REF!,5,1)</f>
        <v>#REF!</v>
      </c>
      <c r="R99" s="141" t="e">
        <f>VLOOKUP($D99,#REF!,5,1)</f>
        <v>#REF!</v>
      </c>
      <c r="S99" s="141" t="e">
        <f>VLOOKUP($D99,#REF!,5,1)</f>
        <v>#REF!</v>
      </c>
      <c r="T99" s="141" t="e">
        <f>VLOOKUP($D99,#REF!,5,1)</f>
        <v>#REF!</v>
      </c>
      <c r="U99" s="141" t="e">
        <f>VLOOKUP($D99,#REF!,5,1)</f>
        <v>#REF!</v>
      </c>
      <c r="V99" s="141" t="e">
        <f>VLOOKUP($D99,#REF!,5,1)</f>
        <v>#REF!</v>
      </c>
      <c r="W99" s="141" t="e">
        <f>VLOOKUP($D99,#REF!,5,1)</f>
        <v>#REF!</v>
      </c>
      <c r="X99" s="141" t="e">
        <f>VLOOKUP($D99,#REF!,5,1)</f>
        <v>#REF!</v>
      </c>
      <c r="Y99" s="141" t="e">
        <f>VLOOKUP($D99,#REF!,5,1)</f>
        <v>#REF!</v>
      </c>
      <c r="Z99" s="141" t="e">
        <f>VLOOKUP($D99,#REF!,5,1)</f>
        <v>#REF!</v>
      </c>
      <c r="AA99" s="141" t="e">
        <f>VLOOKUP($D99,#REF!,5,1)</f>
        <v>#REF!</v>
      </c>
      <c r="AB99" s="156" t="e">
        <f>VLOOKUP($D99,#REF!,5,1)</f>
        <v>#REF!</v>
      </c>
      <c r="AC99" s="141" t="e">
        <f>VLOOKUP($D99,#REF!,5,1)</f>
        <v>#REF!</v>
      </c>
      <c r="AD99" s="141" t="e">
        <f>VLOOKUP($D99,#REF!,5,1)</f>
        <v>#REF!</v>
      </c>
      <c r="AF99" s="1" t="e">
        <f>VLOOKUP($D99,#REF!,4,1)</f>
        <v>#REF!</v>
      </c>
    </row>
    <row r="100" spans="1:32" ht="13.9">
      <c r="A100" s="383"/>
      <c r="B100" s="385"/>
      <c r="C100" s="385"/>
      <c r="D100" s="154">
        <v>28.4</v>
      </c>
      <c r="E100" s="235" t="s">
        <v>239</v>
      </c>
      <c r="F100" s="144" t="e">
        <f>VLOOKUP(D100,'ŽS3_založenie SRO'!$A$7:$E$148,5,1)</f>
        <v>#N/A</v>
      </c>
      <c r="G100" s="144" t="e">
        <f>VLOOKUP($D100,#REF!,5,1)</f>
        <v>#REF!</v>
      </c>
      <c r="H100" s="144" t="e">
        <f>VLOOKUP($D100,#REF!,5,1)</f>
        <v>#REF!</v>
      </c>
      <c r="I100" s="144" t="e">
        <f>VLOOKUP($D100,#REF!,5,1)</f>
        <v>#REF!</v>
      </c>
      <c r="J100" s="144" t="e">
        <f>VLOOKUP($D100,#REF!,5,1)</f>
        <v>#REF!</v>
      </c>
      <c r="K100" s="144" t="e">
        <f>VLOOKUP($D100,#REF!,5,1)</f>
        <v>#REF!</v>
      </c>
      <c r="L100" s="144" t="e">
        <f>VLOOKUP($D100,#REF!,5,1)</f>
        <v>#REF!</v>
      </c>
      <c r="M100" s="144" t="e">
        <f>VLOOKUP($D100,#REF!,5,1)</f>
        <v>#REF!</v>
      </c>
      <c r="N100" s="144" t="e">
        <f>VLOOKUP($D100,#REF!,5,1)</f>
        <v>#REF!</v>
      </c>
      <c r="O100" s="144" t="e">
        <f>VLOOKUP($D100,#REF!,5,1)</f>
        <v>#REF!</v>
      </c>
      <c r="P100" s="144" t="e">
        <f>VLOOKUP($D100,#REF!,5,1)</f>
        <v>#REF!</v>
      </c>
      <c r="Q100" s="144" t="e">
        <f>VLOOKUP($D100,#REF!,5,1)</f>
        <v>#REF!</v>
      </c>
      <c r="R100" s="144" t="e">
        <f>VLOOKUP($D100,#REF!,5,1)</f>
        <v>#REF!</v>
      </c>
      <c r="S100" s="144" t="e">
        <f>VLOOKUP($D100,#REF!,5,1)</f>
        <v>#REF!</v>
      </c>
      <c r="T100" s="144" t="e">
        <f>VLOOKUP($D100,#REF!,5,1)</f>
        <v>#REF!</v>
      </c>
      <c r="U100" s="144" t="e">
        <f>VLOOKUP($D100,#REF!,5,1)</f>
        <v>#REF!</v>
      </c>
      <c r="V100" s="144" t="e">
        <f>VLOOKUP($D100,#REF!,5,1)</f>
        <v>#REF!</v>
      </c>
      <c r="W100" s="144" t="e">
        <f>VLOOKUP($D100,#REF!,5,1)</f>
        <v>#REF!</v>
      </c>
      <c r="X100" s="144" t="e">
        <f>VLOOKUP($D100,#REF!,5,1)</f>
        <v>#REF!</v>
      </c>
      <c r="Y100" s="144" t="e">
        <f>VLOOKUP($D100,#REF!,5,1)</f>
        <v>#REF!</v>
      </c>
      <c r="Z100" s="144" t="e">
        <f>VLOOKUP($D100,#REF!,5,1)</f>
        <v>#REF!</v>
      </c>
      <c r="AA100" s="144" t="e">
        <f>VLOOKUP($D100,#REF!,5,1)</f>
        <v>#REF!</v>
      </c>
      <c r="AB100" s="157" t="e">
        <f>VLOOKUP($D100,#REF!,5,1)</f>
        <v>#REF!</v>
      </c>
      <c r="AC100" s="144" t="e">
        <f>VLOOKUP($D100,#REF!,5,1)</f>
        <v>#REF!</v>
      </c>
      <c r="AD100" s="144" t="e">
        <f>VLOOKUP($D100,#REF!,5,1)</f>
        <v>#REF!</v>
      </c>
      <c r="AF100" s="1" t="e">
        <f>VLOOKUP($D100,#REF!,4,1)</f>
        <v>#REF!</v>
      </c>
    </row>
    <row r="101" spans="1:32" ht="13.15">
      <c r="F101" t="e">
        <f t="shared" ref="F101:AD101" si="0">SUM(F3:F100)</f>
        <v>#N/A</v>
      </c>
      <c r="G101" t="e">
        <f t="shared" si="0"/>
        <v>#REF!</v>
      </c>
      <c r="H101" t="e">
        <f t="shared" si="0"/>
        <v>#REF!</v>
      </c>
      <c r="I101" t="e">
        <f t="shared" si="0"/>
        <v>#REF!</v>
      </c>
      <c r="J101" t="e">
        <f t="shared" si="0"/>
        <v>#REF!</v>
      </c>
      <c r="K101" t="e">
        <f t="shared" si="0"/>
        <v>#REF!</v>
      </c>
      <c r="L101" t="e">
        <f t="shared" si="0"/>
        <v>#REF!</v>
      </c>
      <c r="M101" t="e">
        <f t="shared" si="0"/>
        <v>#REF!</v>
      </c>
      <c r="N101" t="e">
        <f t="shared" si="0"/>
        <v>#REF!</v>
      </c>
      <c r="O101" t="e">
        <f t="shared" si="0"/>
        <v>#REF!</v>
      </c>
      <c r="P101" t="e">
        <f t="shared" si="0"/>
        <v>#REF!</v>
      </c>
      <c r="Q101" t="e">
        <f t="shared" si="0"/>
        <v>#REF!</v>
      </c>
      <c r="R101" t="e">
        <f t="shared" si="0"/>
        <v>#REF!</v>
      </c>
      <c r="S101" t="e">
        <f t="shared" si="0"/>
        <v>#REF!</v>
      </c>
      <c r="T101" t="e">
        <f t="shared" si="0"/>
        <v>#REF!</v>
      </c>
      <c r="U101" t="e">
        <f t="shared" si="0"/>
        <v>#REF!</v>
      </c>
      <c r="V101" t="e">
        <f t="shared" si="0"/>
        <v>#REF!</v>
      </c>
      <c r="W101" t="e">
        <f t="shared" si="0"/>
        <v>#REF!</v>
      </c>
      <c r="X101" t="e">
        <f t="shared" si="0"/>
        <v>#REF!</v>
      </c>
      <c r="Y101" t="e">
        <f t="shared" si="0"/>
        <v>#REF!</v>
      </c>
      <c r="Z101" t="e">
        <f t="shared" si="0"/>
        <v>#REF!</v>
      </c>
      <c r="AA101" t="e">
        <f t="shared" si="0"/>
        <v>#REF!</v>
      </c>
      <c r="AB101" t="e">
        <f t="shared" si="0"/>
        <v>#REF!</v>
      </c>
      <c r="AC101" t="e">
        <f t="shared" si="0"/>
        <v>#REF!</v>
      </c>
      <c r="AD101" t="e">
        <f t="shared" si="0"/>
        <v>#REF!</v>
      </c>
    </row>
    <row r="103" spans="1:32" ht="41.45">
      <c r="D103" s="158" t="s">
        <v>2</v>
      </c>
      <c r="E103" s="3" t="s">
        <v>240</v>
      </c>
      <c r="F103" s="159">
        <f>'ŽS3_založenie SRO'!$D$151</f>
        <v>110</v>
      </c>
      <c r="G103" s="159" t="e">
        <f>#REF!</f>
        <v>#REF!</v>
      </c>
      <c r="H103" s="159" t="e">
        <f>#REF!</f>
        <v>#REF!</v>
      </c>
      <c r="I103" s="159" t="e">
        <f>#REF!</f>
        <v>#REF!</v>
      </c>
      <c r="J103" s="159" t="e">
        <f>#REF!</f>
        <v>#REF!</v>
      </c>
      <c r="K103" s="159" t="e">
        <f>#REF!</f>
        <v>#REF!</v>
      </c>
      <c r="L103" s="159" t="e">
        <f>#REF!</f>
        <v>#REF!</v>
      </c>
      <c r="M103" s="159" t="e">
        <f>#REF!</f>
        <v>#REF!</v>
      </c>
      <c r="N103" s="159" t="e">
        <f>#REF!</f>
        <v>#REF!</v>
      </c>
      <c r="O103" s="159" t="e">
        <f>#REF!</f>
        <v>#REF!</v>
      </c>
      <c r="P103" s="159" t="e">
        <f>#REF!</f>
        <v>#REF!</v>
      </c>
      <c r="Q103" s="159" t="e">
        <f>#REF!</f>
        <v>#REF!</v>
      </c>
      <c r="R103" s="159" t="e">
        <f>#REF!</f>
        <v>#REF!</v>
      </c>
      <c r="S103" s="159" t="e">
        <f>#REF!</f>
        <v>#REF!</v>
      </c>
      <c r="T103" s="159" t="e">
        <f>#REF!</f>
        <v>#REF!</v>
      </c>
      <c r="U103" s="159" t="e">
        <f>#REF!</f>
        <v>#REF!</v>
      </c>
      <c r="V103" s="159" t="e">
        <f>#REF!</f>
        <v>#REF!</v>
      </c>
      <c r="W103" s="159" t="e">
        <f>#REF!</f>
        <v>#REF!</v>
      </c>
      <c r="X103" s="159" t="e">
        <f>#REF!</f>
        <v>#REF!</v>
      </c>
      <c r="Y103" s="159" t="e">
        <f>#REF!</f>
        <v>#REF!</v>
      </c>
      <c r="Z103" s="159" t="e">
        <f>#REF!</f>
        <v>#REF!</v>
      </c>
      <c r="AA103" s="159" t="e">
        <f>#REF!</f>
        <v>#REF!</v>
      </c>
      <c r="AB103" s="159" t="e">
        <f>#REF!</f>
        <v>#REF!</v>
      </c>
      <c r="AC103" s="159" t="e">
        <f>#REF!</f>
        <v>#REF!</v>
      </c>
      <c r="AD103" s="159" t="e">
        <f>#REF!</f>
        <v>#REF!</v>
      </c>
    </row>
    <row r="104" spans="1:32" ht="41.45">
      <c r="D104" s="158" t="s">
        <v>3</v>
      </c>
      <c r="E104" s="3" t="s">
        <v>241</v>
      </c>
      <c r="F104" s="159">
        <f>'ŽS3_založenie SRO'!$D$152</f>
        <v>5</v>
      </c>
      <c r="G104" s="159" t="e">
        <f>#REF!</f>
        <v>#REF!</v>
      </c>
      <c r="H104" s="159" t="e">
        <f>#REF!</f>
        <v>#REF!</v>
      </c>
      <c r="I104" s="159" t="e">
        <f>#REF!</f>
        <v>#REF!</v>
      </c>
      <c r="J104" s="159" t="e">
        <f>#REF!</f>
        <v>#REF!</v>
      </c>
      <c r="K104" s="159" t="e">
        <f>#REF!</f>
        <v>#REF!</v>
      </c>
      <c r="L104" s="159" t="e">
        <f>#REF!</f>
        <v>#REF!</v>
      </c>
      <c r="M104" s="159" t="e">
        <f>#REF!</f>
        <v>#REF!</v>
      </c>
      <c r="N104" s="159" t="e">
        <f>#REF!</f>
        <v>#REF!</v>
      </c>
      <c r="O104" s="159" t="e">
        <f>#REF!</f>
        <v>#REF!</v>
      </c>
      <c r="P104" s="159" t="e">
        <f>#REF!</f>
        <v>#REF!</v>
      </c>
      <c r="Q104" s="159" t="e">
        <f>#REF!</f>
        <v>#REF!</v>
      </c>
      <c r="R104" s="159" t="e">
        <f>#REF!</f>
        <v>#REF!</v>
      </c>
      <c r="S104" s="159" t="e">
        <f>#REF!</f>
        <v>#REF!</v>
      </c>
      <c r="T104" s="159" t="e">
        <f>#REF!</f>
        <v>#REF!</v>
      </c>
      <c r="U104" s="159" t="e">
        <f>#REF!</f>
        <v>#REF!</v>
      </c>
      <c r="V104" s="159" t="e">
        <f>#REF!</f>
        <v>#REF!</v>
      </c>
      <c r="W104" s="159" t="e">
        <f>#REF!</f>
        <v>#REF!</v>
      </c>
      <c r="X104" s="159" t="e">
        <f>#REF!</f>
        <v>#REF!</v>
      </c>
      <c r="Y104" s="159" t="e">
        <f>#REF!</f>
        <v>#REF!</v>
      </c>
      <c r="Z104" s="159" t="e">
        <f>#REF!</f>
        <v>#REF!</v>
      </c>
      <c r="AA104" s="159" t="e">
        <f>#REF!</f>
        <v>#REF!</v>
      </c>
      <c r="AB104" s="159" t="e">
        <f>#REF!</f>
        <v>#REF!</v>
      </c>
      <c r="AC104" s="159" t="e">
        <f>#REF!</f>
        <v>#REF!</v>
      </c>
      <c r="AD104" s="159" t="e">
        <f>#REF!</f>
        <v>#REF!</v>
      </c>
    </row>
    <row r="105" spans="1:32" ht="13.9">
      <c r="D105" s="158" t="s">
        <v>4</v>
      </c>
      <c r="E105" s="3" t="s">
        <v>242</v>
      </c>
      <c r="F105" s="159">
        <f>'ŽS3_založenie SRO'!$D$153</f>
        <v>39</v>
      </c>
      <c r="G105" s="159" t="e">
        <f>#REF!</f>
        <v>#REF!</v>
      </c>
      <c r="H105" s="159" t="e">
        <f>#REF!</f>
        <v>#REF!</v>
      </c>
      <c r="I105" s="159" t="e">
        <f>#REF!</f>
        <v>#REF!</v>
      </c>
      <c r="J105" s="159" t="e">
        <f>#REF!</f>
        <v>#REF!</v>
      </c>
      <c r="K105" s="159" t="e">
        <f>#REF!</f>
        <v>#REF!</v>
      </c>
      <c r="L105" s="159" t="e">
        <f>#REF!</f>
        <v>#REF!</v>
      </c>
      <c r="M105" s="159" t="e">
        <f>#REF!</f>
        <v>#REF!</v>
      </c>
      <c r="N105" s="159" t="e">
        <f>#REF!</f>
        <v>#REF!</v>
      </c>
      <c r="O105" s="159" t="e">
        <f>#REF!</f>
        <v>#REF!</v>
      </c>
      <c r="P105" s="159" t="e">
        <f>#REF!</f>
        <v>#REF!</v>
      </c>
      <c r="Q105" s="159" t="e">
        <f>#REF!</f>
        <v>#REF!</v>
      </c>
      <c r="R105" s="159" t="e">
        <f>#REF!</f>
        <v>#REF!</v>
      </c>
      <c r="S105" s="159" t="e">
        <f>#REF!</f>
        <v>#REF!</v>
      </c>
      <c r="T105" s="159" t="e">
        <f>#REF!</f>
        <v>#REF!</v>
      </c>
      <c r="U105" s="159" t="e">
        <f>#REF!</f>
        <v>#REF!</v>
      </c>
      <c r="V105" s="159" t="e">
        <f>#REF!</f>
        <v>#REF!</v>
      </c>
      <c r="W105" s="159" t="e">
        <f>#REF!</f>
        <v>#REF!</v>
      </c>
      <c r="X105" s="159" t="e">
        <f>#REF!</f>
        <v>#REF!</v>
      </c>
      <c r="Y105" s="159" t="e">
        <f>#REF!</f>
        <v>#REF!</v>
      </c>
      <c r="Z105" s="159" t="e">
        <f>#REF!</f>
        <v>#REF!</v>
      </c>
      <c r="AA105" s="159" t="e">
        <f>#REF!</f>
        <v>#REF!</v>
      </c>
      <c r="AB105" s="159" t="e">
        <f>#REF!</f>
        <v>#REF!</v>
      </c>
      <c r="AC105" s="159" t="e">
        <f>#REF!</f>
        <v>#REF!</v>
      </c>
      <c r="AD105" s="159" t="e">
        <f>#REF!</f>
        <v>#REF!</v>
      </c>
    </row>
    <row r="106" spans="1:32" ht="41.45">
      <c r="D106" s="158" t="s">
        <v>5</v>
      </c>
      <c r="E106" s="3" t="s">
        <v>243</v>
      </c>
      <c r="F106" s="159">
        <f>'ŽS3_založenie SRO'!$D$154</f>
        <v>105</v>
      </c>
      <c r="G106" s="159" t="e">
        <f>#REF!</f>
        <v>#REF!</v>
      </c>
      <c r="H106" s="159" t="e">
        <f>#REF!</f>
        <v>#REF!</v>
      </c>
      <c r="I106" s="159" t="e">
        <f>#REF!</f>
        <v>#REF!</v>
      </c>
      <c r="J106" s="159" t="e">
        <f>#REF!</f>
        <v>#REF!</v>
      </c>
      <c r="K106" s="159" t="e">
        <f>#REF!</f>
        <v>#REF!</v>
      </c>
      <c r="L106" s="159" t="e">
        <f>#REF!</f>
        <v>#REF!</v>
      </c>
      <c r="M106" s="159" t="e">
        <f>#REF!</f>
        <v>#REF!</v>
      </c>
      <c r="N106" s="159" t="e">
        <f>#REF!</f>
        <v>#REF!</v>
      </c>
      <c r="O106" s="159" t="e">
        <f>#REF!</f>
        <v>#REF!</v>
      </c>
      <c r="P106" s="159" t="e">
        <f>#REF!</f>
        <v>#REF!</v>
      </c>
      <c r="Q106" s="159" t="e">
        <f>#REF!</f>
        <v>#REF!</v>
      </c>
      <c r="R106" s="159" t="e">
        <f>#REF!</f>
        <v>#REF!</v>
      </c>
      <c r="S106" s="159" t="e">
        <f>#REF!</f>
        <v>#REF!</v>
      </c>
      <c r="T106" s="159" t="e">
        <f>#REF!</f>
        <v>#REF!</v>
      </c>
      <c r="U106" s="159" t="e">
        <f>#REF!</f>
        <v>#REF!</v>
      </c>
      <c r="V106" s="159" t="e">
        <f>#REF!</f>
        <v>#REF!</v>
      </c>
      <c r="W106" s="159" t="e">
        <f>#REF!</f>
        <v>#REF!</v>
      </c>
      <c r="X106" s="159" t="e">
        <f>#REF!</f>
        <v>#REF!</v>
      </c>
      <c r="Y106" s="159" t="e">
        <f>#REF!</f>
        <v>#REF!</v>
      </c>
      <c r="Z106" s="159" t="e">
        <f>#REF!</f>
        <v>#REF!</v>
      </c>
      <c r="AA106" s="159" t="e">
        <f>#REF!</f>
        <v>#REF!</v>
      </c>
      <c r="AB106" s="159" t="e">
        <f>#REF!</f>
        <v>#REF!</v>
      </c>
      <c r="AC106" s="159" t="e">
        <f>#REF!</f>
        <v>#REF!</v>
      </c>
      <c r="AD106" s="159" t="e">
        <f>#REF!</f>
        <v>#REF!</v>
      </c>
    </row>
    <row r="107" spans="1:32" ht="27.6">
      <c r="D107" s="160" t="s">
        <v>244</v>
      </c>
      <c r="E107" s="3" t="s">
        <v>245</v>
      </c>
      <c r="F107" s="161">
        <f>'ŽS3_založenie SRO'!$D$155</f>
        <v>0.4411309523809524</v>
      </c>
      <c r="G107" s="161" t="e">
        <f>#REF!</f>
        <v>#REF!</v>
      </c>
      <c r="H107" s="161" t="e">
        <f>#REF!</f>
        <v>#REF!</v>
      </c>
      <c r="I107" s="161" t="e">
        <f>#REF!</f>
        <v>#REF!</v>
      </c>
      <c r="J107" s="161" t="e">
        <f>#REF!</f>
        <v>#REF!</v>
      </c>
      <c r="K107" s="161" t="e">
        <f>#REF!</f>
        <v>#REF!</v>
      </c>
      <c r="L107" s="161" t="e">
        <f>#REF!</f>
        <v>#REF!</v>
      </c>
      <c r="M107" s="161" t="e">
        <f>#REF!</f>
        <v>#REF!</v>
      </c>
      <c r="N107" s="161" t="e">
        <f>#REF!</f>
        <v>#REF!</v>
      </c>
      <c r="O107" s="161" t="e">
        <f>#REF!</f>
        <v>#REF!</v>
      </c>
      <c r="P107" s="161" t="e">
        <f>#REF!</f>
        <v>#REF!</v>
      </c>
      <c r="Q107" s="161" t="e">
        <f>#REF!</f>
        <v>#REF!</v>
      </c>
      <c r="R107" s="161" t="e">
        <f>#REF!</f>
        <v>#REF!</v>
      </c>
      <c r="S107" s="161" t="e">
        <f>#REF!</f>
        <v>#REF!</v>
      </c>
      <c r="T107" s="161" t="e">
        <f>#REF!</f>
        <v>#REF!</v>
      </c>
      <c r="U107" s="161" t="e">
        <f>#REF!</f>
        <v>#REF!</v>
      </c>
      <c r="V107" s="161" t="e">
        <f>#REF!</f>
        <v>#REF!</v>
      </c>
      <c r="W107" s="161" t="e">
        <f>#REF!</f>
        <v>#REF!</v>
      </c>
      <c r="X107" s="161" t="e">
        <f>#REF!</f>
        <v>#REF!</v>
      </c>
      <c r="Y107" s="161" t="e">
        <f>#REF!</f>
        <v>#REF!</v>
      </c>
      <c r="Z107" s="161" t="e">
        <f>#REF!</f>
        <v>#REF!</v>
      </c>
      <c r="AA107" s="161" t="e">
        <f>#REF!</f>
        <v>#REF!</v>
      </c>
      <c r="AB107" s="161" t="e">
        <f>#REF!</f>
        <v>#REF!</v>
      </c>
      <c r="AC107" s="161" t="e">
        <f>#REF!</f>
        <v>#REF!</v>
      </c>
      <c r="AD107" s="161" t="e">
        <f>#REF!</f>
        <v>#REF!</v>
      </c>
    </row>
    <row r="109" spans="1:32" ht="13.15">
      <c r="E109" s="112" t="s">
        <v>246</v>
      </c>
      <c r="F109" s="112" t="e">
        <f t="shared" ref="F109:AD109" si="1">F101=F105</f>
        <v>#N/A</v>
      </c>
      <c r="G109" s="112" t="e">
        <f t="shared" si="1"/>
        <v>#REF!</v>
      </c>
      <c r="H109" s="112" t="e">
        <f t="shared" si="1"/>
        <v>#REF!</v>
      </c>
      <c r="I109" s="112" t="e">
        <f t="shared" si="1"/>
        <v>#REF!</v>
      </c>
      <c r="J109" s="112" t="e">
        <f t="shared" si="1"/>
        <v>#REF!</v>
      </c>
      <c r="K109" s="112" t="e">
        <f t="shared" si="1"/>
        <v>#REF!</v>
      </c>
      <c r="L109" s="112" t="e">
        <f t="shared" si="1"/>
        <v>#REF!</v>
      </c>
      <c r="M109" s="112" t="e">
        <f t="shared" si="1"/>
        <v>#REF!</v>
      </c>
      <c r="N109" s="112" t="e">
        <f t="shared" si="1"/>
        <v>#REF!</v>
      </c>
      <c r="O109" s="112" t="e">
        <f t="shared" si="1"/>
        <v>#REF!</v>
      </c>
      <c r="P109" s="112" t="e">
        <f t="shared" si="1"/>
        <v>#REF!</v>
      </c>
      <c r="Q109" s="112" t="e">
        <f t="shared" si="1"/>
        <v>#REF!</v>
      </c>
      <c r="R109" s="112" t="e">
        <f t="shared" si="1"/>
        <v>#REF!</v>
      </c>
      <c r="S109" s="112" t="e">
        <f t="shared" si="1"/>
        <v>#REF!</v>
      </c>
      <c r="T109" s="112" t="e">
        <f t="shared" si="1"/>
        <v>#REF!</v>
      </c>
      <c r="U109" s="112" t="e">
        <f t="shared" si="1"/>
        <v>#REF!</v>
      </c>
      <c r="V109" s="112" t="e">
        <f t="shared" si="1"/>
        <v>#REF!</v>
      </c>
      <c r="W109" s="112" t="e">
        <f t="shared" si="1"/>
        <v>#REF!</v>
      </c>
      <c r="X109" s="112" t="e">
        <f t="shared" si="1"/>
        <v>#REF!</v>
      </c>
      <c r="Y109" s="112" t="e">
        <f t="shared" si="1"/>
        <v>#REF!</v>
      </c>
      <c r="Z109" s="112" t="e">
        <f t="shared" si="1"/>
        <v>#REF!</v>
      </c>
      <c r="AA109" s="112" t="e">
        <f t="shared" si="1"/>
        <v>#REF!</v>
      </c>
      <c r="AB109" s="112" t="e">
        <f t="shared" si="1"/>
        <v>#REF!</v>
      </c>
      <c r="AC109" s="112" t="e">
        <f t="shared" si="1"/>
        <v>#REF!</v>
      </c>
      <c r="AD109" s="112" t="e">
        <f t="shared" si="1"/>
        <v>#REF!</v>
      </c>
    </row>
  </sheetData>
  <autoFilter ref="D2:AF100" xr:uid="{00000000-0009-0000-0000-000003000000}"/>
  <mergeCells count="45">
    <mergeCell ref="B18:C20"/>
    <mergeCell ref="B3:C6"/>
    <mergeCell ref="B7:C14"/>
    <mergeCell ref="B15:C17"/>
    <mergeCell ref="A3:A6"/>
    <mergeCell ref="A15:A17"/>
    <mergeCell ref="A18:A20"/>
    <mergeCell ref="A7:A14"/>
    <mergeCell ref="A21:A23"/>
    <mergeCell ref="A74:A78"/>
    <mergeCell ref="A79:A85"/>
    <mergeCell ref="A86:A100"/>
    <mergeCell ref="A56:A58"/>
    <mergeCell ref="A59:A60"/>
    <mergeCell ref="A61:A64"/>
    <mergeCell ref="A65:A68"/>
    <mergeCell ref="A69:A73"/>
    <mergeCell ref="A33:A55"/>
    <mergeCell ref="A24:A32"/>
    <mergeCell ref="B79:C85"/>
    <mergeCell ref="C86:C89"/>
    <mergeCell ref="B86:B100"/>
    <mergeCell ref="C90:C96"/>
    <mergeCell ref="C97:C100"/>
    <mergeCell ref="B74:C78"/>
    <mergeCell ref="B33:B55"/>
    <mergeCell ref="C35:C37"/>
    <mergeCell ref="B21:C23"/>
    <mergeCell ref="C33:C34"/>
    <mergeCell ref="C27:C28"/>
    <mergeCell ref="C29:C32"/>
    <mergeCell ref="B24:B32"/>
    <mergeCell ref="C24:C26"/>
    <mergeCell ref="B59:C60"/>
    <mergeCell ref="B56:C58"/>
    <mergeCell ref="C48:C49"/>
    <mergeCell ref="C53:C55"/>
    <mergeCell ref="C50:C52"/>
    <mergeCell ref="C39:C41"/>
    <mergeCell ref="C42:C43"/>
    <mergeCell ref="C44:C47"/>
    <mergeCell ref="B61:C63"/>
    <mergeCell ref="B64:C64"/>
    <mergeCell ref="B69:C73"/>
    <mergeCell ref="B65:C68"/>
  </mergeCells>
  <conditionalFormatting sqref="F3:AD100">
    <cfRule type="containsText" dxfId="2" priority="1" operator="containsText" text="~?">
      <formula>NOT(ISERROR(SEARCH(("~?"),(F3))))</formula>
    </cfRule>
    <cfRule type="containsText" dxfId="1" priority="2" operator="containsText" text="~-">
      <formula>NOT(ISERROR(SEARCH(("~-"),(F3))))</formula>
    </cfRule>
  </conditionalFormatting>
  <conditionalFormatting sqref="F103:AD103">
    <cfRule type="colorScale" priority="3">
      <colorScale>
        <cfvo type="min"/>
        <cfvo type="percentile" val="50"/>
        <cfvo type="max"/>
        <color rgb="FFE67C73"/>
        <color rgb="FFFFD666"/>
        <color rgb="FF57BB8A"/>
      </colorScale>
    </cfRule>
  </conditionalFormatting>
  <conditionalFormatting sqref="F104:AD104">
    <cfRule type="colorScale" priority="4">
      <colorScale>
        <cfvo type="min"/>
        <cfvo type="percentile" val="50"/>
        <cfvo type="max"/>
        <color rgb="FF57BB8A"/>
        <color rgb="FFFFD666"/>
        <color rgb="FFE67C73"/>
      </colorScale>
    </cfRule>
  </conditionalFormatting>
  <conditionalFormatting sqref="F105:AD105">
    <cfRule type="colorScale" priority="5">
      <colorScale>
        <cfvo type="min"/>
        <cfvo type="percentile" val="50"/>
        <cfvo type="max"/>
        <color rgb="FFE67C73"/>
        <color rgb="FFFFD666"/>
        <color rgb="FF57BB8A"/>
      </colorScale>
    </cfRule>
  </conditionalFormatting>
  <conditionalFormatting sqref="F106:AD106">
    <cfRule type="colorScale" priority="6">
      <colorScale>
        <cfvo type="min"/>
        <cfvo type="percentile" val="50"/>
        <cfvo type="max"/>
        <color rgb="FFE67C73"/>
        <color rgb="FFFFD666"/>
        <color rgb="FF57BB8A"/>
      </colorScale>
    </cfRule>
  </conditionalFormatting>
  <conditionalFormatting sqref="F107:AD107">
    <cfRule type="colorScale" priority="7">
      <colorScale>
        <cfvo type="min"/>
        <cfvo type="percentile" val="50"/>
        <cfvo type="max"/>
        <color rgb="FFE67C73"/>
        <color rgb="FFFFD666"/>
        <color rgb="FF57BB8A"/>
      </colorScale>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1155CC"/>
    <outlinePr summaryBelow="0" summaryRight="0"/>
  </sheetPr>
  <dimension ref="A1:BS1002"/>
  <sheetViews>
    <sheetView workbookViewId="0">
      <pane xSplit="1" ySplit="2" topLeftCell="B3" activePane="bottomRight" state="frozen"/>
      <selection pane="bottomRight" activeCell="B3" sqref="B3"/>
      <selection pane="bottomLeft" activeCell="A3" sqref="A3"/>
      <selection pane="topRight" activeCell="B1" sqref="B1"/>
    </sheetView>
  </sheetViews>
  <sheetFormatPr defaultColWidth="14.42578125" defaultRowHeight="15.75" customHeight="1"/>
  <cols>
    <col min="1" max="1" width="60.5703125" customWidth="1"/>
    <col min="2" max="56" width="21.85546875" customWidth="1"/>
  </cols>
  <sheetData>
    <row r="1" spans="1:71" ht="36" customHeight="1">
      <c r="A1" s="24" t="s">
        <v>0</v>
      </c>
      <c r="B1" s="369" t="s">
        <v>7</v>
      </c>
      <c r="C1" s="381"/>
      <c r="D1" s="381"/>
      <c r="E1" s="381"/>
      <c r="F1" s="381"/>
      <c r="G1" s="368" t="e">
        <f>#REF!</f>
        <v>#REF!</v>
      </c>
      <c r="H1" s="379"/>
      <c r="I1" s="379"/>
      <c r="J1" s="379"/>
      <c r="K1" s="380"/>
      <c r="L1" s="365" t="e">
        <f>#REF!</f>
        <v>#REF!</v>
      </c>
      <c r="M1" s="379"/>
      <c r="N1" s="379"/>
      <c r="O1" s="379"/>
      <c r="P1" s="380"/>
      <c r="Q1" s="368" t="e">
        <f>#REF!</f>
        <v>#REF!</v>
      </c>
      <c r="R1" s="379"/>
      <c r="S1" s="379"/>
      <c r="T1" s="379"/>
      <c r="U1" s="380"/>
      <c r="V1" s="366" t="e">
        <f>#REF!</f>
        <v>#REF!</v>
      </c>
      <c r="W1" s="379"/>
      <c r="X1" s="379"/>
      <c r="Y1" s="379"/>
      <c r="Z1" s="380"/>
      <c r="AA1" s="368" t="e">
        <f>#REF!</f>
        <v>#REF!</v>
      </c>
      <c r="AB1" s="379"/>
      <c r="AC1" s="379"/>
      <c r="AD1" s="379"/>
      <c r="AE1" s="380"/>
      <c r="AF1" s="365" t="e">
        <f>#REF!</f>
        <v>#REF!</v>
      </c>
      <c r="AG1" s="379"/>
      <c r="AH1" s="379"/>
      <c r="AI1" s="379"/>
      <c r="AJ1" s="380"/>
      <c r="AK1" s="368" t="e">
        <f>#REF!</f>
        <v>#REF!</v>
      </c>
      <c r="AL1" s="379"/>
      <c r="AM1" s="379"/>
      <c r="AN1" s="379"/>
      <c r="AO1" s="380"/>
      <c r="AP1" s="365" t="e">
        <f>#REF!</f>
        <v>#REF!</v>
      </c>
      <c r="AQ1" s="379"/>
      <c r="AR1" s="379"/>
      <c r="AS1" s="379"/>
      <c r="AT1" s="380"/>
      <c r="AU1" s="368" t="s">
        <v>1</v>
      </c>
      <c r="AV1" s="379"/>
      <c r="AW1" s="379"/>
      <c r="AX1" s="379"/>
      <c r="AY1" s="380"/>
      <c r="AZ1" s="367" t="e">
        <f>#REF!</f>
        <v>#REF!</v>
      </c>
      <c r="BA1" s="379"/>
      <c r="BB1" s="379"/>
      <c r="BC1" s="379"/>
      <c r="BD1" s="380"/>
      <c r="BE1" s="8"/>
      <c r="BF1" s="8"/>
      <c r="BG1" s="8"/>
      <c r="BH1" s="8"/>
      <c r="BI1" s="8"/>
      <c r="BJ1" s="8"/>
      <c r="BK1" s="8"/>
      <c r="BL1" s="8"/>
      <c r="BM1" s="8"/>
      <c r="BN1" s="8"/>
      <c r="BO1" s="8"/>
      <c r="BP1" s="8"/>
      <c r="BQ1" s="8"/>
      <c r="BR1" s="8"/>
      <c r="BS1" s="8"/>
    </row>
    <row r="2" spans="1:71" ht="24">
      <c r="A2" s="29"/>
      <c r="B2" s="30" t="s">
        <v>2</v>
      </c>
      <c r="C2" s="31" t="s">
        <v>3</v>
      </c>
      <c r="D2" s="31" t="s">
        <v>4</v>
      </c>
      <c r="E2" s="31" t="s">
        <v>5</v>
      </c>
      <c r="F2" s="32" t="s">
        <v>6</v>
      </c>
      <c r="G2" s="33" t="s">
        <v>2</v>
      </c>
      <c r="H2" s="34" t="s">
        <v>3</v>
      </c>
      <c r="I2" s="34" t="s">
        <v>4</v>
      </c>
      <c r="J2" s="34" t="s">
        <v>5</v>
      </c>
      <c r="K2" s="35" t="s">
        <v>6</v>
      </c>
      <c r="L2" s="36" t="s">
        <v>2</v>
      </c>
      <c r="M2" s="37" t="s">
        <v>3</v>
      </c>
      <c r="N2" s="37" t="s">
        <v>4</v>
      </c>
      <c r="O2" s="37" t="s">
        <v>5</v>
      </c>
      <c r="P2" s="38" t="s">
        <v>6</v>
      </c>
      <c r="Q2" s="34" t="s">
        <v>2</v>
      </c>
      <c r="R2" s="34" t="s">
        <v>3</v>
      </c>
      <c r="S2" s="34" t="s">
        <v>4</v>
      </c>
      <c r="T2" s="34" t="s">
        <v>5</v>
      </c>
      <c r="U2" s="34" t="s">
        <v>6</v>
      </c>
      <c r="V2" s="38" t="s">
        <v>2</v>
      </c>
      <c r="W2" s="38" t="s">
        <v>3</v>
      </c>
      <c r="X2" s="38" t="s">
        <v>4</v>
      </c>
      <c r="Y2" s="38" t="s">
        <v>5</v>
      </c>
      <c r="Z2" s="38" t="s">
        <v>6</v>
      </c>
      <c r="AA2" s="34" t="s">
        <v>2</v>
      </c>
      <c r="AB2" s="34" t="s">
        <v>3</v>
      </c>
      <c r="AC2" s="34" t="s">
        <v>4</v>
      </c>
      <c r="AD2" s="34" t="s">
        <v>5</v>
      </c>
      <c r="AE2" s="34" t="s">
        <v>6</v>
      </c>
      <c r="AF2" s="38" t="s">
        <v>2</v>
      </c>
      <c r="AG2" s="38" t="s">
        <v>3</v>
      </c>
      <c r="AH2" s="38" t="s">
        <v>4</v>
      </c>
      <c r="AI2" s="38" t="s">
        <v>5</v>
      </c>
      <c r="AJ2" s="38" t="s">
        <v>6</v>
      </c>
      <c r="AK2" s="34" t="s">
        <v>2</v>
      </c>
      <c r="AL2" s="34" t="s">
        <v>3</v>
      </c>
      <c r="AM2" s="34" t="s">
        <v>4</v>
      </c>
      <c r="AN2" s="34" t="s">
        <v>5</v>
      </c>
      <c r="AO2" s="34" t="s">
        <v>6</v>
      </c>
      <c r="AP2" s="38" t="s">
        <v>2</v>
      </c>
      <c r="AQ2" s="38" t="s">
        <v>3</v>
      </c>
      <c r="AR2" s="38" t="s">
        <v>4</v>
      </c>
      <c r="AS2" s="38" t="s">
        <v>5</v>
      </c>
      <c r="AT2" s="38" t="s">
        <v>6</v>
      </c>
      <c r="AU2" s="34" t="s">
        <v>2</v>
      </c>
      <c r="AV2" s="34" t="s">
        <v>3</v>
      </c>
      <c r="AW2" s="34" t="s">
        <v>4</v>
      </c>
      <c r="AX2" s="34" t="s">
        <v>5</v>
      </c>
      <c r="AY2" s="34" t="s">
        <v>6</v>
      </c>
      <c r="AZ2" s="38" t="s">
        <v>2</v>
      </c>
      <c r="BA2" s="38" t="s">
        <v>3</v>
      </c>
      <c r="BB2" s="38" t="s">
        <v>4</v>
      </c>
      <c r="BC2" s="38" t="s">
        <v>5</v>
      </c>
      <c r="BD2" s="38" t="s">
        <v>6</v>
      </c>
      <c r="BE2" s="14"/>
      <c r="BF2" s="14"/>
      <c r="BG2" s="14"/>
      <c r="BH2" s="14"/>
      <c r="BI2" s="14"/>
      <c r="BJ2" s="14"/>
      <c r="BK2" s="14"/>
      <c r="BL2" s="14"/>
      <c r="BM2" s="14"/>
      <c r="BN2" s="14"/>
      <c r="BO2" s="14"/>
      <c r="BP2" s="14"/>
      <c r="BQ2" s="14"/>
      <c r="BR2" s="14"/>
      <c r="BS2" s="14"/>
    </row>
    <row r="3" spans="1:71" ht="15">
      <c r="A3" s="40" t="e">
        <f>#REF!</f>
        <v>#REF!</v>
      </c>
      <c r="B3" s="41" t="e">
        <f>#REF!</f>
        <v>#REF!</v>
      </c>
      <c r="C3" s="41" t="e">
        <f>#REF!</f>
        <v>#REF!</v>
      </c>
      <c r="D3" s="41" t="e">
        <f>#REF!</f>
        <v>#REF!</v>
      </c>
      <c r="E3" s="41" t="e">
        <f>#REF!</f>
        <v>#REF!</v>
      </c>
      <c r="F3" s="44" t="e">
        <f>#REF!</f>
        <v>#REF!</v>
      </c>
      <c r="G3" s="46" t="e">
        <f>#REF!</f>
        <v>#REF!</v>
      </c>
      <c r="H3" s="47" t="e">
        <f>#REF!</f>
        <v>#REF!</v>
      </c>
      <c r="I3" s="48" t="e">
        <f>#REF!</f>
        <v>#REF!</v>
      </c>
      <c r="J3" s="48" t="e">
        <f>#REF!</f>
        <v>#REF!</v>
      </c>
      <c r="K3" s="18" t="e">
        <f>#REF!</f>
        <v>#REF!</v>
      </c>
      <c r="L3" s="49" t="e">
        <f>#REF!</f>
        <v>#REF!</v>
      </c>
      <c r="M3" s="48" t="e">
        <f>#REF!</f>
        <v>#REF!</v>
      </c>
      <c r="N3" s="48" t="e">
        <f>#REF!</f>
        <v>#REF!</v>
      </c>
      <c r="O3" s="48" t="e">
        <f>#REF!</f>
        <v>#REF!</v>
      </c>
      <c r="P3" s="20" t="e">
        <f>#REF!</f>
        <v>#REF!</v>
      </c>
      <c r="Q3" s="50" t="e">
        <f>#REF!</f>
        <v>#REF!</v>
      </c>
      <c r="R3" s="51" t="e">
        <f>#REF!</f>
        <v>#REF!</v>
      </c>
      <c r="S3" s="51" t="e">
        <f>#REF!</f>
        <v>#REF!</v>
      </c>
      <c r="T3" s="51" t="e">
        <f>#REF!</f>
        <v>#REF!</v>
      </c>
      <c r="U3" s="20" t="e">
        <f>#REF!</f>
        <v>#REF!</v>
      </c>
      <c r="V3" s="50" t="e">
        <f>#REF!</f>
        <v>#REF!</v>
      </c>
      <c r="W3" s="51" t="e">
        <f>#REF!</f>
        <v>#REF!</v>
      </c>
      <c r="X3" s="51" t="e">
        <f>#REF!</f>
        <v>#REF!</v>
      </c>
      <c r="Y3" s="51" t="e">
        <f>#REF!</f>
        <v>#REF!</v>
      </c>
      <c r="Z3" s="20" t="e">
        <f>#REF!</f>
        <v>#REF!</v>
      </c>
      <c r="AA3" s="50" t="e">
        <f>#REF!</f>
        <v>#REF!</v>
      </c>
      <c r="AB3" s="51" t="e">
        <f>#REF!</f>
        <v>#REF!</v>
      </c>
      <c r="AC3" s="51" t="e">
        <f>#REF!</f>
        <v>#REF!</v>
      </c>
      <c r="AD3" s="51" t="e">
        <f>#REF!</f>
        <v>#REF!</v>
      </c>
      <c r="AE3" s="20" t="e">
        <f>#REF!</f>
        <v>#REF!</v>
      </c>
      <c r="AF3" s="50" t="e">
        <f>#REF!</f>
        <v>#REF!</v>
      </c>
      <c r="AG3" s="51" t="e">
        <f>#REF!</f>
        <v>#REF!</v>
      </c>
      <c r="AH3" s="51" t="e">
        <f>#REF!</f>
        <v>#REF!</v>
      </c>
      <c r="AI3" s="51" t="e">
        <f>#REF!</f>
        <v>#REF!</v>
      </c>
      <c r="AJ3" s="20" t="e">
        <f>#REF!</f>
        <v>#REF!</v>
      </c>
      <c r="AK3" s="50" t="e">
        <f>#REF!</f>
        <v>#REF!</v>
      </c>
      <c r="AL3" s="51" t="e">
        <f>#REF!</f>
        <v>#REF!</v>
      </c>
      <c r="AM3" s="51" t="e">
        <f>#REF!</f>
        <v>#REF!</v>
      </c>
      <c r="AN3" s="51" t="e">
        <f>#REF!</f>
        <v>#REF!</v>
      </c>
      <c r="AO3" s="20" t="e">
        <f>#REF!</f>
        <v>#REF!</v>
      </c>
      <c r="AP3" s="50" t="e">
        <f>#REF!</f>
        <v>#REF!</v>
      </c>
      <c r="AQ3" s="51" t="e">
        <f>#REF!</f>
        <v>#REF!</v>
      </c>
      <c r="AR3" s="51" t="e">
        <f>#REF!</f>
        <v>#REF!</v>
      </c>
      <c r="AS3" s="51" t="e">
        <f>#REF!</f>
        <v>#REF!</v>
      </c>
      <c r="AT3" s="20" t="e">
        <f>#REF!</f>
        <v>#REF!</v>
      </c>
      <c r="AU3" s="54" t="e">
        <f>#REF!</f>
        <v>#REF!</v>
      </c>
      <c r="AV3" s="51" t="e">
        <f>#REF!</f>
        <v>#REF!</v>
      </c>
      <c r="AW3" s="51" t="e">
        <f>#REF!</f>
        <v>#REF!</v>
      </c>
      <c r="AX3" s="51" t="e">
        <f>#REF!</f>
        <v>#REF!</v>
      </c>
      <c r="AY3" s="20" t="e">
        <f>#REF!</f>
        <v>#REF!</v>
      </c>
      <c r="AZ3" s="50" t="e">
        <f>#REF!</f>
        <v>#REF!</v>
      </c>
      <c r="BA3" s="51" t="e">
        <f>#REF!</f>
        <v>#REF!</v>
      </c>
      <c r="BB3" s="51" t="e">
        <f>#REF!</f>
        <v>#REF!</v>
      </c>
      <c r="BC3" s="51" t="e">
        <f>#REF!</f>
        <v>#REF!</v>
      </c>
      <c r="BD3" s="20" t="e">
        <f>#REF!</f>
        <v>#REF!</v>
      </c>
    </row>
    <row r="4" spans="1:71" ht="15">
      <c r="A4" s="55" t="e">
        <f>#REF!</f>
        <v>#REF!</v>
      </c>
      <c r="B4" s="56" t="e">
        <f>#REF!</f>
        <v>#REF!</v>
      </c>
      <c r="C4" s="56" t="e">
        <f>#REF!</f>
        <v>#REF!</v>
      </c>
      <c r="D4" s="56" t="e">
        <f>#REF!</f>
        <v>#REF!</v>
      </c>
      <c r="E4" s="56" t="e">
        <f>#REF!</f>
        <v>#REF!</v>
      </c>
      <c r="F4" s="57" t="e">
        <f>#REF!</f>
        <v>#REF!</v>
      </c>
      <c r="G4" s="58" t="e">
        <f>#REF!</f>
        <v>#REF!</v>
      </c>
      <c r="H4" s="59" t="e">
        <f>#REF!</f>
        <v>#REF!</v>
      </c>
      <c r="I4" s="60" t="e">
        <f>#REF!</f>
        <v>#REF!</v>
      </c>
      <c r="J4" s="60" t="e">
        <f>#REF!</f>
        <v>#REF!</v>
      </c>
      <c r="K4" s="28" t="e">
        <f>#REF!</f>
        <v>#REF!</v>
      </c>
      <c r="L4" s="61" t="e">
        <f>#REF!</f>
        <v>#REF!</v>
      </c>
      <c r="M4" s="60" t="e">
        <f>#REF!</f>
        <v>#REF!</v>
      </c>
      <c r="N4" s="60" t="e">
        <f>#REF!</f>
        <v>#REF!</v>
      </c>
      <c r="O4" s="60" t="e">
        <f>#REF!</f>
        <v>#REF!</v>
      </c>
      <c r="P4" s="42" t="e">
        <f>#REF!</f>
        <v>#REF!</v>
      </c>
      <c r="Q4" s="62" t="e">
        <f>#REF!</f>
        <v>#REF!</v>
      </c>
      <c r="R4" s="63" t="e">
        <f>#REF!</f>
        <v>#REF!</v>
      </c>
      <c r="S4" s="63" t="e">
        <f>#REF!</f>
        <v>#REF!</v>
      </c>
      <c r="T4" s="63" t="e">
        <f>#REF!</f>
        <v>#REF!</v>
      </c>
      <c r="U4" s="42" t="e">
        <f>#REF!</f>
        <v>#REF!</v>
      </c>
      <c r="V4" s="62" t="e">
        <f>#REF!</f>
        <v>#REF!</v>
      </c>
      <c r="W4" s="63" t="e">
        <f>#REF!</f>
        <v>#REF!</v>
      </c>
      <c r="X4" s="63" t="e">
        <f>#REF!</f>
        <v>#REF!</v>
      </c>
      <c r="Y4" s="63" t="e">
        <f>#REF!</f>
        <v>#REF!</v>
      </c>
      <c r="Z4" s="42" t="e">
        <f>#REF!</f>
        <v>#REF!</v>
      </c>
      <c r="AA4" s="62" t="e">
        <f>#REF!</f>
        <v>#REF!</v>
      </c>
      <c r="AB4" s="63" t="e">
        <f>#REF!</f>
        <v>#REF!</v>
      </c>
      <c r="AC4" s="63" t="e">
        <f>#REF!</f>
        <v>#REF!</v>
      </c>
      <c r="AD4" s="63" t="e">
        <f>#REF!</f>
        <v>#REF!</v>
      </c>
      <c r="AE4" s="42" t="e">
        <f>#REF!</f>
        <v>#REF!</v>
      </c>
      <c r="AF4" s="62" t="e">
        <f>#REF!</f>
        <v>#REF!</v>
      </c>
      <c r="AG4" s="63" t="e">
        <f>#REF!</f>
        <v>#REF!</v>
      </c>
      <c r="AH4" s="63" t="e">
        <f>#REF!</f>
        <v>#REF!</v>
      </c>
      <c r="AI4" s="63" t="e">
        <f>#REF!</f>
        <v>#REF!</v>
      </c>
      <c r="AJ4" s="42" t="e">
        <f>#REF!</f>
        <v>#REF!</v>
      </c>
      <c r="AK4" s="62" t="e">
        <f>#REF!</f>
        <v>#REF!</v>
      </c>
      <c r="AL4" s="63" t="e">
        <f>#REF!</f>
        <v>#REF!</v>
      </c>
      <c r="AM4" s="63" t="e">
        <f>#REF!</f>
        <v>#REF!</v>
      </c>
      <c r="AN4" s="63" t="e">
        <f>#REF!</f>
        <v>#REF!</v>
      </c>
      <c r="AO4" s="42" t="e">
        <f>#REF!</f>
        <v>#REF!</v>
      </c>
      <c r="AP4" s="62" t="e">
        <f>#REF!</f>
        <v>#REF!</v>
      </c>
      <c r="AQ4" s="63" t="e">
        <f>#REF!</f>
        <v>#REF!</v>
      </c>
      <c r="AR4" s="63" t="e">
        <f>#REF!</f>
        <v>#REF!</v>
      </c>
      <c r="AS4" s="63" t="e">
        <f>#REF!</f>
        <v>#REF!</v>
      </c>
      <c r="AT4" s="42" t="e">
        <f>#REF!</f>
        <v>#REF!</v>
      </c>
      <c r="AU4" s="64" t="e">
        <f>#REF!</f>
        <v>#REF!</v>
      </c>
      <c r="AV4" s="63" t="e">
        <f>#REF!</f>
        <v>#REF!</v>
      </c>
      <c r="AW4" s="63" t="e">
        <f>#REF!</f>
        <v>#REF!</v>
      </c>
      <c r="AX4" s="63" t="e">
        <f>#REF!</f>
        <v>#REF!</v>
      </c>
      <c r="AY4" s="42" t="e">
        <f>#REF!</f>
        <v>#REF!</v>
      </c>
      <c r="AZ4" s="62" t="e">
        <f>#REF!</f>
        <v>#REF!</v>
      </c>
      <c r="BA4" s="63" t="e">
        <f>#REF!</f>
        <v>#REF!</v>
      </c>
      <c r="BB4" s="63" t="e">
        <f>#REF!</f>
        <v>#REF!</v>
      </c>
      <c r="BC4" s="63" t="e">
        <f>#REF!</f>
        <v>#REF!</v>
      </c>
      <c r="BD4" s="42" t="e">
        <f>#REF!</f>
        <v>#REF!</v>
      </c>
    </row>
    <row r="5" spans="1:71" ht="15">
      <c r="A5" s="55" t="e">
        <f>#REF!</f>
        <v>#REF!</v>
      </c>
      <c r="B5" s="56" t="e">
        <f>#REF!</f>
        <v>#REF!</v>
      </c>
      <c r="C5" s="56" t="e">
        <f>#REF!</f>
        <v>#REF!</v>
      </c>
      <c r="D5" s="56" t="e">
        <f>#REF!</f>
        <v>#REF!</v>
      </c>
      <c r="E5" s="56" t="e">
        <f>#REF!</f>
        <v>#REF!</v>
      </c>
      <c r="F5" s="57" t="e">
        <f>#REF!</f>
        <v>#REF!</v>
      </c>
      <c r="G5" s="58" t="e">
        <f>#REF!</f>
        <v>#REF!</v>
      </c>
      <c r="H5" s="59" t="e">
        <f>#REF!</f>
        <v>#REF!</v>
      </c>
      <c r="I5" s="60" t="e">
        <f>#REF!</f>
        <v>#REF!</v>
      </c>
      <c r="J5" s="60" t="e">
        <f>#REF!</f>
        <v>#REF!</v>
      </c>
      <c r="K5" s="28" t="e">
        <f>#REF!</f>
        <v>#REF!</v>
      </c>
      <c r="L5" s="61" t="e">
        <f>#REF!</f>
        <v>#REF!</v>
      </c>
      <c r="M5" s="60" t="e">
        <f>#REF!</f>
        <v>#REF!</v>
      </c>
      <c r="N5" s="60" t="e">
        <f>#REF!</f>
        <v>#REF!</v>
      </c>
      <c r="O5" s="60" t="e">
        <f>#REF!</f>
        <v>#REF!</v>
      </c>
      <c r="P5" s="42" t="e">
        <f>#REF!</f>
        <v>#REF!</v>
      </c>
      <c r="Q5" s="62" t="e">
        <f>#REF!</f>
        <v>#REF!</v>
      </c>
      <c r="R5" s="63" t="e">
        <f>#REF!</f>
        <v>#REF!</v>
      </c>
      <c r="S5" s="63" t="e">
        <f>#REF!</f>
        <v>#REF!</v>
      </c>
      <c r="T5" s="63" t="e">
        <f>#REF!</f>
        <v>#REF!</v>
      </c>
      <c r="U5" s="42" t="e">
        <f>#REF!</f>
        <v>#REF!</v>
      </c>
      <c r="V5" s="62" t="e">
        <f>#REF!</f>
        <v>#REF!</v>
      </c>
      <c r="W5" s="63" t="e">
        <f>#REF!</f>
        <v>#REF!</v>
      </c>
      <c r="X5" s="63" t="e">
        <f>#REF!</f>
        <v>#REF!</v>
      </c>
      <c r="Y5" s="63" t="e">
        <f>#REF!</f>
        <v>#REF!</v>
      </c>
      <c r="Z5" s="42" t="e">
        <f>#REF!</f>
        <v>#REF!</v>
      </c>
      <c r="AA5" s="62" t="e">
        <f>#REF!</f>
        <v>#REF!</v>
      </c>
      <c r="AB5" s="63" t="e">
        <f>#REF!</f>
        <v>#REF!</v>
      </c>
      <c r="AC5" s="63" t="e">
        <f>#REF!</f>
        <v>#REF!</v>
      </c>
      <c r="AD5" s="63" t="e">
        <f>#REF!</f>
        <v>#REF!</v>
      </c>
      <c r="AE5" s="42" t="e">
        <f>#REF!</f>
        <v>#REF!</v>
      </c>
      <c r="AF5" s="62" t="e">
        <f>#REF!</f>
        <v>#REF!</v>
      </c>
      <c r="AG5" s="63" t="e">
        <f>#REF!</f>
        <v>#REF!</v>
      </c>
      <c r="AH5" s="63" t="e">
        <f>#REF!</f>
        <v>#REF!</v>
      </c>
      <c r="AI5" s="63" t="e">
        <f>#REF!</f>
        <v>#REF!</v>
      </c>
      <c r="AJ5" s="42" t="e">
        <f>#REF!</f>
        <v>#REF!</v>
      </c>
      <c r="AK5" s="62" t="e">
        <f>#REF!</f>
        <v>#REF!</v>
      </c>
      <c r="AL5" s="63" t="e">
        <f>#REF!</f>
        <v>#REF!</v>
      </c>
      <c r="AM5" s="63" t="e">
        <f>#REF!</f>
        <v>#REF!</v>
      </c>
      <c r="AN5" s="63" t="e">
        <f>#REF!</f>
        <v>#REF!</v>
      </c>
      <c r="AO5" s="42" t="e">
        <f>#REF!</f>
        <v>#REF!</v>
      </c>
      <c r="AP5" s="62" t="e">
        <f>#REF!</f>
        <v>#REF!</v>
      </c>
      <c r="AQ5" s="63" t="e">
        <f>#REF!</f>
        <v>#REF!</v>
      </c>
      <c r="AR5" s="63" t="e">
        <f>#REF!</f>
        <v>#REF!</v>
      </c>
      <c r="AS5" s="63" t="e">
        <f>#REF!</f>
        <v>#REF!</v>
      </c>
      <c r="AT5" s="42" t="e">
        <f>#REF!</f>
        <v>#REF!</v>
      </c>
      <c r="AU5" s="64" t="e">
        <f>#REF!</f>
        <v>#REF!</v>
      </c>
      <c r="AV5" s="63" t="e">
        <f>#REF!</f>
        <v>#REF!</v>
      </c>
      <c r="AW5" s="63" t="e">
        <f>#REF!</f>
        <v>#REF!</v>
      </c>
      <c r="AX5" s="63" t="e">
        <f>#REF!</f>
        <v>#REF!</v>
      </c>
      <c r="AY5" s="42" t="e">
        <f>#REF!</f>
        <v>#REF!</v>
      </c>
      <c r="AZ5" s="62" t="e">
        <f>#REF!</f>
        <v>#REF!</v>
      </c>
      <c r="BA5" s="63" t="e">
        <f>#REF!</f>
        <v>#REF!</v>
      </c>
      <c r="BB5" s="63" t="e">
        <f>#REF!</f>
        <v>#REF!</v>
      </c>
      <c r="BC5" s="63" t="e">
        <f>#REF!</f>
        <v>#REF!</v>
      </c>
      <c r="BD5" s="42" t="e">
        <f>#REF!</f>
        <v>#REF!</v>
      </c>
    </row>
    <row r="6" spans="1:71" ht="15">
      <c r="A6" s="55" t="e">
        <f>#REF!</f>
        <v>#REF!</v>
      </c>
      <c r="B6" s="56" t="e">
        <f>#REF!</f>
        <v>#REF!</v>
      </c>
      <c r="C6" s="56" t="e">
        <f>#REF!</f>
        <v>#REF!</v>
      </c>
      <c r="D6" s="56" t="e">
        <f>#REF!</f>
        <v>#REF!</v>
      </c>
      <c r="E6" s="56" t="e">
        <f>#REF!</f>
        <v>#REF!</v>
      </c>
      <c r="F6" s="57" t="e">
        <f>#REF!</f>
        <v>#REF!</v>
      </c>
      <c r="G6" s="58" t="e">
        <f>#REF!</f>
        <v>#REF!</v>
      </c>
      <c r="H6" s="59" t="e">
        <f>#REF!</f>
        <v>#REF!</v>
      </c>
      <c r="I6" s="60" t="e">
        <f>#REF!</f>
        <v>#REF!</v>
      </c>
      <c r="J6" s="60" t="e">
        <f>#REF!</f>
        <v>#REF!</v>
      </c>
      <c r="K6" s="28" t="e">
        <f>#REF!</f>
        <v>#REF!</v>
      </c>
      <c r="L6" s="61" t="e">
        <f>#REF!</f>
        <v>#REF!</v>
      </c>
      <c r="M6" s="60" t="e">
        <f>#REF!</f>
        <v>#REF!</v>
      </c>
      <c r="N6" s="60" t="e">
        <f>#REF!</f>
        <v>#REF!</v>
      </c>
      <c r="O6" s="60" t="e">
        <f>#REF!</f>
        <v>#REF!</v>
      </c>
      <c r="P6" s="42" t="e">
        <f>#REF!</f>
        <v>#REF!</v>
      </c>
      <c r="Q6" s="62" t="e">
        <f>#REF!</f>
        <v>#REF!</v>
      </c>
      <c r="R6" s="63" t="e">
        <f>#REF!</f>
        <v>#REF!</v>
      </c>
      <c r="S6" s="63" t="e">
        <f>#REF!</f>
        <v>#REF!</v>
      </c>
      <c r="T6" s="63" t="e">
        <f>#REF!</f>
        <v>#REF!</v>
      </c>
      <c r="U6" s="42" t="e">
        <f>#REF!</f>
        <v>#REF!</v>
      </c>
      <c r="V6" s="62" t="e">
        <f>#REF!</f>
        <v>#REF!</v>
      </c>
      <c r="W6" s="63" t="e">
        <f>#REF!</f>
        <v>#REF!</v>
      </c>
      <c r="X6" s="63" t="e">
        <f>#REF!</f>
        <v>#REF!</v>
      </c>
      <c r="Y6" s="63" t="e">
        <f>#REF!</f>
        <v>#REF!</v>
      </c>
      <c r="Z6" s="42" t="e">
        <f>#REF!</f>
        <v>#REF!</v>
      </c>
      <c r="AA6" s="62" t="e">
        <f>#REF!</f>
        <v>#REF!</v>
      </c>
      <c r="AB6" s="63" t="e">
        <f>#REF!</f>
        <v>#REF!</v>
      </c>
      <c r="AC6" s="63" t="e">
        <f>#REF!</f>
        <v>#REF!</v>
      </c>
      <c r="AD6" s="63" t="e">
        <f>#REF!</f>
        <v>#REF!</v>
      </c>
      <c r="AE6" s="42" t="e">
        <f>#REF!</f>
        <v>#REF!</v>
      </c>
      <c r="AF6" s="62" t="e">
        <f>#REF!</f>
        <v>#REF!</v>
      </c>
      <c r="AG6" s="63" t="e">
        <f>#REF!</f>
        <v>#REF!</v>
      </c>
      <c r="AH6" s="63" t="e">
        <f>#REF!</f>
        <v>#REF!</v>
      </c>
      <c r="AI6" s="63" t="e">
        <f>#REF!</f>
        <v>#REF!</v>
      </c>
      <c r="AJ6" s="42" t="e">
        <f>#REF!</f>
        <v>#REF!</v>
      </c>
      <c r="AK6" s="62" t="e">
        <f>#REF!</f>
        <v>#REF!</v>
      </c>
      <c r="AL6" s="63" t="e">
        <f>#REF!</f>
        <v>#REF!</v>
      </c>
      <c r="AM6" s="63" t="e">
        <f>#REF!</f>
        <v>#REF!</v>
      </c>
      <c r="AN6" s="63" t="e">
        <f>#REF!</f>
        <v>#REF!</v>
      </c>
      <c r="AO6" s="42" t="e">
        <f>#REF!</f>
        <v>#REF!</v>
      </c>
      <c r="AP6" s="62" t="e">
        <f>#REF!</f>
        <v>#REF!</v>
      </c>
      <c r="AQ6" s="63" t="e">
        <f>#REF!</f>
        <v>#REF!</v>
      </c>
      <c r="AR6" s="63" t="e">
        <f>#REF!</f>
        <v>#REF!</v>
      </c>
      <c r="AS6" s="63" t="e">
        <f>#REF!</f>
        <v>#REF!</v>
      </c>
      <c r="AT6" s="42" t="e">
        <f>#REF!</f>
        <v>#REF!</v>
      </c>
      <c r="AU6" s="64" t="e">
        <f>#REF!</f>
        <v>#REF!</v>
      </c>
      <c r="AV6" s="63" t="e">
        <f>#REF!</f>
        <v>#REF!</v>
      </c>
      <c r="AW6" s="63" t="e">
        <f>#REF!</f>
        <v>#REF!</v>
      </c>
      <c r="AX6" s="63" t="e">
        <f>#REF!</f>
        <v>#REF!</v>
      </c>
      <c r="AY6" s="42" t="e">
        <f>#REF!</f>
        <v>#REF!</v>
      </c>
      <c r="AZ6" s="62" t="e">
        <f>#REF!</f>
        <v>#REF!</v>
      </c>
      <c r="BA6" s="63" t="e">
        <f>#REF!</f>
        <v>#REF!</v>
      </c>
      <c r="BB6" s="63" t="e">
        <f>#REF!</f>
        <v>#REF!</v>
      </c>
      <c r="BC6" s="63" t="e">
        <f>#REF!</f>
        <v>#REF!</v>
      </c>
      <c r="BD6" s="42" t="e">
        <f>#REF!</f>
        <v>#REF!</v>
      </c>
    </row>
    <row r="7" spans="1:71" ht="15">
      <c r="A7" s="55" t="e">
        <f>#REF!</f>
        <v>#REF!</v>
      </c>
      <c r="B7" s="56" t="e">
        <f>#REF!</f>
        <v>#REF!</v>
      </c>
      <c r="C7" s="56" t="e">
        <f>#REF!</f>
        <v>#REF!</v>
      </c>
      <c r="D7" s="56" t="e">
        <f>#REF!</f>
        <v>#REF!</v>
      </c>
      <c r="E7" s="56" t="e">
        <f>#REF!</f>
        <v>#REF!</v>
      </c>
      <c r="F7" s="57" t="e">
        <f>#REF!</f>
        <v>#REF!</v>
      </c>
      <c r="G7" s="58" t="e">
        <f>#REF!</f>
        <v>#REF!</v>
      </c>
      <c r="H7" s="59" t="e">
        <f>#REF!</f>
        <v>#REF!</v>
      </c>
      <c r="I7" s="60" t="e">
        <f>#REF!</f>
        <v>#REF!</v>
      </c>
      <c r="J7" s="60" t="e">
        <f>#REF!</f>
        <v>#REF!</v>
      </c>
      <c r="K7" s="28" t="e">
        <f>#REF!</f>
        <v>#REF!</v>
      </c>
      <c r="L7" s="61" t="e">
        <f>#REF!</f>
        <v>#REF!</v>
      </c>
      <c r="M7" s="60" t="e">
        <f>#REF!</f>
        <v>#REF!</v>
      </c>
      <c r="N7" s="60" t="e">
        <f>#REF!</f>
        <v>#REF!</v>
      </c>
      <c r="O7" s="60" t="e">
        <f>#REF!</f>
        <v>#REF!</v>
      </c>
      <c r="P7" s="42" t="e">
        <f>#REF!</f>
        <v>#REF!</v>
      </c>
      <c r="Q7" s="62" t="e">
        <f>#REF!</f>
        <v>#REF!</v>
      </c>
      <c r="R7" s="63" t="e">
        <f>#REF!</f>
        <v>#REF!</v>
      </c>
      <c r="S7" s="63" t="e">
        <f>#REF!</f>
        <v>#REF!</v>
      </c>
      <c r="T7" s="63" t="e">
        <f>#REF!</f>
        <v>#REF!</v>
      </c>
      <c r="U7" s="42" t="e">
        <f>#REF!</f>
        <v>#REF!</v>
      </c>
      <c r="V7" s="62" t="e">
        <f>#REF!</f>
        <v>#REF!</v>
      </c>
      <c r="W7" s="63" t="e">
        <f>#REF!</f>
        <v>#REF!</v>
      </c>
      <c r="X7" s="63" t="e">
        <f>#REF!</f>
        <v>#REF!</v>
      </c>
      <c r="Y7" s="63" t="e">
        <f>#REF!</f>
        <v>#REF!</v>
      </c>
      <c r="Z7" s="42" t="e">
        <f>#REF!</f>
        <v>#REF!</v>
      </c>
      <c r="AA7" s="62" t="e">
        <f>#REF!</f>
        <v>#REF!</v>
      </c>
      <c r="AB7" s="63" t="e">
        <f>#REF!</f>
        <v>#REF!</v>
      </c>
      <c r="AC7" s="63" t="e">
        <f>#REF!</f>
        <v>#REF!</v>
      </c>
      <c r="AD7" s="63" t="e">
        <f>#REF!</f>
        <v>#REF!</v>
      </c>
      <c r="AE7" s="42" t="e">
        <f>#REF!</f>
        <v>#REF!</v>
      </c>
      <c r="AF7" s="62" t="e">
        <f>#REF!</f>
        <v>#REF!</v>
      </c>
      <c r="AG7" s="63" t="e">
        <f>#REF!</f>
        <v>#REF!</v>
      </c>
      <c r="AH7" s="63" t="e">
        <f>#REF!</f>
        <v>#REF!</v>
      </c>
      <c r="AI7" s="63" t="e">
        <f>#REF!</f>
        <v>#REF!</v>
      </c>
      <c r="AJ7" s="42" t="e">
        <f>#REF!</f>
        <v>#REF!</v>
      </c>
      <c r="AK7" s="62" t="e">
        <f>#REF!</f>
        <v>#REF!</v>
      </c>
      <c r="AL7" s="63" t="e">
        <f>#REF!</f>
        <v>#REF!</v>
      </c>
      <c r="AM7" s="63" t="e">
        <f>#REF!</f>
        <v>#REF!</v>
      </c>
      <c r="AN7" s="63" t="e">
        <f>#REF!</f>
        <v>#REF!</v>
      </c>
      <c r="AO7" s="42" t="e">
        <f>#REF!</f>
        <v>#REF!</v>
      </c>
      <c r="AP7" s="62" t="e">
        <f>#REF!</f>
        <v>#REF!</v>
      </c>
      <c r="AQ7" s="63" t="e">
        <f>#REF!</f>
        <v>#REF!</v>
      </c>
      <c r="AR7" s="63" t="e">
        <f>#REF!</f>
        <v>#REF!</v>
      </c>
      <c r="AS7" s="63" t="e">
        <f>#REF!</f>
        <v>#REF!</v>
      </c>
      <c r="AT7" s="42" t="e">
        <f>#REF!</f>
        <v>#REF!</v>
      </c>
      <c r="AU7" s="64" t="e">
        <f>#REF!</f>
        <v>#REF!</v>
      </c>
      <c r="AV7" s="63" t="e">
        <f>#REF!</f>
        <v>#REF!</v>
      </c>
      <c r="AW7" s="63" t="e">
        <f>#REF!</f>
        <v>#REF!</v>
      </c>
      <c r="AX7" s="63" t="e">
        <f>#REF!</f>
        <v>#REF!</v>
      </c>
      <c r="AY7" s="42" t="e">
        <f>#REF!</f>
        <v>#REF!</v>
      </c>
      <c r="AZ7" s="62" t="e">
        <f>#REF!</f>
        <v>#REF!</v>
      </c>
      <c r="BA7" s="63" t="e">
        <f>#REF!</f>
        <v>#REF!</v>
      </c>
      <c r="BB7" s="63" t="e">
        <f>#REF!</f>
        <v>#REF!</v>
      </c>
      <c r="BC7" s="63" t="e">
        <f>#REF!</f>
        <v>#REF!</v>
      </c>
      <c r="BD7" s="42" t="e">
        <f>#REF!</f>
        <v>#REF!</v>
      </c>
    </row>
    <row r="8" spans="1:71" ht="15">
      <c r="A8" s="55" t="e">
        <f>#REF!</f>
        <v>#REF!</v>
      </c>
      <c r="B8" s="56" t="e">
        <f>#REF!</f>
        <v>#REF!</v>
      </c>
      <c r="C8" s="56" t="e">
        <f>#REF!</f>
        <v>#REF!</v>
      </c>
      <c r="D8" s="56" t="e">
        <f>#REF!</f>
        <v>#REF!</v>
      </c>
      <c r="E8" s="56" t="e">
        <f>#REF!</f>
        <v>#REF!</v>
      </c>
      <c r="F8" s="57" t="e">
        <f>#REF!</f>
        <v>#REF!</v>
      </c>
      <c r="G8" s="58" t="e">
        <f>#REF!</f>
        <v>#REF!</v>
      </c>
      <c r="H8" s="59" t="e">
        <f>#REF!</f>
        <v>#REF!</v>
      </c>
      <c r="I8" s="60" t="e">
        <f>#REF!</f>
        <v>#REF!</v>
      </c>
      <c r="J8" s="60" t="e">
        <f>#REF!</f>
        <v>#REF!</v>
      </c>
      <c r="K8" s="28" t="e">
        <f>#REF!</f>
        <v>#REF!</v>
      </c>
      <c r="L8" s="61" t="e">
        <f>#REF!</f>
        <v>#REF!</v>
      </c>
      <c r="M8" s="60" t="e">
        <f>#REF!</f>
        <v>#REF!</v>
      </c>
      <c r="N8" s="60" t="e">
        <f>#REF!</f>
        <v>#REF!</v>
      </c>
      <c r="O8" s="60" t="e">
        <f>#REF!</f>
        <v>#REF!</v>
      </c>
      <c r="P8" s="42" t="e">
        <f>#REF!</f>
        <v>#REF!</v>
      </c>
      <c r="Q8" s="62" t="e">
        <f>#REF!</f>
        <v>#REF!</v>
      </c>
      <c r="R8" s="63" t="e">
        <f>#REF!</f>
        <v>#REF!</v>
      </c>
      <c r="S8" s="63" t="e">
        <f>#REF!</f>
        <v>#REF!</v>
      </c>
      <c r="T8" s="63" t="e">
        <f>#REF!</f>
        <v>#REF!</v>
      </c>
      <c r="U8" s="42" t="e">
        <f>#REF!</f>
        <v>#REF!</v>
      </c>
      <c r="V8" s="62" t="e">
        <f>#REF!</f>
        <v>#REF!</v>
      </c>
      <c r="W8" s="63" t="e">
        <f>#REF!</f>
        <v>#REF!</v>
      </c>
      <c r="X8" s="63" t="e">
        <f>#REF!</f>
        <v>#REF!</v>
      </c>
      <c r="Y8" s="63" t="e">
        <f>#REF!</f>
        <v>#REF!</v>
      </c>
      <c r="Z8" s="42" t="e">
        <f>#REF!</f>
        <v>#REF!</v>
      </c>
      <c r="AA8" s="62" t="e">
        <f>#REF!</f>
        <v>#REF!</v>
      </c>
      <c r="AB8" s="63" t="e">
        <f>#REF!</f>
        <v>#REF!</v>
      </c>
      <c r="AC8" s="63" t="e">
        <f>#REF!</f>
        <v>#REF!</v>
      </c>
      <c r="AD8" s="63" t="e">
        <f>#REF!</f>
        <v>#REF!</v>
      </c>
      <c r="AE8" s="42" t="e">
        <f>#REF!</f>
        <v>#REF!</v>
      </c>
      <c r="AF8" s="62" t="e">
        <f>#REF!</f>
        <v>#REF!</v>
      </c>
      <c r="AG8" s="63" t="e">
        <f>#REF!</f>
        <v>#REF!</v>
      </c>
      <c r="AH8" s="63" t="e">
        <f>#REF!</f>
        <v>#REF!</v>
      </c>
      <c r="AI8" s="63" t="e">
        <f>#REF!</f>
        <v>#REF!</v>
      </c>
      <c r="AJ8" s="42" t="e">
        <f>#REF!</f>
        <v>#REF!</v>
      </c>
      <c r="AK8" s="62" t="e">
        <f>#REF!</f>
        <v>#REF!</v>
      </c>
      <c r="AL8" s="63" t="e">
        <f>#REF!</f>
        <v>#REF!</v>
      </c>
      <c r="AM8" s="63" t="e">
        <f>#REF!</f>
        <v>#REF!</v>
      </c>
      <c r="AN8" s="63" t="e">
        <f>#REF!</f>
        <v>#REF!</v>
      </c>
      <c r="AO8" s="42" t="e">
        <f>#REF!</f>
        <v>#REF!</v>
      </c>
      <c r="AP8" s="62" t="e">
        <f>#REF!</f>
        <v>#REF!</v>
      </c>
      <c r="AQ8" s="63" t="e">
        <f>#REF!</f>
        <v>#REF!</v>
      </c>
      <c r="AR8" s="63" t="e">
        <f>#REF!</f>
        <v>#REF!</v>
      </c>
      <c r="AS8" s="63" t="e">
        <f>#REF!</f>
        <v>#REF!</v>
      </c>
      <c r="AT8" s="42" t="e">
        <f>#REF!</f>
        <v>#REF!</v>
      </c>
      <c r="AU8" s="64" t="e">
        <f>#REF!</f>
        <v>#REF!</v>
      </c>
      <c r="AV8" s="63" t="e">
        <f>#REF!</f>
        <v>#REF!</v>
      </c>
      <c r="AW8" s="63" t="e">
        <f>#REF!</f>
        <v>#REF!</v>
      </c>
      <c r="AX8" s="63" t="e">
        <f>#REF!</f>
        <v>#REF!</v>
      </c>
      <c r="AY8" s="42" t="e">
        <f>#REF!</f>
        <v>#REF!</v>
      </c>
      <c r="AZ8" s="62" t="e">
        <f>#REF!</f>
        <v>#REF!</v>
      </c>
      <c r="BA8" s="63" t="e">
        <f>#REF!</f>
        <v>#REF!</v>
      </c>
      <c r="BB8" s="63" t="e">
        <f>#REF!</f>
        <v>#REF!</v>
      </c>
      <c r="BC8" s="63" t="e">
        <f>#REF!</f>
        <v>#REF!</v>
      </c>
      <c r="BD8" s="42" t="e">
        <f>#REF!</f>
        <v>#REF!</v>
      </c>
    </row>
    <row r="9" spans="1:71" ht="15">
      <c r="A9" s="55" t="e">
        <f>#REF!</f>
        <v>#REF!</v>
      </c>
      <c r="B9" s="56" t="e">
        <f>#REF!</f>
        <v>#REF!</v>
      </c>
      <c r="C9" s="56" t="e">
        <f>#REF!</f>
        <v>#REF!</v>
      </c>
      <c r="D9" s="56" t="e">
        <f>#REF!</f>
        <v>#REF!</v>
      </c>
      <c r="E9" s="56" t="e">
        <f>#REF!</f>
        <v>#REF!</v>
      </c>
      <c r="F9" s="57" t="e">
        <f>#REF!</f>
        <v>#REF!</v>
      </c>
      <c r="G9" s="58" t="e">
        <f>#REF!</f>
        <v>#REF!</v>
      </c>
      <c r="H9" s="59" t="e">
        <f>#REF!</f>
        <v>#REF!</v>
      </c>
      <c r="I9" s="60" t="e">
        <f>#REF!</f>
        <v>#REF!</v>
      </c>
      <c r="J9" s="60" t="e">
        <f>#REF!</f>
        <v>#REF!</v>
      </c>
      <c r="K9" s="28" t="e">
        <f>#REF!</f>
        <v>#REF!</v>
      </c>
      <c r="L9" s="61" t="e">
        <f>#REF!</f>
        <v>#REF!</v>
      </c>
      <c r="M9" s="60" t="e">
        <f>#REF!</f>
        <v>#REF!</v>
      </c>
      <c r="N9" s="60" t="e">
        <f>#REF!</f>
        <v>#REF!</v>
      </c>
      <c r="O9" s="60" t="e">
        <f>#REF!</f>
        <v>#REF!</v>
      </c>
      <c r="P9" s="42" t="e">
        <f>#REF!</f>
        <v>#REF!</v>
      </c>
      <c r="Q9" s="62" t="e">
        <f>#REF!</f>
        <v>#REF!</v>
      </c>
      <c r="R9" s="63" t="e">
        <f>#REF!</f>
        <v>#REF!</v>
      </c>
      <c r="S9" s="63" t="e">
        <f>#REF!</f>
        <v>#REF!</v>
      </c>
      <c r="T9" s="63" t="e">
        <f>#REF!</f>
        <v>#REF!</v>
      </c>
      <c r="U9" s="42" t="e">
        <f>#REF!</f>
        <v>#REF!</v>
      </c>
      <c r="V9" s="62" t="e">
        <f>#REF!</f>
        <v>#REF!</v>
      </c>
      <c r="W9" s="63" t="e">
        <f>#REF!</f>
        <v>#REF!</v>
      </c>
      <c r="X9" s="63" t="e">
        <f>#REF!</f>
        <v>#REF!</v>
      </c>
      <c r="Y9" s="63" t="e">
        <f>#REF!</f>
        <v>#REF!</v>
      </c>
      <c r="Z9" s="42" t="e">
        <f>#REF!</f>
        <v>#REF!</v>
      </c>
      <c r="AA9" s="62" t="e">
        <f>#REF!</f>
        <v>#REF!</v>
      </c>
      <c r="AB9" s="63" t="e">
        <f>#REF!</f>
        <v>#REF!</v>
      </c>
      <c r="AC9" s="63" t="e">
        <f>#REF!</f>
        <v>#REF!</v>
      </c>
      <c r="AD9" s="63" t="e">
        <f>#REF!</f>
        <v>#REF!</v>
      </c>
      <c r="AE9" s="42" t="e">
        <f>#REF!</f>
        <v>#REF!</v>
      </c>
      <c r="AF9" s="62" t="e">
        <f>#REF!</f>
        <v>#REF!</v>
      </c>
      <c r="AG9" s="63" t="e">
        <f>#REF!</f>
        <v>#REF!</v>
      </c>
      <c r="AH9" s="63" t="e">
        <f>#REF!</f>
        <v>#REF!</v>
      </c>
      <c r="AI9" s="63" t="e">
        <f>#REF!</f>
        <v>#REF!</v>
      </c>
      <c r="AJ9" s="42" t="e">
        <f>#REF!</f>
        <v>#REF!</v>
      </c>
      <c r="AK9" s="62" t="e">
        <f>#REF!</f>
        <v>#REF!</v>
      </c>
      <c r="AL9" s="63" t="e">
        <f>#REF!</f>
        <v>#REF!</v>
      </c>
      <c r="AM9" s="63" t="e">
        <f>#REF!</f>
        <v>#REF!</v>
      </c>
      <c r="AN9" s="63" t="e">
        <f>#REF!</f>
        <v>#REF!</v>
      </c>
      <c r="AO9" s="42" t="e">
        <f>#REF!</f>
        <v>#REF!</v>
      </c>
      <c r="AP9" s="62" t="e">
        <f>#REF!</f>
        <v>#REF!</v>
      </c>
      <c r="AQ9" s="63" t="e">
        <f>#REF!</f>
        <v>#REF!</v>
      </c>
      <c r="AR9" s="63" t="e">
        <f>#REF!</f>
        <v>#REF!</v>
      </c>
      <c r="AS9" s="63" t="e">
        <f>#REF!</f>
        <v>#REF!</v>
      </c>
      <c r="AT9" s="42" t="e">
        <f>#REF!</f>
        <v>#REF!</v>
      </c>
      <c r="AU9" s="64" t="e">
        <f>#REF!</f>
        <v>#REF!</v>
      </c>
      <c r="AV9" s="63" t="e">
        <f>#REF!</f>
        <v>#REF!</v>
      </c>
      <c r="AW9" s="63" t="e">
        <f>#REF!</f>
        <v>#REF!</v>
      </c>
      <c r="AX9" s="63" t="e">
        <f>#REF!</f>
        <v>#REF!</v>
      </c>
      <c r="AY9" s="42" t="e">
        <f>#REF!</f>
        <v>#REF!</v>
      </c>
      <c r="AZ9" s="62" t="e">
        <f>#REF!</f>
        <v>#REF!</v>
      </c>
      <c r="BA9" s="63" t="e">
        <f>#REF!</f>
        <v>#REF!</v>
      </c>
      <c r="BB9" s="63" t="e">
        <f>#REF!</f>
        <v>#REF!</v>
      </c>
      <c r="BC9" s="63" t="e">
        <f>#REF!</f>
        <v>#REF!</v>
      </c>
      <c r="BD9" s="42" t="e">
        <f>#REF!</f>
        <v>#REF!</v>
      </c>
    </row>
    <row r="10" spans="1:71" ht="15">
      <c r="A10" s="55" t="e">
        <f>#REF!</f>
        <v>#REF!</v>
      </c>
      <c r="B10" s="56" t="e">
        <f>#REF!</f>
        <v>#REF!</v>
      </c>
      <c r="C10" s="56" t="e">
        <f>#REF!</f>
        <v>#REF!</v>
      </c>
      <c r="D10" s="56" t="e">
        <f>#REF!</f>
        <v>#REF!</v>
      </c>
      <c r="E10" s="56" t="e">
        <f>#REF!</f>
        <v>#REF!</v>
      </c>
      <c r="F10" s="57" t="e">
        <f>#REF!</f>
        <v>#REF!</v>
      </c>
      <c r="G10" s="58" t="e">
        <f>#REF!</f>
        <v>#REF!</v>
      </c>
      <c r="H10" s="59" t="e">
        <f>#REF!</f>
        <v>#REF!</v>
      </c>
      <c r="I10" s="60" t="e">
        <f>#REF!</f>
        <v>#REF!</v>
      </c>
      <c r="J10" s="60" t="e">
        <f>#REF!</f>
        <v>#REF!</v>
      </c>
      <c r="K10" s="28" t="e">
        <f>#REF!</f>
        <v>#REF!</v>
      </c>
      <c r="L10" s="61" t="e">
        <f>#REF!</f>
        <v>#REF!</v>
      </c>
      <c r="M10" s="60" t="e">
        <f>#REF!</f>
        <v>#REF!</v>
      </c>
      <c r="N10" s="60" t="e">
        <f>#REF!</f>
        <v>#REF!</v>
      </c>
      <c r="O10" s="60" t="e">
        <f>#REF!</f>
        <v>#REF!</v>
      </c>
      <c r="P10" s="42" t="e">
        <f>#REF!</f>
        <v>#REF!</v>
      </c>
      <c r="Q10" s="62" t="e">
        <f>#REF!</f>
        <v>#REF!</v>
      </c>
      <c r="R10" s="63" t="e">
        <f>#REF!</f>
        <v>#REF!</v>
      </c>
      <c r="S10" s="63" t="e">
        <f>#REF!</f>
        <v>#REF!</v>
      </c>
      <c r="T10" s="63" t="e">
        <f>#REF!</f>
        <v>#REF!</v>
      </c>
      <c r="U10" s="42" t="e">
        <f>#REF!</f>
        <v>#REF!</v>
      </c>
      <c r="V10" s="62" t="e">
        <f>#REF!</f>
        <v>#REF!</v>
      </c>
      <c r="W10" s="63" t="e">
        <f>#REF!</f>
        <v>#REF!</v>
      </c>
      <c r="X10" s="63" t="e">
        <f>#REF!</f>
        <v>#REF!</v>
      </c>
      <c r="Y10" s="63" t="e">
        <f>#REF!</f>
        <v>#REF!</v>
      </c>
      <c r="Z10" s="42" t="e">
        <f>#REF!</f>
        <v>#REF!</v>
      </c>
      <c r="AA10" s="62" t="e">
        <f>#REF!</f>
        <v>#REF!</v>
      </c>
      <c r="AB10" s="63" t="e">
        <f>#REF!</f>
        <v>#REF!</v>
      </c>
      <c r="AC10" s="63" t="e">
        <f>#REF!</f>
        <v>#REF!</v>
      </c>
      <c r="AD10" s="63" t="e">
        <f>#REF!</f>
        <v>#REF!</v>
      </c>
      <c r="AE10" s="42" t="e">
        <f>#REF!</f>
        <v>#REF!</v>
      </c>
      <c r="AF10" s="62" t="e">
        <f>#REF!</f>
        <v>#REF!</v>
      </c>
      <c r="AG10" s="63" t="e">
        <f>#REF!</f>
        <v>#REF!</v>
      </c>
      <c r="AH10" s="63" t="e">
        <f>#REF!</f>
        <v>#REF!</v>
      </c>
      <c r="AI10" s="63" t="e">
        <f>#REF!</f>
        <v>#REF!</v>
      </c>
      <c r="AJ10" s="42" t="e">
        <f>#REF!</f>
        <v>#REF!</v>
      </c>
      <c r="AK10" s="62" t="e">
        <f>#REF!</f>
        <v>#REF!</v>
      </c>
      <c r="AL10" s="63" t="e">
        <f>#REF!</f>
        <v>#REF!</v>
      </c>
      <c r="AM10" s="63" t="e">
        <f>#REF!</f>
        <v>#REF!</v>
      </c>
      <c r="AN10" s="63" t="e">
        <f>#REF!</f>
        <v>#REF!</v>
      </c>
      <c r="AO10" s="42" t="e">
        <f>#REF!</f>
        <v>#REF!</v>
      </c>
      <c r="AP10" s="62" t="e">
        <f>#REF!</f>
        <v>#REF!</v>
      </c>
      <c r="AQ10" s="63" t="e">
        <f>#REF!</f>
        <v>#REF!</v>
      </c>
      <c r="AR10" s="63" t="e">
        <f>#REF!</f>
        <v>#REF!</v>
      </c>
      <c r="AS10" s="63" t="e">
        <f>#REF!</f>
        <v>#REF!</v>
      </c>
      <c r="AT10" s="42" t="e">
        <f>#REF!</f>
        <v>#REF!</v>
      </c>
      <c r="AU10" s="64" t="e">
        <f>#REF!</f>
        <v>#REF!</v>
      </c>
      <c r="AV10" s="63" t="e">
        <f>#REF!</f>
        <v>#REF!</v>
      </c>
      <c r="AW10" s="63" t="e">
        <f>#REF!</f>
        <v>#REF!</v>
      </c>
      <c r="AX10" s="63" t="e">
        <f>#REF!</f>
        <v>#REF!</v>
      </c>
      <c r="AY10" s="42" t="e">
        <f>#REF!</f>
        <v>#REF!</v>
      </c>
      <c r="AZ10" s="62" t="e">
        <f>#REF!</f>
        <v>#REF!</v>
      </c>
      <c r="BA10" s="63" t="e">
        <f>#REF!</f>
        <v>#REF!</v>
      </c>
      <c r="BB10" s="63" t="e">
        <f>#REF!</f>
        <v>#REF!</v>
      </c>
      <c r="BC10" s="63" t="e">
        <f>#REF!</f>
        <v>#REF!</v>
      </c>
      <c r="BD10" s="42" t="e">
        <f>#REF!</f>
        <v>#REF!</v>
      </c>
    </row>
    <row r="11" spans="1:71" ht="15">
      <c r="A11" s="55" t="e">
        <f>#REF!</f>
        <v>#REF!</v>
      </c>
      <c r="B11" s="56" t="e">
        <f>#REF!</f>
        <v>#REF!</v>
      </c>
      <c r="C11" s="56" t="e">
        <f>#REF!</f>
        <v>#REF!</v>
      </c>
      <c r="D11" s="56" t="e">
        <f>#REF!</f>
        <v>#REF!</v>
      </c>
      <c r="E11" s="56" t="e">
        <f>#REF!</f>
        <v>#REF!</v>
      </c>
      <c r="F11" s="57" t="e">
        <f>#REF!</f>
        <v>#REF!</v>
      </c>
      <c r="G11" s="58" t="e">
        <f>#REF!</f>
        <v>#REF!</v>
      </c>
      <c r="H11" s="59" t="e">
        <f>#REF!</f>
        <v>#REF!</v>
      </c>
      <c r="I11" s="60" t="e">
        <f>#REF!</f>
        <v>#REF!</v>
      </c>
      <c r="J11" s="60" t="e">
        <f>#REF!</f>
        <v>#REF!</v>
      </c>
      <c r="K11" s="28" t="e">
        <f>#REF!</f>
        <v>#REF!</v>
      </c>
      <c r="L11" s="61" t="e">
        <f>#REF!</f>
        <v>#REF!</v>
      </c>
      <c r="M11" s="60" t="e">
        <f>#REF!</f>
        <v>#REF!</v>
      </c>
      <c r="N11" s="60" t="e">
        <f>#REF!</f>
        <v>#REF!</v>
      </c>
      <c r="O11" s="60" t="e">
        <f>#REF!</f>
        <v>#REF!</v>
      </c>
      <c r="P11" s="42" t="e">
        <f>#REF!</f>
        <v>#REF!</v>
      </c>
      <c r="Q11" s="62" t="e">
        <f>#REF!</f>
        <v>#REF!</v>
      </c>
      <c r="R11" s="63" t="e">
        <f>#REF!</f>
        <v>#REF!</v>
      </c>
      <c r="S11" s="63" t="e">
        <f>#REF!</f>
        <v>#REF!</v>
      </c>
      <c r="T11" s="63" t="e">
        <f>#REF!</f>
        <v>#REF!</v>
      </c>
      <c r="U11" s="42" t="e">
        <f>#REF!</f>
        <v>#REF!</v>
      </c>
      <c r="V11" s="62" t="e">
        <f>#REF!</f>
        <v>#REF!</v>
      </c>
      <c r="W11" s="63" t="e">
        <f>#REF!</f>
        <v>#REF!</v>
      </c>
      <c r="X11" s="63" t="e">
        <f>#REF!</f>
        <v>#REF!</v>
      </c>
      <c r="Y11" s="63" t="e">
        <f>#REF!</f>
        <v>#REF!</v>
      </c>
      <c r="Z11" s="42" t="e">
        <f>#REF!</f>
        <v>#REF!</v>
      </c>
      <c r="AA11" s="62" t="e">
        <f>#REF!</f>
        <v>#REF!</v>
      </c>
      <c r="AB11" s="63" t="e">
        <f>#REF!</f>
        <v>#REF!</v>
      </c>
      <c r="AC11" s="63" t="e">
        <f>#REF!</f>
        <v>#REF!</v>
      </c>
      <c r="AD11" s="63" t="e">
        <f>#REF!</f>
        <v>#REF!</v>
      </c>
      <c r="AE11" s="42" t="e">
        <f>#REF!</f>
        <v>#REF!</v>
      </c>
      <c r="AF11" s="62" t="e">
        <f>#REF!</f>
        <v>#REF!</v>
      </c>
      <c r="AG11" s="63" t="e">
        <f>#REF!</f>
        <v>#REF!</v>
      </c>
      <c r="AH11" s="63" t="e">
        <f>#REF!</f>
        <v>#REF!</v>
      </c>
      <c r="AI11" s="63" t="e">
        <f>#REF!</f>
        <v>#REF!</v>
      </c>
      <c r="AJ11" s="42" t="e">
        <f>#REF!</f>
        <v>#REF!</v>
      </c>
      <c r="AK11" s="62" t="e">
        <f>#REF!</f>
        <v>#REF!</v>
      </c>
      <c r="AL11" s="63" t="e">
        <f>#REF!</f>
        <v>#REF!</v>
      </c>
      <c r="AM11" s="63" t="e">
        <f>#REF!</f>
        <v>#REF!</v>
      </c>
      <c r="AN11" s="63" t="e">
        <f>#REF!</f>
        <v>#REF!</v>
      </c>
      <c r="AO11" s="42" t="e">
        <f>#REF!</f>
        <v>#REF!</v>
      </c>
      <c r="AP11" s="62" t="e">
        <f>#REF!</f>
        <v>#REF!</v>
      </c>
      <c r="AQ11" s="63" t="e">
        <f>#REF!</f>
        <v>#REF!</v>
      </c>
      <c r="AR11" s="63" t="e">
        <f>#REF!</f>
        <v>#REF!</v>
      </c>
      <c r="AS11" s="63" t="e">
        <f>#REF!</f>
        <v>#REF!</v>
      </c>
      <c r="AT11" s="42" t="e">
        <f>#REF!</f>
        <v>#REF!</v>
      </c>
      <c r="AU11" s="64" t="e">
        <f>#REF!</f>
        <v>#REF!</v>
      </c>
      <c r="AV11" s="63" t="e">
        <f>#REF!</f>
        <v>#REF!</v>
      </c>
      <c r="AW11" s="63" t="e">
        <f>#REF!</f>
        <v>#REF!</v>
      </c>
      <c r="AX11" s="63" t="e">
        <f>#REF!</f>
        <v>#REF!</v>
      </c>
      <c r="AY11" s="42" t="e">
        <f>#REF!</f>
        <v>#REF!</v>
      </c>
      <c r="AZ11" s="62" t="e">
        <f>#REF!</f>
        <v>#REF!</v>
      </c>
      <c r="BA11" s="63" t="e">
        <f>#REF!</f>
        <v>#REF!</v>
      </c>
      <c r="BB11" s="63" t="e">
        <f>#REF!</f>
        <v>#REF!</v>
      </c>
      <c r="BC11" s="63" t="e">
        <f>#REF!</f>
        <v>#REF!</v>
      </c>
      <c r="BD11" s="42" t="e">
        <f>#REF!</f>
        <v>#REF!</v>
      </c>
    </row>
    <row r="12" spans="1:71" ht="15">
      <c r="A12" s="55" t="e">
        <f>#REF!</f>
        <v>#REF!</v>
      </c>
      <c r="B12" s="56" t="e">
        <f>#REF!</f>
        <v>#REF!</v>
      </c>
      <c r="C12" s="56" t="e">
        <f>#REF!</f>
        <v>#REF!</v>
      </c>
      <c r="D12" s="56" t="e">
        <f>#REF!</f>
        <v>#REF!</v>
      </c>
      <c r="E12" s="56" t="e">
        <f>#REF!</f>
        <v>#REF!</v>
      </c>
      <c r="F12" s="57" t="e">
        <f>#REF!</f>
        <v>#REF!</v>
      </c>
      <c r="G12" s="58" t="e">
        <f>#REF!</f>
        <v>#REF!</v>
      </c>
      <c r="H12" s="59" t="e">
        <f>#REF!</f>
        <v>#REF!</v>
      </c>
      <c r="I12" s="60" t="e">
        <f>#REF!</f>
        <v>#REF!</v>
      </c>
      <c r="J12" s="60" t="e">
        <f>#REF!</f>
        <v>#REF!</v>
      </c>
      <c r="K12" s="28" t="e">
        <f>#REF!</f>
        <v>#REF!</v>
      </c>
      <c r="L12" s="61" t="e">
        <f>#REF!</f>
        <v>#REF!</v>
      </c>
      <c r="M12" s="60" t="e">
        <f>#REF!</f>
        <v>#REF!</v>
      </c>
      <c r="N12" s="60" t="e">
        <f>#REF!</f>
        <v>#REF!</v>
      </c>
      <c r="O12" s="60" t="e">
        <f>#REF!</f>
        <v>#REF!</v>
      </c>
      <c r="P12" s="42" t="e">
        <f>#REF!</f>
        <v>#REF!</v>
      </c>
      <c r="Q12" s="62" t="e">
        <f>#REF!</f>
        <v>#REF!</v>
      </c>
      <c r="R12" s="63" t="e">
        <f>#REF!</f>
        <v>#REF!</v>
      </c>
      <c r="S12" s="63" t="e">
        <f>#REF!</f>
        <v>#REF!</v>
      </c>
      <c r="T12" s="63" t="e">
        <f>#REF!</f>
        <v>#REF!</v>
      </c>
      <c r="U12" s="42" t="e">
        <f>#REF!</f>
        <v>#REF!</v>
      </c>
      <c r="V12" s="62" t="e">
        <f>#REF!</f>
        <v>#REF!</v>
      </c>
      <c r="W12" s="63" t="e">
        <f>#REF!</f>
        <v>#REF!</v>
      </c>
      <c r="X12" s="63" t="e">
        <f>#REF!</f>
        <v>#REF!</v>
      </c>
      <c r="Y12" s="63" t="e">
        <f>#REF!</f>
        <v>#REF!</v>
      </c>
      <c r="Z12" s="42" t="e">
        <f>#REF!</f>
        <v>#REF!</v>
      </c>
      <c r="AA12" s="62" t="e">
        <f>#REF!</f>
        <v>#REF!</v>
      </c>
      <c r="AB12" s="63" t="e">
        <f>#REF!</f>
        <v>#REF!</v>
      </c>
      <c r="AC12" s="63" t="e">
        <f>#REF!</f>
        <v>#REF!</v>
      </c>
      <c r="AD12" s="63" t="e">
        <f>#REF!</f>
        <v>#REF!</v>
      </c>
      <c r="AE12" s="42" t="e">
        <f>#REF!</f>
        <v>#REF!</v>
      </c>
      <c r="AF12" s="62" t="e">
        <f>#REF!</f>
        <v>#REF!</v>
      </c>
      <c r="AG12" s="63" t="e">
        <f>#REF!</f>
        <v>#REF!</v>
      </c>
      <c r="AH12" s="63" t="e">
        <f>#REF!</f>
        <v>#REF!</v>
      </c>
      <c r="AI12" s="63" t="e">
        <f>#REF!</f>
        <v>#REF!</v>
      </c>
      <c r="AJ12" s="42" t="e">
        <f>#REF!</f>
        <v>#REF!</v>
      </c>
      <c r="AK12" s="62" t="e">
        <f>#REF!</f>
        <v>#REF!</v>
      </c>
      <c r="AL12" s="63" t="e">
        <f>#REF!</f>
        <v>#REF!</v>
      </c>
      <c r="AM12" s="63" t="e">
        <f>#REF!</f>
        <v>#REF!</v>
      </c>
      <c r="AN12" s="63" t="e">
        <f>#REF!</f>
        <v>#REF!</v>
      </c>
      <c r="AO12" s="42" t="e">
        <f>#REF!</f>
        <v>#REF!</v>
      </c>
      <c r="AP12" s="62" t="e">
        <f>#REF!</f>
        <v>#REF!</v>
      </c>
      <c r="AQ12" s="63" t="e">
        <f>#REF!</f>
        <v>#REF!</v>
      </c>
      <c r="AR12" s="63" t="e">
        <f>#REF!</f>
        <v>#REF!</v>
      </c>
      <c r="AS12" s="63" t="e">
        <f>#REF!</f>
        <v>#REF!</v>
      </c>
      <c r="AT12" s="42" t="e">
        <f>#REF!</f>
        <v>#REF!</v>
      </c>
      <c r="AU12" s="64" t="e">
        <f>#REF!</f>
        <v>#REF!</v>
      </c>
      <c r="AV12" s="63" t="e">
        <f>#REF!</f>
        <v>#REF!</v>
      </c>
      <c r="AW12" s="63" t="e">
        <f>#REF!</f>
        <v>#REF!</v>
      </c>
      <c r="AX12" s="63" t="e">
        <f>#REF!</f>
        <v>#REF!</v>
      </c>
      <c r="AY12" s="42" t="e">
        <f>#REF!</f>
        <v>#REF!</v>
      </c>
      <c r="AZ12" s="62" t="e">
        <f>#REF!</f>
        <v>#REF!</v>
      </c>
      <c r="BA12" s="63" t="e">
        <f>#REF!</f>
        <v>#REF!</v>
      </c>
      <c r="BB12" s="63" t="e">
        <f>#REF!</f>
        <v>#REF!</v>
      </c>
      <c r="BC12" s="63" t="e">
        <f>#REF!</f>
        <v>#REF!</v>
      </c>
      <c r="BD12" s="42" t="e">
        <f>#REF!</f>
        <v>#REF!</v>
      </c>
    </row>
    <row r="13" spans="1:71" ht="15">
      <c r="A13" s="55" t="e">
        <f>#REF!</f>
        <v>#REF!</v>
      </c>
      <c r="B13" s="56" t="e">
        <f>#REF!</f>
        <v>#REF!</v>
      </c>
      <c r="C13" s="56" t="e">
        <f>#REF!</f>
        <v>#REF!</v>
      </c>
      <c r="D13" s="56" t="e">
        <f>#REF!</f>
        <v>#REF!</v>
      </c>
      <c r="E13" s="56" t="e">
        <f>#REF!</f>
        <v>#REF!</v>
      </c>
      <c r="F13" s="57" t="e">
        <f>#REF!</f>
        <v>#REF!</v>
      </c>
      <c r="G13" s="58" t="e">
        <f>#REF!</f>
        <v>#REF!</v>
      </c>
      <c r="H13" s="59" t="e">
        <f>#REF!</f>
        <v>#REF!</v>
      </c>
      <c r="I13" s="60" t="e">
        <f>#REF!</f>
        <v>#REF!</v>
      </c>
      <c r="J13" s="60" t="e">
        <f>#REF!</f>
        <v>#REF!</v>
      </c>
      <c r="K13" s="28" t="e">
        <f>#REF!</f>
        <v>#REF!</v>
      </c>
      <c r="L13" s="61" t="e">
        <f>#REF!</f>
        <v>#REF!</v>
      </c>
      <c r="M13" s="60" t="e">
        <f>#REF!</f>
        <v>#REF!</v>
      </c>
      <c r="N13" s="60" t="e">
        <f>#REF!</f>
        <v>#REF!</v>
      </c>
      <c r="O13" s="60" t="e">
        <f>#REF!</f>
        <v>#REF!</v>
      </c>
      <c r="P13" s="42" t="e">
        <f>#REF!</f>
        <v>#REF!</v>
      </c>
      <c r="Q13" s="62" t="e">
        <f>#REF!</f>
        <v>#REF!</v>
      </c>
      <c r="R13" s="63" t="e">
        <f>#REF!</f>
        <v>#REF!</v>
      </c>
      <c r="S13" s="63" t="e">
        <f>#REF!</f>
        <v>#REF!</v>
      </c>
      <c r="T13" s="63" t="e">
        <f>#REF!</f>
        <v>#REF!</v>
      </c>
      <c r="U13" s="42" t="e">
        <f>#REF!</f>
        <v>#REF!</v>
      </c>
      <c r="V13" s="62" t="e">
        <f>#REF!</f>
        <v>#REF!</v>
      </c>
      <c r="W13" s="63" t="e">
        <f>#REF!</f>
        <v>#REF!</v>
      </c>
      <c r="X13" s="63" t="e">
        <f>#REF!</f>
        <v>#REF!</v>
      </c>
      <c r="Y13" s="63" t="e">
        <f>#REF!</f>
        <v>#REF!</v>
      </c>
      <c r="Z13" s="42" t="e">
        <f>#REF!</f>
        <v>#REF!</v>
      </c>
      <c r="AA13" s="62" t="e">
        <f>#REF!</f>
        <v>#REF!</v>
      </c>
      <c r="AB13" s="63" t="e">
        <f>#REF!</f>
        <v>#REF!</v>
      </c>
      <c r="AC13" s="63" t="e">
        <f>#REF!</f>
        <v>#REF!</v>
      </c>
      <c r="AD13" s="63" t="e">
        <f>#REF!</f>
        <v>#REF!</v>
      </c>
      <c r="AE13" s="42" t="e">
        <f>#REF!</f>
        <v>#REF!</v>
      </c>
      <c r="AF13" s="62" t="e">
        <f>#REF!</f>
        <v>#REF!</v>
      </c>
      <c r="AG13" s="63" t="e">
        <f>#REF!</f>
        <v>#REF!</v>
      </c>
      <c r="AH13" s="63" t="e">
        <f>#REF!</f>
        <v>#REF!</v>
      </c>
      <c r="AI13" s="63" t="e">
        <f>#REF!</f>
        <v>#REF!</v>
      </c>
      <c r="AJ13" s="42" t="e">
        <f>#REF!</f>
        <v>#REF!</v>
      </c>
      <c r="AK13" s="62" t="e">
        <f>#REF!</f>
        <v>#REF!</v>
      </c>
      <c r="AL13" s="63" t="e">
        <f>#REF!</f>
        <v>#REF!</v>
      </c>
      <c r="AM13" s="63" t="e">
        <f>#REF!</f>
        <v>#REF!</v>
      </c>
      <c r="AN13" s="63" t="e">
        <f>#REF!</f>
        <v>#REF!</v>
      </c>
      <c r="AO13" s="42" t="e">
        <f>#REF!</f>
        <v>#REF!</v>
      </c>
      <c r="AP13" s="62" t="e">
        <f>#REF!</f>
        <v>#REF!</v>
      </c>
      <c r="AQ13" s="63" t="e">
        <f>#REF!</f>
        <v>#REF!</v>
      </c>
      <c r="AR13" s="63" t="e">
        <f>#REF!</f>
        <v>#REF!</v>
      </c>
      <c r="AS13" s="63" t="e">
        <f>#REF!</f>
        <v>#REF!</v>
      </c>
      <c r="AT13" s="42" t="e">
        <f>#REF!</f>
        <v>#REF!</v>
      </c>
      <c r="AU13" s="64" t="e">
        <f>#REF!</f>
        <v>#REF!</v>
      </c>
      <c r="AV13" s="63" t="e">
        <f>#REF!</f>
        <v>#REF!</v>
      </c>
      <c r="AW13" s="63" t="e">
        <f>#REF!</f>
        <v>#REF!</v>
      </c>
      <c r="AX13" s="63" t="e">
        <f>#REF!</f>
        <v>#REF!</v>
      </c>
      <c r="AY13" s="42" t="e">
        <f>#REF!</f>
        <v>#REF!</v>
      </c>
      <c r="AZ13" s="62" t="e">
        <f>#REF!</f>
        <v>#REF!</v>
      </c>
      <c r="BA13" s="63" t="e">
        <f>#REF!</f>
        <v>#REF!</v>
      </c>
      <c r="BB13" s="63" t="e">
        <f>#REF!</f>
        <v>#REF!</v>
      </c>
      <c r="BC13" s="63" t="e">
        <f>#REF!</f>
        <v>#REF!</v>
      </c>
      <c r="BD13" s="42" t="e">
        <f>#REF!</f>
        <v>#REF!</v>
      </c>
    </row>
    <row r="14" spans="1:71" ht="15">
      <c r="A14" s="55" t="e">
        <f>#REF!</f>
        <v>#REF!</v>
      </c>
      <c r="B14" s="56" t="e">
        <f>#REF!</f>
        <v>#REF!</v>
      </c>
      <c r="C14" s="56" t="e">
        <f>#REF!</f>
        <v>#REF!</v>
      </c>
      <c r="D14" s="56" t="e">
        <f>#REF!</f>
        <v>#REF!</v>
      </c>
      <c r="E14" s="56" t="e">
        <f>#REF!</f>
        <v>#REF!</v>
      </c>
      <c r="F14" s="57" t="e">
        <f>#REF!</f>
        <v>#REF!</v>
      </c>
      <c r="G14" s="58" t="e">
        <f>#REF!</f>
        <v>#REF!</v>
      </c>
      <c r="H14" s="59" t="e">
        <f>#REF!</f>
        <v>#REF!</v>
      </c>
      <c r="I14" s="60" t="e">
        <f>#REF!</f>
        <v>#REF!</v>
      </c>
      <c r="J14" s="60" t="e">
        <f>#REF!</f>
        <v>#REF!</v>
      </c>
      <c r="K14" s="28" t="e">
        <f>#REF!</f>
        <v>#REF!</v>
      </c>
      <c r="L14" s="61" t="e">
        <f>#REF!</f>
        <v>#REF!</v>
      </c>
      <c r="M14" s="60" t="e">
        <f>#REF!</f>
        <v>#REF!</v>
      </c>
      <c r="N14" s="60" t="e">
        <f>#REF!</f>
        <v>#REF!</v>
      </c>
      <c r="O14" s="60" t="e">
        <f>#REF!</f>
        <v>#REF!</v>
      </c>
      <c r="P14" s="42" t="e">
        <f>#REF!</f>
        <v>#REF!</v>
      </c>
      <c r="Q14" s="62" t="e">
        <f>#REF!</f>
        <v>#REF!</v>
      </c>
      <c r="R14" s="63" t="e">
        <f>#REF!</f>
        <v>#REF!</v>
      </c>
      <c r="S14" s="63" t="e">
        <f>#REF!</f>
        <v>#REF!</v>
      </c>
      <c r="T14" s="63" t="e">
        <f>#REF!</f>
        <v>#REF!</v>
      </c>
      <c r="U14" s="42" t="e">
        <f>#REF!</f>
        <v>#REF!</v>
      </c>
      <c r="V14" s="62" t="e">
        <f>#REF!</f>
        <v>#REF!</v>
      </c>
      <c r="W14" s="63" t="e">
        <f>#REF!</f>
        <v>#REF!</v>
      </c>
      <c r="X14" s="63" t="e">
        <f>#REF!</f>
        <v>#REF!</v>
      </c>
      <c r="Y14" s="63" t="e">
        <f>#REF!</f>
        <v>#REF!</v>
      </c>
      <c r="Z14" s="42" t="e">
        <f>#REF!</f>
        <v>#REF!</v>
      </c>
      <c r="AA14" s="62" t="e">
        <f>#REF!</f>
        <v>#REF!</v>
      </c>
      <c r="AB14" s="63" t="e">
        <f>#REF!</f>
        <v>#REF!</v>
      </c>
      <c r="AC14" s="63" t="e">
        <f>#REF!</f>
        <v>#REF!</v>
      </c>
      <c r="AD14" s="63" t="e">
        <f>#REF!</f>
        <v>#REF!</v>
      </c>
      <c r="AE14" s="42" t="e">
        <f>#REF!</f>
        <v>#REF!</v>
      </c>
      <c r="AF14" s="62" t="e">
        <f>#REF!</f>
        <v>#REF!</v>
      </c>
      <c r="AG14" s="63" t="e">
        <f>#REF!</f>
        <v>#REF!</v>
      </c>
      <c r="AH14" s="63" t="e">
        <f>#REF!</f>
        <v>#REF!</v>
      </c>
      <c r="AI14" s="63" t="e">
        <f>#REF!</f>
        <v>#REF!</v>
      </c>
      <c r="AJ14" s="42" t="e">
        <f>#REF!</f>
        <v>#REF!</v>
      </c>
      <c r="AK14" s="62" t="e">
        <f>#REF!</f>
        <v>#REF!</v>
      </c>
      <c r="AL14" s="63" t="e">
        <f>#REF!</f>
        <v>#REF!</v>
      </c>
      <c r="AM14" s="63" t="e">
        <f>#REF!</f>
        <v>#REF!</v>
      </c>
      <c r="AN14" s="63" t="e">
        <f>#REF!</f>
        <v>#REF!</v>
      </c>
      <c r="AO14" s="42" t="e">
        <f>#REF!</f>
        <v>#REF!</v>
      </c>
      <c r="AP14" s="62" t="e">
        <f>#REF!</f>
        <v>#REF!</v>
      </c>
      <c r="AQ14" s="63" t="e">
        <f>#REF!</f>
        <v>#REF!</v>
      </c>
      <c r="AR14" s="63" t="e">
        <f>#REF!</f>
        <v>#REF!</v>
      </c>
      <c r="AS14" s="63" t="e">
        <f>#REF!</f>
        <v>#REF!</v>
      </c>
      <c r="AT14" s="42" t="e">
        <f>#REF!</f>
        <v>#REF!</v>
      </c>
      <c r="AU14" s="64" t="e">
        <f>#REF!</f>
        <v>#REF!</v>
      </c>
      <c r="AV14" s="63" t="e">
        <f>#REF!</f>
        <v>#REF!</v>
      </c>
      <c r="AW14" s="63" t="e">
        <f>#REF!</f>
        <v>#REF!</v>
      </c>
      <c r="AX14" s="63" t="e">
        <f>#REF!</f>
        <v>#REF!</v>
      </c>
      <c r="AY14" s="42" t="e">
        <f>#REF!</f>
        <v>#REF!</v>
      </c>
      <c r="AZ14" s="62" t="e">
        <f>#REF!</f>
        <v>#REF!</v>
      </c>
      <c r="BA14" s="63" t="e">
        <f>#REF!</f>
        <v>#REF!</v>
      </c>
      <c r="BB14" s="63" t="e">
        <f>#REF!</f>
        <v>#REF!</v>
      </c>
      <c r="BC14" s="63" t="e">
        <f>#REF!</f>
        <v>#REF!</v>
      </c>
      <c r="BD14" s="42" t="e">
        <f>#REF!</f>
        <v>#REF!</v>
      </c>
    </row>
    <row r="15" spans="1:71" ht="15">
      <c r="A15" s="55">
        <f>'ŽS3_založenie SRO'!B2</f>
        <v>0</v>
      </c>
      <c r="B15" s="56">
        <f>'ŽS3_založenie SRO'!D151</f>
        <v>110</v>
      </c>
      <c r="C15" s="56">
        <f>'ŽS3_založenie SRO'!D152</f>
        <v>5</v>
      </c>
      <c r="D15" s="56">
        <f>'ŽS3_založenie SRO'!D153</f>
        <v>39</v>
      </c>
      <c r="E15" s="56">
        <f>'ŽS3_založenie SRO'!D154</f>
        <v>105</v>
      </c>
      <c r="F15" s="57">
        <f>'ŽS3_založenie SRO'!D155</f>
        <v>0.4411309523809524</v>
      </c>
      <c r="G15" s="58">
        <f>'ŽS3_založenie SRO'!L7</f>
        <v>6</v>
      </c>
      <c r="H15" s="59">
        <f>'ŽS3_založenie SRO'!L8</f>
        <v>0</v>
      </c>
      <c r="I15" s="60">
        <f>'ŽS3_založenie SRO'!L9</f>
        <v>1</v>
      </c>
      <c r="J15" s="60">
        <f>'ŽS3_založenie SRO'!L10</f>
        <v>6</v>
      </c>
      <c r="K15" s="28">
        <f>'ŽS3_založenie SRO'!L11</f>
        <v>0.16666666666666666</v>
      </c>
      <c r="L15" s="61">
        <f>'ŽS3_založenie SRO'!L13</f>
        <v>12</v>
      </c>
      <c r="M15" s="60">
        <f>'ŽS3_založenie SRO'!L14</f>
        <v>0</v>
      </c>
      <c r="N15" s="60">
        <f>'ŽS3_založenie SRO'!L15</f>
        <v>10</v>
      </c>
      <c r="O15" s="60">
        <f>'ŽS3_založenie SRO'!L16</f>
        <v>12</v>
      </c>
      <c r="P15" s="42">
        <f>'ŽS3_založenie SRO'!L17</f>
        <v>0.83333333333333337</v>
      </c>
      <c r="Q15" s="62">
        <f>'ŽS3_založenie SRO'!L23</f>
        <v>4</v>
      </c>
      <c r="R15" s="63">
        <f>'ŽS3_založenie SRO'!L24</f>
        <v>0</v>
      </c>
      <c r="S15" s="63">
        <f>'ŽS3_založenie SRO'!L25</f>
        <v>3</v>
      </c>
      <c r="T15" s="63">
        <f>'ŽS3_založenie SRO'!L26</f>
        <v>4</v>
      </c>
      <c r="U15" s="42">
        <f>'ŽS3_založenie SRO'!L27</f>
        <v>0.75</v>
      </c>
      <c r="V15" s="62">
        <f>'ŽS3_založenie SRO'!L29</f>
        <v>6</v>
      </c>
      <c r="W15" s="63">
        <f>'ŽS3_založenie SRO'!L30</f>
        <v>0</v>
      </c>
      <c r="X15" s="63">
        <f>'ŽS3_založenie SRO'!L31</f>
        <v>1</v>
      </c>
      <c r="Y15" s="63">
        <f>'ŽS3_založenie SRO'!L32</f>
        <v>6</v>
      </c>
      <c r="Z15" s="42">
        <f>'ŽS3_založenie SRO'!L33</f>
        <v>0.16666666666666666</v>
      </c>
      <c r="AA15" s="62">
        <f>'ŽS3_založenie SRO'!L35</f>
        <v>4</v>
      </c>
      <c r="AB15" s="63">
        <f>'ŽS3_založenie SRO'!L36</f>
        <v>0</v>
      </c>
      <c r="AC15" s="63">
        <f>'ŽS3_založenie SRO'!L37</f>
        <v>2</v>
      </c>
      <c r="AD15" s="63">
        <f>'ŽS3_založenie SRO'!L38</f>
        <v>4</v>
      </c>
      <c r="AE15" s="42">
        <f>'ŽS3_založenie SRO'!L39</f>
        <v>0.5</v>
      </c>
      <c r="AF15" s="62">
        <f>'ŽS3_založenie SRO'!L41</f>
        <v>11</v>
      </c>
      <c r="AG15" s="63">
        <f>'ŽS3_založenie SRO'!L42</f>
        <v>0</v>
      </c>
      <c r="AH15" s="63">
        <f>'ŽS3_založenie SRO'!L43</f>
        <v>0</v>
      </c>
      <c r="AI15" s="63">
        <f>'ŽS3_založenie SRO'!L44</f>
        <v>11</v>
      </c>
      <c r="AJ15" s="42">
        <f>'ŽS3_založenie SRO'!L45</f>
        <v>0</v>
      </c>
      <c r="AK15" s="62">
        <f>'ŽS3_založenie SRO'!L52</f>
        <v>24</v>
      </c>
      <c r="AL15" s="63">
        <f>'ŽS3_založenie SRO'!L53</f>
        <v>0</v>
      </c>
      <c r="AM15" s="63">
        <f>'ŽS3_založenie SRO'!L54</f>
        <v>5.5</v>
      </c>
      <c r="AN15" s="63">
        <f>'ŽS3_založenie SRO'!L55</f>
        <v>24</v>
      </c>
      <c r="AO15" s="42">
        <f>'ŽS3_založenie SRO'!L56</f>
        <v>0.22916666666666666</v>
      </c>
      <c r="AP15" s="62">
        <f>'ŽS3_založenie SRO'!L85</f>
        <v>2</v>
      </c>
      <c r="AQ15" s="63">
        <f>'ŽS3_založenie SRO'!L86</f>
        <v>0</v>
      </c>
      <c r="AR15" s="63">
        <f>'ŽS3_založenie SRO'!L87</f>
        <v>0</v>
      </c>
      <c r="AS15" s="63">
        <f>'ŽS3_založenie SRO'!L88</f>
        <v>2</v>
      </c>
      <c r="AT15" s="42">
        <f>'ŽS3_založenie SRO'!L89</f>
        <v>0</v>
      </c>
      <c r="AU15" s="64">
        <f>'ŽS3_založenie SRO'!L111</f>
        <v>4</v>
      </c>
      <c r="AV15" s="63">
        <f>'ŽS3_založenie SRO'!L112</f>
        <v>0</v>
      </c>
      <c r="AW15" s="63">
        <f>'ŽS3_založenie SRO'!L113</f>
        <v>4</v>
      </c>
      <c r="AX15" s="63">
        <f>'ŽS3_založenie SRO'!L114</f>
        <v>4</v>
      </c>
      <c r="AY15" s="42">
        <f>'ŽS3_založenie SRO'!L115</f>
        <v>1</v>
      </c>
      <c r="AZ15" s="62">
        <f>'ŽS3_založenie SRO'!L117</f>
        <v>5</v>
      </c>
      <c r="BA15" s="63">
        <f>'ŽS3_založenie SRO'!L118</f>
        <v>0</v>
      </c>
      <c r="BB15" s="63">
        <f>'ŽS3_založenie SRO'!L119</f>
        <v>5</v>
      </c>
      <c r="BC15" s="63">
        <f>'ŽS3_založenie SRO'!L120</f>
        <v>5</v>
      </c>
      <c r="BD15" s="42">
        <f>'ŽS3_založenie SRO'!L121</f>
        <v>1</v>
      </c>
    </row>
    <row r="16" spans="1:71" ht="15">
      <c r="A16" s="55" t="e">
        <f>#REF!</f>
        <v>#REF!</v>
      </c>
      <c r="B16" s="56" t="e">
        <f>#REF!</f>
        <v>#REF!</v>
      </c>
      <c r="C16" s="56" t="e">
        <f>#REF!</f>
        <v>#REF!</v>
      </c>
      <c r="D16" s="56" t="e">
        <f>#REF!</f>
        <v>#REF!</v>
      </c>
      <c r="E16" s="56" t="e">
        <f>#REF!</f>
        <v>#REF!</v>
      </c>
      <c r="F16" s="57" t="e">
        <f>#REF!</f>
        <v>#REF!</v>
      </c>
      <c r="G16" s="58" t="e">
        <f>#REF!</f>
        <v>#REF!</v>
      </c>
      <c r="H16" s="59" t="e">
        <f>#REF!</f>
        <v>#REF!</v>
      </c>
      <c r="I16" s="60" t="e">
        <f>#REF!</f>
        <v>#REF!</v>
      </c>
      <c r="J16" s="60" t="e">
        <f>#REF!</f>
        <v>#REF!</v>
      </c>
      <c r="K16" s="28" t="e">
        <f>#REF!</f>
        <v>#REF!</v>
      </c>
      <c r="L16" s="61" t="e">
        <f>#REF!</f>
        <v>#REF!</v>
      </c>
      <c r="M16" s="60" t="e">
        <f>#REF!</f>
        <v>#REF!</v>
      </c>
      <c r="N16" s="60" t="e">
        <f>#REF!</f>
        <v>#REF!</v>
      </c>
      <c r="O16" s="60" t="e">
        <f>#REF!</f>
        <v>#REF!</v>
      </c>
      <c r="P16" s="42" t="e">
        <f>#REF!</f>
        <v>#REF!</v>
      </c>
      <c r="Q16" s="62" t="e">
        <f>#REF!</f>
        <v>#REF!</v>
      </c>
      <c r="R16" s="63" t="e">
        <f>#REF!</f>
        <v>#REF!</v>
      </c>
      <c r="S16" s="63" t="e">
        <f>#REF!</f>
        <v>#REF!</v>
      </c>
      <c r="T16" s="63" t="e">
        <f>#REF!</f>
        <v>#REF!</v>
      </c>
      <c r="U16" s="42" t="e">
        <f>#REF!</f>
        <v>#REF!</v>
      </c>
      <c r="V16" s="62" t="e">
        <f>#REF!</f>
        <v>#REF!</v>
      </c>
      <c r="W16" s="63" t="e">
        <f>#REF!</f>
        <v>#REF!</v>
      </c>
      <c r="X16" s="63" t="e">
        <f>#REF!</f>
        <v>#REF!</v>
      </c>
      <c r="Y16" s="63" t="e">
        <f>#REF!</f>
        <v>#REF!</v>
      </c>
      <c r="Z16" s="42" t="e">
        <f>#REF!</f>
        <v>#REF!</v>
      </c>
      <c r="AA16" s="62" t="e">
        <f>#REF!</f>
        <v>#REF!</v>
      </c>
      <c r="AB16" s="63" t="e">
        <f>#REF!</f>
        <v>#REF!</v>
      </c>
      <c r="AC16" s="63" t="e">
        <f>#REF!</f>
        <v>#REF!</v>
      </c>
      <c r="AD16" s="63" t="e">
        <f>#REF!</f>
        <v>#REF!</v>
      </c>
      <c r="AE16" s="42" t="e">
        <f>#REF!</f>
        <v>#REF!</v>
      </c>
      <c r="AF16" s="62" t="e">
        <f>#REF!</f>
        <v>#REF!</v>
      </c>
      <c r="AG16" s="63" t="e">
        <f>#REF!</f>
        <v>#REF!</v>
      </c>
      <c r="AH16" s="63" t="e">
        <f>#REF!</f>
        <v>#REF!</v>
      </c>
      <c r="AI16" s="63" t="e">
        <f>#REF!</f>
        <v>#REF!</v>
      </c>
      <c r="AJ16" s="42" t="e">
        <f>#REF!</f>
        <v>#REF!</v>
      </c>
      <c r="AK16" s="62" t="e">
        <f>#REF!</f>
        <v>#REF!</v>
      </c>
      <c r="AL16" s="63" t="e">
        <f>#REF!</f>
        <v>#REF!</v>
      </c>
      <c r="AM16" s="63" t="e">
        <f>#REF!</f>
        <v>#REF!</v>
      </c>
      <c r="AN16" s="63" t="e">
        <f>#REF!</f>
        <v>#REF!</v>
      </c>
      <c r="AO16" s="42" t="e">
        <f>#REF!</f>
        <v>#REF!</v>
      </c>
      <c r="AP16" s="62" t="e">
        <f>#REF!</f>
        <v>#REF!</v>
      </c>
      <c r="AQ16" s="63" t="e">
        <f>#REF!</f>
        <v>#REF!</v>
      </c>
      <c r="AR16" s="63" t="e">
        <f>#REF!</f>
        <v>#REF!</v>
      </c>
      <c r="AS16" s="63" t="e">
        <f>#REF!</f>
        <v>#REF!</v>
      </c>
      <c r="AT16" s="42" t="e">
        <f>#REF!</f>
        <v>#REF!</v>
      </c>
      <c r="AU16" s="64" t="e">
        <f>#REF!</f>
        <v>#REF!</v>
      </c>
      <c r="AV16" s="63" t="e">
        <f>#REF!</f>
        <v>#REF!</v>
      </c>
      <c r="AW16" s="63" t="e">
        <f>#REF!</f>
        <v>#REF!</v>
      </c>
      <c r="AX16" s="63" t="e">
        <f>#REF!</f>
        <v>#REF!</v>
      </c>
      <c r="AY16" s="42" t="e">
        <f>#REF!</f>
        <v>#REF!</v>
      </c>
      <c r="AZ16" s="62" t="e">
        <f>#REF!</f>
        <v>#REF!</v>
      </c>
      <c r="BA16" s="63" t="e">
        <f>#REF!</f>
        <v>#REF!</v>
      </c>
      <c r="BB16" s="63" t="e">
        <f>#REF!</f>
        <v>#REF!</v>
      </c>
      <c r="BC16" s="63" t="e">
        <f>#REF!</f>
        <v>#REF!</v>
      </c>
      <c r="BD16" s="42" t="e">
        <f>#REF!</f>
        <v>#REF!</v>
      </c>
    </row>
    <row r="17" spans="1:56" ht="15">
      <c r="A17" s="55" t="e">
        <f>#REF!</f>
        <v>#REF!</v>
      </c>
      <c r="B17" s="56" t="e">
        <f>#REF!</f>
        <v>#REF!</v>
      </c>
      <c r="C17" s="56" t="e">
        <f>#REF!</f>
        <v>#REF!</v>
      </c>
      <c r="D17" s="56" t="e">
        <f>#REF!</f>
        <v>#REF!</v>
      </c>
      <c r="E17" s="56" t="e">
        <f>#REF!</f>
        <v>#REF!</v>
      </c>
      <c r="F17" s="57" t="e">
        <f>#REF!</f>
        <v>#REF!</v>
      </c>
      <c r="G17" s="58" t="e">
        <f>#REF!</f>
        <v>#REF!</v>
      </c>
      <c r="H17" s="59" t="e">
        <f>#REF!</f>
        <v>#REF!</v>
      </c>
      <c r="I17" s="60" t="e">
        <f>#REF!</f>
        <v>#REF!</v>
      </c>
      <c r="J17" s="60" t="e">
        <f>#REF!</f>
        <v>#REF!</v>
      </c>
      <c r="K17" s="28" t="e">
        <f>#REF!</f>
        <v>#REF!</v>
      </c>
      <c r="L17" s="61" t="e">
        <f>#REF!</f>
        <v>#REF!</v>
      </c>
      <c r="M17" s="60" t="e">
        <f>#REF!</f>
        <v>#REF!</v>
      </c>
      <c r="N17" s="60" t="e">
        <f>#REF!</f>
        <v>#REF!</v>
      </c>
      <c r="O17" s="60" t="e">
        <f>#REF!</f>
        <v>#REF!</v>
      </c>
      <c r="P17" s="42" t="e">
        <f>#REF!</f>
        <v>#REF!</v>
      </c>
      <c r="Q17" s="62" t="e">
        <f>#REF!</f>
        <v>#REF!</v>
      </c>
      <c r="R17" s="63" t="e">
        <f>#REF!</f>
        <v>#REF!</v>
      </c>
      <c r="S17" s="63" t="e">
        <f>#REF!</f>
        <v>#REF!</v>
      </c>
      <c r="T17" s="63" t="e">
        <f>#REF!</f>
        <v>#REF!</v>
      </c>
      <c r="U17" s="42" t="e">
        <f>#REF!</f>
        <v>#REF!</v>
      </c>
      <c r="V17" s="62" t="e">
        <f>#REF!</f>
        <v>#REF!</v>
      </c>
      <c r="W17" s="63" t="e">
        <f>#REF!</f>
        <v>#REF!</v>
      </c>
      <c r="X17" s="63" t="e">
        <f>#REF!</f>
        <v>#REF!</v>
      </c>
      <c r="Y17" s="63" t="e">
        <f>#REF!</f>
        <v>#REF!</v>
      </c>
      <c r="Z17" s="42" t="e">
        <f>#REF!</f>
        <v>#REF!</v>
      </c>
      <c r="AA17" s="62" t="e">
        <f>#REF!</f>
        <v>#REF!</v>
      </c>
      <c r="AB17" s="63" t="e">
        <f>#REF!</f>
        <v>#REF!</v>
      </c>
      <c r="AC17" s="63" t="e">
        <f>#REF!</f>
        <v>#REF!</v>
      </c>
      <c r="AD17" s="63" t="e">
        <f>#REF!</f>
        <v>#REF!</v>
      </c>
      <c r="AE17" s="42" t="e">
        <f>#REF!</f>
        <v>#REF!</v>
      </c>
      <c r="AF17" s="62" t="e">
        <f>#REF!</f>
        <v>#REF!</v>
      </c>
      <c r="AG17" s="63" t="e">
        <f>#REF!</f>
        <v>#REF!</v>
      </c>
      <c r="AH17" s="63" t="e">
        <f>#REF!</f>
        <v>#REF!</v>
      </c>
      <c r="AI17" s="63" t="e">
        <f>#REF!</f>
        <v>#REF!</v>
      </c>
      <c r="AJ17" s="42" t="e">
        <f>#REF!</f>
        <v>#REF!</v>
      </c>
      <c r="AK17" s="62" t="e">
        <f>#REF!</f>
        <v>#REF!</v>
      </c>
      <c r="AL17" s="63" t="e">
        <f>#REF!</f>
        <v>#REF!</v>
      </c>
      <c r="AM17" s="63" t="e">
        <f>#REF!</f>
        <v>#REF!</v>
      </c>
      <c r="AN17" s="63" t="e">
        <f>#REF!</f>
        <v>#REF!</v>
      </c>
      <c r="AO17" s="42" t="e">
        <f>#REF!</f>
        <v>#REF!</v>
      </c>
      <c r="AP17" s="62" t="e">
        <f>#REF!</f>
        <v>#REF!</v>
      </c>
      <c r="AQ17" s="63" t="e">
        <f>#REF!</f>
        <v>#REF!</v>
      </c>
      <c r="AR17" s="63" t="e">
        <f>#REF!</f>
        <v>#REF!</v>
      </c>
      <c r="AS17" s="63" t="e">
        <f>#REF!</f>
        <v>#REF!</v>
      </c>
      <c r="AT17" s="42" t="e">
        <f>#REF!</f>
        <v>#REF!</v>
      </c>
      <c r="AU17" s="64" t="e">
        <f>#REF!</f>
        <v>#REF!</v>
      </c>
      <c r="AV17" s="63" t="e">
        <f>#REF!</f>
        <v>#REF!</v>
      </c>
      <c r="AW17" s="63" t="e">
        <f>#REF!</f>
        <v>#REF!</v>
      </c>
      <c r="AX17" s="63" t="e">
        <f>#REF!</f>
        <v>#REF!</v>
      </c>
      <c r="AY17" s="42" t="e">
        <f>#REF!</f>
        <v>#REF!</v>
      </c>
      <c r="AZ17" s="62" t="e">
        <f>#REF!</f>
        <v>#REF!</v>
      </c>
      <c r="BA17" s="63" t="e">
        <f>#REF!</f>
        <v>#REF!</v>
      </c>
      <c r="BB17" s="63" t="e">
        <f>#REF!</f>
        <v>#REF!</v>
      </c>
      <c r="BC17" s="63" t="e">
        <f>#REF!</f>
        <v>#REF!</v>
      </c>
      <c r="BD17" s="42" t="e">
        <f>#REF!</f>
        <v>#REF!</v>
      </c>
    </row>
    <row r="18" spans="1:56" ht="15">
      <c r="A18" s="55" t="e">
        <f>#REF!</f>
        <v>#REF!</v>
      </c>
      <c r="B18" s="56" t="e">
        <f>#REF!</f>
        <v>#REF!</v>
      </c>
      <c r="C18" s="56" t="e">
        <f>#REF!</f>
        <v>#REF!</v>
      </c>
      <c r="D18" s="56" t="e">
        <f>#REF!</f>
        <v>#REF!</v>
      </c>
      <c r="E18" s="56" t="e">
        <f>#REF!</f>
        <v>#REF!</v>
      </c>
      <c r="F18" s="57" t="e">
        <f>#REF!</f>
        <v>#REF!</v>
      </c>
      <c r="G18" s="58" t="e">
        <f>#REF!</f>
        <v>#REF!</v>
      </c>
      <c r="H18" s="59" t="e">
        <f>#REF!</f>
        <v>#REF!</v>
      </c>
      <c r="I18" s="60" t="e">
        <f>#REF!</f>
        <v>#REF!</v>
      </c>
      <c r="J18" s="60" t="e">
        <f>#REF!</f>
        <v>#REF!</v>
      </c>
      <c r="K18" s="28" t="e">
        <f>#REF!</f>
        <v>#REF!</v>
      </c>
      <c r="L18" s="61" t="e">
        <f>#REF!</f>
        <v>#REF!</v>
      </c>
      <c r="M18" s="60" t="e">
        <f>#REF!</f>
        <v>#REF!</v>
      </c>
      <c r="N18" s="60" t="e">
        <f>#REF!</f>
        <v>#REF!</v>
      </c>
      <c r="O18" s="60" t="e">
        <f>#REF!</f>
        <v>#REF!</v>
      </c>
      <c r="P18" s="42" t="e">
        <f>#REF!</f>
        <v>#REF!</v>
      </c>
      <c r="Q18" s="62" t="e">
        <f>#REF!</f>
        <v>#REF!</v>
      </c>
      <c r="R18" s="63" t="e">
        <f>#REF!</f>
        <v>#REF!</v>
      </c>
      <c r="S18" s="63" t="e">
        <f>#REF!</f>
        <v>#REF!</v>
      </c>
      <c r="T18" s="63" t="e">
        <f>#REF!</f>
        <v>#REF!</v>
      </c>
      <c r="U18" s="42" t="e">
        <f>#REF!</f>
        <v>#REF!</v>
      </c>
      <c r="V18" s="62" t="e">
        <f>#REF!</f>
        <v>#REF!</v>
      </c>
      <c r="W18" s="63" t="e">
        <f>#REF!</f>
        <v>#REF!</v>
      </c>
      <c r="X18" s="63" t="e">
        <f>#REF!</f>
        <v>#REF!</v>
      </c>
      <c r="Y18" s="63" t="e">
        <f>#REF!</f>
        <v>#REF!</v>
      </c>
      <c r="Z18" s="42" t="e">
        <f>#REF!</f>
        <v>#REF!</v>
      </c>
      <c r="AA18" s="62" t="e">
        <f>#REF!</f>
        <v>#REF!</v>
      </c>
      <c r="AB18" s="63" t="e">
        <f>#REF!</f>
        <v>#REF!</v>
      </c>
      <c r="AC18" s="63" t="e">
        <f>#REF!</f>
        <v>#REF!</v>
      </c>
      <c r="AD18" s="63" t="e">
        <f>#REF!</f>
        <v>#REF!</v>
      </c>
      <c r="AE18" s="42" t="e">
        <f>#REF!</f>
        <v>#REF!</v>
      </c>
      <c r="AF18" s="62" t="e">
        <f>#REF!</f>
        <v>#REF!</v>
      </c>
      <c r="AG18" s="63" t="e">
        <f>#REF!</f>
        <v>#REF!</v>
      </c>
      <c r="AH18" s="63" t="e">
        <f>#REF!</f>
        <v>#REF!</v>
      </c>
      <c r="AI18" s="63" t="e">
        <f>#REF!</f>
        <v>#REF!</v>
      </c>
      <c r="AJ18" s="42" t="e">
        <f>#REF!</f>
        <v>#REF!</v>
      </c>
      <c r="AK18" s="62" t="e">
        <f>#REF!</f>
        <v>#REF!</v>
      </c>
      <c r="AL18" s="63" t="e">
        <f>#REF!</f>
        <v>#REF!</v>
      </c>
      <c r="AM18" s="63" t="e">
        <f>#REF!</f>
        <v>#REF!</v>
      </c>
      <c r="AN18" s="63" t="e">
        <f>#REF!</f>
        <v>#REF!</v>
      </c>
      <c r="AO18" s="42" t="e">
        <f>#REF!</f>
        <v>#REF!</v>
      </c>
      <c r="AP18" s="62" t="e">
        <f>#REF!</f>
        <v>#REF!</v>
      </c>
      <c r="AQ18" s="63" t="e">
        <f>#REF!</f>
        <v>#REF!</v>
      </c>
      <c r="AR18" s="63" t="e">
        <f>#REF!</f>
        <v>#REF!</v>
      </c>
      <c r="AS18" s="63" t="e">
        <f>#REF!</f>
        <v>#REF!</v>
      </c>
      <c r="AT18" s="42" t="e">
        <f>#REF!</f>
        <v>#REF!</v>
      </c>
      <c r="AU18" s="64" t="e">
        <f>#REF!</f>
        <v>#REF!</v>
      </c>
      <c r="AV18" s="63" t="e">
        <f>#REF!</f>
        <v>#REF!</v>
      </c>
      <c r="AW18" s="63" t="e">
        <f>#REF!</f>
        <v>#REF!</v>
      </c>
      <c r="AX18" s="63" t="e">
        <f>#REF!</f>
        <v>#REF!</v>
      </c>
      <c r="AY18" s="42" t="e">
        <f>#REF!</f>
        <v>#REF!</v>
      </c>
      <c r="AZ18" s="62" t="e">
        <f>#REF!</f>
        <v>#REF!</v>
      </c>
      <c r="BA18" s="63" t="e">
        <f>#REF!</f>
        <v>#REF!</v>
      </c>
      <c r="BB18" s="63" t="e">
        <f>#REF!</f>
        <v>#REF!</v>
      </c>
      <c r="BC18" s="63" t="e">
        <f>#REF!</f>
        <v>#REF!</v>
      </c>
      <c r="BD18" s="42" t="e">
        <f>#REF!</f>
        <v>#REF!</v>
      </c>
    </row>
    <row r="19" spans="1:56" ht="15">
      <c r="A19" s="55" t="e">
        <f>#REF!</f>
        <v>#REF!</v>
      </c>
      <c r="B19" s="56" t="e">
        <f>#REF!</f>
        <v>#REF!</v>
      </c>
      <c r="C19" s="56" t="e">
        <f>#REF!</f>
        <v>#REF!</v>
      </c>
      <c r="D19" s="56" t="e">
        <f>#REF!</f>
        <v>#REF!</v>
      </c>
      <c r="E19" s="56" t="e">
        <f>#REF!</f>
        <v>#REF!</v>
      </c>
      <c r="F19" s="57" t="e">
        <f>#REF!</f>
        <v>#REF!</v>
      </c>
      <c r="G19" s="58" t="e">
        <f>#REF!</f>
        <v>#REF!</v>
      </c>
      <c r="H19" s="59" t="e">
        <f>#REF!</f>
        <v>#REF!</v>
      </c>
      <c r="I19" s="60" t="e">
        <f>#REF!</f>
        <v>#REF!</v>
      </c>
      <c r="J19" s="60" t="e">
        <f>#REF!</f>
        <v>#REF!</v>
      </c>
      <c r="K19" s="28" t="e">
        <f>#REF!</f>
        <v>#REF!</v>
      </c>
      <c r="L19" s="61" t="e">
        <f>#REF!</f>
        <v>#REF!</v>
      </c>
      <c r="M19" s="60" t="e">
        <f>#REF!</f>
        <v>#REF!</v>
      </c>
      <c r="N19" s="60" t="e">
        <f>#REF!</f>
        <v>#REF!</v>
      </c>
      <c r="O19" s="60" t="e">
        <f>#REF!</f>
        <v>#REF!</v>
      </c>
      <c r="P19" s="42" t="e">
        <f>#REF!</f>
        <v>#REF!</v>
      </c>
      <c r="Q19" s="62" t="e">
        <f>#REF!</f>
        <v>#REF!</v>
      </c>
      <c r="R19" s="63" t="e">
        <f>#REF!</f>
        <v>#REF!</v>
      </c>
      <c r="S19" s="63" t="e">
        <f>#REF!</f>
        <v>#REF!</v>
      </c>
      <c r="T19" s="63" t="e">
        <f>#REF!</f>
        <v>#REF!</v>
      </c>
      <c r="U19" s="42" t="e">
        <f>#REF!</f>
        <v>#REF!</v>
      </c>
      <c r="V19" s="62" t="e">
        <f>#REF!</f>
        <v>#REF!</v>
      </c>
      <c r="W19" s="63" t="e">
        <f>#REF!</f>
        <v>#REF!</v>
      </c>
      <c r="X19" s="63" t="e">
        <f>#REF!</f>
        <v>#REF!</v>
      </c>
      <c r="Y19" s="63" t="e">
        <f>#REF!</f>
        <v>#REF!</v>
      </c>
      <c r="Z19" s="42" t="e">
        <f>#REF!</f>
        <v>#REF!</v>
      </c>
      <c r="AA19" s="62" t="e">
        <f>#REF!</f>
        <v>#REF!</v>
      </c>
      <c r="AB19" s="63" t="e">
        <f>#REF!</f>
        <v>#REF!</v>
      </c>
      <c r="AC19" s="63" t="e">
        <f>#REF!</f>
        <v>#REF!</v>
      </c>
      <c r="AD19" s="63" t="e">
        <f>#REF!</f>
        <v>#REF!</v>
      </c>
      <c r="AE19" s="42" t="e">
        <f>#REF!</f>
        <v>#REF!</v>
      </c>
      <c r="AF19" s="62" t="e">
        <f>#REF!</f>
        <v>#REF!</v>
      </c>
      <c r="AG19" s="63" t="e">
        <f>#REF!</f>
        <v>#REF!</v>
      </c>
      <c r="AH19" s="63" t="e">
        <f>#REF!</f>
        <v>#REF!</v>
      </c>
      <c r="AI19" s="63" t="e">
        <f>#REF!</f>
        <v>#REF!</v>
      </c>
      <c r="AJ19" s="42" t="e">
        <f>#REF!</f>
        <v>#REF!</v>
      </c>
      <c r="AK19" s="62" t="e">
        <f>#REF!</f>
        <v>#REF!</v>
      </c>
      <c r="AL19" s="63" t="e">
        <f>#REF!</f>
        <v>#REF!</v>
      </c>
      <c r="AM19" s="63" t="e">
        <f>#REF!</f>
        <v>#REF!</v>
      </c>
      <c r="AN19" s="63" t="e">
        <f>#REF!</f>
        <v>#REF!</v>
      </c>
      <c r="AO19" s="42" t="e">
        <f>#REF!</f>
        <v>#REF!</v>
      </c>
      <c r="AP19" s="62" t="e">
        <f>#REF!</f>
        <v>#REF!</v>
      </c>
      <c r="AQ19" s="63" t="e">
        <f>#REF!</f>
        <v>#REF!</v>
      </c>
      <c r="AR19" s="63" t="e">
        <f>#REF!</f>
        <v>#REF!</v>
      </c>
      <c r="AS19" s="63" t="e">
        <f>#REF!</f>
        <v>#REF!</v>
      </c>
      <c r="AT19" s="42" t="e">
        <f>#REF!</f>
        <v>#REF!</v>
      </c>
      <c r="AU19" s="64" t="e">
        <f>#REF!</f>
        <v>#REF!</v>
      </c>
      <c r="AV19" s="63" t="e">
        <f>#REF!</f>
        <v>#REF!</v>
      </c>
      <c r="AW19" s="63" t="e">
        <f>#REF!</f>
        <v>#REF!</v>
      </c>
      <c r="AX19" s="63" t="e">
        <f>#REF!</f>
        <v>#REF!</v>
      </c>
      <c r="AY19" s="42" t="e">
        <f>#REF!</f>
        <v>#REF!</v>
      </c>
      <c r="AZ19" s="62" t="e">
        <f>#REF!</f>
        <v>#REF!</v>
      </c>
      <c r="BA19" s="63" t="e">
        <f>#REF!</f>
        <v>#REF!</v>
      </c>
      <c r="BB19" s="63" t="e">
        <f>#REF!</f>
        <v>#REF!</v>
      </c>
      <c r="BC19" s="63" t="e">
        <f>#REF!</f>
        <v>#REF!</v>
      </c>
      <c r="BD19" s="42" t="e">
        <f>#REF!</f>
        <v>#REF!</v>
      </c>
    </row>
    <row r="20" spans="1:56" ht="15">
      <c r="A20" s="55" t="e">
        <f>#REF!</f>
        <v>#REF!</v>
      </c>
      <c r="B20" s="56" t="e">
        <f>#REF!</f>
        <v>#REF!</v>
      </c>
      <c r="C20" s="56" t="e">
        <f>#REF!</f>
        <v>#REF!</v>
      </c>
      <c r="D20" s="56" t="e">
        <f>#REF!</f>
        <v>#REF!</v>
      </c>
      <c r="E20" s="56" t="e">
        <f>#REF!</f>
        <v>#REF!</v>
      </c>
      <c r="F20" s="57" t="e">
        <f>#REF!</f>
        <v>#REF!</v>
      </c>
      <c r="G20" s="58" t="e">
        <f>#REF!</f>
        <v>#REF!</v>
      </c>
      <c r="H20" s="59" t="e">
        <f>#REF!</f>
        <v>#REF!</v>
      </c>
      <c r="I20" s="60" t="e">
        <f>#REF!</f>
        <v>#REF!</v>
      </c>
      <c r="J20" s="60" t="e">
        <f>#REF!</f>
        <v>#REF!</v>
      </c>
      <c r="K20" s="28" t="e">
        <f>#REF!</f>
        <v>#REF!</v>
      </c>
      <c r="L20" s="61" t="e">
        <f>#REF!</f>
        <v>#REF!</v>
      </c>
      <c r="M20" s="60" t="e">
        <f>#REF!</f>
        <v>#REF!</v>
      </c>
      <c r="N20" s="60" t="e">
        <f>#REF!</f>
        <v>#REF!</v>
      </c>
      <c r="O20" s="60" t="e">
        <f>#REF!</f>
        <v>#REF!</v>
      </c>
      <c r="P20" s="42" t="e">
        <f>#REF!</f>
        <v>#REF!</v>
      </c>
      <c r="Q20" s="62" t="e">
        <f>#REF!</f>
        <v>#REF!</v>
      </c>
      <c r="R20" s="63" t="e">
        <f>#REF!</f>
        <v>#REF!</v>
      </c>
      <c r="S20" s="63" t="e">
        <f>#REF!</f>
        <v>#REF!</v>
      </c>
      <c r="T20" s="63" t="e">
        <f>#REF!</f>
        <v>#REF!</v>
      </c>
      <c r="U20" s="42" t="e">
        <f>#REF!</f>
        <v>#REF!</v>
      </c>
      <c r="V20" s="62" t="e">
        <f>#REF!</f>
        <v>#REF!</v>
      </c>
      <c r="W20" s="63" t="e">
        <f>#REF!</f>
        <v>#REF!</v>
      </c>
      <c r="X20" s="63" t="e">
        <f>#REF!</f>
        <v>#REF!</v>
      </c>
      <c r="Y20" s="63" t="e">
        <f>#REF!</f>
        <v>#REF!</v>
      </c>
      <c r="Z20" s="42" t="e">
        <f>#REF!</f>
        <v>#REF!</v>
      </c>
      <c r="AA20" s="62" t="e">
        <f>#REF!</f>
        <v>#REF!</v>
      </c>
      <c r="AB20" s="63" t="e">
        <f>#REF!</f>
        <v>#REF!</v>
      </c>
      <c r="AC20" s="63" t="e">
        <f>#REF!</f>
        <v>#REF!</v>
      </c>
      <c r="AD20" s="63" t="e">
        <f>#REF!</f>
        <v>#REF!</v>
      </c>
      <c r="AE20" s="42" t="e">
        <f>#REF!</f>
        <v>#REF!</v>
      </c>
      <c r="AF20" s="62" t="e">
        <f>#REF!</f>
        <v>#REF!</v>
      </c>
      <c r="AG20" s="63" t="e">
        <f>#REF!</f>
        <v>#REF!</v>
      </c>
      <c r="AH20" s="63" t="e">
        <f>#REF!</f>
        <v>#REF!</v>
      </c>
      <c r="AI20" s="63" t="e">
        <f>#REF!</f>
        <v>#REF!</v>
      </c>
      <c r="AJ20" s="42" t="e">
        <f>#REF!</f>
        <v>#REF!</v>
      </c>
      <c r="AK20" s="62" t="e">
        <f>#REF!</f>
        <v>#REF!</v>
      </c>
      <c r="AL20" s="63" t="e">
        <f>#REF!</f>
        <v>#REF!</v>
      </c>
      <c r="AM20" s="63" t="e">
        <f>#REF!</f>
        <v>#REF!</v>
      </c>
      <c r="AN20" s="63" t="e">
        <f>#REF!</f>
        <v>#REF!</v>
      </c>
      <c r="AO20" s="42" t="e">
        <f>#REF!</f>
        <v>#REF!</v>
      </c>
      <c r="AP20" s="62" t="e">
        <f>#REF!</f>
        <v>#REF!</v>
      </c>
      <c r="AQ20" s="63" t="e">
        <f>#REF!</f>
        <v>#REF!</v>
      </c>
      <c r="AR20" s="63" t="e">
        <f>#REF!</f>
        <v>#REF!</v>
      </c>
      <c r="AS20" s="63" t="e">
        <f>#REF!</f>
        <v>#REF!</v>
      </c>
      <c r="AT20" s="42" t="e">
        <f>#REF!</f>
        <v>#REF!</v>
      </c>
      <c r="AU20" s="64" t="e">
        <f>#REF!</f>
        <v>#REF!</v>
      </c>
      <c r="AV20" s="63" t="e">
        <f>#REF!</f>
        <v>#REF!</v>
      </c>
      <c r="AW20" s="63" t="e">
        <f>#REF!</f>
        <v>#REF!</v>
      </c>
      <c r="AX20" s="63" t="e">
        <f>#REF!</f>
        <v>#REF!</v>
      </c>
      <c r="AY20" s="42" t="e">
        <f>#REF!</f>
        <v>#REF!</v>
      </c>
      <c r="AZ20" s="62" t="e">
        <f>#REF!</f>
        <v>#REF!</v>
      </c>
      <c r="BA20" s="63" t="e">
        <f>#REF!</f>
        <v>#REF!</v>
      </c>
      <c r="BB20" s="63" t="e">
        <f>#REF!</f>
        <v>#REF!</v>
      </c>
      <c r="BC20" s="63" t="e">
        <f>#REF!</f>
        <v>#REF!</v>
      </c>
      <c r="BD20" s="42" t="e">
        <f>#REF!</f>
        <v>#REF!</v>
      </c>
    </row>
    <row r="21" spans="1:56" ht="18.75" customHeight="1">
      <c r="A21" s="55" t="e">
        <f>#REF!</f>
        <v>#REF!</v>
      </c>
      <c r="B21" s="56" t="e">
        <f>#REF!</f>
        <v>#REF!</v>
      </c>
      <c r="C21" s="56" t="e">
        <f>#REF!</f>
        <v>#REF!</v>
      </c>
      <c r="D21" s="56" t="e">
        <f>#REF!</f>
        <v>#REF!</v>
      </c>
      <c r="E21" s="56" t="e">
        <f>#REF!</f>
        <v>#REF!</v>
      </c>
      <c r="F21" s="57" t="e">
        <f>#REF!</f>
        <v>#REF!</v>
      </c>
      <c r="G21" s="58" t="e">
        <f>#REF!</f>
        <v>#REF!</v>
      </c>
      <c r="H21" s="59" t="e">
        <f>#REF!</f>
        <v>#REF!</v>
      </c>
      <c r="I21" s="60" t="e">
        <f>#REF!</f>
        <v>#REF!</v>
      </c>
      <c r="J21" s="60" t="e">
        <f>#REF!</f>
        <v>#REF!</v>
      </c>
      <c r="K21" s="28" t="e">
        <f>#REF!</f>
        <v>#REF!</v>
      </c>
      <c r="L21" s="61" t="e">
        <f>#REF!</f>
        <v>#REF!</v>
      </c>
      <c r="M21" s="60" t="e">
        <f>#REF!</f>
        <v>#REF!</v>
      </c>
      <c r="N21" s="60" t="e">
        <f>#REF!</f>
        <v>#REF!</v>
      </c>
      <c r="O21" s="60" t="e">
        <f>#REF!</f>
        <v>#REF!</v>
      </c>
      <c r="P21" s="65" t="e">
        <f>#REF!</f>
        <v>#REF!</v>
      </c>
      <c r="Q21" s="62" t="e">
        <f>#REF!</f>
        <v>#REF!</v>
      </c>
      <c r="R21" s="66" t="e">
        <f>#REF!</f>
        <v>#REF!</v>
      </c>
      <c r="S21" s="66" t="e">
        <f>#REF!</f>
        <v>#REF!</v>
      </c>
      <c r="T21" s="66" t="e">
        <f>#REF!</f>
        <v>#REF!</v>
      </c>
      <c r="U21" s="65" t="e">
        <f>#REF!</f>
        <v>#REF!</v>
      </c>
      <c r="V21" s="67" t="e">
        <f>#REF!</f>
        <v>#REF!</v>
      </c>
      <c r="W21" s="66" t="e">
        <f>#REF!</f>
        <v>#REF!</v>
      </c>
      <c r="X21" s="66" t="e">
        <f>#REF!</f>
        <v>#REF!</v>
      </c>
      <c r="Y21" s="66" t="e">
        <f>#REF!</f>
        <v>#REF!</v>
      </c>
      <c r="Z21" s="65" t="e">
        <f>#REF!</f>
        <v>#REF!</v>
      </c>
      <c r="AA21" s="62" t="e">
        <f>#REF!</f>
        <v>#REF!</v>
      </c>
      <c r="AB21" s="63" t="e">
        <f>#REF!</f>
        <v>#REF!</v>
      </c>
      <c r="AC21" s="63" t="e">
        <f>#REF!</f>
        <v>#REF!</v>
      </c>
      <c r="AD21" s="63" t="e">
        <f>#REF!</f>
        <v>#REF!</v>
      </c>
      <c r="AE21" s="42" t="e">
        <f>#REF!</f>
        <v>#REF!</v>
      </c>
      <c r="AF21" s="62" t="e">
        <f>#REF!</f>
        <v>#REF!</v>
      </c>
      <c r="AG21" s="63" t="e">
        <f>#REF!</f>
        <v>#REF!</v>
      </c>
      <c r="AH21" s="63" t="e">
        <f>#REF!</f>
        <v>#REF!</v>
      </c>
      <c r="AI21" s="63" t="e">
        <f>#REF!</f>
        <v>#REF!</v>
      </c>
      <c r="AJ21" s="42" t="e">
        <f>#REF!</f>
        <v>#REF!</v>
      </c>
      <c r="AK21" s="62" t="e">
        <f>#REF!</f>
        <v>#REF!</v>
      </c>
      <c r="AL21" s="63" t="e">
        <f>#REF!</f>
        <v>#REF!</v>
      </c>
      <c r="AM21" s="63" t="e">
        <f>#REF!</f>
        <v>#REF!</v>
      </c>
      <c r="AN21" s="63" t="e">
        <f>#REF!</f>
        <v>#REF!</v>
      </c>
      <c r="AO21" s="42" t="e">
        <f>#REF!</f>
        <v>#REF!</v>
      </c>
      <c r="AP21" s="68" t="e">
        <f>#REF!</f>
        <v>#REF!</v>
      </c>
      <c r="AQ21" s="69" t="e">
        <f>#REF!</f>
        <v>#REF!</v>
      </c>
      <c r="AR21" s="69" t="e">
        <f>#REF!</f>
        <v>#REF!</v>
      </c>
      <c r="AS21" s="69" t="e">
        <f>#REF!</f>
        <v>#REF!</v>
      </c>
      <c r="AT21" s="70" t="e">
        <f>#REF!</f>
        <v>#REF!</v>
      </c>
      <c r="AU21" s="71" t="e">
        <f>#REF!</f>
        <v>#REF!</v>
      </c>
      <c r="AV21" s="69" t="e">
        <f>#REF!</f>
        <v>#REF!</v>
      </c>
      <c r="AW21" s="69" t="e">
        <f>#REF!</f>
        <v>#REF!</v>
      </c>
      <c r="AX21" s="69" t="e">
        <f>#REF!</f>
        <v>#REF!</v>
      </c>
      <c r="AY21" s="70" t="e">
        <f>#REF!</f>
        <v>#REF!</v>
      </c>
      <c r="AZ21" s="68" t="e">
        <f>#REF!</f>
        <v>#REF!</v>
      </c>
      <c r="BA21" s="69" t="e">
        <f>#REF!</f>
        <v>#REF!</v>
      </c>
      <c r="BB21" s="69" t="e">
        <f>#REF!</f>
        <v>#REF!</v>
      </c>
      <c r="BC21" s="69" t="e">
        <f>#REF!</f>
        <v>#REF!</v>
      </c>
      <c r="BD21" s="70" t="e">
        <f>#REF!</f>
        <v>#REF!</v>
      </c>
    </row>
    <row r="22" spans="1:56" ht="15">
      <c r="A22" s="55" t="e">
        <f>#REF!</f>
        <v>#REF!</v>
      </c>
      <c r="B22" s="56" t="e">
        <f>#REF!</f>
        <v>#REF!</v>
      </c>
      <c r="C22" s="56" t="e">
        <f>#REF!</f>
        <v>#REF!</v>
      </c>
      <c r="D22" s="56" t="e">
        <f>#REF!</f>
        <v>#REF!</v>
      </c>
      <c r="E22" s="56" t="e">
        <f>#REF!</f>
        <v>#REF!</v>
      </c>
      <c r="F22" s="57" t="e">
        <f>#REF!</f>
        <v>#REF!</v>
      </c>
      <c r="G22" s="58" t="e">
        <f>#REF!</f>
        <v>#REF!</v>
      </c>
      <c r="H22" s="59" t="e">
        <f>#REF!</f>
        <v>#REF!</v>
      </c>
      <c r="I22" s="60" t="e">
        <f>#REF!</f>
        <v>#REF!</v>
      </c>
      <c r="J22" s="60" t="e">
        <f>#REF!</f>
        <v>#REF!</v>
      </c>
      <c r="K22" s="28" t="e">
        <f>#REF!</f>
        <v>#REF!</v>
      </c>
      <c r="L22" s="61" t="e">
        <f>#REF!</f>
        <v>#REF!</v>
      </c>
      <c r="M22" s="60" t="e">
        <f>#REF!</f>
        <v>#REF!</v>
      </c>
      <c r="N22" s="60" t="e">
        <f>#REF!</f>
        <v>#REF!</v>
      </c>
      <c r="O22" s="60" t="e">
        <f>#REF!</f>
        <v>#REF!</v>
      </c>
      <c r="P22" s="42" t="e">
        <f>#REF!</f>
        <v>#REF!</v>
      </c>
      <c r="Q22" s="62" t="e">
        <f>#REF!</f>
        <v>#REF!</v>
      </c>
      <c r="R22" s="63" t="e">
        <f>#REF!</f>
        <v>#REF!</v>
      </c>
      <c r="S22" s="63" t="e">
        <f>#REF!</f>
        <v>#REF!</v>
      </c>
      <c r="T22" s="63" t="e">
        <f>#REF!</f>
        <v>#REF!</v>
      </c>
      <c r="U22" s="42" t="e">
        <f>#REF!</f>
        <v>#REF!</v>
      </c>
      <c r="V22" s="62" t="e">
        <f>#REF!</f>
        <v>#REF!</v>
      </c>
      <c r="W22" s="63" t="e">
        <f>#REF!</f>
        <v>#REF!</v>
      </c>
      <c r="X22" s="63" t="e">
        <f>#REF!</f>
        <v>#REF!</v>
      </c>
      <c r="Y22" s="63" t="e">
        <f>#REF!</f>
        <v>#REF!</v>
      </c>
      <c r="Z22" s="42" t="e">
        <f>#REF!</f>
        <v>#REF!</v>
      </c>
      <c r="AA22" s="62" t="e">
        <f>#REF!</f>
        <v>#REF!</v>
      </c>
      <c r="AB22" s="63" t="e">
        <f>#REF!</f>
        <v>#REF!</v>
      </c>
      <c r="AC22" s="63" t="e">
        <f>#REF!</f>
        <v>#REF!</v>
      </c>
      <c r="AD22" s="63" t="e">
        <f>#REF!</f>
        <v>#REF!</v>
      </c>
      <c r="AE22" s="42" t="e">
        <f>#REF!</f>
        <v>#REF!</v>
      </c>
      <c r="AF22" s="62" t="e">
        <f>#REF!</f>
        <v>#REF!</v>
      </c>
      <c r="AG22" s="63" t="e">
        <f>#REF!</f>
        <v>#REF!</v>
      </c>
      <c r="AH22" s="63" t="e">
        <f>#REF!</f>
        <v>#REF!</v>
      </c>
      <c r="AI22" s="63" t="e">
        <f>#REF!</f>
        <v>#REF!</v>
      </c>
      <c r="AJ22" s="42" t="e">
        <f>#REF!</f>
        <v>#REF!</v>
      </c>
      <c r="AK22" s="62" t="e">
        <f>#REF!</f>
        <v>#REF!</v>
      </c>
      <c r="AL22" s="63" t="e">
        <f>#REF!</f>
        <v>#REF!</v>
      </c>
      <c r="AM22" s="63" t="e">
        <f>#REF!</f>
        <v>#REF!</v>
      </c>
      <c r="AN22" s="63" t="e">
        <f>#REF!</f>
        <v>#REF!</v>
      </c>
      <c r="AO22" s="42" t="e">
        <f>#REF!</f>
        <v>#REF!</v>
      </c>
      <c r="AP22" s="62" t="e">
        <f>#REF!</f>
        <v>#REF!</v>
      </c>
      <c r="AQ22" s="63" t="e">
        <f>#REF!</f>
        <v>#REF!</v>
      </c>
      <c r="AR22" s="63" t="e">
        <f>#REF!</f>
        <v>#REF!</v>
      </c>
      <c r="AS22" s="63" t="e">
        <f>#REF!</f>
        <v>#REF!</v>
      </c>
      <c r="AT22" s="42" t="e">
        <f>#REF!</f>
        <v>#REF!</v>
      </c>
      <c r="AU22" s="64" t="e">
        <f>#REF!</f>
        <v>#REF!</v>
      </c>
      <c r="AV22" s="63" t="e">
        <f>#REF!</f>
        <v>#REF!</v>
      </c>
      <c r="AW22" s="63" t="e">
        <f>#REF!</f>
        <v>#REF!</v>
      </c>
      <c r="AX22" s="63" t="e">
        <f>#REF!</f>
        <v>#REF!</v>
      </c>
      <c r="AY22" s="42" t="e">
        <f>#REF!</f>
        <v>#REF!</v>
      </c>
      <c r="AZ22" s="62" t="e">
        <f>#REF!</f>
        <v>#REF!</v>
      </c>
      <c r="BA22" s="63" t="e">
        <f>#REF!</f>
        <v>#REF!</v>
      </c>
      <c r="BB22" s="63" t="e">
        <f>#REF!</f>
        <v>#REF!</v>
      </c>
      <c r="BC22" s="63" t="e">
        <f>#REF!</f>
        <v>#REF!</v>
      </c>
      <c r="BD22" s="42" t="e">
        <f>#REF!</f>
        <v>#REF!</v>
      </c>
    </row>
    <row r="23" spans="1:56" ht="15">
      <c r="A23" s="55" t="e">
        <f>#REF!</f>
        <v>#REF!</v>
      </c>
      <c r="B23" s="56" t="e">
        <f>#REF!</f>
        <v>#REF!</v>
      </c>
      <c r="C23" s="56" t="e">
        <f>#REF!</f>
        <v>#REF!</v>
      </c>
      <c r="D23" s="56" t="e">
        <f>#REF!</f>
        <v>#REF!</v>
      </c>
      <c r="E23" s="56" t="e">
        <f>#REF!</f>
        <v>#REF!</v>
      </c>
      <c r="F23" s="57" t="e">
        <f>#REF!</f>
        <v>#REF!</v>
      </c>
      <c r="G23" s="58" t="e">
        <f>#REF!</f>
        <v>#REF!</v>
      </c>
      <c r="H23" s="59" t="e">
        <f>#REF!</f>
        <v>#REF!</v>
      </c>
      <c r="I23" s="60" t="e">
        <f>#REF!</f>
        <v>#REF!</v>
      </c>
      <c r="J23" s="60" t="e">
        <f>#REF!</f>
        <v>#REF!</v>
      </c>
      <c r="K23" s="28" t="e">
        <f>#REF!</f>
        <v>#REF!</v>
      </c>
      <c r="L23" s="61" t="e">
        <f>#REF!</f>
        <v>#REF!</v>
      </c>
      <c r="M23" s="60" t="e">
        <f>#REF!</f>
        <v>#REF!</v>
      </c>
      <c r="N23" s="60" t="e">
        <f>#REF!</f>
        <v>#REF!</v>
      </c>
      <c r="O23" s="60" t="e">
        <f>#REF!</f>
        <v>#REF!</v>
      </c>
      <c r="P23" s="42" t="e">
        <f>#REF!</f>
        <v>#REF!</v>
      </c>
      <c r="Q23" s="62" t="e">
        <f>#REF!</f>
        <v>#REF!</v>
      </c>
      <c r="R23" s="63" t="e">
        <f>#REF!</f>
        <v>#REF!</v>
      </c>
      <c r="S23" s="63" t="e">
        <f>#REF!</f>
        <v>#REF!</v>
      </c>
      <c r="T23" s="63" t="e">
        <f>#REF!</f>
        <v>#REF!</v>
      </c>
      <c r="U23" s="42" t="e">
        <f>#REF!</f>
        <v>#REF!</v>
      </c>
      <c r="V23" s="62" t="e">
        <f>#REF!</f>
        <v>#REF!</v>
      </c>
      <c r="W23" s="63" t="e">
        <f>#REF!</f>
        <v>#REF!</v>
      </c>
      <c r="X23" s="63" t="e">
        <f>#REF!</f>
        <v>#REF!</v>
      </c>
      <c r="Y23" s="63" t="e">
        <f>#REF!</f>
        <v>#REF!</v>
      </c>
      <c r="Z23" s="42" t="e">
        <f>#REF!</f>
        <v>#REF!</v>
      </c>
      <c r="AA23" s="62" t="e">
        <f>#REF!</f>
        <v>#REF!</v>
      </c>
      <c r="AB23" s="63" t="e">
        <f>#REF!</f>
        <v>#REF!</v>
      </c>
      <c r="AC23" s="63" t="e">
        <f>#REF!</f>
        <v>#REF!</v>
      </c>
      <c r="AD23" s="63" t="e">
        <f>#REF!</f>
        <v>#REF!</v>
      </c>
      <c r="AE23" s="42" t="e">
        <f>#REF!</f>
        <v>#REF!</v>
      </c>
      <c r="AF23" s="62" t="e">
        <f>#REF!</f>
        <v>#REF!</v>
      </c>
      <c r="AG23" s="63" t="e">
        <f>#REF!</f>
        <v>#REF!</v>
      </c>
      <c r="AH23" s="63" t="e">
        <f>#REF!</f>
        <v>#REF!</v>
      </c>
      <c r="AI23" s="63" t="e">
        <f>#REF!</f>
        <v>#REF!</v>
      </c>
      <c r="AJ23" s="42" t="e">
        <f>#REF!</f>
        <v>#REF!</v>
      </c>
      <c r="AK23" s="62" t="e">
        <f>#REF!</f>
        <v>#REF!</v>
      </c>
      <c r="AL23" s="63" t="e">
        <f>#REF!</f>
        <v>#REF!</v>
      </c>
      <c r="AM23" s="63" t="e">
        <f>#REF!</f>
        <v>#REF!</v>
      </c>
      <c r="AN23" s="63" t="e">
        <f>#REF!</f>
        <v>#REF!</v>
      </c>
      <c r="AO23" s="42" t="e">
        <f>#REF!</f>
        <v>#REF!</v>
      </c>
      <c r="AP23" s="62" t="e">
        <f>#REF!</f>
        <v>#REF!</v>
      </c>
      <c r="AQ23" s="63" t="e">
        <f>#REF!</f>
        <v>#REF!</v>
      </c>
      <c r="AR23" s="63" t="e">
        <f>#REF!</f>
        <v>#REF!</v>
      </c>
      <c r="AS23" s="63" t="e">
        <f>#REF!</f>
        <v>#REF!</v>
      </c>
      <c r="AT23" s="42" t="e">
        <f>#REF!</f>
        <v>#REF!</v>
      </c>
      <c r="AU23" s="64" t="e">
        <f>#REF!</f>
        <v>#REF!</v>
      </c>
      <c r="AV23" s="63" t="e">
        <f>#REF!</f>
        <v>#REF!</v>
      </c>
      <c r="AW23" s="63" t="e">
        <f>#REF!</f>
        <v>#REF!</v>
      </c>
      <c r="AX23" s="63" t="e">
        <f>#REF!</f>
        <v>#REF!</v>
      </c>
      <c r="AY23" s="42" t="e">
        <f>#REF!</f>
        <v>#REF!</v>
      </c>
      <c r="AZ23" s="62" t="e">
        <f>#REF!</f>
        <v>#REF!</v>
      </c>
      <c r="BA23" s="63" t="e">
        <f>#REF!</f>
        <v>#REF!</v>
      </c>
      <c r="BB23" s="63" t="e">
        <f>#REF!</f>
        <v>#REF!</v>
      </c>
      <c r="BC23" s="63" t="e">
        <f>#REF!</f>
        <v>#REF!</v>
      </c>
      <c r="BD23" s="42" t="e">
        <f>#REF!</f>
        <v>#REF!</v>
      </c>
    </row>
    <row r="24" spans="1:56" ht="15">
      <c r="A24" s="55" t="e">
        <f>#REF!</f>
        <v>#REF!</v>
      </c>
      <c r="B24" s="56" t="e">
        <f>#REF!</f>
        <v>#REF!</v>
      </c>
      <c r="C24" s="56" t="e">
        <f>#REF!</f>
        <v>#REF!</v>
      </c>
      <c r="D24" s="56" t="e">
        <f>#REF!</f>
        <v>#REF!</v>
      </c>
      <c r="E24" s="56" t="e">
        <f>#REF!</f>
        <v>#REF!</v>
      </c>
      <c r="F24" s="57" t="e">
        <f>#REF!</f>
        <v>#REF!</v>
      </c>
      <c r="G24" s="58" t="e">
        <f>#REF!</f>
        <v>#REF!</v>
      </c>
      <c r="H24" s="59" t="e">
        <f>#REF!</f>
        <v>#REF!</v>
      </c>
      <c r="I24" s="60" t="e">
        <f>#REF!</f>
        <v>#REF!</v>
      </c>
      <c r="J24" s="60" t="e">
        <f>#REF!</f>
        <v>#REF!</v>
      </c>
      <c r="K24" s="28" t="e">
        <f>#REF!</f>
        <v>#REF!</v>
      </c>
      <c r="L24" s="61" t="e">
        <f>#REF!</f>
        <v>#REF!</v>
      </c>
      <c r="M24" s="60" t="e">
        <f>#REF!</f>
        <v>#REF!</v>
      </c>
      <c r="N24" s="60" t="e">
        <f>#REF!</f>
        <v>#REF!</v>
      </c>
      <c r="O24" s="60" t="e">
        <f>#REF!</f>
        <v>#REF!</v>
      </c>
      <c r="P24" s="42" t="e">
        <f>#REF!</f>
        <v>#REF!</v>
      </c>
      <c r="Q24" s="62" t="e">
        <f>#REF!</f>
        <v>#REF!</v>
      </c>
      <c r="R24" s="63" t="e">
        <f>#REF!</f>
        <v>#REF!</v>
      </c>
      <c r="S24" s="63" t="e">
        <f>#REF!</f>
        <v>#REF!</v>
      </c>
      <c r="T24" s="63" t="e">
        <f>#REF!</f>
        <v>#REF!</v>
      </c>
      <c r="U24" s="42" t="e">
        <f>#REF!</f>
        <v>#REF!</v>
      </c>
      <c r="V24" s="62" t="e">
        <f>#REF!</f>
        <v>#REF!</v>
      </c>
      <c r="W24" s="63" t="e">
        <f>#REF!</f>
        <v>#REF!</v>
      </c>
      <c r="X24" s="63" t="e">
        <f>#REF!</f>
        <v>#REF!</v>
      </c>
      <c r="Y24" s="63" t="e">
        <f>#REF!</f>
        <v>#REF!</v>
      </c>
      <c r="Z24" s="42" t="e">
        <f>#REF!</f>
        <v>#REF!</v>
      </c>
      <c r="AA24" s="62" t="e">
        <f>#REF!</f>
        <v>#REF!</v>
      </c>
      <c r="AB24" s="63" t="e">
        <f>#REF!</f>
        <v>#REF!</v>
      </c>
      <c r="AC24" s="63" t="e">
        <f>#REF!</f>
        <v>#REF!</v>
      </c>
      <c r="AD24" s="63" t="e">
        <f>#REF!</f>
        <v>#REF!</v>
      </c>
      <c r="AE24" s="42" t="e">
        <f>#REF!</f>
        <v>#REF!</v>
      </c>
      <c r="AF24" s="62" t="e">
        <f>#REF!</f>
        <v>#REF!</v>
      </c>
      <c r="AG24" s="63" t="e">
        <f>#REF!</f>
        <v>#REF!</v>
      </c>
      <c r="AH24" s="63" t="e">
        <f>#REF!</f>
        <v>#REF!</v>
      </c>
      <c r="AI24" s="63" t="e">
        <f>#REF!</f>
        <v>#REF!</v>
      </c>
      <c r="AJ24" s="42" t="e">
        <f>#REF!</f>
        <v>#REF!</v>
      </c>
      <c r="AK24" s="62" t="e">
        <f>#REF!</f>
        <v>#REF!</v>
      </c>
      <c r="AL24" s="63" t="e">
        <f>#REF!</f>
        <v>#REF!</v>
      </c>
      <c r="AM24" s="63" t="e">
        <f>#REF!</f>
        <v>#REF!</v>
      </c>
      <c r="AN24" s="63" t="e">
        <f>#REF!</f>
        <v>#REF!</v>
      </c>
      <c r="AO24" s="42" t="e">
        <f>#REF!</f>
        <v>#REF!</v>
      </c>
      <c r="AP24" s="62" t="e">
        <f>#REF!</f>
        <v>#REF!</v>
      </c>
      <c r="AQ24" s="63" t="e">
        <f>#REF!</f>
        <v>#REF!</v>
      </c>
      <c r="AR24" s="63" t="e">
        <f>#REF!</f>
        <v>#REF!</v>
      </c>
      <c r="AS24" s="63" t="e">
        <f>#REF!</f>
        <v>#REF!</v>
      </c>
      <c r="AT24" s="42" t="e">
        <f>#REF!</f>
        <v>#REF!</v>
      </c>
      <c r="AU24" s="64" t="e">
        <f>#REF!</f>
        <v>#REF!</v>
      </c>
      <c r="AV24" s="63" t="e">
        <f>#REF!</f>
        <v>#REF!</v>
      </c>
      <c r="AW24" s="63" t="e">
        <f>#REF!</f>
        <v>#REF!</v>
      </c>
      <c r="AX24" s="63" t="e">
        <f>#REF!</f>
        <v>#REF!</v>
      </c>
      <c r="AY24" s="42" t="e">
        <f>#REF!</f>
        <v>#REF!</v>
      </c>
      <c r="AZ24" s="62" t="e">
        <f>#REF!</f>
        <v>#REF!</v>
      </c>
      <c r="BA24" s="63" t="e">
        <f>#REF!</f>
        <v>#REF!</v>
      </c>
      <c r="BB24" s="63" t="e">
        <f>#REF!</f>
        <v>#REF!</v>
      </c>
      <c r="BC24" s="63" t="e">
        <f>#REF!</f>
        <v>#REF!</v>
      </c>
      <c r="BD24" s="42" t="e">
        <f>#REF!</f>
        <v>#REF!</v>
      </c>
    </row>
    <row r="25" spans="1:56" ht="15">
      <c r="A25" s="55" t="e">
        <f>#REF!</f>
        <v>#REF!</v>
      </c>
      <c r="B25" s="56" t="e">
        <f>#REF!</f>
        <v>#REF!</v>
      </c>
      <c r="C25" s="56" t="e">
        <f>#REF!</f>
        <v>#REF!</v>
      </c>
      <c r="D25" s="56" t="e">
        <f>#REF!</f>
        <v>#REF!</v>
      </c>
      <c r="E25" s="56" t="e">
        <f>#REF!</f>
        <v>#REF!</v>
      </c>
      <c r="F25" s="57" t="e">
        <f>#REF!</f>
        <v>#REF!</v>
      </c>
      <c r="G25" s="58" t="e">
        <f>#REF!</f>
        <v>#REF!</v>
      </c>
      <c r="H25" s="59" t="e">
        <f>#REF!</f>
        <v>#REF!</v>
      </c>
      <c r="I25" s="60" t="e">
        <f>#REF!</f>
        <v>#REF!</v>
      </c>
      <c r="J25" s="60" t="e">
        <f>#REF!</f>
        <v>#REF!</v>
      </c>
      <c r="K25" s="28" t="e">
        <f>#REF!</f>
        <v>#REF!</v>
      </c>
      <c r="L25" s="61" t="e">
        <f>#REF!</f>
        <v>#REF!</v>
      </c>
      <c r="M25" s="60" t="e">
        <f>#REF!</f>
        <v>#REF!</v>
      </c>
      <c r="N25" s="60" t="e">
        <f>#REF!</f>
        <v>#REF!</v>
      </c>
      <c r="O25" s="60" t="e">
        <f>#REF!</f>
        <v>#REF!</v>
      </c>
      <c r="P25" s="42" t="e">
        <f>#REF!</f>
        <v>#REF!</v>
      </c>
      <c r="Q25" s="62" t="e">
        <f>#REF!</f>
        <v>#REF!</v>
      </c>
      <c r="R25" s="63" t="e">
        <f>#REF!</f>
        <v>#REF!</v>
      </c>
      <c r="S25" s="63" t="e">
        <f>#REF!</f>
        <v>#REF!</v>
      </c>
      <c r="T25" s="63" t="e">
        <f>#REF!</f>
        <v>#REF!</v>
      </c>
      <c r="U25" s="42" t="e">
        <f>#REF!</f>
        <v>#REF!</v>
      </c>
      <c r="V25" s="62" t="e">
        <f>#REF!</f>
        <v>#REF!</v>
      </c>
      <c r="W25" s="63" t="e">
        <f>#REF!</f>
        <v>#REF!</v>
      </c>
      <c r="X25" s="63" t="e">
        <f>#REF!</f>
        <v>#REF!</v>
      </c>
      <c r="Y25" s="63" t="e">
        <f>#REF!</f>
        <v>#REF!</v>
      </c>
      <c r="Z25" s="42" t="e">
        <f>#REF!</f>
        <v>#REF!</v>
      </c>
      <c r="AA25" s="62" t="e">
        <f>#REF!</f>
        <v>#REF!</v>
      </c>
      <c r="AB25" s="63" t="e">
        <f>#REF!</f>
        <v>#REF!</v>
      </c>
      <c r="AC25" s="63" t="e">
        <f>#REF!</f>
        <v>#REF!</v>
      </c>
      <c r="AD25" s="63" t="e">
        <f>#REF!</f>
        <v>#REF!</v>
      </c>
      <c r="AE25" s="42" t="e">
        <f>#REF!</f>
        <v>#REF!</v>
      </c>
      <c r="AF25" s="62" t="e">
        <f>#REF!</f>
        <v>#REF!</v>
      </c>
      <c r="AG25" s="63" t="e">
        <f>#REF!</f>
        <v>#REF!</v>
      </c>
      <c r="AH25" s="63" t="e">
        <f>#REF!</f>
        <v>#REF!</v>
      </c>
      <c r="AI25" s="63" t="e">
        <f>#REF!</f>
        <v>#REF!</v>
      </c>
      <c r="AJ25" s="42" t="e">
        <f>#REF!</f>
        <v>#REF!</v>
      </c>
      <c r="AK25" s="62" t="e">
        <f>#REF!</f>
        <v>#REF!</v>
      </c>
      <c r="AL25" s="63" t="e">
        <f>#REF!</f>
        <v>#REF!</v>
      </c>
      <c r="AM25" s="63" t="e">
        <f>#REF!</f>
        <v>#REF!</v>
      </c>
      <c r="AN25" s="63" t="e">
        <f>#REF!</f>
        <v>#REF!</v>
      </c>
      <c r="AO25" s="42" t="e">
        <f>#REF!</f>
        <v>#REF!</v>
      </c>
      <c r="AP25" s="62" t="e">
        <f>#REF!</f>
        <v>#REF!</v>
      </c>
      <c r="AQ25" s="63" t="e">
        <f>#REF!</f>
        <v>#REF!</v>
      </c>
      <c r="AR25" s="63" t="e">
        <f>#REF!</f>
        <v>#REF!</v>
      </c>
      <c r="AS25" s="63" t="e">
        <f>#REF!</f>
        <v>#REF!</v>
      </c>
      <c r="AT25" s="42" t="e">
        <f>#REF!</f>
        <v>#REF!</v>
      </c>
      <c r="AU25" s="64" t="e">
        <f>#REF!</f>
        <v>#REF!</v>
      </c>
      <c r="AV25" s="63" t="e">
        <f>#REF!</f>
        <v>#REF!</v>
      </c>
      <c r="AW25" s="63" t="e">
        <f>#REF!</f>
        <v>#REF!</v>
      </c>
      <c r="AX25" s="63" t="e">
        <f>#REF!</f>
        <v>#REF!</v>
      </c>
      <c r="AY25" s="42" t="e">
        <f>#REF!</f>
        <v>#REF!</v>
      </c>
      <c r="AZ25" s="62" t="e">
        <f>#REF!</f>
        <v>#REF!</v>
      </c>
      <c r="BA25" s="63" t="e">
        <f>#REF!</f>
        <v>#REF!</v>
      </c>
      <c r="BB25" s="63" t="e">
        <f>#REF!</f>
        <v>#REF!</v>
      </c>
      <c r="BC25" s="63" t="e">
        <f>#REF!</f>
        <v>#REF!</v>
      </c>
      <c r="BD25" s="42" t="e">
        <f>#REF!</f>
        <v>#REF!</v>
      </c>
    </row>
    <row r="26" spans="1:56" ht="15">
      <c r="A26" s="55" t="e">
        <f>#REF!</f>
        <v>#REF!</v>
      </c>
      <c r="B26" s="56" t="e">
        <f>#REF!</f>
        <v>#REF!</v>
      </c>
      <c r="C26" s="56" t="e">
        <f>#REF!</f>
        <v>#REF!</v>
      </c>
      <c r="D26" s="56" t="e">
        <f>#REF!</f>
        <v>#REF!</v>
      </c>
      <c r="E26" s="56" t="e">
        <f>#REF!</f>
        <v>#REF!</v>
      </c>
      <c r="F26" s="57" t="e">
        <f>#REF!</f>
        <v>#REF!</v>
      </c>
      <c r="G26" s="58" t="e">
        <f>#REF!</f>
        <v>#REF!</v>
      </c>
      <c r="H26" s="59" t="e">
        <f>#REF!</f>
        <v>#REF!</v>
      </c>
      <c r="I26" s="60" t="e">
        <f>#REF!</f>
        <v>#REF!</v>
      </c>
      <c r="J26" s="60" t="e">
        <f>#REF!</f>
        <v>#REF!</v>
      </c>
      <c r="K26" s="28" t="e">
        <f>#REF!</f>
        <v>#REF!</v>
      </c>
      <c r="L26" s="61" t="e">
        <f>#REF!</f>
        <v>#REF!</v>
      </c>
      <c r="M26" s="60" t="e">
        <f>#REF!</f>
        <v>#REF!</v>
      </c>
      <c r="N26" s="60" t="e">
        <f>#REF!</f>
        <v>#REF!</v>
      </c>
      <c r="O26" s="60" t="e">
        <f>#REF!</f>
        <v>#REF!</v>
      </c>
      <c r="P26" s="42" t="e">
        <f>#REF!</f>
        <v>#REF!</v>
      </c>
      <c r="Q26" s="62" t="e">
        <f>#REF!</f>
        <v>#REF!</v>
      </c>
      <c r="R26" s="63" t="e">
        <f>#REF!</f>
        <v>#REF!</v>
      </c>
      <c r="S26" s="63" t="e">
        <f>#REF!</f>
        <v>#REF!</v>
      </c>
      <c r="T26" s="63" t="e">
        <f>#REF!</f>
        <v>#REF!</v>
      </c>
      <c r="U26" s="42" t="e">
        <f>#REF!</f>
        <v>#REF!</v>
      </c>
      <c r="V26" s="62" t="e">
        <f>#REF!</f>
        <v>#REF!</v>
      </c>
      <c r="W26" s="63" t="e">
        <f>#REF!</f>
        <v>#REF!</v>
      </c>
      <c r="X26" s="63" t="e">
        <f>#REF!</f>
        <v>#REF!</v>
      </c>
      <c r="Y26" s="63" t="e">
        <f>#REF!</f>
        <v>#REF!</v>
      </c>
      <c r="Z26" s="42" t="e">
        <f>#REF!</f>
        <v>#REF!</v>
      </c>
      <c r="AA26" s="62" t="e">
        <f>#REF!</f>
        <v>#REF!</v>
      </c>
      <c r="AB26" s="63" t="e">
        <f>#REF!</f>
        <v>#REF!</v>
      </c>
      <c r="AC26" s="63" t="e">
        <f>#REF!</f>
        <v>#REF!</v>
      </c>
      <c r="AD26" s="63" t="e">
        <f>#REF!</f>
        <v>#REF!</v>
      </c>
      <c r="AE26" s="42" t="e">
        <f>#REF!</f>
        <v>#REF!</v>
      </c>
      <c r="AF26" s="62" t="e">
        <f>#REF!</f>
        <v>#REF!</v>
      </c>
      <c r="AG26" s="63" t="e">
        <f>#REF!</f>
        <v>#REF!</v>
      </c>
      <c r="AH26" s="63" t="e">
        <f>#REF!</f>
        <v>#REF!</v>
      </c>
      <c r="AI26" s="63" t="e">
        <f>#REF!</f>
        <v>#REF!</v>
      </c>
      <c r="AJ26" s="42" t="e">
        <f>#REF!</f>
        <v>#REF!</v>
      </c>
      <c r="AK26" s="62" t="e">
        <f>#REF!</f>
        <v>#REF!</v>
      </c>
      <c r="AL26" s="63" t="e">
        <f>#REF!</f>
        <v>#REF!</v>
      </c>
      <c r="AM26" s="63" t="e">
        <f>#REF!</f>
        <v>#REF!</v>
      </c>
      <c r="AN26" s="63" t="e">
        <f>#REF!</f>
        <v>#REF!</v>
      </c>
      <c r="AO26" s="42" t="e">
        <f>#REF!</f>
        <v>#REF!</v>
      </c>
      <c r="AP26" s="62" t="e">
        <f>#REF!</f>
        <v>#REF!</v>
      </c>
      <c r="AQ26" s="63" t="e">
        <f>#REF!</f>
        <v>#REF!</v>
      </c>
      <c r="AR26" s="63" t="e">
        <f>#REF!</f>
        <v>#REF!</v>
      </c>
      <c r="AS26" s="63" t="e">
        <f>#REF!</f>
        <v>#REF!</v>
      </c>
      <c r="AT26" s="42" t="e">
        <f>#REF!</f>
        <v>#REF!</v>
      </c>
      <c r="AU26" s="64" t="e">
        <f>#REF!</f>
        <v>#REF!</v>
      </c>
      <c r="AV26" s="63" t="e">
        <f>#REF!</f>
        <v>#REF!</v>
      </c>
      <c r="AW26" s="63" t="e">
        <f>#REF!</f>
        <v>#REF!</v>
      </c>
      <c r="AX26" s="63" t="e">
        <f>#REF!</f>
        <v>#REF!</v>
      </c>
      <c r="AY26" s="42" t="e">
        <f>#REF!</f>
        <v>#REF!</v>
      </c>
      <c r="AZ26" s="62" t="e">
        <f>#REF!</f>
        <v>#REF!</v>
      </c>
      <c r="BA26" s="63" t="e">
        <f>#REF!</f>
        <v>#REF!</v>
      </c>
      <c r="BB26" s="63" t="e">
        <f>#REF!</f>
        <v>#REF!</v>
      </c>
      <c r="BC26" s="63" t="e">
        <f>#REF!</f>
        <v>#REF!</v>
      </c>
      <c r="BD26" s="42" t="e">
        <f>#REF!</f>
        <v>#REF!</v>
      </c>
    </row>
    <row r="27" spans="1:56" ht="15">
      <c r="A27" s="55" t="e">
        <f>#REF!</f>
        <v>#REF!</v>
      </c>
      <c r="B27" s="77" t="e">
        <f>#REF!</f>
        <v>#REF!</v>
      </c>
      <c r="C27" s="77" t="e">
        <f>#REF!</f>
        <v>#REF!</v>
      </c>
      <c r="D27" s="77" t="e">
        <f>#REF!</f>
        <v>#REF!</v>
      </c>
      <c r="E27" s="77" t="e">
        <f>#REF!</f>
        <v>#REF!</v>
      </c>
      <c r="F27" s="78" t="e">
        <f>#REF!</f>
        <v>#REF!</v>
      </c>
      <c r="G27" s="79" t="e">
        <f>#REF!</f>
        <v>#REF!</v>
      </c>
      <c r="H27" s="80" t="e">
        <f>#REF!</f>
        <v>#REF!</v>
      </c>
      <c r="I27" s="81" t="e">
        <f>#REF!</f>
        <v>#REF!</v>
      </c>
      <c r="J27" s="81" t="e">
        <f>#REF!</f>
        <v>#REF!</v>
      </c>
      <c r="K27" s="82" t="e">
        <f>#REF!</f>
        <v>#REF!</v>
      </c>
      <c r="L27" s="83" t="e">
        <f>#REF!</f>
        <v>#REF!</v>
      </c>
      <c r="M27" s="81" t="e">
        <f>#REF!</f>
        <v>#REF!</v>
      </c>
      <c r="N27" s="81" t="e">
        <f>#REF!</f>
        <v>#REF!</v>
      </c>
      <c r="O27" s="81" t="e">
        <f>#REF!</f>
        <v>#REF!</v>
      </c>
      <c r="P27" s="84" t="e">
        <f>#REF!</f>
        <v>#REF!</v>
      </c>
      <c r="Q27" s="85" t="e">
        <f>#REF!</f>
        <v>#REF!</v>
      </c>
      <c r="R27" s="86" t="e">
        <f>#REF!</f>
        <v>#REF!</v>
      </c>
      <c r="S27" s="86" t="e">
        <f>#REF!</f>
        <v>#REF!</v>
      </c>
      <c r="T27" s="86" t="e">
        <f>#REF!</f>
        <v>#REF!</v>
      </c>
      <c r="U27" s="84" t="e">
        <f>#REF!</f>
        <v>#REF!</v>
      </c>
      <c r="V27" s="85" t="e">
        <f>#REF!</f>
        <v>#REF!</v>
      </c>
      <c r="W27" s="86" t="e">
        <f>#REF!</f>
        <v>#REF!</v>
      </c>
      <c r="X27" s="86" t="e">
        <f>#REF!</f>
        <v>#REF!</v>
      </c>
      <c r="Y27" s="86" t="e">
        <f>#REF!</f>
        <v>#REF!</v>
      </c>
      <c r="Z27" s="84" t="e">
        <f>#REF!</f>
        <v>#REF!</v>
      </c>
      <c r="AA27" s="85" t="e">
        <f>#REF!</f>
        <v>#REF!</v>
      </c>
      <c r="AB27" s="86" t="e">
        <f>#REF!</f>
        <v>#REF!</v>
      </c>
      <c r="AC27" s="86" t="e">
        <f>#REF!</f>
        <v>#REF!</v>
      </c>
      <c r="AD27" s="86" t="e">
        <f>#REF!</f>
        <v>#REF!</v>
      </c>
      <c r="AE27" s="84" t="e">
        <f>#REF!</f>
        <v>#REF!</v>
      </c>
      <c r="AF27" s="85" t="e">
        <f>#REF!</f>
        <v>#REF!</v>
      </c>
      <c r="AG27" s="86" t="e">
        <f>#REF!</f>
        <v>#REF!</v>
      </c>
      <c r="AH27" s="86" t="e">
        <f>#REF!</f>
        <v>#REF!</v>
      </c>
      <c r="AI27" s="86" t="e">
        <f>#REF!</f>
        <v>#REF!</v>
      </c>
      <c r="AJ27" s="84" t="e">
        <f>#REF!</f>
        <v>#REF!</v>
      </c>
      <c r="AK27" s="85" t="e">
        <f>#REF!</f>
        <v>#REF!</v>
      </c>
      <c r="AL27" s="86" t="e">
        <f>#REF!</f>
        <v>#REF!</v>
      </c>
      <c r="AM27" s="86" t="e">
        <f>#REF!</f>
        <v>#REF!</v>
      </c>
      <c r="AN27" s="86" t="e">
        <f>#REF!</f>
        <v>#REF!</v>
      </c>
      <c r="AO27" s="84" t="e">
        <f>#REF!</f>
        <v>#REF!</v>
      </c>
      <c r="AP27" s="85" t="e">
        <f>#REF!</f>
        <v>#REF!</v>
      </c>
      <c r="AQ27" s="86" t="e">
        <f>#REF!</f>
        <v>#REF!</v>
      </c>
      <c r="AR27" s="86" t="e">
        <f>#REF!</f>
        <v>#REF!</v>
      </c>
      <c r="AS27" s="86" t="e">
        <f>#REF!</f>
        <v>#REF!</v>
      </c>
      <c r="AT27" s="84" t="e">
        <f>#REF!</f>
        <v>#REF!</v>
      </c>
      <c r="AU27" s="87" t="e">
        <f>#REF!</f>
        <v>#REF!</v>
      </c>
      <c r="AV27" s="86" t="e">
        <f>#REF!</f>
        <v>#REF!</v>
      </c>
      <c r="AW27" s="86" t="e">
        <f>#REF!</f>
        <v>#REF!</v>
      </c>
      <c r="AX27" s="86" t="e">
        <f>#REF!</f>
        <v>#REF!</v>
      </c>
      <c r="AY27" s="84" t="e">
        <f>#REF!</f>
        <v>#REF!</v>
      </c>
      <c r="AZ27" s="85" t="e">
        <f>#REF!</f>
        <v>#REF!</v>
      </c>
      <c r="BA27" s="86" t="e">
        <f>#REF!</f>
        <v>#REF!</v>
      </c>
      <c r="BB27" s="86" t="e">
        <f>#REF!</f>
        <v>#REF!</v>
      </c>
      <c r="BC27" s="86" t="e">
        <f>#REF!</f>
        <v>#REF!</v>
      </c>
      <c r="BD27" s="84" t="e">
        <f>#REF!</f>
        <v>#REF!</v>
      </c>
    </row>
    <row r="28" spans="1:56" ht="13.15">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row>
    <row r="29" spans="1:56" ht="13.9">
      <c r="B29" s="4"/>
      <c r="C29" s="4"/>
      <c r="D29" s="4"/>
      <c r="E29" s="4"/>
      <c r="F29" s="4"/>
      <c r="G29" s="4"/>
      <c r="H29" s="4"/>
      <c r="I29" s="4"/>
      <c r="J29" s="4"/>
      <c r="K29" s="4"/>
      <c r="L29" s="4"/>
      <c r="M29" s="4"/>
      <c r="N29" s="4"/>
      <c r="O29" s="4"/>
      <c r="P29" s="4"/>
      <c r="Q29" s="4"/>
      <c r="R29" s="4"/>
      <c r="S29" s="4"/>
      <c r="T29" s="4"/>
      <c r="U29" s="4"/>
      <c r="V29" s="91"/>
      <c r="W29" s="91"/>
      <c r="X29" s="91"/>
      <c r="Y29" s="91"/>
      <c r="Z29" s="91"/>
      <c r="AA29" s="92"/>
      <c r="AB29" s="92"/>
      <c r="AC29" s="92"/>
      <c r="AD29" s="92"/>
      <c r="AE29" s="92"/>
      <c r="AF29" s="4"/>
      <c r="AG29" s="4"/>
      <c r="AH29" s="4"/>
      <c r="AI29" s="4"/>
      <c r="AJ29" s="4"/>
      <c r="AK29" s="4"/>
      <c r="AL29" s="4"/>
      <c r="AM29" s="4"/>
      <c r="AN29" s="4"/>
      <c r="AO29" s="4"/>
      <c r="AP29" s="4"/>
      <c r="AQ29" s="4"/>
      <c r="AR29" s="4"/>
      <c r="AS29" s="4"/>
      <c r="AT29" s="4"/>
      <c r="AU29" s="4"/>
      <c r="AV29" s="4"/>
      <c r="AW29" s="4"/>
      <c r="AX29" s="4"/>
      <c r="AY29" s="4"/>
      <c r="AZ29" s="4"/>
      <c r="BA29" s="4"/>
      <c r="BB29" s="4"/>
      <c r="BC29" s="4"/>
      <c r="BD29" s="4"/>
    </row>
    <row r="30" spans="1:56" ht="13.15">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row>
    <row r="31" spans="1:56" ht="13.9">
      <c r="L31" s="4"/>
      <c r="M31" s="4"/>
      <c r="N31" s="4"/>
      <c r="O31" s="4"/>
      <c r="P31" s="4"/>
      <c r="V31" s="5"/>
      <c r="W31" s="5"/>
      <c r="X31" s="5"/>
      <c r="Y31" s="5"/>
      <c r="Z31" s="5"/>
      <c r="AA31" s="6"/>
      <c r="AB31" s="6"/>
      <c r="AC31" s="6"/>
      <c r="AD31" s="6"/>
      <c r="AE31" s="6"/>
    </row>
    <row r="32" spans="1:56" ht="13.9">
      <c r="L32" s="4"/>
      <c r="M32" s="4"/>
      <c r="N32" s="4"/>
      <c r="O32" s="4"/>
      <c r="P32" s="4"/>
      <c r="V32" s="5"/>
      <c r="W32" s="5"/>
      <c r="X32" s="5"/>
      <c r="Y32" s="5"/>
      <c r="Z32" s="5"/>
      <c r="AA32" s="6"/>
      <c r="AB32" s="6"/>
      <c r="AC32" s="6"/>
      <c r="AD32" s="6"/>
      <c r="AE32" s="6"/>
    </row>
    <row r="33" spans="12:31" ht="13.9">
      <c r="L33" s="4"/>
      <c r="M33" s="4"/>
      <c r="N33" s="4"/>
      <c r="O33" s="4"/>
      <c r="P33" s="4"/>
      <c r="V33" s="5"/>
      <c r="W33" s="5"/>
      <c r="X33" s="5"/>
      <c r="Y33" s="5"/>
      <c r="Z33" s="5"/>
      <c r="AA33" s="6"/>
      <c r="AB33" s="6"/>
      <c r="AC33" s="6"/>
      <c r="AD33" s="6"/>
      <c r="AE33" s="6"/>
    </row>
    <row r="34" spans="12:31" ht="13.9">
      <c r="L34" s="4"/>
      <c r="M34" s="4"/>
      <c r="N34" s="4"/>
      <c r="O34" s="4"/>
      <c r="P34" s="4"/>
      <c r="V34" s="5"/>
      <c r="W34" s="5"/>
      <c r="X34" s="5"/>
      <c r="Y34" s="5"/>
      <c r="Z34" s="5"/>
      <c r="AA34" s="6"/>
      <c r="AB34" s="6"/>
      <c r="AC34" s="6"/>
      <c r="AD34" s="6"/>
      <c r="AE34" s="6"/>
    </row>
    <row r="35" spans="12:31" ht="13.9">
      <c r="L35" s="4"/>
      <c r="M35" s="4"/>
      <c r="N35" s="4"/>
      <c r="O35" s="4"/>
      <c r="P35" s="4"/>
      <c r="V35" s="5"/>
      <c r="W35" s="5"/>
      <c r="X35" s="5"/>
      <c r="Y35" s="5"/>
      <c r="Z35" s="5"/>
      <c r="AA35" s="6"/>
      <c r="AB35" s="6"/>
      <c r="AC35" s="6"/>
      <c r="AD35" s="6"/>
      <c r="AE35" s="6"/>
    </row>
    <row r="36" spans="12:31" ht="13.15">
      <c r="L36" s="4"/>
      <c r="M36" s="4"/>
      <c r="N36" s="4"/>
      <c r="O36" s="4"/>
      <c r="P36" s="4"/>
    </row>
    <row r="37" spans="12:31" ht="13.15">
      <c r="L37" s="4"/>
      <c r="M37" s="4"/>
      <c r="N37" s="4"/>
      <c r="O37" s="4"/>
      <c r="P37" s="4"/>
      <c r="V37" s="4"/>
      <c r="W37" s="4"/>
      <c r="X37" s="4"/>
      <c r="Y37" s="4"/>
      <c r="Z37" s="4"/>
    </row>
    <row r="38" spans="12:31" ht="13.15">
      <c r="L38" s="4"/>
      <c r="M38" s="4"/>
      <c r="N38" s="4"/>
      <c r="O38" s="4"/>
      <c r="P38" s="4"/>
    </row>
    <row r="39" spans="12:31" ht="13.15">
      <c r="L39" s="4"/>
      <c r="M39" s="4"/>
      <c r="N39" s="4"/>
      <c r="O39" s="4"/>
      <c r="P39" s="4"/>
    </row>
    <row r="40" spans="12:31" ht="13.15">
      <c r="L40" s="4"/>
      <c r="M40" s="4"/>
      <c r="N40" s="4"/>
      <c r="O40" s="4"/>
      <c r="P40" s="4"/>
    </row>
    <row r="41" spans="12:31" ht="13.15">
      <c r="L41" s="4"/>
      <c r="M41" s="4"/>
      <c r="N41" s="4"/>
      <c r="O41" s="4"/>
      <c r="P41" s="4"/>
    </row>
    <row r="42" spans="12:31" ht="13.15">
      <c r="L42" s="4"/>
      <c r="M42" s="4"/>
      <c r="N42" s="4"/>
      <c r="O42" s="4"/>
      <c r="P42" s="4"/>
    </row>
    <row r="43" spans="12:31" ht="13.15">
      <c r="L43" s="4"/>
      <c r="M43" s="4"/>
      <c r="N43" s="4"/>
      <c r="O43" s="4"/>
      <c r="P43" s="4"/>
    </row>
    <row r="44" spans="12:31" ht="13.15">
      <c r="L44" s="4"/>
      <c r="M44" s="4"/>
      <c r="N44" s="4"/>
      <c r="O44" s="4"/>
      <c r="P44" s="4"/>
    </row>
    <row r="45" spans="12:31" ht="13.15">
      <c r="L45" s="4"/>
      <c r="M45" s="4"/>
      <c r="N45" s="4"/>
      <c r="O45" s="4"/>
      <c r="P45" s="4"/>
    </row>
    <row r="46" spans="12:31" ht="13.15">
      <c r="L46" s="4"/>
      <c r="M46" s="4"/>
      <c r="N46" s="4"/>
      <c r="O46" s="4"/>
      <c r="P46" s="4"/>
    </row>
    <row r="47" spans="12:31" ht="13.15">
      <c r="L47" s="4"/>
      <c r="M47" s="4"/>
      <c r="N47" s="4"/>
      <c r="O47" s="4"/>
      <c r="P47" s="4"/>
    </row>
    <row r="48" spans="12:31" ht="13.15">
      <c r="L48" s="4"/>
      <c r="M48" s="4"/>
      <c r="N48" s="4"/>
      <c r="O48" s="4"/>
      <c r="P48" s="4"/>
    </row>
    <row r="49" spans="12:16" ht="13.15">
      <c r="L49" s="4"/>
      <c r="M49" s="4"/>
      <c r="N49" s="4"/>
      <c r="O49" s="4"/>
      <c r="P49" s="4"/>
    </row>
    <row r="50" spans="12:16" ht="13.15">
      <c r="L50" s="4"/>
      <c r="M50" s="4"/>
      <c r="N50" s="4"/>
      <c r="O50" s="4"/>
      <c r="P50" s="4"/>
    </row>
    <row r="51" spans="12:16" ht="13.15">
      <c r="L51" s="4"/>
      <c r="M51" s="4"/>
      <c r="N51" s="4"/>
      <c r="O51" s="4"/>
      <c r="P51" s="4"/>
    </row>
    <row r="52" spans="12:16" ht="13.15">
      <c r="L52" s="4"/>
      <c r="M52" s="4"/>
      <c r="N52" s="4"/>
      <c r="O52" s="4"/>
      <c r="P52" s="4"/>
    </row>
    <row r="53" spans="12:16" ht="13.15">
      <c r="L53" s="4"/>
      <c r="M53" s="4"/>
      <c r="N53" s="4"/>
      <c r="O53" s="4"/>
      <c r="P53" s="4"/>
    </row>
    <row r="54" spans="12:16" ht="13.15">
      <c r="L54" s="4"/>
      <c r="M54" s="4"/>
      <c r="N54" s="4"/>
      <c r="O54" s="4"/>
      <c r="P54" s="4"/>
    </row>
    <row r="55" spans="12:16" ht="13.15">
      <c r="L55" s="4"/>
      <c r="M55" s="4"/>
      <c r="N55" s="4"/>
      <c r="O55" s="4"/>
      <c r="P55" s="4"/>
    </row>
    <row r="56" spans="12:16" ht="13.15">
      <c r="L56" s="4"/>
      <c r="M56" s="4"/>
      <c r="N56" s="4"/>
      <c r="O56" s="4"/>
      <c r="P56" s="4"/>
    </row>
    <row r="57" spans="12:16" ht="13.15">
      <c r="L57" s="4"/>
      <c r="M57" s="4"/>
      <c r="N57" s="4"/>
      <c r="O57" s="4"/>
      <c r="P57" s="4"/>
    </row>
    <row r="58" spans="12:16" ht="13.15">
      <c r="L58" s="4"/>
      <c r="M58" s="4"/>
      <c r="N58" s="4"/>
      <c r="O58" s="4"/>
      <c r="P58" s="4"/>
    </row>
    <row r="59" spans="12:16" ht="13.15">
      <c r="L59" s="4"/>
      <c r="M59" s="4"/>
      <c r="N59" s="4"/>
      <c r="O59" s="4"/>
      <c r="P59" s="4"/>
    </row>
    <row r="60" spans="12:16" ht="13.15">
      <c r="L60" s="4"/>
      <c r="M60" s="4"/>
      <c r="N60" s="4"/>
      <c r="O60" s="4"/>
      <c r="P60" s="4"/>
    </row>
    <row r="61" spans="12:16" ht="13.15">
      <c r="L61" s="4"/>
      <c r="M61" s="4"/>
      <c r="N61" s="4"/>
      <c r="O61" s="4"/>
      <c r="P61" s="4"/>
    </row>
    <row r="62" spans="12:16" ht="13.15">
      <c r="L62" s="4"/>
      <c r="M62" s="4"/>
      <c r="N62" s="4"/>
      <c r="O62" s="4"/>
      <c r="P62" s="4"/>
    </row>
    <row r="63" spans="12:16" ht="13.15">
      <c r="L63" s="4"/>
      <c r="M63" s="4"/>
      <c r="N63" s="4"/>
      <c r="O63" s="4"/>
      <c r="P63" s="4"/>
    </row>
    <row r="64" spans="12:16" ht="13.15">
      <c r="L64" s="4"/>
      <c r="M64" s="4"/>
      <c r="N64" s="4"/>
      <c r="O64" s="4"/>
      <c r="P64" s="4"/>
    </row>
    <row r="65" spans="12:16" ht="13.15">
      <c r="L65" s="4"/>
      <c r="M65" s="4"/>
      <c r="N65" s="4"/>
      <c r="O65" s="4"/>
      <c r="P65" s="4"/>
    </row>
    <row r="66" spans="12:16" ht="13.15">
      <c r="L66" s="4"/>
      <c r="M66" s="4"/>
      <c r="N66" s="4"/>
      <c r="O66" s="4"/>
      <c r="P66" s="4"/>
    </row>
    <row r="67" spans="12:16" ht="13.15">
      <c r="L67" s="4"/>
      <c r="M67" s="4"/>
      <c r="N67" s="4"/>
      <c r="O67" s="4"/>
      <c r="P67" s="4"/>
    </row>
    <row r="68" spans="12:16" ht="13.15">
      <c r="L68" s="4"/>
      <c r="M68" s="4"/>
      <c r="N68" s="4"/>
      <c r="O68" s="4"/>
      <c r="P68" s="4"/>
    </row>
    <row r="69" spans="12:16" ht="13.15">
      <c r="L69" s="4"/>
      <c r="M69" s="4"/>
      <c r="N69" s="4"/>
      <c r="O69" s="4"/>
      <c r="P69" s="4"/>
    </row>
    <row r="70" spans="12:16" ht="13.15">
      <c r="L70" s="4"/>
      <c r="M70" s="4"/>
      <c r="N70" s="4"/>
      <c r="O70" s="4"/>
      <c r="P70" s="4"/>
    </row>
    <row r="71" spans="12:16" ht="13.15">
      <c r="L71" s="4"/>
      <c r="M71" s="4"/>
      <c r="N71" s="4"/>
      <c r="O71" s="4"/>
      <c r="P71" s="4"/>
    </row>
    <row r="72" spans="12:16" ht="13.15">
      <c r="L72" s="4"/>
      <c r="M72" s="4"/>
      <c r="N72" s="4"/>
      <c r="O72" s="4"/>
      <c r="P72" s="4"/>
    </row>
    <row r="73" spans="12:16" ht="13.15">
      <c r="L73" s="4"/>
      <c r="M73" s="4"/>
      <c r="N73" s="4"/>
      <c r="O73" s="4"/>
      <c r="P73" s="4"/>
    </row>
    <row r="74" spans="12:16" ht="13.15">
      <c r="L74" s="4"/>
      <c r="M74" s="4"/>
      <c r="N74" s="4"/>
      <c r="O74" s="4"/>
      <c r="P74" s="4"/>
    </row>
    <row r="75" spans="12:16" ht="13.15">
      <c r="L75" s="4"/>
      <c r="M75" s="4"/>
      <c r="N75" s="4"/>
      <c r="O75" s="4"/>
      <c r="P75" s="4"/>
    </row>
    <row r="76" spans="12:16" ht="13.15">
      <c r="L76" s="4"/>
      <c r="M76" s="4"/>
      <c r="N76" s="4"/>
      <c r="O76" s="4"/>
      <c r="P76" s="4"/>
    </row>
    <row r="77" spans="12:16" ht="13.15">
      <c r="L77" s="4"/>
      <c r="M77" s="4"/>
      <c r="N77" s="4"/>
      <c r="O77" s="4"/>
      <c r="P77" s="4"/>
    </row>
    <row r="78" spans="12:16" ht="13.15">
      <c r="L78" s="4"/>
      <c r="M78" s="4"/>
      <c r="N78" s="4"/>
      <c r="O78" s="4"/>
      <c r="P78" s="4"/>
    </row>
    <row r="79" spans="12:16" ht="13.15">
      <c r="L79" s="4"/>
      <c r="M79" s="4"/>
      <c r="N79" s="4"/>
      <c r="O79" s="4"/>
      <c r="P79" s="4"/>
    </row>
    <row r="80" spans="12:16" ht="13.15">
      <c r="L80" s="4"/>
      <c r="M80" s="4"/>
      <c r="N80" s="4"/>
      <c r="O80" s="4"/>
      <c r="P80" s="4"/>
    </row>
    <row r="81" spans="12:16" ht="13.15">
      <c r="L81" s="4"/>
      <c r="M81" s="4"/>
      <c r="N81" s="4"/>
      <c r="O81" s="4"/>
      <c r="P81" s="4"/>
    </row>
    <row r="82" spans="12:16" ht="13.15">
      <c r="L82" s="4"/>
      <c r="M82" s="4"/>
      <c r="N82" s="4"/>
      <c r="O82" s="4"/>
      <c r="P82" s="4"/>
    </row>
    <row r="83" spans="12:16" ht="13.15">
      <c r="L83" s="4"/>
      <c r="M83" s="4"/>
      <c r="N83" s="4"/>
      <c r="O83" s="4"/>
      <c r="P83" s="4"/>
    </row>
    <row r="84" spans="12:16" ht="13.15">
      <c r="L84" s="4"/>
      <c r="M84" s="4"/>
      <c r="N84" s="4"/>
      <c r="O84" s="4"/>
      <c r="P84" s="4"/>
    </row>
    <row r="85" spans="12:16" ht="13.15">
      <c r="L85" s="4"/>
      <c r="M85" s="4"/>
      <c r="N85" s="4"/>
      <c r="O85" s="4"/>
      <c r="P85" s="4"/>
    </row>
    <row r="86" spans="12:16" ht="13.15">
      <c r="L86" s="4"/>
      <c r="M86" s="4"/>
      <c r="N86" s="4"/>
      <c r="O86" s="4"/>
      <c r="P86" s="4"/>
    </row>
    <row r="87" spans="12:16" ht="13.15">
      <c r="L87" s="4"/>
      <c r="M87" s="4"/>
      <c r="N87" s="4"/>
      <c r="O87" s="4"/>
      <c r="P87" s="4"/>
    </row>
    <row r="88" spans="12:16" ht="13.15">
      <c r="L88" s="4"/>
      <c r="M88" s="4"/>
      <c r="N88" s="4"/>
      <c r="O88" s="4"/>
      <c r="P88" s="4"/>
    </row>
    <row r="89" spans="12:16" ht="13.15">
      <c r="L89" s="4"/>
      <c r="M89" s="4"/>
      <c r="N89" s="4"/>
      <c r="O89" s="4"/>
      <c r="P89" s="4"/>
    </row>
    <row r="90" spans="12:16" ht="13.15">
      <c r="L90" s="4"/>
      <c r="M90" s="4"/>
      <c r="N90" s="4"/>
      <c r="O90" s="4"/>
      <c r="P90" s="4"/>
    </row>
    <row r="91" spans="12:16" ht="13.15">
      <c r="L91" s="4"/>
      <c r="M91" s="4"/>
      <c r="N91" s="4"/>
      <c r="O91" s="4"/>
      <c r="P91" s="4"/>
    </row>
    <row r="92" spans="12:16" ht="13.15">
      <c r="L92" s="4"/>
      <c r="M92" s="4"/>
      <c r="N92" s="4"/>
      <c r="O92" s="4"/>
      <c r="P92" s="4"/>
    </row>
    <row r="93" spans="12:16" ht="13.15">
      <c r="L93" s="4"/>
      <c r="M93" s="4"/>
      <c r="N93" s="4"/>
      <c r="O93" s="4"/>
      <c r="P93" s="4"/>
    </row>
    <row r="94" spans="12:16" ht="13.15">
      <c r="L94" s="4"/>
      <c r="M94" s="4"/>
      <c r="N94" s="4"/>
      <c r="O94" s="4"/>
      <c r="P94" s="4"/>
    </row>
    <row r="95" spans="12:16" ht="13.15">
      <c r="L95" s="4"/>
      <c r="M95" s="4"/>
      <c r="N95" s="4"/>
      <c r="O95" s="4"/>
      <c r="P95" s="4"/>
    </row>
    <row r="96" spans="12:16" ht="13.15">
      <c r="L96" s="4"/>
      <c r="M96" s="4"/>
      <c r="N96" s="4"/>
      <c r="O96" s="4"/>
      <c r="P96" s="4"/>
    </row>
    <row r="97" spans="12:16" ht="13.15">
      <c r="L97" s="4"/>
      <c r="M97" s="4"/>
      <c r="N97" s="4"/>
      <c r="O97" s="4"/>
      <c r="P97" s="4"/>
    </row>
    <row r="98" spans="12:16" ht="13.15">
      <c r="L98" s="4"/>
      <c r="M98" s="4"/>
      <c r="N98" s="4"/>
      <c r="O98" s="4"/>
      <c r="P98" s="4"/>
    </row>
    <row r="99" spans="12:16" ht="13.15">
      <c r="L99" s="4"/>
      <c r="M99" s="4"/>
      <c r="N99" s="4"/>
      <c r="O99" s="4"/>
      <c r="P99" s="4"/>
    </row>
    <row r="100" spans="12:16" ht="13.15">
      <c r="L100" s="4"/>
      <c r="M100" s="4"/>
      <c r="N100" s="4"/>
      <c r="O100" s="4"/>
      <c r="P100" s="4"/>
    </row>
    <row r="101" spans="12:16" ht="13.15">
      <c r="L101" s="4"/>
      <c r="M101" s="4"/>
      <c r="N101" s="4"/>
      <c r="O101" s="4"/>
      <c r="P101" s="4"/>
    </row>
    <row r="102" spans="12:16" ht="13.15">
      <c r="L102" s="4"/>
      <c r="M102" s="4"/>
      <c r="N102" s="4"/>
      <c r="O102" s="4"/>
      <c r="P102" s="4"/>
    </row>
    <row r="103" spans="12:16" ht="13.15">
      <c r="L103" s="4"/>
      <c r="M103" s="4"/>
      <c r="N103" s="4"/>
      <c r="O103" s="4"/>
      <c r="P103" s="4"/>
    </row>
    <row r="104" spans="12:16" ht="13.15">
      <c r="L104" s="4"/>
      <c r="M104" s="4"/>
      <c r="N104" s="4"/>
      <c r="O104" s="4"/>
      <c r="P104" s="4"/>
    </row>
    <row r="105" spans="12:16" ht="13.15">
      <c r="L105" s="4"/>
      <c r="M105" s="4"/>
      <c r="N105" s="4"/>
      <c r="O105" s="4"/>
      <c r="P105" s="4"/>
    </row>
    <row r="106" spans="12:16" ht="13.15">
      <c r="L106" s="4"/>
      <c r="M106" s="4"/>
      <c r="N106" s="4"/>
      <c r="O106" s="4"/>
      <c r="P106" s="4"/>
    </row>
    <row r="107" spans="12:16" ht="13.15">
      <c r="L107" s="4"/>
      <c r="M107" s="4"/>
      <c r="N107" s="4"/>
      <c r="O107" s="4"/>
      <c r="P107" s="4"/>
    </row>
    <row r="108" spans="12:16" ht="13.15">
      <c r="L108" s="4"/>
      <c r="M108" s="4"/>
      <c r="N108" s="4"/>
      <c r="O108" s="4"/>
      <c r="P108" s="4"/>
    </row>
    <row r="109" spans="12:16" ht="13.15">
      <c r="L109" s="4"/>
      <c r="M109" s="4"/>
      <c r="N109" s="4"/>
      <c r="O109" s="4"/>
      <c r="P109" s="4"/>
    </row>
    <row r="110" spans="12:16" ht="13.15">
      <c r="L110" s="4"/>
      <c r="M110" s="4"/>
      <c r="N110" s="4"/>
      <c r="O110" s="4"/>
      <c r="P110" s="4"/>
    </row>
    <row r="111" spans="12:16" ht="13.15">
      <c r="L111" s="4"/>
      <c r="M111" s="4"/>
      <c r="N111" s="4"/>
      <c r="O111" s="4"/>
      <c r="P111" s="4"/>
    </row>
    <row r="112" spans="12:16" ht="13.15">
      <c r="L112" s="4"/>
      <c r="M112" s="4"/>
      <c r="N112" s="4"/>
      <c r="O112" s="4"/>
      <c r="P112" s="4"/>
    </row>
    <row r="113" spans="12:16" ht="13.15">
      <c r="L113" s="4"/>
      <c r="M113" s="4"/>
      <c r="N113" s="4"/>
      <c r="O113" s="4"/>
      <c r="P113" s="4"/>
    </row>
    <row r="114" spans="12:16" ht="13.15">
      <c r="L114" s="4"/>
      <c r="M114" s="4"/>
      <c r="N114" s="4"/>
      <c r="O114" s="4"/>
      <c r="P114" s="4"/>
    </row>
    <row r="115" spans="12:16" ht="13.15">
      <c r="L115" s="4"/>
      <c r="M115" s="4"/>
      <c r="N115" s="4"/>
      <c r="O115" s="4"/>
      <c r="P115" s="4"/>
    </row>
    <row r="116" spans="12:16" ht="13.15">
      <c r="L116" s="4"/>
      <c r="M116" s="4"/>
      <c r="N116" s="4"/>
      <c r="O116" s="4"/>
      <c r="P116" s="4"/>
    </row>
    <row r="117" spans="12:16" ht="13.15">
      <c r="L117" s="4"/>
      <c r="M117" s="4"/>
      <c r="N117" s="4"/>
      <c r="O117" s="4"/>
      <c r="P117" s="4"/>
    </row>
    <row r="118" spans="12:16" ht="13.15">
      <c r="L118" s="4"/>
      <c r="M118" s="4"/>
      <c r="N118" s="4"/>
      <c r="O118" s="4"/>
      <c r="P118" s="4"/>
    </row>
    <row r="119" spans="12:16" ht="13.15">
      <c r="L119" s="4"/>
      <c r="M119" s="4"/>
      <c r="N119" s="4"/>
      <c r="O119" s="4"/>
      <c r="P119" s="4"/>
    </row>
    <row r="120" spans="12:16" ht="13.15">
      <c r="L120" s="4"/>
      <c r="M120" s="4"/>
      <c r="N120" s="4"/>
      <c r="O120" s="4"/>
      <c r="P120" s="4"/>
    </row>
    <row r="121" spans="12:16" ht="13.15">
      <c r="L121" s="4"/>
      <c r="M121" s="4"/>
      <c r="N121" s="4"/>
      <c r="O121" s="4"/>
      <c r="P121" s="4"/>
    </row>
    <row r="122" spans="12:16" ht="13.15">
      <c r="L122" s="4"/>
      <c r="M122" s="4"/>
      <c r="N122" s="4"/>
      <c r="O122" s="4"/>
      <c r="P122" s="4"/>
    </row>
    <row r="123" spans="12:16" ht="13.15">
      <c r="L123" s="4"/>
      <c r="M123" s="4"/>
      <c r="N123" s="4"/>
      <c r="O123" s="4"/>
      <c r="P123" s="4"/>
    </row>
    <row r="124" spans="12:16" ht="13.15">
      <c r="L124" s="4"/>
      <c r="M124" s="4"/>
      <c r="N124" s="4"/>
      <c r="O124" s="4"/>
      <c r="P124" s="4"/>
    </row>
    <row r="125" spans="12:16" ht="13.15">
      <c r="L125" s="4"/>
      <c r="M125" s="4"/>
      <c r="N125" s="4"/>
      <c r="O125" s="4"/>
      <c r="P125" s="4"/>
    </row>
    <row r="126" spans="12:16" ht="13.15">
      <c r="L126" s="4"/>
      <c r="M126" s="4"/>
      <c r="N126" s="4"/>
      <c r="O126" s="4"/>
      <c r="P126" s="4"/>
    </row>
    <row r="127" spans="12:16" ht="13.15">
      <c r="L127" s="4"/>
      <c r="M127" s="4"/>
      <c r="N127" s="4"/>
      <c r="O127" s="4"/>
      <c r="P127" s="4"/>
    </row>
    <row r="128" spans="12:16" ht="13.15">
      <c r="L128" s="4"/>
      <c r="M128" s="4"/>
      <c r="N128" s="4"/>
      <c r="O128" s="4"/>
      <c r="P128" s="4"/>
    </row>
    <row r="129" spans="12:16" ht="13.15">
      <c r="L129" s="4"/>
      <c r="M129" s="4"/>
      <c r="N129" s="4"/>
      <c r="O129" s="4"/>
      <c r="P129" s="4"/>
    </row>
    <row r="130" spans="12:16" ht="13.15">
      <c r="L130" s="4"/>
      <c r="M130" s="4"/>
      <c r="N130" s="4"/>
      <c r="O130" s="4"/>
      <c r="P130" s="4"/>
    </row>
    <row r="131" spans="12:16" ht="13.15">
      <c r="L131" s="4"/>
      <c r="M131" s="4"/>
      <c r="N131" s="4"/>
      <c r="O131" s="4"/>
      <c r="P131" s="4"/>
    </row>
    <row r="132" spans="12:16" ht="13.15">
      <c r="L132" s="4"/>
      <c r="M132" s="4"/>
      <c r="N132" s="4"/>
      <c r="O132" s="4"/>
      <c r="P132" s="4"/>
    </row>
    <row r="133" spans="12:16" ht="13.15">
      <c r="L133" s="4"/>
      <c r="M133" s="4"/>
      <c r="N133" s="4"/>
      <c r="O133" s="4"/>
      <c r="P133" s="4"/>
    </row>
    <row r="134" spans="12:16" ht="13.15">
      <c r="L134" s="4"/>
      <c r="M134" s="4"/>
      <c r="N134" s="4"/>
      <c r="O134" s="4"/>
      <c r="P134" s="4"/>
    </row>
    <row r="135" spans="12:16" ht="13.15">
      <c r="L135" s="4"/>
      <c r="M135" s="4"/>
      <c r="N135" s="4"/>
      <c r="O135" s="4"/>
      <c r="P135" s="4"/>
    </row>
    <row r="136" spans="12:16" ht="13.15">
      <c r="L136" s="4"/>
      <c r="M136" s="4"/>
      <c r="N136" s="4"/>
      <c r="O136" s="4"/>
      <c r="P136" s="4"/>
    </row>
    <row r="137" spans="12:16" ht="13.15">
      <c r="L137" s="4"/>
      <c r="M137" s="4"/>
      <c r="N137" s="4"/>
      <c r="O137" s="4"/>
      <c r="P137" s="4"/>
    </row>
    <row r="138" spans="12:16" ht="13.15">
      <c r="L138" s="4"/>
      <c r="M138" s="4"/>
      <c r="N138" s="4"/>
      <c r="O138" s="4"/>
      <c r="P138" s="4"/>
    </row>
    <row r="139" spans="12:16" ht="13.15">
      <c r="L139" s="4"/>
      <c r="M139" s="4"/>
      <c r="N139" s="4"/>
      <c r="O139" s="4"/>
      <c r="P139" s="4"/>
    </row>
    <row r="140" spans="12:16" ht="13.15">
      <c r="L140" s="4"/>
      <c r="M140" s="4"/>
      <c r="N140" s="4"/>
      <c r="O140" s="4"/>
      <c r="P140" s="4"/>
    </row>
    <row r="141" spans="12:16" ht="13.15">
      <c r="L141" s="4"/>
      <c r="M141" s="4"/>
      <c r="N141" s="4"/>
      <c r="O141" s="4"/>
      <c r="P141" s="4"/>
    </row>
    <row r="142" spans="12:16" ht="13.15">
      <c r="L142" s="4"/>
      <c r="M142" s="4"/>
      <c r="N142" s="4"/>
      <c r="O142" s="4"/>
      <c r="P142" s="4"/>
    </row>
    <row r="143" spans="12:16" ht="13.15">
      <c r="L143" s="4"/>
      <c r="M143" s="4"/>
      <c r="N143" s="4"/>
      <c r="O143" s="4"/>
      <c r="P143" s="4"/>
    </row>
    <row r="144" spans="12:16" ht="13.15">
      <c r="L144" s="4"/>
      <c r="M144" s="4"/>
      <c r="N144" s="4"/>
      <c r="O144" s="4"/>
      <c r="P144" s="4"/>
    </row>
    <row r="145" spans="12:16" ht="13.15">
      <c r="L145" s="4"/>
      <c r="M145" s="4"/>
      <c r="N145" s="4"/>
      <c r="O145" s="4"/>
      <c r="P145" s="4"/>
    </row>
    <row r="146" spans="12:16" ht="13.15">
      <c r="L146" s="4"/>
      <c r="M146" s="4"/>
      <c r="N146" s="4"/>
      <c r="O146" s="4"/>
      <c r="P146" s="4"/>
    </row>
    <row r="147" spans="12:16" ht="13.15">
      <c r="L147" s="4"/>
      <c r="M147" s="4"/>
      <c r="N147" s="4"/>
      <c r="O147" s="4"/>
      <c r="P147" s="4"/>
    </row>
    <row r="148" spans="12:16" ht="13.15">
      <c r="L148" s="4"/>
      <c r="M148" s="4"/>
      <c r="N148" s="4"/>
      <c r="O148" s="4"/>
      <c r="P148" s="4"/>
    </row>
    <row r="149" spans="12:16" ht="13.15">
      <c r="L149" s="4"/>
      <c r="M149" s="4"/>
      <c r="N149" s="4"/>
      <c r="O149" s="4"/>
      <c r="P149" s="4"/>
    </row>
    <row r="150" spans="12:16" ht="13.15">
      <c r="L150" s="4"/>
      <c r="M150" s="4"/>
      <c r="N150" s="4"/>
      <c r="O150" s="4"/>
      <c r="P150" s="4"/>
    </row>
    <row r="151" spans="12:16" ht="13.15">
      <c r="L151" s="4"/>
      <c r="M151" s="4"/>
      <c r="N151" s="4"/>
      <c r="O151" s="4"/>
      <c r="P151" s="4"/>
    </row>
    <row r="152" spans="12:16" ht="13.15">
      <c r="L152" s="4"/>
      <c r="M152" s="4"/>
      <c r="N152" s="4"/>
      <c r="O152" s="4"/>
      <c r="P152" s="4"/>
    </row>
    <row r="153" spans="12:16" ht="13.15">
      <c r="L153" s="4"/>
      <c r="M153" s="4"/>
      <c r="N153" s="4"/>
      <c r="O153" s="4"/>
      <c r="P153" s="4"/>
    </row>
    <row r="154" spans="12:16" ht="13.15">
      <c r="L154" s="4"/>
      <c r="M154" s="4"/>
      <c r="N154" s="4"/>
      <c r="O154" s="4"/>
      <c r="P154" s="4"/>
    </row>
    <row r="155" spans="12:16" ht="13.15">
      <c r="L155" s="4"/>
      <c r="M155" s="4"/>
      <c r="N155" s="4"/>
      <c r="O155" s="4"/>
      <c r="P155" s="4"/>
    </row>
    <row r="156" spans="12:16" ht="13.15">
      <c r="L156" s="4"/>
      <c r="M156" s="4"/>
      <c r="N156" s="4"/>
      <c r="O156" s="4"/>
      <c r="P156" s="4"/>
    </row>
    <row r="157" spans="12:16" ht="13.15">
      <c r="L157" s="4"/>
      <c r="M157" s="4"/>
      <c r="N157" s="4"/>
      <c r="O157" s="4"/>
      <c r="P157" s="4"/>
    </row>
    <row r="158" spans="12:16" ht="13.15">
      <c r="L158" s="4"/>
      <c r="M158" s="4"/>
      <c r="N158" s="4"/>
      <c r="O158" s="4"/>
      <c r="P158" s="4"/>
    </row>
    <row r="159" spans="12:16" ht="13.15">
      <c r="L159" s="4"/>
      <c r="M159" s="4"/>
      <c r="N159" s="4"/>
      <c r="O159" s="4"/>
      <c r="P159" s="4"/>
    </row>
    <row r="160" spans="12:16" ht="13.15">
      <c r="L160" s="4"/>
      <c r="M160" s="4"/>
      <c r="N160" s="4"/>
      <c r="O160" s="4"/>
      <c r="P160" s="4"/>
    </row>
    <row r="161" spans="12:16" ht="13.15">
      <c r="L161" s="4"/>
      <c r="M161" s="4"/>
      <c r="N161" s="4"/>
      <c r="O161" s="4"/>
      <c r="P161" s="4"/>
    </row>
    <row r="162" spans="12:16" ht="13.15">
      <c r="L162" s="4"/>
      <c r="M162" s="4"/>
      <c r="N162" s="4"/>
      <c r="O162" s="4"/>
      <c r="P162" s="4"/>
    </row>
    <row r="163" spans="12:16" ht="13.15">
      <c r="L163" s="4"/>
      <c r="M163" s="4"/>
      <c r="N163" s="4"/>
      <c r="O163" s="4"/>
      <c r="P163" s="4"/>
    </row>
    <row r="164" spans="12:16" ht="13.15">
      <c r="L164" s="4"/>
      <c r="M164" s="4"/>
      <c r="N164" s="4"/>
      <c r="O164" s="4"/>
      <c r="P164" s="4"/>
    </row>
    <row r="165" spans="12:16" ht="13.15">
      <c r="L165" s="4"/>
      <c r="M165" s="4"/>
      <c r="N165" s="4"/>
      <c r="O165" s="4"/>
      <c r="P165" s="4"/>
    </row>
    <row r="166" spans="12:16" ht="13.15">
      <c r="L166" s="4"/>
      <c r="M166" s="4"/>
      <c r="N166" s="4"/>
      <c r="O166" s="4"/>
      <c r="P166" s="4"/>
    </row>
    <row r="167" spans="12:16" ht="13.15">
      <c r="L167" s="4"/>
      <c r="M167" s="4"/>
      <c r="N167" s="4"/>
      <c r="O167" s="4"/>
      <c r="P167" s="4"/>
    </row>
    <row r="168" spans="12:16" ht="13.15">
      <c r="L168" s="4"/>
      <c r="M168" s="4"/>
      <c r="N168" s="4"/>
      <c r="O168" s="4"/>
      <c r="P168" s="4"/>
    </row>
    <row r="169" spans="12:16" ht="13.15">
      <c r="L169" s="4"/>
      <c r="M169" s="4"/>
      <c r="N169" s="4"/>
      <c r="O169" s="4"/>
      <c r="P169" s="4"/>
    </row>
    <row r="170" spans="12:16" ht="13.15">
      <c r="L170" s="4"/>
      <c r="M170" s="4"/>
      <c r="N170" s="4"/>
      <c r="O170" s="4"/>
      <c r="P170" s="4"/>
    </row>
    <row r="171" spans="12:16" ht="13.15">
      <c r="L171" s="4"/>
      <c r="M171" s="4"/>
      <c r="N171" s="4"/>
      <c r="O171" s="4"/>
      <c r="P171" s="4"/>
    </row>
    <row r="172" spans="12:16" ht="13.15">
      <c r="L172" s="4"/>
      <c r="M172" s="4"/>
      <c r="N172" s="4"/>
      <c r="O172" s="4"/>
      <c r="P172" s="4"/>
    </row>
    <row r="173" spans="12:16" ht="13.15">
      <c r="L173" s="4"/>
      <c r="M173" s="4"/>
      <c r="N173" s="4"/>
      <c r="O173" s="4"/>
      <c r="P173" s="4"/>
    </row>
    <row r="174" spans="12:16" ht="13.15">
      <c r="L174" s="4"/>
      <c r="M174" s="4"/>
      <c r="N174" s="4"/>
      <c r="O174" s="4"/>
      <c r="P174" s="4"/>
    </row>
    <row r="175" spans="12:16" ht="13.15">
      <c r="L175" s="4"/>
      <c r="M175" s="4"/>
      <c r="N175" s="4"/>
      <c r="O175" s="4"/>
      <c r="P175" s="4"/>
    </row>
    <row r="176" spans="12:16" ht="13.15">
      <c r="L176" s="4"/>
      <c r="M176" s="4"/>
      <c r="N176" s="4"/>
      <c r="O176" s="4"/>
      <c r="P176" s="4"/>
    </row>
    <row r="177" spans="12:16" ht="13.15">
      <c r="L177" s="4"/>
      <c r="M177" s="4"/>
      <c r="N177" s="4"/>
      <c r="O177" s="4"/>
      <c r="P177" s="4"/>
    </row>
    <row r="178" spans="12:16" ht="13.15">
      <c r="L178" s="4"/>
      <c r="M178" s="4"/>
      <c r="N178" s="4"/>
      <c r="O178" s="4"/>
      <c r="P178" s="4"/>
    </row>
    <row r="179" spans="12:16" ht="13.15">
      <c r="L179" s="4"/>
      <c r="M179" s="4"/>
      <c r="N179" s="4"/>
      <c r="O179" s="4"/>
      <c r="P179" s="4"/>
    </row>
    <row r="180" spans="12:16" ht="13.15">
      <c r="L180" s="4"/>
      <c r="M180" s="4"/>
      <c r="N180" s="4"/>
      <c r="O180" s="4"/>
      <c r="P180" s="4"/>
    </row>
    <row r="181" spans="12:16" ht="13.15">
      <c r="L181" s="4"/>
      <c r="M181" s="4"/>
      <c r="N181" s="4"/>
      <c r="O181" s="4"/>
      <c r="P181" s="4"/>
    </row>
    <row r="182" spans="12:16" ht="13.15">
      <c r="L182" s="4"/>
      <c r="M182" s="4"/>
      <c r="N182" s="4"/>
      <c r="O182" s="4"/>
      <c r="P182" s="4"/>
    </row>
    <row r="183" spans="12:16" ht="13.15">
      <c r="L183" s="4"/>
      <c r="M183" s="4"/>
      <c r="N183" s="4"/>
      <c r="O183" s="4"/>
      <c r="P183" s="4"/>
    </row>
    <row r="184" spans="12:16" ht="13.15">
      <c r="L184" s="4"/>
      <c r="M184" s="4"/>
      <c r="N184" s="4"/>
      <c r="O184" s="4"/>
      <c r="P184" s="4"/>
    </row>
    <row r="185" spans="12:16" ht="13.15">
      <c r="L185" s="4"/>
      <c r="M185" s="4"/>
      <c r="N185" s="4"/>
      <c r="O185" s="4"/>
      <c r="P185" s="4"/>
    </row>
    <row r="186" spans="12:16" ht="13.15">
      <c r="L186" s="4"/>
      <c r="M186" s="4"/>
      <c r="N186" s="4"/>
      <c r="O186" s="4"/>
      <c r="P186" s="4"/>
    </row>
    <row r="187" spans="12:16" ht="13.15">
      <c r="L187" s="4"/>
      <c r="M187" s="4"/>
      <c r="N187" s="4"/>
      <c r="O187" s="4"/>
      <c r="P187" s="4"/>
    </row>
    <row r="188" spans="12:16" ht="13.15">
      <c r="L188" s="4"/>
      <c r="M188" s="4"/>
      <c r="N188" s="4"/>
      <c r="O188" s="4"/>
      <c r="P188" s="4"/>
    </row>
    <row r="189" spans="12:16" ht="13.15">
      <c r="L189" s="4"/>
      <c r="M189" s="4"/>
      <c r="N189" s="4"/>
      <c r="O189" s="4"/>
      <c r="P189" s="4"/>
    </row>
    <row r="190" spans="12:16" ht="13.15">
      <c r="L190" s="4"/>
      <c r="M190" s="4"/>
      <c r="N190" s="4"/>
      <c r="O190" s="4"/>
      <c r="P190" s="4"/>
    </row>
    <row r="191" spans="12:16" ht="13.15">
      <c r="L191" s="4"/>
      <c r="M191" s="4"/>
      <c r="N191" s="4"/>
      <c r="O191" s="4"/>
      <c r="P191" s="4"/>
    </row>
    <row r="192" spans="12:16" ht="13.15">
      <c r="L192" s="4"/>
      <c r="M192" s="4"/>
      <c r="N192" s="4"/>
      <c r="O192" s="4"/>
      <c r="P192" s="4"/>
    </row>
    <row r="193" spans="12:16" ht="13.15">
      <c r="L193" s="4"/>
      <c r="M193" s="4"/>
      <c r="N193" s="4"/>
      <c r="O193" s="4"/>
      <c r="P193" s="4"/>
    </row>
    <row r="194" spans="12:16" ht="13.15">
      <c r="L194" s="4"/>
      <c r="M194" s="4"/>
      <c r="N194" s="4"/>
      <c r="O194" s="4"/>
      <c r="P194" s="4"/>
    </row>
    <row r="195" spans="12:16" ht="13.15">
      <c r="L195" s="4"/>
      <c r="M195" s="4"/>
      <c r="N195" s="4"/>
      <c r="O195" s="4"/>
      <c r="P195" s="4"/>
    </row>
    <row r="196" spans="12:16" ht="13.15">
      <c r="L196" s="4"/>
      <c r="M196" s="4"/>
      <c r="N196" s="4"/>
      <c r="O196" s="4"/>
      <c r="P196" s="4"/>
    </row>
    <row r="197" spans="12:16" ht="13.15">
      <c r="L197" s="4"/>
      <c r="M197" s="4"/>
      <c r="N197" s="4"/>
      <c r="O197" s="4"/>
      <c r="P197" s="4"/>
    </row>
    <row r="198" spans="12:16" ht="13.15">
      <c r="L198" s="4"/>
      <c r="M198" s="4"/>
      <c r="N198" s="4"/>
      <c r="O198" s="4"/>
      <c r="P198" s="4"/>
    </row>
    <row r="199" spans="12:16" ht="13.15">
      <c r="L199" s="4"/>
      <c r="M199" s="4"/>
      <c r="N199" s="4"/>
      <c r="O199" s="4"/>
      <c r="P199" s="4"/>
    </row>
    <row r="200" spans="12:16" ht="13.15">
      <c r="L200" s="4"/>
      <c r="M200" s="4"/>
      <c r="N200" s="4"/>
      <c r="O200" s="4"/>
      <c r="P200" s="4"/>
    </row>
    <row r="201" spans="12:16" ht="13.15">
      <c r="L201" s="4"/>
      <c r="M201" s="4"/>
      <c r="N201" s="4"/>
      <c r="O201" s="4"/>
      <c r="P201" s="4"/>
    </row>
    <row r="202" spans="12:16" ht="13.15">
      <c r="L202" s="4"/>
      <c r="M202" s="4"/>
      <c r="N202" s="4"/>
      <c r="O202" s="4"/>
      <c r="P202" s="4"/>
    </row>
    <row r="203" spans="12:16" ht="13.15">
      <c r="L203" s="4"/>
      <c r="M203" s="4"/>
      <c r="N203" s="4"/>
      <c r="O203" s="4"/>
      <c r="P203" s="4"/>
    </row>
    <row r="204" spans="12:16" ht="13.15">
      <c r="L204" s="4"/>
      <c r="M204" s="4"/>
      <c r="N204" s="4"/>
      <c r="O204" s="4"/>
      <c r="P204" s="4"/>
    </row>
    <row r="205" spans="12:16" ht="13.15">
      <c r="L205" s="4"/>
      <c r="M205" s="4"/>
      <c r="N205" s="4"/>
      <c r="O205" s="4"/>
      <c r="P205" s="4"/>
    </row>
    <row r="206" spans="12:16" ht="13.15">
      <c r="L206" s="4"/>
      <c r="M206" s="4"/>
      <c r="N206" s="4"/>
      <c r="O206" s="4"/>
      <c r="P206" s="4"/>
    </row>
    <row r="207" spans="12:16" ht="13.15">
      <c r="L207" s="4"/>
      <c r="M207" s="4"/>
      <c r="N207" s="4"/>
      <c r="O207" s="4"/>
      <c r="P207" s="4"/>
    </row>
    <row r="208" spans="12:16" ht="13.15">
      <c r="L208" s="4"/>
      <c r="M208" s="4"/>
      <c r="N208" s="4"/>
      <c r="O208" s="4"/>
      <c r="P208" s="4"/>
    </row>
    <row r="209" spans="12:16" ht="13.15">
      <c r="L209" s="4"/>
      <c r="M209" s="4"/>
      <c r="N209" s="4"/>
      <c r="O209" s="4"/>
      <c r="P209" s="4"/>
    </row>
    <row r="210" spans="12:16" ht="13.15">
      <c r="L210" s="4"/>
      <c r="M210" s="4"/>
      <c r="N210" s="4"/>
      <c r="O210" s="4"/>
      <c r="P210" s="4"/>
    </row>
    <row r="211" spans="12:16" ht="13.15">
      <c r="L211" s="4"/>
      <c r="M211" s="4"/>
      <c r="N211" s="4"/>
      <c r="O211" s="4"/>
      <c r="P211" s="4"/>
    </row>
    <row r="212" spans="12:16" ht="13.15">
      <c r="L212" s="4"/>
      <c r="M212" s="4"/>
      <c r="N212" s="4"/>
      <c r="O212" s="4"/>
      <c r="P212" s="4"/>
    </row>
    <row r="213" spans="12:16" ht="13.15">
      <c r="L213" s="4"/>
      <c r="M213" s="4"/>
      <c r="N213" s="4"/>
      <c r="O213" s="4"/>
      <c r="P213" s="4"/>
    </row>
    <row r="214" spans="12:16" ht="13.15">
      <c r="L214" s="4"/>
      <c r="M214" s="4"/>
      <c r="N214" s="4"/>
      <c r="O214" s="4"/>
      <c r="P214" s="4"/>
    </row>
    <row r="215" spans="12:16" ht="13.15">
      <c r="L215" s="4"/>
      <c r="M215" s="4"/>
      <c r="N215" s="4"/>
      <c r="O215" s="4"/>
      <c r="P215" s="4"/>
    </row>
    <row r="216" spans="12:16" ht="13.15">
      <c r="L216" s="4"/>
      <c r="M216" s="4"/>
      <c r="N216" s="4"/>
      <c r="O216" s="4"/>
      <c r="P216" s="4"/>
    </row>
    <row r="217" spans="12:16" ht="13.15">
      <c r="L217" s="4"/>
      <c r="M217" s="4"/>
      <c r="N217" s="4"/>
      <c r="O217" s="4"/>
      <c r="P217" s="4"/>
    </row>
    <row r="218" spans="12:16" ht="13.15">
      <c r="L218" s="4"/>
      <c r="M218" s="4"/>
      <c r="N218" s="4"/>
      <c r="O218" s="4"/>
      <c r="P218" s="4"/>
    </row>
    <row r="219" spans="12:16" ht="13.15">
      <c r="L219" s="4"/>
      <c r="M219" s="4"/>
      <c r="N219" s="4"/>
      <c r="O219" s="4"/>
      <c r="P219" s="4"/>
    </row>
    <row r="220" spans="12:16" ht="13.15">
      <c r="L220" s="4"/>
      <c r="M220" s="4"/>
      <c r="N220" s="4"/>
      <c r="O220" s="4"/>
      <c r="P220" s="4"/>
    </row>
    <row r="221" spans="12:16" ht="13.15">
      <c r="L221" s="4"/>
      <c r="M221" s="4"/>
      <c r="N221" s="4"/>
      <c r="O221" s="4"/>
      <c r="P221" s="4"/>
    </row>
    <row r="222" spans="12:16" ht="13.15">
      <c r="L222" s="4"/>
      <c r="M222" s="4"/>
      <c r="N222" s="4"/>
      <c r="O222" s="4"/>
      <c r="P222" s="4"/>
    </row>
    <row r="223" spans="12:16" ht="13.15">
      <c r="L223" s="4"/>
      <c r="M223" s="4"/>
      <c r="N223" s="4"/>
      <c r="O223" s="4"/>
      <c r="P223" s="4"/>
    </row>
    <row r="224" spans="12:16" ht="13.15">
      <c r="L224" s="4"/>
      <c r="M224" s="4"/>
      <c r="N224" s="4"/>
      <c r="O224" s="4"/>
      <c r="P224" s="4"/>
    </row>
    <row r="225" spans="12:16" ht="13.15">
      <c r="L225" s="4"/>
      <c r="M225" s="4"/>
      <c r="N225" s="4"/>
      <c r="O225" s="4"/>
      <c r="P225" s="4"/>
    </row>
    <row r="226" spans="12:16" ht="13.15">
      <c r="L226" s="4"/>
      <c r="M226" s="4"/>
      <c r="N226" s="4"/>
      <c r="O226" s="4"/>
      <c r="P226" s="4"/>
    </row>
    <row r="227" spans="12:16" ht="13.15">
      <c r="L227" s="4"/>
      <c r="M227" s="4"/>
      <c r="N227" s="4"/>
      <c r="O227" s="4"/>
      <c r="P227" s="4"/>
    </row>
    <row r="228" spans="12:16" ht="13.15">
      <c r="L228" s="4"/>
      <c r="M228" s="4"/>
      <c r="N228" s="4"/>
      <c r="O228" s="4"/>
      <c r="P228" s="4"/>
    </row>
    <row r="229" spans="12:16" ht="13.15">
      <c r="L229" s="4"/>
      <c r="M229" s="4"/>
      <c r="N229" s="4"/>
      <c r="O229" s="4"/>
      <c r="P229" s="4"/>
    </row>
    <row r="230" spans="12:16" ht="13.15">
      <c r="L230" s="4"/>
      <c r="M230" s="4"/>
      <c r="N230" s="4"/>
      <c r="O230" s="4"/>
      <c r="P230" s="4"/>
    </row>
    <row r="231" spans="12:16" ht="13.15">
      <c r="L231" s="4"/>
      <c r="M231" s="4"/>
      <c r="N231" s="4"/>
      <c r="O231" s="4"/>
      <c r="P231" s="4"/>
    </row>
    <row r="232" spans="12:16" ht="13.15">
      <c r="L232" s="4"/>
      <c r="M232" s="4"/>
      <c r="N232" s="4"/>
      <c r="O232" s="4"/>
      <c r="P232" s="4"/>
    </row>
    <row r="233" spans="12:16" ht="13.15">
      <c r="L233" s="4"/>
      <c r="M233" s="4"/>
      <c r="N233" s="4"/>
      <c r="O233" s="4"/>
      <c r="P233" s="4"/>
    </row>
    <row r="234" spans="12:16" ht="13.15">
      <c r="L234" s="4"/>
      <c r="M234" s="4"/>
      <c r="N234" s="4"/>
      <c r="O234" s="4"/>
      <c r="P234" s="4"/>
    </row>
    <row r="235" spans="12:16" ht="13.15">
      <c r="L235" s="4"/>
      <c r="M235" s="4"/>
      <c r="N235" s="4"/>
      <c r="O235" s="4"/>
      <c r="P235" s="4"/>
    </row>
    <row r="236" spans="12:16" ht="13.15">
      <c r="L236" s="4"/>
      <c r="M236" s="4"/>
      <c r="N236" s="4"/>
      <c r="O236" s="4"/>
      <c r="P236" s="4"/>
    </row>
    <row r="237" spans="12:16" ht="13.15">
      <c r="L237" s="4"/>
      <c r="M237" s="4"/>
      <c r="N237" s="4"/>
      <c r="O237" s="4"/>
      <c r="P237" s="4"/>
    </row>
    <row r="238" spans="12:16" ht="13.15">
      <c r="L238" s="4"/>
      <c r="M238" s="4"/>
      <c r="N238" s="4"/>
      <c r="O238" s="4"/>
      <c r="P238" s="4"/>
    </row>
    <row r="239" spans="12:16" ht="13.15">
      <c r="L239" s="4"/>
      <c r="M239" s="4"/>
      <c r="N239" s="4"/>
      <c r="O239" s="4"/>
      <c r="P239" s="4"/>
    </row>
    <row r="240" spans="12:16" ht="13.15">
      <c r="L240" s="4"/>
      <c r="M240" s="4"/>
      <c r="N240" s="4"/>
      <c r="O240" s="4"/>
      <c r="P240" s="4"/>
    </row>
    <row r="241" spans="12:16" ht="13.15">
      <c r="L241" s="4"/>
      <c r="M241" s="4"/>
      <c r="N241" s="4"/>
      <c r="O241" s="4"/>
      <c r="P241" s="4"/>
    </row>
    <row r="242" spans="12:16" ht="13.15">
      <c r="L242" s="4"/>
      <c r="M242" s="4"/>
      <c r="N242" s="4"/>
      <c r="O242" s="4"/>
      <c r="P242" s="4"/>
    </row>
    <row r="243" spans="12:16" ht="13.15">
      <c r="L243" s="4"/>
      <c r="M243" s="4"/>
      <c r="N243" s="4"/>
      <c r="O243" s="4"/>
      <c r="P243" s="4"/>
    </row>
    <row r="244" spans="12:16" ht="13.15">
      <c r="L244" s="4"/>
      <c r="M244" s="4"/>
      <c r="N244" s="4"/>
      <c r="O244" s="4"/>
      <c r="P244" s="4"/>
    </row>
    <row r="245" spans="12:16" ht="13.15">
      <c r="L245" s="4"/>
      <c r="M245" s="4"/>
      <c r="N245" s="4"/>
      <c r="O245" s="4"/>
      <c r="P245" s="4"/>
    </row>
    <row r="246" spans="12:16" ht="13.15">
      <c r="L246" s="4"/>
      <c r="M246" s="4"/>
      <c r="N246" s="4"/>
      <c r="O246" s="4"/>
      <c r="P246" s="4"/>
    </row>
    <row r="247" spans="12:16" ht="13.15">
      <c r="L247" s="4"/>
      <c r="M247" s="4"/>
      <c r="N247" s="4"/>
      <c r="O247" s="4"/>
      <c r="P247" s="4"/>
    </row>
    <row r="248" spans="12:16" ht="13.15">
      <c r="L248" s="4"/>
      <c r="M248" s="4"/>
      <c r="N248" s="4"/>
      <c r="O248" s="4"/>
      <c r="P248" s="4"/>
    </row>
    <row r="249" spans="12:16" ht="13.15">
      <c r="L249" s="4"/>
      <c r="M249" s="4"/>
      <c r="N249" s="4"/>
      <c r="O249" s="4"/>
      <c r="P249" s="4"/>
    </row>
    <row r="250" spans="12:16" ht="13.15">
      <c r="L250" s="4"/>
      <c r="M250" s="4"/>
      <c r="N250" s="4"/>
      <c r="O250" s="4"/>
      <c r="P250" s="4"/>
    </row>
    <row r="251" spans="12:16" ht="13.15">
      <c r="L251" s="4"/>
      <c r="M251" s="4"/>
      <c r="N251" s="4"/>
      <c r="O251" s="4"/>
      <c r="P251" s="4"/>
    </row>
    <row r="252" spans="12:16" ht="13.15">
      <c r="L252" s="4"/>
      <c r="M252" s="4"/>
      <c r="N252" s="4"/>
      <c r="O252" s="4"/>
      <c r="P252" s="4"/>
    </row>
    <row r="253" spans="12:16" ht="13.15">
      <c r="L253" s="4"/>
      <c r="M253" s="4"/>
      <c r="N253" s="4"/>
      <c r="O253" s="4"/>
      <c r="P253" s="4"/>
    </row>
    <row r="254" spans="12:16" ht="13.15">
      <c r="L254" s="4"/>
      <c r="M254" s="4"/>
      <c r="N254" s="4"/>
      <c r="O254" s="4"/>
      <c r="P254" s="4"/>
    </row>
    <row r="255" spans="12:16" ht="13.15">
      <c r="L255" s="4"/>
      <c r="M255" s="4"/>
      <c r="N255" s="4"/>
      <c r="O255" s="4"/>
      <c r="P255" s="4"/>
    </row>
    <row r="256" spans="12:16" ht="13.15">
      <c r="L256" s="4"/>
      <c r="M256" s="4"/>
      <c r="N256" s="4"/>
      <c r="O256" s="4"/>
      <c r="P256" s="4"/>
    </row>
    <row r="257" spans="12:16" ht="13.15">
      <c r="L257" s="4"/>
      <c r="M257" s="4"/>
      <c r="N257" s="4"/>
      <c r="O257" s="4"/>
      <c r="P257" s="4"/>
    </row>
    <row r="258" spans="12:16" ht="13.15">
      <c r="L258" s="4"/>
      <c r="M258" s="4"/>
      <c r="N258" s="4"/>
      <c r="O258" s="4"/>
      <c r="P258" s="4"/>
    </row>
    <row r="259" spans="12:16" ht="13.15">
      <c r="L259" s="4"/>
      <c r="M259" s="4"/>
      <c r="N259" s="4"/>
      <c r="O259" s="4"/>
      <c r="P259" s="4"/>
    </row>
    <row r="260" spans="12:16" ht="13.15">
      <c r="L260" s="4"/>
      <c r="M260" s="4"/>
      <c r="N260" s="4"/>
      <c r="O260" s="4"/>
      <c r="P260" s="4"/>
    </row>
    <row r="261" spans="12:16" ht="13.15">
      <c r="L261" s="4"/>
      <c r="M261" s="4"/>
      <c r="N261" s="4"/>
      <c r="O261" s="4"/>
      <c r="P261" s="4"/>
    </row>
    <row r="262" spans="12:16" ht="13.15">
      <c r="L262" s="4"/>
      <c r="M262" s="4"/>
      <c r="N262" s="4"/>
      <c r="O262" s="4"/>
      <c r="P262" s="4"/>
    </row>
    <row r="263" spans="12:16" ht="13.15">
      <c r="L263" s="4"/>
      <c r="M263" s="4"/>
      <c r="N263" s="4"/>
      <c r="O263" s="4"/>
      <c r="P263" s="4"/>
    </row>
    <row r="264" spans="12:16" ht="13.15">
      <c r="L264" s="4"/>
      <c r="M264" s="4"/>
      <c r="N264" s="4"/>
      <c r="O264" s="4"/>
      <c r="P264" s="4"/>
    </row>
    <row r="265" spans="12:16" ht="13.15">
      <c r="L265" s="4"/>
      <c r="M265" s="4"/>
      <c r="N265" s="4"/>
      <c r="O265" s="4"/>
      <c r="P265" s="4"/>
    </row>
    <row r="266" spans="12:16" ht="13.15">
      <c r="L266" s="4"/>
      <c r="M266" s="4"/>
      <c r="N266" s="4"/>
      <c r="O266" s="4"/>
      <c r="P266" s="4"/>
    </row>
    <row r="267" spans="12:16" ht="13.15">
      <c r="L267" s="4"/>
      <c r="M267" s="4"/>
      <c r="N267" s="4"/>
      <c r="O267" s="4"/>
      <c r="P267" s="4"/>
    </row>
    <row r="268" spans="12:16" ht="13.15">
      <c r="L268" s="4"/>
      <c r="M268" s="4"/>
      <c r="N268" s="4"/>
      <c r="O268" s="4"/>
      <c r="P268" s="4"/>
    </row>
    <row r="269" spans="12:16" ht="13.15">
      <c r="L269" s="4"/>
      <c r="M269" s="4"/>
      <c r="N269" s="4"/>
      <c r="O269" s="4"/>
      <c r="P269" s="4"/>
    </row>
    <row r="270" spans="12:16" ht="13.15">
      <c r="L270" s="4"/>
      <c r="M270" s="4"/>
      <c r="N270" s="4"/>
      <c r="O270" s="4"/>
      <c r="P270" s="4"/>
    </row>
    <row r="271" spans="12:16" ht="13.15">
      <c r="L271" s="4"/>
      <c r="M271" s="4"/>
      <c r="N271" s="4"/>
      <c r="O271" s="4"/>
      <c r="P271" s="4"/>
    </row>
    <row r="272" spans="12:16" ht="13.15">
      <c r="L272" s="4"/>
      <c r="M272" s="4"/>
      <c r="N272" s="4"/>
      <c r="O272" s="4"/>
      <c r="P272" s="4"/>
    </row>
    <row r="273" spans="12:16" ht="13.15">
      <c r="L273" s="4"/>
      <c r="M273" s="4"/>
      <c r="N273" s="4"/>
      <c r="O273" s="4"/>
      <c r="P273" s="4"/>
    </row>
    <row r="274" spans="12:16" ht="13.15">
      <c r="L274" s="4"/>
      <c r="M274" s="4"/>
      <c r="N274" s="4"/>
      <c r="O274" s="4"/>
      <c r="P274" s="4"/>
    </row>
    <row r="275" spans="12:16" ht="13.15">
      <c r="L275" s="4"/>
      <c r="M275" s="4"/>
      <c r="N275" s="4"/>
      <c r="O275" s="4"/>
      <c r="P275" s="4"/>
    </row>
    <row r="276" spans="12:16" ht="13.15">
      <c r="L276" s="4"/>
      <c r="M276" s="4"/>
      <c r="N276" s="4"/>
      <c r="O276" s="4"/>
      <c r="P276" s="4"/>
    </row>
    <row r="277" spans="12:16" ht="13.15">
      <c r="L277" s="4"/>
      <c r="M277" s="4"/>
      <c r="N277" s="4"/>
      <c r="O277" s="4"/>
      <c r="P277" s="4"/>
    </row>
    <row r="278" spans="12:16" ht="13.15">
      <c r="L278" s="4"/>
      <c r="M278" s="4"/>
      <c r="N278" s="4"/>
      <c r="O278" s="4"/>
      <c r="P278" s="4"/>
    </row>
    <row r="279" spans="12:16" ht="13.15">
      <c r="L279" s="4"/>
      <c r="M279" s="4"/>
      <c r="N279" s="4"/>
      <c r="O279" s="4"/>
      <c r="P279" s="4"/>
    </row>
    <row r="280" spans="12:16" ht="13.15">
      <c r="L280" s="4"/>
      <c r="M280" s="4"/>
      <c r="N280" s="4"/>
      <c r="O280" s="4"/>
      <c r="P280" s="4"/>
    </row>
    <row r="281" spans="12:16" ht="13.15">
      <c r="L281" s="4"/>
      <c r="M281" s="4"/>
      <c r="N281" s="4"/>
      <c r="O281" s="4"/>
      <c r="P281" s="4"/>
    </row>
    <row r="282" spans="12:16" ht="13.15">
      <c r="L282" s="4"/>
      <c r="M282" s="4"/>
      <c r="N282" s="4"/>
      <c r="O282" s="4"/>
      <c r="P282" s="4"/>
    </row>
    <row r="283" spans="12:16" ht="13.15">
      <c r="L283" s="4"/>
      <c r="M283" s="4"/>
      <c r="N283" s="4"/>
      <c r="O283" s="4"/>
      <c r="P283" s="4"/>
    </row>
    <row r="284" spans="12:16" ht="13.15">
      <c r="L284" s="4"/>
      <c r="M284" s="4"/>
      <c r="N284" s="4"/>
      <c r="O284" s="4"/>
      <c r="P284" s="4"/>
    </row>
    <row r="285" spans="12:16" ht="13.15">
      <c r="L285" s="4"/>
      <c r="M285" s="4"/>
      <c r="N285" s="4"/>
      <c r="O285" s="4"/>
      <c r="P285" s="4"/>
    </row>
    <row r="286" spans="12:16" ht="13.15">
      <c r="L286" s="4"/>
      <c r="M286" s="4"/>
      <c r="N286" s="4"/>
      <c r="O286" s="4"/>
      <c r="P286" s="4"/>
    </row>
    <row r="287" spans="12:16" ht="13.15">
      <c r="L287" s="4"/>
      <c r="M287" s="4"/>
      <c r="N287" s="4"/>
      <c r="O287" s="4"/>
      <c r="P287" s="4"/>
    </row>
    <row r="288" spans="12:16" ht="13.15">
      <c r="L288" s="4"/>
      <c r="M288" s="4"/>
      <c r="N288" s="4"/>
      <c r="O288" s="4"/>
      <c r="P288" s="4"/>
    </row>
    <row r="289" spans="12:16" ht="13.15">
      <c r="L289" s="4"/>
      <c r="M289" s="4"/>
      <c r="N289" s="4"/>
      <c r="O289" s="4"/>
      <c r="P289" s="4"/>
    </row>
    <row r="290" spans="12:16" ht="13.15">
      <c r="L290" s="4"/>
      <c r="M290" s="4"/>
      <c r="N290" s="4"/>
      <c r="O290" s="4"/>
      <c r="P290" s="4"/>
    </row>
    <row r="291" spans="12:16" ht="13.15">
      <c r="L291" s="4"/>
      <c r="M291" s="4"/>
      <c r="N291" s="4"/>
      <c r="O291" s="4"/>
      <c r="P291" s="4"/>
    </row>
    <row r="292" spans="12:16" ht="13.15">
      <c r="L292" s="4"/>
      <c r="M292" s="4"/>
      <c r="N292" s="4"/>
      <c r="O292" s="4"/>
      <c r="P292" s="4"/>
    </row>
    <row r="293" spans="12:16" ht="13.15">
      <c r="L293" s="4"/>
      <c r="M293" s="4"/>
      <c r="N293" s="4"/>
      <c r="O293" s="4"/>
      <c r="P293" s="4"/>
    </row>
    <row r="294" spans="12:16" ht="13.15">
      <c r="L294" s="4"/>
      <c r="M294" s="4"/>
      <c r="N294" s="4"/>
      <c r="O294" s="4"/>
      <c r="P294" s="4"/>
    </row>
    <row r="295" spans="12:16" ht="13.15">
      <c r="L295" s="4"/>
      <c r="M295" s="4"/>
      <c r="N295" s="4"/>
      <c r="O295" s="4"/>
      <c r="P295" s="4"/>
    </row>
    <row r="296" spans="12:16" ht="13.15">
      <c r="L296" s="4"/>
      <c r="M296" s="4"/>
      <c r="N296" s="4"/>
      <c r="O296" s="4"/>
      <c r="P296" s="4"/>
    </row>
    <row r="297" spans="12:16" ht="13.15">
      <c r="L297" s="4"/>
      <c r="M297" s="4"/>
      <c r="N297" s="4"/>
      <c r="O297" s="4"/>
      <c r="P297" s="4"/>
    </row>
    <row r="298" spans="12:16" ht="13.15">
      <c r="L298" s="4"/>
      <c r="M298" s="4"/>
      <c r="N298" s="4"/>
      <c r="O298" s="4"/>
      <c r="P298" s="4"/>
    </row>
    <row r="299" spans="12:16" ht="13.15">
      <c r="L299" s="4"/>
      <c r="M299" s="4"/>
      <c r="N299" s="4"/>
      <c r="O299" s="4"/>
      <c r="P299" s="4"/>
    </row>
    <row r="300" spans="12:16" ht="13.15">
      <c r="L300" s="4"/>
      <c r="M300" s="4"/>
      <c r="N300" s="4"/>
      <c r="O300" s="4"/>
      <c r="P300" s="4"/>
    </row>
    <row r="301" spans="12:16" ht="13.15">
      <c r="L301" s="4"/>
      <c r="M301" s="4"/>
      <c r="N301" s="4"/>
      <c r="O301" s="4"/>
      <c r="P301" s="4"/>
    </row>
    <row r="302" spans="12:16" ht="13.15">
      <c r="L302" s="4"/>
      <c r="M302" s="4"/>
      <c r="N302" s="4"/>
      <c r="O302" s="4"/>
      <c r="P302" s="4"/>
    </row>
    <row r="303" spans="12:16" ht="13.15">
      <c r="L303" s="4"/>
      <c r="M303" s="4"/>
      <c r="N303" s="4"/>
      <c r="O303" s="4"/>
      <c r="P303" s="4"/>
    </row>
    <row r="304" spans="12:16" ht="13.15">
      <c r="L304" s="4"/>
      <c r="M304" s="4"/>
      <c r="N304" s="4"/>
      <c r="O304" s="4"/>
      <c r="P304" s="4"/>
    </row>
    <row r="305" spans="12:16" ht="13.15">
      <c r="L305" s="4"/>
      <c r="M305" s="4"/>
      <c r="N305" s="4"/>
      <c r="O305" s="4"/>
      <c r="P305" s="4"/>
    </row>
    <row r="306" spans="12:16" ht="13.15">
      <c r="L306" s="4"/>
      <c r="M306" s="4"/>
      <c r="N306" s="4"/>
      <c r="O306" s="4"/>
      <c r="P306" s="4"/>
    </row>
    <row r="307" spans="12:16" ht="13.15">
      <c r="L307" s="4"/>
      <c r="M307" s="4"/>
      <c r="N307" s="4"/>
      <c r="O307" s="4"/>
      <c r="P307" s="4"/>
    </row>
    <row r="308" spans="12:16" ht="13.15">
      <c r="L308" s="4"/>
      <c r="M308" s="4"/>
      <c r="N308" s="4"/>
      <c r="O308" s="4"/>
      <c r="P308" s="4"/>
    </row>
    <row r="309" spans="12:16" ht="13.15">
      <c r="L309" s="4"/>
      <c r="M309" s="4"/>
      <c r="N309" s="4"/>
      <c r="O309" s="4"/>
      <c r="P309" s="4"/>
    </row>
    <row r="310" spans="12:16" ht="13.15">
      <c r="L310" s="4"/>
      <c r="M310" s="4"/>
      <c r="N310" s="4"/>
      <c r="O310" s="4"/>
      <c r="P310" s="4"/>
    </row>
    <row r="311" spans="12:16" ht="13.15">
      <c r="L311" s="4"/>
      <c r="M311" s="4"/>
      <c r="N311" s="4"/>
      <c r="O311" s="4"/>
      <c r="P311" s="4"/>
    </row>
    <row r="312" spans="12:16" ht="13.15">
      <c r="L312" s="4"/>
      <c r="M312" s="4"/>
      <c r="N312" s="4"/>
      <c r="O312" s="4"/>
      <c r="P312" s="4"/>
    </row>
    <row r="313" spans="12:16" ht="13.15">
      <c r="L313" s="4"/>
      <c r="M313" s="4"/>
      <c r="N313" s="4"/>
      <c r="O313" s="4"/>
      <c r="P313" s="4"/>
    </row>
    <row r="314" spans="12:16" ht="13.15">
      <c r="L314" s="4"/>
      <c r="M314" s="4"/>
      <c r="N314" s="4"/>
      <c r="O314" s="4"/>
      <c r="P314" s="4"/>
    </row>
    <row r="315" spans="12:16" ht="13.15">
      <c r="L315" s="4"/>
      <c r="M315" s="4"/>
      <c r="N315" s="4"/>
      <c r="O315" s="4"/>
      <c r="P315" s="4"/>
    </row>
    <row r="316" spans="12:16" ht="13.15">
      <c r="L316" s="4"/>
      <c r="M316" s="4"/>
      <c r="N316" s="4"/>
      <c r="O316" s="4"/>
      <c r="P316" s="4"/>
    </row>
    <row r="317" spans="12:16" ht="13.15">
      <c r="L317" s="4"/>
      <c r="M317" s="4"/>
      <c r="N317" s="4"/>
      <c r="O317" s="4"/>
      <c r="P317" s="4"/>
    </row>
    <row r="318" spans="12:16" ht="13.15">
      <c r="L318" s="4"/>
      <c r="M318" s="4"/>
      <c r="N318" s="4"/>
      <c r="O318" s="4"/>
      <c r="P318" s="4"/>
    </row>
    <row r="319" spans="12:16" ht="13.15">
      <c r="L319" s="4"/>
      <c r="M319" s="4"/>
      <c r="N319" s="4"/>
      <c r="O319" s="4"/>
      <c r="P319" s="4"/>
    </row>
    <row r="320" spans="12:16" ht="13.15">
      <c r="L320" s="4"/>
      <c r="M320" s="4"/>
      <c r="N320" s="4"/>
      <c r="O320" s="4"/>
      <c r="P320" s="4"/>
    </row>
    <row r="321" spans="12:16" ht="13.15">
      <c r="L321" s="4"/>
      <c r="M321" s="4"/>
      <c r="N321" s="4"/>
      <c r="O321" s="4"/>
      <c r="P321" s="4"/>
    </row>
    <row r="322" spans="12:16" ht="13.15">
      <c r="L322" s="4"/>
      <c r="M322" s="4"/>
      <c r="N322" s="4"/>
      <c r="O322" s="4"/>
      <c r="P322" s="4"/>
    </row>
    <row r="323" spans="12:16" ht="13.15">
      <c r="L323" s="4"/>
      <c r="M323" s="4"/>
      <c r="N323" s="4"/>
      <c r="O323" s="4"/>
      <c r="P323" s="4"/>
    </row>
    <row r="324" spans="12:16" ht="13.15">
      <c r="L324" s="4"/>
      <c r="M324" s="4"/>
      <c r="N324" s="4"/>
      <c r="O324" s="4"/>
      <c r="P324" s="4"/>
    </row>
    <row r="325" spans="12:16" ht="13.15">
      <c r="L325" s="4"/>
      <c r="M325" s="4"/>
      <c r="N325" s="4"/>
      <c r="O325" s="4"/>
      <c r="P325" s="4"/>
    </row>
    <row r="326" spans="12:16" ht="13.15">
      <c r="L326" s="4"/>
      <c r="M326" s="4"/>
      <c r="N326" s="4"/>
      <c r="O326" s="4"/>
      <c r="P326" s="4"/>
    </row>
    <row r="327" spans="12:16" ht="13.15">
      <c r="L327" s="4"/>
      <c r="M327" s="4"/>
      <c r="N327" s="4"/>
      <c r="O327" s="4"/>
      <c r="P327" s="4"/>
    </row>
    <row r="328" spans="12:16" ht="13.15">
      <c r="L328" s="4"/>
      <c r="M328" s="4"/>
      <c r="N328" s="4"/>
      <c r="O328" s="4"/>
      <c r="P328" s="4"/>
    </row>
    <row r="329" spans="12:16" ht="13.15">
      <c r="L329" s="4"/>
      <c r="M329" s="4"/>
      <c r="N329" s="4"/>
      <c r="O329" s="4"/>
      <c r="P329" s="4"/>
    </row>
    <row r="330" spans="12:16" ht="13.15">
      <c r="L330" s="4"/>
      <c r="M330" s="4"/>
      <c r="N330" s="4"/>
      <c r="O330" s="4"/>
      <c r="P330" s="4"/>
    </row>
    <row r="331" spans="12:16" ht="13.15">
      <c r="L331" s="4"/>
      <c r="M331" s="4"/>
      <c r="N331" s="4"/>
      <c r="O331" s="4"/>
      <c r="P331" s="4"/>
    </row>
    <row r="332" spans="12:16" ht="13.15">
      <c r="L332" s="4"/>
      <c r="M332" s="4"/>
      <c r="N332" s="4"/>
      <c r="O332" s="4"/>
      <c r="P332" s="4"/>
    </row>
    <row r="333" spans="12:16" ht="13.15">
      <c r="L333" s="4"/>
      <c r="M333" s="4"/>
      <c r="N333" s="4"/>
      <c r="O333" s="4"/>
      <c r="P333" s="4"/>
    </row>
    <row r="334" spans="12:16" ht="13.15">
      <c r="L334" s="4"/>
      <c r="M334" s="4"/>
      <c r="N334" s="4"/>
      <c r="O334" s="4"/>
      <c r="P334" s="4"/>
    </row>
    <row r="335" spans="12:16" ht="13.15">
      <c r="L335" s="4"/>
      <c r="M335" s="4"/>
      <c r="N335" s="4"/>
      <c r="O335" s="4"/>
      <c r="P335" s="4"/>
    </row>
    <row r="336" spans="12:16" ht="13.15">
      <c r="L336" s="4"/>
      <c r="M336" s="4"/>
      <c r="N336" s="4"/>
      <c r="O336" s="4"/>
      <c r="P336" s="4"/>
    </row>
    <row r="337" spans="12:16" ht="13.15">
      <c r="L337" s="4"/>
      <c r="M337" s="4"/>
      <c r="N337" s="4"/>
      <c r="O337" s="4"/>
      <c r="P337" s="4"/>
    </row>
    <row r="338" spans="12:16" ht="13.15">
      <c r="L338" s="4"/>
      <c r="M338" s="4"/>
      <c r="N338" s="4"/>
      <c r="O338" s="4"/>
      <c r="P338" s="4"/>
    </row>
    <row r="339" spans="12:16" ht="13.15">
      <c r="L339" s="4"/>
      <c r="M339" s="4"/>
      <c r="N339" s="4"/>
      <c r="O339" s="4"/>
      <c r="P339" s="4"/>
    </row>
    <row r="340" spans="12:16" ht="13.15">
      <c r="L340" s="4"/>
      <c r="M340" s="4"/>
      <c r="N340" s="4"/>
      <c r="O340" s="4"/>
      <c r="P340" s="4"/>
    </row>
    <row r="341" spans="12:16" ht="13.15">
      <c r="L341" s="4"/>
      <c r="M341" s="4"/>
      <c r="N341" s="4"/>
      <c r="O341" s="4"/>
      <c r="P341" s="4"/>
    </row>
    <row r="342" spans="12:16" ht="13.15">
      <c r="L342" s="4"/>
      <c r="M342" s="4"/>
      <c r="N342" s="4"/>
      <c r="O342" s="4"/>
      <c r="P342" s="4"/>
    </row>
    <row r="343" spans="12:16" ht="13.15">
      <c r="L343" s="4"/>
      <c r="M343" s="4"/>
      <c r="N343" s="4"/>
      <c r="O343" s="4"/>
      <c r="P343" s="4"/>
    </row>
    <row r="344" spans="12:16" ht="13.15">
      <c r="L344" s="4"/>
      <c r="M344" s="4"/>
      <c r="N344" s="4"/>
      <c r="O344" s="4"/>
      <c r="P344" s="4"/>
    </row>
    <row r="345" spans="12:16" ht="13.15">
      <c r="L345" s="4"/>
      <c r="M345" s="4"/>
      <c r="N345" s="4"/>
      <c r="O345" s="4"/>
      <c r="P345" s="4"/>
    </row>
    <row r="346" spans="12:16" ht="13.15">
      <c r="L346" s="4"/>
      <c r="M346" s="4"/>
      <c r="N346" s="4"/>
      <c r="O346" s="4"/>
      <c r="P346" s="4"/>
    </row>
    <row r="347" spans="12:16" ht="13.15">
      <c r="L347" s="4"/>
      <c r="M347" s="4"/>
      <c r="N347" s="4"/>
      <c r="O347" s="4"/>
      <c r="P347" s="4"/>
    </row>
    <row r="348" spans="12:16" ht="13.15">
      <c r="L348" s="4"/>
      <c r="M348" s="4"/>
      <c r="N348" s="4"/>
      <c r="O348" s="4"/>
      <c r="P348" s="4"/>
    </row>
    <row r="349" spans="12:16" ht="13.15">
      <c r="L349" s="4"/>
      <c r="M349" s="4"/>
      <c r="N349" s="4"/>
      <c r="O349" s="4"/>
      <c r="P349" s="4"/>
    </row>
    <row r="350" spans="12:16" ht="13.15">
      <c r="L350" s="4"/>
      <c r="M350" s="4"/>
      <c r="N350" s="4"/>
      <c r="O350" s="4"/>
      <c r="P350" s="4"/>
    </row>
    <row r="351" spans="12:16" ht="13.15">
      <c r="L351" s="4"/>
      <c r="M351" s="4"/>
      <c r="N351" s="4"/>
      <c r="O351" s="4"/>
      <c r="P351" s="4"/>
    </row>
    <row r="352" spans="12:16" ht="13.15">
      <c r="L352" s="4"/>
      <c r="M352" s="4"/>
      <c r="N352" s="4"/>
      <c r="O352" s="4"/>
      <c r="P352" s="4"/>
    </row>
    <row r="353" spans="12:16" ht="13.15">
      <c r="L353" s="4"/>
      <c r="M353" s="4"/>
      <c r="N353" s="4"/>
      <c r="O353" s="4"/>
      <c r="P353" s="4"/>
    </row>
    <row r="354" spans="12:16" ht="13.15">
      <c r="L354" s="4"/>
      <c r="M354" s="4"/>
      <c r="N354" s="4"/>
      <c r="O354" s="4"/>
      <c r="P354" s="4"/>
    </row>
    <row r="355" spans="12:16" ht="13.15">
      <c r="L355" s="4"/>
      <c r="M355" s="4"/>
      <c r="N355" s="4"/>
      <c r="O355" s="4"/>
      <c r="P355" s="4"/>
    </row>
    <row r="356" spans="12:16" ht="13.15">
      <c r="L356" s="4"/>
      <c r="M356" s="4"/>
      <c r="N356" s="4"/>
      <c r="O356" s="4"/>
      <c r="P356" s="4"/>
    </row>
    <row r="357" spans="12:16" ht="13.15">
      <c r="L357" s="4"/>
      <c r="M357" s="4"/>
      <c r="N357" s="4"/>
      <c r="O357" s="4"/>
      <c r="P357" s="4"/>
    </row>
    <row r="358" spans="12:16" ht="13.15">
      <c r="L358" s="4"/>
      <c r="M358" s="4"/>
      <c r="N358" s="4"/>
      <c r="O358" s="4"/>
      <c r="P358" s="4"/>
    </row>
    <row r="359" spans="12:16" ht="13.15">
      <c r="L359" s="4"/>
      <c r="M359" s="4"/>
      <c r="N359" s="4"/>
      <c r="O359" s="4"/>
      <c r="P359" s="4"/>
    </row>
    <row r="360" spans="12:16" ht="13.15">
      <c r="L360" s="4"/>
      <c r="M360" s="4"/>
      <c r="N360" s="4"/>
      <c r="O360" s="4"/>
      <c r="P360" s="4"/>
    </row>
    <row r="361" spans="12:16" ht="13.15">
      <c r="L361" s="4"/>
      <c r="M361" s="4"/>
      <c r="N361" s="4"/>
      <c r="O361" s="4"/>
      <c r="P361" s="4"/>
    </row>
    <row r="362" spans="12:16" ht="13.15">
      <c r="L362" s="4"/>
      <c r="M362" s="4"/>
      <c r="N362" s="4"/>
      <c r="O362" s="4"/>
      <c r="P362" s="4"/>
    </row>
    <row r="363" spans="12:16" ht="13.15">
      <c r="L363" s="4"/>
      <c r="M363" s="4"/>
      <c r="N363" s="4"/>
      <c r="O363" s="4"/>
      <c r="P363" s="4"/>
    </row>
    <row r="364" spans="12:16" ht="13.15">
      <c r="L364" s="4"/>
      <c r="M364" s="4"/>
      <c r="N364" s="4"/>
      <c r="O364" s="4"/>
      <c r="P364" s="4"/>
    </row>
    <row r="365" spans="12:16" ht="13.15">
      <c r="L365" s="4"/>
      <c r="M365" s="4"/>
      <c r="N365" s="4"/>
      <c r="O365" s="4"/>
      <c r="P365" s="4"/>
    </row>
    <row r="366" spans="12:16" ht="13.15">
      <c r="L366" s="4"/>
      <c r="M366" s="4"/>
      <c r="N366" s="4"/>
      <c r="O366" s="4"/>
      <c r="P366" s="4"/>
    </row>
    <row r="367" spans="12:16" ht="13.15">
      <c r="L367" s="4"/>
      <c r="M367" s="4"/>
      <c r="N367" s="4"/>
      <c r="O367" s="4"/>
      <c r="P367" s="4"/>
    </row>
    <row r="368" spans="12:16" ht="13.15">
      <c r="L368" s="4"/>
      <c r="M368" s="4"/>
      <c r="N368" s="4"/>
      <c r="O368" s="4"/>
      <c r="P368" s="4"/>
    </row>
    <row r="369" spans="12:16" ht="13.15">
      <c r="L369" s="4"/>
      <c r="M369" s="4"/>
      <c r="N369" s="4"/>
      <c r="O369" s="4"/>
      <c r="P369" s="4"/>
    </row>
    <row r="370" spans="12:16" ht="13.15">
      <c r="L370" s="4"/>
      <c r="M370" s="4"/>
      <c r="N370" s="4"/>
      <c r="O370" s="4"/>
      <c r="P370" s="4"/>
    </row>
    <row r="371" spans="12:16" ht="13.15">
      <c r="L371" s="4"/>
      <c r="M371" s="4"/>
      <c r="N371" s="4"/>
      <c r="O371" s="4"/>
      <c r="P371" s="4"/>
    </row>
    <row r="372" spans="12:16" ht="13.15">
      <c r="L372" s="4"/>
      <c r="M372" s="4"/>
      <c r="N372" s="4"/>
      <c r="O372" s="4"/>
      <c r="P372" s="4"/>
    </row>
    <row r="373" spans="12:16" ht="13.15">
      <c r="L373" s="4"/>
      <c r="M373" s="4"/>
      <c r="N373" s="4"/>
      <c r="O373" s="4"/>
      <c r="P373" s="4"/>
    </row>
    <row r="374" spans="12:16" ht="13.15">
      <c r="L374" s="4"/>
      <c r="M374" s="4"/>
      <c r="N374" s="4"/>
      <c r="O374" s="4"/>
      <c r="P374" s="4"/>
    </row>
    <row r="375" spans="12:16" ht="13.15">
      <c r="L375" s="4"/>
      <c r="M375" s="4"/>
      <c r="N375" s="4"/>
      <c r="O375" s="4"/>
      <c r="P375" s="4"/>
    </row>
    <row r="376" spans="12:16" ht="13.15">
      <c r="L376" s="4"/>
      <c r="M376" s="4"/>
      <c r="N376" s="4"/>
      <c r="O376" s="4"/>
      <c r="P376" s="4"/>
    </row>
    <row r="377" spans="12:16" ht="13.15">
      <c r="L377" s="4"/>
      <c r="M377" s="4"/>
      <c r="N377" s="4"/>
      <c r="O377" s="4"/>
      <c r="P377" s="4"/>
    </row>
    <row r="378" spans="12:16" ht="13.15">
      <c r="L378" s="4"/>
      <c r="M378" s="4"/>
      <c r="N378" s="4"/>
      <c r="O378" s="4"/>
      <c r="P378" s="4"/>
    </row>
    <row r="379" spans="12:16" ht="13.15">
      <c r="L379" s="4"/>
      <c r="M379" s="4"/>
      <c r="N379" s="4"/>
      <c r="O379" s="4"/>
      <c r="P379" s="4"/>
    </row>
    <row r="380" spans="12:16" ht="13.15">
      <c r="L380" s="4"/>
      <c r="M380" s="4"/>
      <c r="N380" s="4"/>
      <c r="O380" s="4"/>
      <c r="P380" s="4"/>
    </row>
    <row r="381" spans="12:16" ht="13.15">
      <c r="L381" s="4"/>
      <c r="M381" s="4"/>
      <c r="N381" s="4"/>
      <c r="O381" s="4"/>
      <c r="P381" s="4"/>
    </row>
    <row r="382" spans="12:16" ht="13.15">
      <c r="L382" s="4"/>
      <c r="M382" s="4"/>
      <c r="N382" s="4"/>
      <c r="O382" s="4"/>
      <c r="P382" s="4"/>
    </row>
    <row r="383" spans="12:16" ht="13.15">
      <c r="L383" s="4"/>
      <c r="M383" s="4"/>
      <c r="N383" s="4"/>
      <c r="O383" s="4"/>
      <c r="P383" s="4"/>
    </row>
    <row r="384" spans="12:16" ht="13.15">
      <c r="L384" s="4"/>
      <c r="M384" s="4"/>
      <c r="N384" s="4"/>
      <c r="O384" s="4"/>
      <c r="P384" s="4"/>
    </row>
    <row r="385" spans="12:16" ht="13.15">
      <c r="L385" s="4"/>
      <c r="M385" s="4"/>
      <c r="N385" s="4"/>
      <c r="O385" s="4"/>
      <c r="P385" s="4"/>
    </row>
    <row r="386" spans="12:16" ht="13.15">
      <c r="L386" s="4"/>
      <c r="M386" s="4"/>
      <c r="N386" s="4"/>
      <c r="O386" s="4"/>
      <c r="P386" s="4"/>
    </row>
    <row r="387" spans="12:16" ht="13.15">
      <c r="L387" s="4"/>
      <c r="M387" s="4"/>
      <c r="N387" s="4"/>
      <c r="O387" s="4"/>
      <c r="P387" s="4"/>
    </row>
    <row r="388" spans="12:16" ht="13.15">
      <c r="L388" s="4"/>
      <c r="M388" s="4"/>
      <c r="N388" s="4"/>
      <c r="O388" s="4"/>
      <c r="P388" s="4"/>
    </row>
    <row r="389" spans="12:16" ht="13.15">
      <c r="L389" s="4"/>
      <c r="M389" s="4"/>
      <c r="N389" s="4"/>
      <c r="O389" s="4"/>
      <c r="P389" s="4"/>
    </row>
    <row r="390" spans="12:16" ht="13.15">
      <c r="L390" s="4"/>
      <c r="M390" s="4"/>
      <c r="N390" s="4"/>
      <c r="O390" s="4"/>
      <c r="P390" s="4"/>
    </row>
    <row r="391" spans="12:16" ht="13.15">
      <c r="L391" s="4"/>
      <c r="M391" s="4"/>
      <c r="N391" s="4"/>
      <c r="O391" s="4"/>
      <c r="P391" s="4"/>
    </row>
    <row r="392" spans="12:16" ht="13.15">
      <c r="L392" s="4"/>
      <c r="M392" s="4"/>
      <c r="N392" s="4"/>
      <c r="O392" s="4"/>
      <c r="P392" s="4"/>
    </row>
    <row r="393" spans="12:16" ht="13.15">
      <c r="L393" s="4"/>
      <c r="M393" s="4"/>
      <c r="N393" s="4"/>
      <c r="O393" s="4"/>
      <c r="P393" s="4"/>
    </row>
    <row r="394" spans="12:16" ht="13.15">
      <c r="L394" s="4"/>
      <c r="M394" s="4"/>
      <c r="N394" s="4"/>
      <c r="O394" s="4"/>
      <c r="P394" s="4"/>
    </row>
    <row r="395" spans="12:16" ht="13.15">
      <c r="L395" s="4"/>
      <c r="M395" s="4"/>
      <c r="N395" s="4"/>
      <c r="O395" s="4"/>
      <c r="P395" s="4"/>
    </row>
    <row r="396" spans="12:16" ht="13.15">
      <c r="L396" s="4"/>
      <c r="M396" s="4"/>
      <c r="N396" s="4"/>
      <c r="O396" s="4"/>
      <c r="P396" s="4"/>
    </row>
    <row r="397" spans="12:16" ht="13.15">
      <c r="L397" s="4"/>
      <c r="M397" s="4"/>
      <c r="N397" s="4"/>
      <c r="O397" s="4"/>
      <c r="P397" s="4"/>
    </row>
    <row r="398" spans="12:16" ht="13.15">
      <c r="L398" s="4"/>
      <c r="M398" s="4"/>
      <c r="N398" s="4"/>
      <c r="O398" s="4"/>
      <c r="P398" s="4"/>
    </row>
    <row r="399" spans="12:16" ht="13.15">
      <c r="L399" s="4"/>
      <c r="M399" s="4"/>
      <c r="N399" s="4"/>
      <c r="O399" s="4"/>
      <c r="P399" s="4"/>
    </row>
    <row r="400" spans="12:16" ht="13.15">
      <c r="L400" s="4"/>
      <c r="M400" s="4"/>
      <c r="N400" s="4"/>
      <c r="O400" s="4"/>
      <c r="P400" s="4"/>
    </row>
    <row r="401" spans="12:16" ht="13.15">
      <c r="L401" s="4"/>
      <c r="M401" s="4"/>
      <c r="N401" s="4"/>
      <c r="O401" s="4"/>
      <c r="P401" s="4"/>
    </row>
    <row r="402" spans="12:16" ht="13.15">
      <c r="L402" s="4"/>
      <c r="M402" s="4"/>
      <c r="N402" s="4"/>
      <c r="O402" s="4"/>
      <c r="P402" s="4"/>
    </row>
    <row r="403" spans="12:16" ht="13.15">
      <c r="L403" s="4"/>
      <c r="M403" s="4"/>
      <c r="N403" s="4"/>
      <c r="O403" s="4"/>
      <c r="P403" s="4"/>
    </row>
    <row r="404" spans="12:16" ht="13.15">
      <c r="L404" s="4"/>
      <c r="M404" s="4"/>
      <c r="N404" s="4"/>
      <c r="O404" s="4"/>
      <c r="P404" s="4"/>
    </row>
    <row r="405" spans="12:16" ht="13.15">
      <c r="L405" s="4"/>
      <c r="M405" s="4"/>
      <c r="N405" s="4"/>
      <c r="O405" s="4"/>
      <c r="P405" s="4"/>
    </row>
    <row r="406" spans="12:16" ht="13.15">
      <c r="L406" s="4"/>
      <c r="M406" s="4"/>
      <c r="N406" s="4"/>
      <c r="O406" s="4"/>
      <c r="P406" s="4"/>
    </row>
    <row r="407" spans="12:16" ht="13.15">
      <c r="L407" s="4"/>
      <c r="M407" s="4"/>
      <c r="N407" s="4"/>
      <c r="O407" s="4"/>
      <c r="P407" s="4"/>
    </row>
    <row r="408" spans="12:16" ht="13.15">
      <c r="L408" s="4"/>
      <c r="M408" s="4"/>
      <c r="N408" s="4"/>
      <c r="O408" s="4"/>
      <c r="P408" s="4"/>
    </row>
    <row r="409" spans="12:16" ht="13.15">
      <c r="L409" s="4"/>
      <c r="M409" s="4"/>
      <c r="N409" s="4"/>
      <c r="O409" s="4"/>
      <c r="P409" s="4"/>
    </row>
    <row r="410" spans="12:16" ht="13.15">
      <c r="L410" s="4"/>
      <c r="M410" s="4"/>
      <c r="N410" s="4"/>
      <c r="O410" s="4"/>
      <c r="P410" s="4"/>
    </row>
    <row r="411" spans="12:16" ht="13.15">
      <c r="L411" s="4"/>
      <c r="M411" s="4"/>
      <c r="N411" s="4"/>
      <c r="O411" s="4"/>
      <c r="P411" s="4"/>
    </row>
    <row r="412" spans="12:16" ht="13.15">
      <c r="L412" s="4"/>
      <c r="M412" s="4"/>
      <c r="N412" s="4"/>
      <c r="O412" s="4"/>
      <c r="P412" s="4"/>
    </row>
    <row r="413" spans="12:16" ht="13.15">
      <c r="L413" s="4"/>
      <c r="M413" s="4"/>
      <c r="N413" s="4"/>
      <c r="O413" s="4"/>
      <c r="P413" s="4"/>
    </row>
    <row r="414" spans="12:16" ht="13.15">
      <c r="L414" s="4"/>
      <c r="M414" s="4"/>
      <c r="N414" s="4"/>
      <c r="O414" s="4"/>
      <c r="P414" s="4"/>
    </row>
    <row r="415" spans="12:16" ht="13.15">
      <c r="L415" s="4"/>
      <c r="M415" s="4"/>
      <c r="N415" s="4"/>
      <c r="O415" s="4"/>
      <c r="P415" s="4"/>
    </row>
    <row r="416" spans="12:16" ht="13.15">
      <c r="L416" s="4"/>
      <c r="M416" s="4"/>
      <c r="N416" s="4"/>
      <c r="O416" s="4"/>
      <c r="P416" s="4"/>
    </row>
    <row r="417" spans="12:16" ht="13.15">
      <c r="L417" s="4"/>
      <c r="M417" s="4"/>
      <c r="N417" s="4"/>
      <c r="O417" s="4"/>
      <c r="P417" s="4"/>
    </row>
    <row r="418" spans="12:16" ht="13.15">
      <c r="L418" s="4"/>
      <c r="M418" s="4"/>
      <c r="N418" s="4"/>
      <c r="O418" s="4"/>
      <c r="P418" s="4"/>
    </row>
    <row r="419" spans="12:16" ht="13.15">
      <c r="L419" s="4"/>
      <c r="M419" s="4"/>
      <c r="N419" s="4"/>
      <c r="O419" s="4"/>
      <c r="P419" s="4"/>
    </row>
    <row r="420" spans="12:16" ht="13.15">
      <c r="L420" s="4"/>
      <c r="M420" s="4"/>
      <c r="N420" s="4"/>
      <c r="O420" s="4"/>
      <c r="P420" s="4"/>
    </row>
    <row r="421" spans="12:16" ht="13.15">
      <c r="L421" s="4"/>
      <c r="M421" s="4"/>
      <c r="N421" s="4"/>
      <c r="O421" s="4"/>
      <c r="P421" s="4"/>
    </row>
    <row r="422" spans="12:16" ht="13.15">
      <c r="L422" s="4"/>
      <c r="M422" s="4"/>
      <c r="N422" s="4"/>
      <c r="O422" s="4"/>
      <c r="P422" s="4"/>
    </row>
    <row r="423" spans="12:16" ht="13.15">
      <c r="L423" s="4"/>
      <c r="M423" s="4"/>
      <c r="N423" s="4"/>
      <c r="O423" s="4"/>
      <c r="P423" s="4"/>
    </row>
    <row r="424" spans="12:16" ht="13.15">
      <c r="L424" s="4"/>
      <c r="M424" s="4"/>
      <c r="N424" s="4"/>
      <c r="O424" s="4"/>
      <c r="P424" s="4"/>
    </row>
    <row r="425" spans="12:16" ht="13.15">
      <c r="L425" s="4"/>
      <c r="M425" s="4"/>
      <c r="N425" s="4"/>
      <c r="O425" s="4"/>
      <c r="P425" s="4"/>
    </row>
    <row r="426" spans="12:16" ht="13.15">
      <c r="L426" s="4"/>
      <c r="M426" s="4"/>
      <c r="N426" s="4"/>
      <c r="O426" s="4"/>
      <c r="P426" s="4"/>
    </row>
    <row r="427" spans="12:16" ht="13.15">
      <c r="L427" s="4"/>
      <c r="M427" s="4"/>
      <c r="N427" s="4"/>
      <c r="O427" s="4"/>
      <c r="P427" s="4"/>
    </row>
    <row r="428" spans="12:16" ht="13.15">
      <c r="L428" s="4"/>
      <c r="M428" s="4"/>
      <c r="N428" s="4"/>
      <c r="O428" s="4"/>
      <c r="P428" s="4"/>
    </row>
    <row r="429" spans="12:16" ht="13.15">
      <c r="L429" s="4"/>
      <c r="M429" s="4"/>
      <c r="N429" s="4"/>
      <c r="O429" s="4"/>
      <c r="P429" s="4"/>
    </row>
    <row r="430" spans="12:16" ht="13.15">
      <c r="L430" s="4"/>
      <c r="M430" s="4"/>
      <c r="N430" s="4"/>
      <c r="O430" s="4"/>
      <c r="P430" s="4"/>
    </row>
    <row r="431" spans="12:16" ht="13.15">
      <c r="L431" s="4"/>
      <c r="M431" s="4"/>
      <c r="N431" s="4"/>
      <c r="O431" s="4"/>
      <c r="P431" s="4"/>
    </row>
    <row r="432" spans="12:16" ht="13.15">
      <c r="L432" s="4"/>
      <c r="M432" s="4"/>
      <c r="N432" s="4"/>
      <c r="O432" s="4"/>
      <c r="P432" s="4"/>
    </row>
    <row r="433" spans="12:16" ht="13.15">
      <c r="L433" s="4"/>
      <c r="M433" s="4"/>
      <c r="N433" s="4"/>
      <c r="O433" s="4"/>
      <c r="P433" s="4"/>
    </row>
    <row r="434" spans="12:16" ht="13.15">
      <c r="L434" s="4"/>
      <c r="M434" s="4"/>
      <c r="N434" s="4"/>
      <c r="O434" s="4"/>
      <c r="P434" s="4"/>
    </row>
    <row r="435" spans="12:16" ht="13.15">
      <c r="L435" s="4"/>
      <c r="M435" s="4"/>
      <c r="N435" s="4"/>
      <c r="O435" s="4"/>
      <c r="P435" s="4"/>
    </row>
    <row r="436" spans="12:16" ht="13.15">
      <c r="L436" s="4"/>
      <c r="M436" s="4"/>
      <c r="N436" s="4"/>
      <c r="O436" s="4"/>
      <c r="P436" s="4"/>
    </row>
    <row r="437" spans="12:16" ht="13.15">
      <c r="L437" s="4"/>
      <c r="M437" s="4"/>
      <c r="N437" s="4"/>
      <c r="O437" s="4"/>
      <c r="P437" s="4"/>
    </row>
    <row r="438" spans="12:16" ht="13.15">
      <c r="L438" s="4"/>
      <c r="M438" s="4"/>
      <c r="N438" s="4"/>
      <c r="O438" s="4"/>
      <c r="P438" s="4"/>
    </row>
    <row r="439" spans="12:16" ht="13.15">
      <c r="L439" s="4"/>
      <c r="M439" s="4"/>
      <c r="N439" s="4"/>
      <c r="O439" s="4"/>
      <c r="P439" s="4"/>
    </row>
    <row r="440" spans="12:16" ht="13.15">
      <c r="L440" s="4"/>
      <c r="M440" s="4"/>
      <c r="N440" s="4"/>
      <c r="O440" s="4"/>
      <c r="P440" s="4"/>
    </row>
    <row r="441" spans="12:16" ht="13.15">
      <c r="L441" s="4"/>
      <c r="M441" s="4"/>
      <c r="N441" s="4"/>
      <c r="O441" s="4"/>
      <c r="P441" s="4"/>
    </row>
    <row r="442" spans="12:16" ht="13.15">
      <c r="L442" s="4"/>
      <c r="M442" s="4"/>
      <c r="N442" s="4"/>
      <c r="O442" s="4"/>
      <c r="P442" s="4"/>
    </row>
    <row r="443" spans="12:16" ht="13.15">
      <c r="L443" s="4"/>
      <c r="M443" s="4"/>
      <c r="N443" s="4"/>
      <c r="O443" s="4"/>
      <c r="P443" s="4"/>
    </row>
    <row r="444" spans="12:16" ht="13.15">
      <c r="L444" s="4"/>
      <c r="M444" s="4"/>
      <c r="N444" s="4"/>
      <c r="O444" s="4"/>
      <c r="P444" s="4"/>
    </row>
    <row r="445" spans="12:16" ht="13.15">
      <c r="L445" s="4"/>
      <c r="M445" s="4"/>
      <c r="N445" s="4"/>
      <c r="O445" s="4"/>
      <c r="P445" s="4"/>
    </row>
    <row r="446" spans="12:16" ht="13.15">
      <c r="L446" s="4"/>
      <c r="M446" s="4"/>
      <c r="N446" s="4"/>
      <c r="O446" s="4"/>
      <c r="P446" s="4"/>
    </row>
    <row r="447" spans="12:16" ht="13.15">
      <c r="L447" s="4"/>
      <c r="M447" s="4"/>
      <c r="N447" s="4"/>
      <c r="O447" s="4"/>
      <c r="P447" s="4"/>
    </row>
    <row r="448" spans="12:16" ht="13.15">
      <c r="L448" s="4"/>
      <c r="M448" s="4"/>
      <c r="N448" s="4"/>
      <c r="O448" s="4"/>
      <c r="P448" s="4"/>
    </row>
    <row r="449" spans="12:16" ht="13.15">
      <c r="L449" s="4"/>
      <c r="M449" s="4"/>
      <c r="N449" s="4"/>
      <c r="O449" s="4"/>
      <c r="P449" s="4"/>
    </row>
    <row r="450" spans="12:16" ht="13.15">
      <c r="L450" s="4"/>
      <c r="M450" s="4"/>
      <c r="N450" s="4"/>
      <c r="O450" s="4"/>
      <c r="P450" s="4"/>
    </row>
    <row r="451" spans="12:16" ht="13.15">
      <c r="L451" s="4"/>
      <c r="M451" s="4"/>
      <c r="N451" s="4"/>
      <c r="O451" s="4"/>
      <c r="P451" s="4"/>
    </row>
    <row r="452" spans="12:16" ht="13.15">
      <c r="L452" s="4"/>
      <c r="M452" s="4"/>
      <c r="N452" s="4"/>
      <c r="O452" s="4"/>
      <c r="P452" s="4"/>
    </row>
    <row r="453" spans="12:16" ht="13.15">
      <c r="L453" s="4"/>
      <c r="M453" s="4"/>
      <c r="N453" s="4"/>
      <c r="O453" s="4"/>
      <c r="P453" s="4"/>
    </row>
    <row r="454" spans="12:16" ht="13.15">
      <c r="L454" s="4"/>
      <c r="M454" s="4"/>
      <c r="N454" s="4"/>
      <c r="O454" s="4"/>
      <c r="P454" s="4"/>
    </row>
    <row r="455" spans="12:16" ht="13.15">
      <c r="L455" s="4"/>
      <c r="M455" s="4"/>
      <c r="N455" s="4"/>
      <c r="O455" s="4"/>
      <c r="P455" s="4"/>
    </row>
    <row r="456" spans="12:16" ht="13.15">
      <c r="L456" s="4"/>
      <c r="M456" s="4"/>
      <c r="N456" s="4"/>
      <c r="O456" s="4"/>
      <c r="P456" s="4"/>
    </row>
    <row r="457" spans="12:16" ht="13.15">
      <c r="L457" s="4"/>
      <c r="M457" s="4"/>
      <c r="N457" s="4"/>
      <c r="O457" s="4"/>
      <c r="P457" s="4"/>
    </row>
    <row r="458" spans="12:16" ht="13.15">
      <c r="L458" s="4"/>
      <c r="M458" s="4"/>
      <c r="N458" s="4"/>
      <c r="O458" s="4"/>
      <c r="P458" s="4"/>
    </row>
    <row r="459" spans="12:16" ht="13.15">
      <c r="L459" s="4"/>
      <c r="M459" s="4"/>
      <c r="N459" s="4"/>
      <c r="O459" s="4"/>
      <c r="P459" s="4"/>
    </row>
    <row r="460" spans="12:16" ht="13.15">
      <c r="L460" s="4"/>
      <c r="M460" s="4"/>
      <c r="N460" s="4"/>
      <c r="O460" s="4"/>
      <c r="P460" s="4"/>
    </row>
    <row r="461" spans="12:16" ht="13.15">
      <c r="L461" s="4"/>
      <c r="M461" s="4"/>
      <c r="N461" s="4"/>
      <c r="O461" s="4"/>
      <c r="P461" s="4"/>
    </row>
    <row r="462" spans="12:16" ht="13.15">
      <c r="L462" s="4"/>
      <c r="M462" s="4"/>
      <c r="N462" s="4"/>
      <c r="O462" s="4"/>
      <c r="P462" s="4"/>
    </row>
    <row r="463" spans="12:16" ht="13.15">
      <c r="L463" s="4"/>
      <c r="M463" s="4"/>
      <c r="N463" s="4"/>
      <c r="O463" s="4"/>
      <c r="P463" s="4"/>
    </row>
    <row r="464" spans="12:16" ht="13.15">
      <c r="L464" s="4"/>
      <c r="M464" s="4"/>
      <c r="N464" s="4"/>
      <c r="O464" s="4"/>
      <c r="P464" s="4"/>
    </row>
    <row r="465" spans="12:16" ht="13.15">
      <c r="L465" s="4"/>
      <c r="M465" s="4"/>
      <c r="N465" s="4"/>
      <c r="O465" s="4"/>
      <c r="P465" s="4"/>
    </row>
    <row r="466" spans="12:16" ht="13.15">
      <c r="L466" s="4"/>
      <c r="M466" s="4"/>
      <c r="N466" s="4"/>
      <c r="O466" s="4"/>
      <c r="P466" s="4"/>
    </row>
    <row r="467" spans="12:16" ht="13.15">
      <c r="L467" s="4"/>
      <c r="M467" s="4"/>
      <c r="N467" s="4"/>
      <c r="O467" s="4"/>
      <c r="P467" s="4"/>
    </row>
    <row r="468" spans="12:16" ht="13.15">
      <c r="L468" s="4"/>
      <c r="M468" s="4"/>
      <c r="N468" s="4"/>
      <c r="O468" s="4"/>
      <c r="P468" s="4"/>
    </row>
    <row r="469" spans="12:16" ht="13.15">
      <c r="L469" s="4"/>
      <c r="M469" s="4"/>
      <c r="N469" s="4"/>
      <c r="O469" s="4"/>
      <c r="P469" s="4"/>
    </row>
    <row r="470" spans="12:16" ht="13.15">
      <c r="L470" s="4"/>
      <c r="M470" s="4"/>
      <c r="N470" s="4"/>
      <c r="O470" s="4"/>
      <c r="P470" s="4"/>
    </row>
    <row r="471" spans="12:16" ht="13.15">
      <c r="L471" s="4"/>
      <c r="M471" s="4"/>
      <c r="N471" s="4"/>
      <c r="O471" s="4"/>
      <c r="P471" s="4"/>
    </row>
    <row r="472" spans="12:16" ht="13.15">
      <c r="L472" s="4"/>
      <c r="M472" s="4"/>
      <c r="N472" s="4"/>
      <c r="O472" s="4"/>
      <c r="P472" s="4"/>
    </row>
    <row r="473" spans="12:16" ht="13.15">
      <c r="L473" s="4"/>
      <c r="M473" s="4"/>
      <c r="N473" s="4"/>
      <c r="O473" s="4"/>
      <c r="P473" s="4"/>
    </row>
    <row r="474" spans="12:16" ht="13.15">
      <c r="L474" s="4"/>
      <c r="M474" s="4"/>
      <c r="N474" s="4"/>
      <c r="O474" s="4"/>
      <c r="P474" s="4"/>
    </row>
    <row r="475" spans="12:16" ht="13.15">
      <c r="L475" s="4"/>
      <c r="M475" s="4"/>
      <c r="N475" s="4"/>
      <c r="O475" s="4"/>
      <c r="P475" s="4"/>
    </row>
    <row r="476" spans="12:16" ht="13.15">
      <c r="L476" s="4"/>
      <c r="M476" s="4"/>
      <c r="N476" s="4"/>
      <c r="O476" s="4"/>
      <c r="P476" s="4"/>
    </row>
    <row r="477" spans="12:16" ht="13.15">
      <c r="L477" s="4"/>
      <c r="M477" s="4"/>
      <c r="N477" s="4"/>
      <c r="O477" s="4"/>
      <c r="P477" s="4"/>
    </row>
    <row r="478" spans="12:16" ht="13.15">
      <c r="L478" s="4"/>
      <c r="M478" s="4"/>
      <c r="N478" s="4"/>
      <c r="O478" s="4"/>
      <c r="P478" s="4"/>
    </row>
    <row r="479" spans="12:16" ht="13.15">
      <c r="L479" s="4"/>
      <c r="M479" s="4"/>
      <c r="N479" s="4"/>
      <c r="O479" s="4"/>
      <c r="P479" s="4"/>
    </row>
    <row r="480" spans="12:16" ht="13.15">
      <c r="L480" s="4"/>
      <c r="M480" s="4"/>
      <c r="N480" s="4"/>
      <c r="O480" s="4"/>
      <c r="P480" s="4"/>
    </row>
    <row r="481" spans="12:16" ht="13.15">
      <c r="L481" s="4"/>
      <c r="M481" s="4"/>
      <c r="N481" s="4"/>
      <c r="O481" s="4"/>
      <c r="P481" s="4"/>
    </row>
    <row r="482" spans="12:16" ht="13.15">
      <c r="L482" s="4"/>
      <c r="M482" s="4"/>
      <c r="N482" s="4"/>
      <c r="O482" s="4"/>
      <c r="P482" s="4"/>
    </row>
    <row r="483" spans="12:16" ht="13.15">
      <c r="L483" s="4"/>
      <c r="M483" s="4"/>
      <c r="N483" s="4"/>
      <c r="O483" s="4"/>
      <c r="P483" s="4"/>
    </row>
    <row r="484" spans="12:16" ht="13.15">
      <c r="L484" s="4"/>
      <c r="M484" s="4"/>
      <c r="N484" s="4"/>
      <c r="O484" s="4"/>
      <c r="P484" s="4"/>
    </row>
    <row r="485" spans="12:16" ht="13.15">
      <c r="L485" s="4"/>
      <c r="M485" s="4"/>
      <c r="N485" s="4"/>
      <c r="O485" s="4"/>
      <c r="P485" s="4"/>
    </row>
    <row r="486" spans="12:16" ht="13.15">
      <c r="L486" s="4"/>
      <c r="M486" s="4"/>
      <c r="N486" s="4"/>
      <c r="O486" s="4"/>
      <c r="P486" s="4"/>
    </row>
    <row r="487" spans="12:16" ht="13.15">
      <c r="L487" s="4"/>
      <c r="M487" s="4"/>
      <c r="N487" s="4"/>
      <c r="O487" s="4"/>
      <c r="P487" s="4"/>
    </row>
    <row r="488" spans="12:16" ht="13.15">
      <c r="L488" s="4"/>
      <c r="M488" s="4"/>
      <c r="N488" s="4"/>
      <c r="O488" s="4"/>
      <c r="P488" s="4"/>
    </row>
    <row r="489" spans="12:16" ht="13.15">
      <c r="L489" s="4"/>
      <c r="M489" s="4"/>
      <c r="N489" s="4"/>
      <c r="O489" s="4"/>
      <c r="P489" s="4"/>
    </row>
    <row r="490" spans="12:16" ht="13.15">
      <c r="L490" s="4"/>
      <c r="M490" s="4"/>
      <c r="N490" s="4"/>
      <c r="O490" s="4"/>
      <c r="P490" s="4"/>
    </row>
    <row r="491" spans="12:16" ht="13.15">
      <c r="L491" s="4"/>
      <c r="M491" s="4"/>
      <c r="N491" s="4"/>
      <c r="O491" s="4"/>
      <c r="P491" s="4"/>
    </row>
    <row r="492" spans="12:16" ht="13.15">
      <c r="L492" s="4"/>
      <c r="M492" s="4"/>
      <c r="N492" s="4"/>
      <c r="O492" s="4"/>
      <c r="P492" s="4"/>
    </row>
    <row r="493" spans="12:16" ht="13.15">
      <c r="L493" s="4"/>
      <c r="M493" s="4"/>
      <c r="N493" s="4"/>
      <c r="O493" s="4"/>
      <c r="P493" s="4"/>
    </row>
    <row r="494" spans="12:16" ht="13.15">
      <c r="L494" s="4"/>
      <c r="M494" s="4"/>
      <c r="N494" s="4"/>
      <c r="O494" s="4"/>
      <c r="P494" s="4"/>
    </row>
    <row r="495" spans="12:16" ht="13.15">
      <c r="L495" s="4"/>
      <c r="M495" s="4"/>
      <c r="N495" s="4"/>
      <c r="O495" s="4"/>
      <c r="P495" s="4"/>
    </row>
    <row r="496" spans="12:16" ht="13.15">
      <c r="L496" s="4"/>
      <c r="M496" s="4"/>
      <c r="N496" s="4"/>
      <c r="O496" s="4"/>
      <c r="P496" s="4"/>
    </row>
    <row r="497" spans="12:16" ht="13.15">
      <c r="L497" s="4"/>
      <c r="M497" s="4"/>
      <c r="N497" s="4"/>
      <c r="O497" s="4"/>
      <c r="P497" s="4"/>
    </row>
    <row r="498" spans="12:16" ht="13.15">
      <c r="L498" s="4"/>
      <c r="M498" s="4"/>
      <c r="N498" s="4"/>
      <c r="O498" s="4"/>
      <c r="P498" s="4"/>
    </row>
    <row r="499" spans="12:16" ht="13.15">
      <c r="L499" s="4"/>
      <c r="M499" s="4"/>
      <c r="N499" s="4"/>
      <c r="O499" s="4"/>
      <c r="P499" s="4"/>
    </row>
    <row r="500" spans="12:16" ht="13.15">
      <c r="L500" s="4"/>
      <c r="M500" s="4"/>
      <c r="N500" s="4"/>
      <c r="O500" s="4"/>
      <c r="P500" s="4"/>
    </row>
    <row r="501" spans="12:16" ht="13.15">
      <c r="L501" s="4"/>
      <c r="M501" s="4"/>
      <c r="N501" s="4"/>
      <c r="O501" s="4"/>
      <c r="P501" s="4"/>
    </row>
    <row r="502" spans="12:16" ht="13.15">
      <c r="L502" s="4"/>
      <c r="M502" s="4"/>
      <c r="N502" s="4"/>
      <c r="O502" s="4"/>
      <c r="P502" s="4"/>
    </row>
    <row r="503" spans="12:16" ht="13.15">
      <c r="L503" s="4"/>
      <c r="M503" s="4"/>
      <c r="N503" s="4"/>
      <c r="O503" s="4"/>
      <c r="P503" s="4"/>
    </row>
    <row r="504" spans="12:16" ht="13.15">
      <c r="L504" s="4"/>
      <c r="M504" s="4"/>
      <c r="N504" s="4"/>
      <c r="O504" s="4"/>
      <c r="P504" s="4"/>
    </row>
    <row r="505" spans="12:16" ht="13.15">
      <c r="L505" s="4"/>
      <c r="M505" s="4"/>
      <c r="N505" s="4"/>
      <c r="O505" s="4"/>
      <c r="P505" s="4"/>
    </row>
    <row r="506" spans="12:16" ht="13.15">
      <c r="L506" s="4"/>
      <c r="M506" s="4"/>
      <c r="N506" s="4"/>
      <c r="O506" s="4"/>
      <c r="P506" s="4"/>
    </row>
    <row r="507" spans="12:16" ht="13.15">
      <c r="L507" s="4"/>
      <c r="M507" s="4"/>
      <c r="N507" s="4"/>
      <c r="O507" s="4"/>
      <c r="P507" s="4"/>
    </row>
    <row r="508" spans="12:16" ht="13.15">
      <c r="L508" s="4"/>
      <c r="M508" s="4"/>
      <c r="N508" s="4"/>
      <c r="O508" s="4"/>
      <c r="P508" s="4"/>
    </row>
    <row r="509" spans="12:16" ht="13.15">
      <c r="L509" s="4"/>
      <c r="M509" s="4"/>
      <c r="N509" s="4"/>
      <c r="O509" s="4"/>
      <c r="P509" s="4"/>
    </row>
    <row r="510" spans="12:16" ht="13.15">
      <c r="L510" s="4"/>
      <c r="M510" s="4"/>
      <c r="N510" s="4"/>
      <c r="O510" s="4"/>
      <c r="P510" s="4"/>
    </row>
    <row r="511" spans="12:16" ht="13.15">
      <c r="L511" s="4"/>
      <c r="M511" s="4"/>
      <c r="N511" s="4"/>
      <c r="O511" s="4"/>
      <c r="P511" s="4"/>
    </row>
    <row r="512" spans="12:16" ht="13.15">
      <c r="L512" s="4"/>
      <c r="M512" s="4"/>
      <c r="N512" s="4"/>
      <c r="O512" s="4"/>
      <c r="P512" s="4"/>
    </row>
    <row r="513" spans="12:16" ht="13.15">
      <c r="L513" s="4"/>
      <c r="M513" s="4"/>
      <c r="N513" s="4"/>
      <c r="O513" s="4"/>
      <c r="P513" s="4"/>
    </row>
    <row r="514" spans="12:16" ht="13.15">
      <c r="L514" s="4"/>
      <c r="M514" s="4"/>
      <c r="N514" s="4"/>
      <c r="O514" s="4"/>
      <c r="P514" s="4"/>
    </row>
    <row r="515" spans="12:16" ht="13.15">
      <c r="L515" s="4"/>
      <c r="M515" s="4"/>
      <c r="N515" s="4"/>
      <c r="O515" s="4"/>
      <c r="P515" s="4"/>
    </row>
    <row r="516" spans="12:16" ht="13.15">
      <c r="L516" s="4"/>
      <c r="M516" s="4"/>
      <c r="N516" s="4"/>
      <c r="O516" s="4"/>
      <c r="P516" s="4"/>
    </row>
    <row r="517" spans="12:16" ht="13.15">
      <c r="L517" s="4"/>
      <c r="M517" s="4"/>
      <c r="N517" s="4"/>
      <c r="O517" s="4"/>
      <c r="P517" s="4"/>
    </row>
    <row r="518" spans="12:16" ht="13.15">
      <c r="L518" s="4"/>
      <c r="M518" s="4"/>
      <c r="N518" s="4"/>
      <c r="O518" s="4"/>
      <c r="P518" s="4"/>
    </row>
    <row r="519" spans="12:16" ht="13.15">
      <c r="L519" s="4"/>
      <c r="M519" s="4"/>
      <c r="N519" s="4"/>
      <c r="O519" s="4"/>
      <c r="P519" s="4"/>
    </row>
    <row r="520" spans="12:16" ht="13.15">
      <c r="L520" s="4"/>
      <c r="M520" s="4"/>
      <c r="N520" s="4"/>
      <c r="O520" s="4"/>
      <c r="P520" s="4"/>
    </row>
    <row r="521" spans="12:16" ht="13.15">
      <c r="L521" s="4"/>
      <c r="M521" s="4"/>
      <c r="N521" s="4"/>
      <c r="O521" s="4"/>
      <c r="P521" s="4"/>
    </row>
    <row r="522" spans="12:16" ht="13.15">
      <c r="L522" s="4"/>
      <c r="M522" s="4"/>
      <c r="N522" s="4"/>
      <c r="O522" s="4"/>
      <c r="P522" s="4"/>
    </row>
    <row r="523" spans="12:16" ht="13.15">
      <c r="L523" s="4"/>
      <c r="M523" s="4"/>
      <c r="N523" s="4"/>
      <c r="O523" s="4"/>
      <c r="P523" s="4"/>
    </row>
    <row r="524" spans="12:16" ht="13.15">
      <c r="L524" s="4"/>
      <c r="M524" s="4"/>
      <c r="N524" s="4"/>
      <c r="O524" s="4"/>
      <c r="P524" s="4"/>
    </row>
    <row r="525" spans="12:16" ht="13.15">
      <c r="L525" s="4"/>
      <c r="M525" s="4"/>
      <c r="N525" s="4"/>
      <c r="O525" s="4"/>
      <c r="P525" s="4"/>
    </row>
    <row r="526" spans="12:16" ht="13.15">
      <c r="L526" s="4"/>
      <c r="M526" s="4"/>
      <c r="N526" s="4"/>
      <c r="O526" s="4"/>
      <c r="P526" s="4"/>
    </row>
    <row r="527" spans="12:16" ht="13.15">
      <c r="L527" s="4"/>
      <c r="M527" s="4"/>
      <c r="N527" s="4"/>
      <c r="O527" s="4"/>
      <c r="P527" s="4"/>
    </row>
    <row r="528" spans="12:16" ht="13.15">
      <c r="L528" s="4"/>
      <c r="M528" s="4"/>
      <c r="N528" s="4"/>
      <c r="O528" s="4"/>
      <c r="P528" s="4"/>
    </row>
    <row r="529" spans="12:16" ht="13.15">
      <c r="L529" s="4"/>
      <c r="M529" s="4"/>
      <c r="N529" s="4"/>
      <c r="O529" s="4"/>
      <c r="P529" s="4"/>
    </row>
    <row r="530" spans="12:16" ht="13.15">
      <c r="L530" s="4"/>
      <c r="M530" s="4"/>
      <c r="N530" s="4"/>
      <c r="O530" s="4"/>
      <c r="P530" s="4"/>
    </row>
    <row r="531" spans="12:16" ht="13.15">
      <c r="L531" s="4"/>
      <c r="M531" s="4"/>
      <c r="N531" s="4"/>
      <c r="O531" s="4"/>
      <c r="P531" s="4"/>
    </row>
    <row r="532" spans="12:16" ht="13.15">
      <c r="L532" s="4"/>
      <c r="M532" s="4"/>
      <c r="N532" s="4"/>
      <c r="O532" s="4"/>
      <c r="P532" s="4"/>
    </row>
    <row r="533" spans="12:16" ht="13.15">
      <c r="L533" s="4"/>
      <c r="M533" s="4"/>
      <c r="N533" s="4"/>
      <c r="O533" s="4"/>
      <c r="P533" s="4"/>
    </row>
    <row r="534" spans="12:16" ht="13.15">
      <c r="L534" s="4"/>
      <c r="M534" s="4"/>
      <c r="N534" s="4"/>
      <c r="O534" s="4"/>
      <c r="P534" s="4"/>
    </row>
    <row r="535" spans="12:16" ht="13.15">
      <c r="L535" s="4"/>
      <c r="M535" s="4"/>
      <c r="N535" s="4"/>
      <c r="O535" s="4"/>
      <c r="P535" s="4"/>
    </row>
    <row r="536" spans="12:16" ht="13.15">
      <c r="L536" s="4"/>
      <c r="M536" s="4"/>
      <c r="N536" s="4"/>
      <c r="O536" s="4"/>
      <c r="P536" s="4"/>
    </row>
    <row r="537" spans="12:16" ht="13.15">
      <c r="L537" s="4"/>
      <c r="M537" s="4"/>
      <c r="N537" s="4"/>
      <c r="O537" s="4"/>
      <c r="P537" s="4"/>
    </row>
    <row r="538" spans="12:16" ht="13.15">
      <c r="L538" s="4"/>
      <c r="M538" s="4"/>
      <c r="N538" s="4"/>
      <c r="O538" s="4"/>
      <c r="P538" s="4"/>
    </row>
    <row r="539" spans="12:16" ht="13.15">
      <c r="L539" s="4"/>
      <c r="M539" s="4"/>
      <c r="N539" s="4"/>
      <c r="O539" s="4"/>
      <c r="P539" s="4"/>
    </row>
    <row r="540" spans="12:16" ht="13.15">
      <c r="L540" s="4"/>
      <c r="M540" s="4"/>
      <c r="N540" s="4"/>
      <c r="O540" s="4"/>
      <c r="P540" s="4"/>
    </row>
    <row r="541" spans="12:16" ht="13.15">
      <c r="L541" s="4"/>
      <c r="M541" s="4"/>
      <c r="N541" s="4"/>
      <c r="O541" s="4"/>
      <c r="P541" s="4"/>
    </row>
    <row r="542" spans="12:16" ht="13.15">
      <c r="L542" s="4"/>
      <c r="M542" s="4"/>
      <c r="N542" s="4"/>
      <c r="O542" s="4"/>
      <c r="P542" s="4"/>
    </row>
    <row r="543" spans="12:16" ht="13.15">
      <c r="L543" s="4"/>
      <c r="M543" s="4"/>
      <c r="N543" s="4"/>
      <c r="O543" s="4"/>
      <c r="P543" s="4"/>
    </row>
    <row r="544" spans="12:16" ht="13.15">
      <c r="L544" s="4"/>
      <c r="M544" s="4"/>
      <c r="N544" s="4"/>
      <c r="O544" s="4"/>
      <c r="P544" s="4"/>
    </row>
    <row r="545" spans="12:16" ht="13.15">
      <c r="L545" s="4"/>
      <c r="M545" s="4"/>
      <c r="N545" s="4"/>
      <c r="O545" s="4"/>
      <c r="P545" s="4"/>
    </row>
    <row r="546" spans="12:16" ht="13.15">
      <c r="L546" s="4"/>
      <c r="M546" s="4"/>
      <c r="N546" s="4"/>
      <c r="O546" s="4"/>
      <c r="P546" s="4"/>
    </row>
    <row r="547" spans="12:16" ht="13.15">
      <c r="L547" s="4"/>
      <c r="M547" s="4"/>
      <c r="N547" s="4"/>
      <c r="O547" s="4"/>
      <c r="P547" s="4"/>
    </row>
    <row r="548" spans="12:16" ht="13.15">
      <c r="L548" s="4"/>
      <c r="M548" s="4"/>
      <c r="N548" s="4"/>
      <c r="O548" s="4"/>
      <c r="P548" s="4"/>
    </row>
    <row r="549" spans="12:16" ht="13.15">
      <c r="L549" s="4"/>
      <c r="M549" s="4"/>
      <c r="N549" s="4"/>
      <c r="O549" s="4"/>
      <c r="P549" s="4"/>
    </row>
    <row r="550" spans="12:16" ht="13.15">
      <c r="L550" s="4"/>
      <c r="M550" s="4"/>
      <c r="N550" s="4"/>
      <c r="O550" s="4"/>
      <c r="P550" s="4"/>
    </row>
    <row r="551" spans="12:16" ht="13.15">
      <c r="L551" s="4"/>
      <c r="M551" s="4"/>
      <c r="N551" s="4"/>
      <c r="O551" s="4"/>
      <c r="P551" s="4"/>
    </row>
    <row r="552" spans="12:16" ht="13.15">
      <c r="L552" s="4"/>
      <c r="M552" s="4"/>
      <c r="N552" s="4"/>
      <c r="O552" s="4"/>
      <c r="P552" s="4"/>
    </row>
    <row r="553" spans="12:16" ht="13.15">
      <c r="L553" s="4"/>
      <c r="M553" s="4"/>
      <c r="N553" s="4"/>
      <c r="O553" s="4"/>
      <c r="P553" s="4"/>
    </row>
    <row r="554" spans="12:16" ht="13.15">
      <c r="L554" s="4"/>
      <c r="M554" s="4"/>
      <c r="N554" s="4"/>
      <c r="O554" s="4"/>
      <c r="P554" s="4"/>
    </row>
    <row r="555" spans="12:16" ht="13.15">
      <c r="L555" s="4"/>
      <c r="M555" s="4"/>
      <c r="N555" s="4"/>
      <c r="O555" s="4"/>
      <c r="P555" s="4"/>
    </row>
    <row r="556" spans="12:16" ht="13.15">
      <c r="L556" s="4"/>
      <c r="M556" s="4"/>
      <c r="N556" s="4"/>
      <c r="O556" s="4"/>
      <c r="P556" s="4"/>
    </row>
    <row r="557" spans="12:16" ht="13.15">
      <c r="L557" s="4"/>
      <c r="M557" s="4"/>
      <c r="N557" s="4"/>
      <c r="O557" s="4"/>
      <c r="P557" s="4"/>
    </row>
    <row r="558" spans="12:16" ht="13.15">
      <c r="L558" s="4"/>
      <c r="M558" s="4"/>
      <c r="N558" s="4"/>
      <c r="O558" s="4"/>
      <c r="P558" s="4"/>
    </row>
    <row r="559" spans="12:16" ht="13.15">
      <c r="L559" s="4"/>
      <c r="M559" s="4"/>
      <c r="N559" s="4"/>
      <c r="O559" s="4"/>
      <c r="P559" s="4"/>
    </row>
    <row r="560" spans="12:16" ht="13.15">
      <c r="L560" s="4"/>
      <c r="M560" s="4"/>
      <c r="N560" s="4"/>
      <c r="O560" s="4"/>
      <c r="P560" s="4"/>
    </row>
    <row r="561" spans="12:16" ht="13.15">
      <c r="L561" s="4"/>
      <c r="M561" s="4"/>
      <c r="N561" s="4"/>
      <c r="O561" s="4"/>
      <c r="P561" s="4"/>
    </row>
    <row r="562" spans="12:16" ht="13.15">
      <c r="L562" s="4"/>
      <c r="M562" s="4"/>
      <c r="N562" s="4"/>
      <c r="O562" s="4"/>
      <c r="P562" s="4"/>
    </row>
    <row r="563" spans="12:16" ht="13.15">
      <c r="L563" s="4"/>
      <c r="M563" s="4"/>
      <c r="N563" s="4"/>
      <c r="O563" s="4"/>
      <c r="P563" s="4"/>
    </row>
    <row r="564" spans="12:16" ht="13.15">
      <c r="L564" s="4"/>
      <c r="M564" s="4"/>
      <c r="N564" s="4"/>
      <c r="O564" s="4"/>
      <c r="P564" s="4"/>
    </row>
    <row r="565" spans="12:16" ht="13.15">
      <c r="L565" s="4"/>
      <c r="M565" s="4"/>
      <c r="N565" s="4"/>
      <c r="O565" s="4"/>
      <c r="P565" s="4"/>
    </row>
    <row r="566" spans="12:16" ht="13.15">
      <c r="L566" s="4"/>
      <c r="M566" s="4"/>
      <c r="N566" s="4"/>
      <c r="O566" s="4"/>
      <c r="P566" s="4"/>
    </row>
    <row r="567" spans="12:16" ht="13.15">
      <c r="L567" s="4"/>
      <c r="M567" s="4"/>
      <c r="N567" s="4"/>
      <c r="O567" s="4"/>
      <c r="P567" s="4"/>
    </row>
    <row r="568" spans="12:16" ht="13.15">
      <c r="L568" s="4"/>
      <c r="M568" s="4"/>
      <c r="N568" s="4"/>
      <c r="O568" s="4"/>
      <c r="P568" s="4"/>
    </row>
    <row r="569" spans="12:16" ht="13.15">
      <c r="L569" s="4"/>
      <c r="M569" s="4"/>
      <c r="N569" s="4"/>
      <c r="O569" s="4"/>
      <c r="P569" s="4"/>
    </row>
    <row r="570" spans="12:16" ht="13.15">
      <c r="L570" s="4"/>
      <c r="M570" s="4"/>
      <c r="N570" s="4"/>
      <c r="O570" s="4"/>
      <c r="P570" s="4"/>
    </row>
    <row r="571" spans="12:16" ht="13.15">
      <c r="L571" s="4"/>
      <c r="M571" s="4"/>
      <c r="N571" s="4"/>
      <c r="O571" s="4"/>
      <c r="P571" s="4"/>
    </row>
    <row r="572" spans="12:16" ht="13.15">
      <c r="L572" s="4"/>
      <c r="M572" s="4"/>
      <c r="N572" s="4"/>
      <c r="O572" s="4"/>
      <c r="P572" s="4"/>
    </row>
    <row r="573" spans="12:16" ht="13.15">
      <c r="L573" s="4"/>
      <c r="M573" s="4"/>
      <c r="N573" s="4"/>
      <c r="O573" s="4"/>
      <c r="P573" s="4"/>
    </row>
    <row r="574" spans="12:16" ht="13.15">
      <c r="L574" s="4"/>
      <c r="M574" s="4"/>
      <c r="N574" s="4"/>
      <c r="O574" s="4"/>
      <c r="P574" s="4"/>
    </row>
    <row r="575" spans="12:16" ht="13.15">
      <c r="L575" s="4"/>
      <c r="M575" s="4"/>
      <c r="N575" s="4"/>
      <c r="O575" s="4"/>
      <c r="P575" s="4"/>
    </row>
    <row r="576" spans="12:16" ht="13.15">
      <c r="L576" s="4"/>
      <c r="M576" s="4"/>
      <c r="N576" s="4"/>
      <c r="O576" s="4"/>
      <c r="P576" s="4"/>
    </row>
    <row r="577" spans="12:16" ht="13.15">
      <c r="L577" s="4"/>
      <c r="M577" s="4"/>
      <c r="N577" s="4"/>
      <c r="O577" s="4"/>
      <c r="P577" s="4"/>
    </row>
    <row r="578" spans="12:16" ht="13.15">
      <c r="L578" s="4"/>
      <c r="M578" s="4"/>
      <c r="N578" s="4"/>
      <c r="O578" s="4"/>
      <c r="P578" s="4"/>
    </row>
    <row r="579" spans="12:16" ht="13.15">
      <c r="L579" s="4"/>
      <c r="M579" s="4"/>
      <c r="N579" s="4"/>
      <c r="O579" s="4"/>
      <c r="P579" s="4"/>
    </row>
    <row r="580" spans="12:16" ht="13.15">
      <c r="L580" s="4"/>
      <c r="M580" s="4"/>
      <c r="N580" s="4"/>
      <c r="O580" s="4"/>
      <c r="P580" s="4"/>
    </row>
    <row r="581" spans="12:16" ht="13.15">
      <c r="L581" s="4"/>
      <c r="M581" s="4"/>
      <c r="N581" s="4"/>
      <c r="O581" s="4"/>
      <c r="P581" s="4"/>
    </row>
    <row r="582" spans="12:16" ht="13.15">
      <c r="L582" s="4"/>
      <c r="M582" s="4"/>
      <c r="N582" s="4"/>
      <c r="O582" s="4"/>
      <c r="P582" s="4"/>
    </row>
    <row r="583" spans="12:16" ht="13.15">
      <c r="L583" s="4"/>
      <c r="M583" s="4"/>
      <c r="N583" s="4"/>
      <c r="O583" s="4"/>
      <c r="P583" s="4"/>
    </row>
    <row r="584" spans="12:16" ht="13.15">
      <c r="L584" s="4"/>
      <c r="M584" s="4"/>
      <c r="N584" s="4"/>
      <c r="O584" s="4"/>
      <c r="P584" s="4"/>
    </row>
    <row r="585" spans="12:16" ht="13.15">
      <c r="L585" s="4"/>
      <c r="M585" s="4"/>
      <c r="N585" s="4"/>
      <c r="O585" s="4"/>
      <c r="P585" s="4"/>
    </row>
    <row r="586" spans="12:16" ht="13.15">
      <c r="L586" s="4"/>
      <c r="M586" s="4"/>
      <c r="N586" s="4"/>
      <c r="O586" s="4"/>
      <c r="P586" s="4"/>
    </row>
    <row r="587" spans="12:16" ht="13.15">
      <c r="L587" s="4"/>
      <c r="M587" s="4"/>
      <c r="N587" s="4"/>
      <c r="O587" s="4"/>
      <c r="P587" s="4"/>
    </row>
    <row r="588" spans="12:16" ht="13.15">
      <c r="L588" s="4"/>
      <c r="M588" s="4"/>
      <c r="N588" s="4"/>
      <c r="O588" s="4"/>
      <c r="P588" s="4"/>
    </row>
    <row r="589" spans="12:16" ht="13.15">
      <c r="L589" s="4"/>
      <c r="M589" s="4"/>
      <c r="N589" s="4"/>
      <c r="O589" s="4"/>
      <c r="P589" s="4"/>
    </row>
    <row r="590" spans="12:16" ht="13.15">
      <c r="L590" s="4"/>
      <c r="M590" s="4"/>
      <c r="N590" s="4"/>
      <c r="O590" s="4"/>
      <c r="P590" s="4"/>
    </row>
    <row r="591" spans="12:16" ht="13.15">
      <c r="L591" s="4"/>
      <c r="M591" s="4"/>
      <c r="N591" s="4"/>
      <c r="O591" s="4"/>
      <c r="P591" s="4"/>
    </row>
    <row r="592" spans="12:16" ht="13.15">
      <c r="L592" s="4"/>
      <c r="M592" s="4"/>
      <c r="N592" s="4"/>
      <c r="O592" s="4"/>
      <c r="P592" s="4"/>
    </row>
    <row r="593" spans="12:16" ht="13.15">
      <c r="L593" s="4"/>
      <c r="M593" s="4"/>
      <c r="N593" s="4"/>
      <c r="O593" s="4"/>
      <c r="P593" s="4"/>
    </row>
    <row r="594" spans="12:16" ht="13.15">
      <c r="L594" s="4"/>
      <c r="M594" s="4"/>
      <c r="N594" s="4"/>
      <c r="O594" s="4"/>
      <c r="P594" s="4"/>
    </row>
    <row r="595" spans="12:16" ht="13.15">
      <c r="L595" s="4"/>
      <c r="M595" s="4"/>
      <c r="N595" s="4"/>
      <c r="O595" s="4"/>
      <c r="P595" s="4"/>
    </row>
    <row r="596" spans="12:16" ht="13.15">
      <c r="L596" s="4"/>
      <c r="M596" s="4"/>
      <c r="N596" s="4"/>
      <c r="O596" s="4"/>
      <c r="P596" s="4"/>
    </row>
    <row r="597" spans="12:16" ht="13.15">
      <c r="L597" s="4"/>
      <c r="M597" s="4"/>
      <c r="N597" s="4"/>
      <c r="O597" s="4"/>
      <c r="P597" s="4"/>
    </row>
    <row r="598" spans="12:16" ht="13.15">
      <c r="L598" s="4"/>
      <c r="M598" s="4"/>
      <c r="N598" s="4"/>
      <c r="O598" s="4"/>
      <c r="P598" s="4"/>
    </row>
    <row r="599" spans="12:16" ht="13.15">
      <c r="L599" s="4"/>
      <c r="M599" s="4"/>
      <c r="N599" s="4"/>
      <c r="O599" s="4"/>
      <c r="P599" s="4"/>
    </row>
    <row r="600" spans="12:16" ht="13.15">
      <c r="L600" s="4"/>
      <c r="M600" s="4"/>
      <c r="N600" s="4"/>
      <c r="O600" s="4"/>
      <c r="P600" s="4"/>
    </row>
    <row r="601" spans="12:16" ht="13.15">
      <c r="L601" s="4"/>
      <c r="M601" s="4"/>
      <c r="N601" s="4"/>
      <c r="O601" s="4"/>
      <c r="P601" s="4"/>
    </row>
    <row r="602" spans="12:16" ht="13.15">
      <c r="L602" s="4"/>
      <c r="M602" s="4"/>
      <c r="N602" s="4"/>
      <c r="O602" s="4"/>
      <c r="P602" s="4"/>
    </row>
    <row r="603" spans="12:16" ht="13.15">
      <c r="L603" s="4"/>
      <c r="M603" s="4"/>
      <c r="N603" s="4"/>
      <c r="O603" s="4"/>
      <c r="P603" s="4"/>
    </row>
    <row r="604" spans="12:16" ht="13.15">
      <c r="L604" s="4"/>
      <c r="M604" s="4"/>
      <c r="N604" s="4"/>
      <c r="O604" s="4"/>
      <c r="P604" s="4"/>
    </row>
    <row r="605" spans="12:16" ht="13.15">
      <c r="L605" s="4"/>
      <c r="M605" s="4"/>
      <c r="N605" s="4"/>
      <c r="O605" s="4"/>
      <c r="P605" s="4"/>
    </row>
    <row r="606" spans="12:16" ht="13.15">
      <c r="L606" s="4"/>
      <c r="M606" s="4"/>
      <c r="N606" s="4"/>
      <c r="O606" s="4"/>
      <c r="P606" s="4"/>
    </row>
    <row r="607" spans="12:16" ht="13.15">
      <c r="L607" s="4"/>
      <c r="M607" s="4"/>
      <c r="N607" s="4"/>
      <c r="O607" s="4"/>
      <c r="P607" s="4"/>
    </row>
    <row r="608" spans="12:16" ht="13.15">
      <c r="L608" s="4"/>
      <c r="M608" s="4"/>
      <c r="N608" s="4"/>
      <c r="O608" s="4"/>
      <c r="P608" s="4"/>
    </row>
    <row r="609" spans="12:16" ht="13.15">
      <c r="L609" s="4"/>
      <c r="M609" s="4"/>
      <c r="N609" s="4"/>
      <c r="O609" s="4"/>
      <c r="P609" s="4"/>
    </row>
    <row r="610" spans="12:16" ht="13.15">
      <c r="L610" s="4"/>
      <c r="M610" s="4"/>
      <c r="N610" s="4"/>
      <c r="O610" s="4"/>
      <c r="P610" s="4"/>
    </row>
    <row r="611" spans="12:16" ht="13.15">
      <c r="L611" s="4"/>
      <c r="M611" s="4"/>
      <c r="N611" s="4"/>
      <c r="O611" s="4"/>
      <c r="P611" s="4"/>
    </row>
    <row r="612" spans="12:16" ht="13.15">
      <c r="L612" s="4"/>
      <c r="M612" s="4"/>
      <c r="N612" s="4"/>
      <c r="O612" s="4"/>
      <c r="P612" s="4"/>
    </row>
    <row r="613" spans="12:16" ht="13.15">
      <c r="L613" s="4"/>
      <c r="M613" s="4"/>
      <c r="N613" s="4"/>
      <c r="O613" s="4"/>
      <c r="P613" s="4"/>
    </row>
    <row r="614" spans="12:16" ht="13.15">
      <c r="L614" s="4"/>
      <c r="M614" s="4"/>
      <c r="N614" s="4"/>
      <c r="O614" s="4"/>
      <c r="P614" s="4"/>
    </row>
    <row r="615" spans="12:16" ht="13.15">
      <c r="L615" s="4"/>
      <c r="M615" s="4"/>
      <c r="N615" s="4"/>
      <c r="O615" s="4"/>
      <c r="P615" s="4"/>
    </row>
    <row r="616" spans="12:16" ht="13.15">
      <c r="L616" s="4"/>
      <c r="M616" s="4"/>
      <c r="N616" s="4"/>
      <c r="O616" s="4"/>
      <c r="P616" s="4"/>
    </row>
    <row r="617" spans="12:16" ht="13.15">
      <c r="L617" s="4"/>
      <c r="M617" s="4"/>
      <c r="N617" s="4"/>
      <c r="O617" s="4"/>
      <c r="P617" s="4"/>
    </row>
    <row r="618" spans="12:16" ht="13.15">
      <c r="L618" s="4"/>
      <c r="M618" s="4"/>
      <c r="N618" s="4"/>
      <c r="O618" s="4"/>
      <c r="P618" s="4"/>
    </row>
    <row r="619" spans="12:16" ht="13.15">
      <c r="L619" s="4"/>
      <c r="M619" s="4"/>
      <c r="N619" s="4"/>
      <c r="O619" s="4"/>
      <c r="P619" s="4"/>
    </row>
    <row r="620" spans="12:16" ht="13.15">
      <c r="L620" s="4"/>
      <c r="M620" s="4"/>
      <c r="N620" s="4"/>
      <c r="O620" s="4"/>
      <c r="P620" s="4"/>
    </row>
    <row r="621" spans="12:16" ht="13.15">
      <c r="L621" s="4"/>
      <c r="M621" s="4"/>
      <c r="N621" s="4"/>
      <c r="O621" s="4"/>
      <c r="P621" s="4"/>
    </row>
    <row r="622" spans="12:16" ht="13.15">
      <c r="L622" s="4"/>
      <c r="M622" s="4"/>
      <c r="N622" s="4"/>
      <c r="O622" s="4"/>
      <c r="P622" s="4"/>
    </row>
    <row r="623" spans="12:16" ht="13.15">
      <c r="L623" s="4"/>
      <c r="M623" s="4"/>
      <c r="N623" s="4"/>
      <c r="O623" s="4"/>
      <c r="P623" s="4"/>
    </row>
    <row r="624" spans="12:16" ht="13.15">
      <c r="L624" s="4"/>
      <c r="M624" s="4"/>
      <c r="N624" s="4"/>
      <c r="O624" s="4"/>
      <c r="P624" s="4"/>
    </row>
    <row r="625" spans="12:16" ht="13.15">
      <c r="L625" s="4"/>
      <c r="M625" s="4"/>
      <c r="N625" s="4"/>
      <c r="O625" s="4"/>
      <c r="P625" s="4"/>
    </row>
    <row r="626" spans="12:16" ht="13.15">
      <c r="L626" s="4"/>
      <c r="M626" s="4"/>
      <c r="N626" s="4"/>
      <c r="O626" s="4"/>
      <c r="P626" s="4"/>
    </row>
    <row r="627" spans="12:16" ht="13.15">
      <c r="L627" s="4"/>
      <c r="M627" s="4"/>
      <c r="N627" s="4"/>
      <c r="O627" s="4"/>
      <c r="P627" s="4"/>
    </row>
    <row r="628" spans="12:16" ht="13.15">
      <c r="L628" s="4"/>
      <c r="M628" s="4"/>
      <c r="N628" s="4"/>
      <c r="O628" s="4"/>
      <c r="P628" s="4"/>
    </row>
    <row r="629" spans="12:16" ht="13.15">
      <c r="L629" s="4"/>
      <c r="M629" s="4"/>
      <c r="N629" s="4"/>
      <c r="O629" s="4"/>
      <c r="P629" s="4"/>
    </row>
    <row r="630" spans="12:16" ht="13.15">
      <c r="L630" s="4"/>
      <c r="M630" s="4"/>
      <c r="N630" s="4"/>
      <c r="O630" s="4"/>
      <c r="P630" s="4"/>
    </row>
    <row r="631" spans="12:16" ht="13.15">
      <c r="L631" s="4"/>
      <c r="M631" s="4"/>
      <c r="N631" s="4"/>
      <c r="O631" s="4"/>
      <c r="P631" s="4"/>
    </row>
    <row r="632" spans="12:16" ht="13.15">
      <c r="L632" s="4"/>
      <c r="M632" s="4"/>
      <c r="N632" s="4"/>
      <c r="O632" s="4"/>
      <c r="P632" s="4"/>
    </row>
    <row r="633" spans="12:16" ht="13.15">
      <c r="L633" s="4"/>
      <c r="M633" s="4"/>
      <c r="N633" s="4"/>
      <c r="O633" s="4"/>
      <c r="P633" s="4"/>
    </row>
    <row r="634" spans="12:16" ht="13.15">
      <c r="L634" s="4"/>
      <c r="M634" s="4"/>
      <c r="N634" s="4"/>
      <c r="O634" s="4"/>
      <c r="P634" s="4"/>
    </row>
    <row r="635" spans="12:16" ht="13.15">
      <c r="L635" s="4"/>
      <c r="M635" s="4"/>
      <c r="N635" s="4"/>
      <c r="O635" s="4"/>
      <c r="P635" s="4"/>
    </row>
    <row r="636" spans="12:16" ht="13.15">
      <c r="L636" s="4"/>
      <c r="M636" s="4"/>
      <c r="N636" s="4"/>
      <c r="O636" s="4"/>
      <c r="P636" s="4"/>
    </row>
    <row r="637" spans="12:16" ht="13.15">
      <c r="L637" s="4"/>
      <c r="M637" s="4"/>
      <c r="N637" s="4"/>
      <c r="O637" s="4"/>
      <c r="P637" s="4"/>
    </row>
    <row r="638" spans="12:16" ht="13.15">
      <c r="L638" s="4"/>
      <c r="M638" s="4"/>
      <c r="N638" s="4"/>
      <c r="O638" s="4"/>
      <c r="P638" s="4"/>
    </row>
    <row r="639" spans="12:16" ht="13.15">
      <c r="L639" s="4"/>
      <c r="M639" s="4"/>
      <c r="N639" s="4"/>
      <c r="O639" s="4"/>
      <c r="P639" s="4"/>
    </row>
    <row r="640" spans="12:16" ht="13.15">
      <c r="L640" s="4"/>
      <c r="M640" s="4"/>
      <c r="N640" s="4"/>
      <c r="O640" s="4"/>
      <c r="P640" s="4"/>
    </row>
    <row r="641" spans="12:16" ht="13.15">
      <c r="L641" s="4"/>
      <c r="M641" s="4"/>
      <c r="N641" s="4"/>
      <c r="O641" s="4"/>
      <c r="P641" s="4"/>
    </row>
    <row r="642" spans="12:16" ht="13.15">
      <c r="L642" s="4"/>
      <c r="M642" s="4"/>
      <c r="N642" s="4"/>
      <c r="O642" s="4"/>
      <c r="P642" s="4"/>
    </row>
    <row r="643" spans="12:16" ht="13.15">
      <c r="L643" s="4"/>
      <c r="M643" s="4"/>
      <c r="N643" s="4"/>
      <c r="O643" s="4"/>
      <c r="P643" s="4"/>
    </row>
    <row r="644" spans="12:16" ht="13.15">
      <c r="L644" s="4"/>
      <c r="M644" s="4"/>
      <c r="N644" s="4"/>
      <c r="O644" s="4"/>
      <c r="P644" s="4"/>
    </row>
    <row r="645" spans="12:16" ht="13.15">
      <c r="L645" s="4"/>
      <c r="M645" s="4"/>
      <c r="N645" s="4"/>
      <c r="O645" s="4"/>
      <c r="P645" s="4"/>
    </row>
    <row r="646" spans="12:16" ht="13.15">
      <c r="L646" s="4"/>
      <c r="M646" s="4"/>
      <c r="N646" s="4"/>
      <c r="O646" s="4"/>
      <c r="P646" s="4"/>
    </row>
    <row r="647" spans="12:16" ht="13.15">
      <c r="L647" s="4"/>
      <c r="M647" s="4"/>
      <c r="N647" s="4"/>
      <c r="O647" s="4"/>
      <c r="P647" s="4"/>
    </row>
    <row r="648" spans="12:16" ht="13.15">
      <c r="L648" s="4"/>
      <c r="M648" s="4"/>
      <c r="N648" s="4"/>
      <c r="O648" s="4"/>
      <c r="P648" s="4"/>
    </row>
    <row r="649" spans="12:16" ht="13.15">
      <c r="L649" s="4"/>
      <c r="M649" s="4"/>
      <c r="N649" s="4"/>
      <c r="O649" s="4"/>
      <c r="P649" s="4"/>
    </row>
    <row r="650" spans="12:16" ht="13.15">
      <c r="L650" s="4"/>
      <c r="M650" s="4"/>
      <c r="N650" s="4"/>
      <c r="O650" s="4"/>
      <c r="P650" s="4"/>
    </row>
    <row r="651" spans="12:16" ht="13.15">
      <c r="L651" s="4"/>
      <c r="M651" s="4"/>
      <c r="N651" s="4"/>
      <c r="O651" s="4"/>
      <c r="P651" s="4"/>
    </row>
    <row r="652" spans="12:16" ht="13.15">
      <c r="L652" s="4"/>
      <c r="M652" s="4"/>
      <c r="N652" s="4"/>
      <c r="O652" s="4"/>
      <c r="P652" s="4"/>
    </row>
    <row r="653" spans="12:16" ht="13.15">
      <c r="L653" s="4"/>
      <c r="M653" s="4"/>
      <c r="N653" s="4"/>
      <c r="O653" s="4"/>
      <c r="P653" s="4"/>
    </row>
    <row r="654" spans="12:16" ht="13.15">
      <c r="L654" s="4"/>
      <c r="M654" s="4"/>
      <c r="N654" s="4"/>
      <c r="O654" s="4"/>
      <c r="P654" s="4"/>
    </row>
    <row r="655" spans="12:16" ht="13.15">
      <c r="L655" s="4"/>
      <c r="M655" s="4"/>
      <c r="N655" s="4"/>
      <c r="O655" s="4"/>
      <c r="P655" s="4"/>
    </row>
    <row r="656" spans="12:16" ht="13.15">
      <c r="L656" s="4"/>
      <c r="M656" s="4"/>
      <c r="N656" s="4"/>
      <c r="O656" s="4"/>
      <c r="P656" s="4"/>
    </row>
    <row r="657" spans="12:16" ht="13.15">
      <c r="L657" s="4"/>
      <c r="M657" s="4"/>
      <c r="N657" s="4"/>
      <c r="O657" s="4"/>
      <c r="P657" s="4"/>
    </row>
    <row r="658" spans="12:16" ht="13.15">
      <c r="L658" s="4"/>
      <c r="M658" s="4"/>
      <c r="N658" s="4"/>
      <c r="O658" s="4"/>
      <c r="P658" s="4"/>
    </row>
    <row r="659" spans="12:16" ht="13.15">
      <c r="L659" s="4"/>
      <c r="M659" s="4"/>
      <c r="N659" s="4"/>
      <c r="O659" s="4"/>
      <c r="P659" s="4"/>
    </row>
    <row r="660" spans="12:16" ht="13.15">
      <c r="L660" s="4"/>
      <c r="M660" s="4"/>
      <c r="N660" s="4"/>
      <c r="O660" s="4"/>
      <c r="P660" s="4"/>
    </row>
    <row r="661" spans="12:16" ht="13.15">
      <c r="L661" s="4"/>
      <c r="M661" s="4"/>
      <c r="N661" s="4"/>
      <c r="O661" s="4"/>
      <c r="P661" s="4"/>
    </row>
    <row r="662" spans="12:16" ht="13.15">
      <c r="L662" s="4"/>
      <c r="M662" s="4"/>
      <c r="N662" s="4"/>
      <c r="O662" s="4"/>
      <c r="P662" s="4"/>
    </row>
    <row r="663" spans="12:16" ht="13.15">
      <c r="L663" s="4"/>
      <c r="M663" s="4"/>
      <c r="N663" s="4"/>
      <c r="O663" s="4"/>
      <c r="P663" s="4"/>
    </row>
    <row r="664" spans="12:16" ht="13.15">
      <c r="L664" s="4"/>
      <c r="M664" s="4"/>
      <c r="N664" s="4"/>
      <c r="O664" s="4"/>
      <c r="P664" s="4"/>
    </row>
    <row r="665" spans="12:16" ht="13.15">
      <c r="L665" s="4"/>
      <c r="M665" s="4"/>
      <c r="N665" s="4"/>
      <c r="O665" s="4"/>
      <c r="P665" s="4"/>
    </row>
    <row r="666" spans="12:16" ht="13.15">
      <c r="L666" s="4"/>
      <c r="M666" s="4"/>
      <c r="N666" s="4"/>
      <c r="O666" s="4"/>
      <c r="P666" s="4"/>
    </row>
    <row r="667" spans="12:16" ht="13.15">
      <c r="L667" s="4"/>
      <c r="M667" s="4"/>
      <c r="N667" s="4"/>
      <c r="O667" s="4"/>
      <c r="P667" s="4"/>
    </row>
    <row r="668" spans="12:16" ht="13.15">
      <c r="L668" s="4"/>
      <c r="M668" s="4"/>
      <c r="N668" s="4"/>
      <c r="O668" s="4"/>
      <c r="P668" s="4"/>
    </row>
    <row r="669" spans="12:16" ht="13.15">
      <c r="L669" s="4"/>
      <c r="M669" s="4"/>
      <c r="N669" s="4"/>
      <c r="O669" s="4"/>
      <c r="P669" s="4"/>
    </row>
    <row r="670" spans="12:16" ht="13.15">
      <c r="L670" s="4"/>
      <c r="M670" s="4"/>
      <c r="N670" s="4"/>
      <c r="O670" s="4"/>
      <c r="P670" s="4"/>
    </row>
    <row r="671" spans="12:16" ht="13.15">
      <c r="L671" s="4"/>
      <c r="M671" s="4"/>
      <c r="N671" s="4"/>
      <c r="O671" s="4"/>
      <c r="P671" s="4"/>
    </row>
    <row r="672" spans="12:16" ht="13.15">
      <c r="L672" s="4"/>
      <c r="M672" s="4"/>
      <c r="N672" s="4"/>
      <c r="O672" s="4"/>
      <c r="P672" s="4"/>
    </row>
    <row r="673" spans="12:16" ht="13.15">
      <c r="L673" s="4"/>
      <c r="M673" s="4"/>
      <c r="N673" s="4"/>
      <c r="O673" s="4"/>
      <c r="P673" s="4"/>
    </row>
    <row r="674" spans="12:16" ht="13.15">
      <c r="L674" s="4"/>
      <c r="M674" s="4"/>
      <c r="N674" s="4"/>
      <c r="O674" s="4"/>
      <c r="P674" s="4"/>
    </row>
    <row r="675" spans="12:16" ht="13.15">
      <c r="L675" s="4"/>
      <c r="M675" s="4"/>
      <c r="N675" s="4"/>
      <c r="O675" s="4"/>
      <c r="P675" s="4"/>
    </row>
    <row r="676" spans="12:16" ht="13.15">
      <c r="L676" s="4"/>
      <c r="M676" s="4"/>
      <c r="N676" s="4"/>
      <c r="O676" s="4"/>
      <c r="P676" s="4"/>
    </row>
    <row r="677" spans="12:16" ht="13.15">
      <c r="L677" s="4"/>
      <c r="M677" s="4"/>
      <c r="N677" s="4"/>
      <c r="O677" s="4"/>
      <c r="P677" s="4"/>
    </row>
    <row r="678" spans="12:16" ht="13.15">
      <c r="L678" s="4"/>
      <c r="M678" s="4"/>
      <c r="N678" s="4"/>
      <c r="O678" s="4"/>
      <c r="P678" s="4"/>
    </row>
    <row r="679" spans="12:16" ht="13.15">
      <c r="L679" s="4"/>
      <c r="M679" s="4"/>
      <c r="N679" s="4"/>
      <c r="O679" s="4"/>
      <c r="P679" s="4"/>
    </row>
    <row r="680" spans="12:16" ht="13.15">
      <c r="L680" s="4"/>
      <c r="M680" s="4"/>
      <c r="N680" s="4"/>
      <c r="O680" s="4"/>
      <c r="P680" s="4"/>
    </row>
    <row r="681" spans="12:16" ht="13.15">
      <c r="L681" s="4"/>
      <c r="M681" s="4"/>
      <c r="N681" s="4"/>
      <c r="O681" s="4"/>
      <c r="P681" s="4"/>
    </row>
    <row r="682" spans="12:16" ht="13.15">
      <c r="L682" s="4"/>
      <c r="M682" s="4"/>
      <c r="N682" s="4"/>
      <c r="O682" s="4"/>
      <c r="P682" s="4"/>
    </row>
    <row r="683" spans="12:16" ht="13.15">
      <c r="L683" s="4"/>
      <c r="M683" s="4"/>
      <c r="N683" s="4"/>
      <c r="O683" s="4"/>
      <c r="P683" s="4"/>
    </row>
    <row r="684" spans="12:16" ht="13.15">
      <c r="L684" s="4"/>
      <c r="M684" s="4"/>
      <c r="N684" s="4"/>
      <c r="O684" s="4"/>
      <c r="P684" s="4"/>
    </row>
    <row r="685" spans="12:16" ht="13.15">
      <c r="L685" s="4"/>
      <c r="M685" s="4"/>
      <c r="N685" s="4"/>
      <c r="O685" s="4"/>
      <c r="P685" s="4"/>
    </row>
    <row r="686" spans="12:16" ht="13.15">
      <c r="L686" s="4"/>
      <c r="M686" s="4"/>
      <c r="N686" s="4"/>
      <c r="O686" s="4"/>
      <c r="P686" s="4"/>
    </row>
    <row r="687" spans="12:16" ht="13.15">
      <c r="L687" s="4"/>
      <c r="M687" s="4"/>
      <c r="N687" s="4"/>
      <c r="O687" s="4"/>
      <c r="P687" s="4"/>
    </row>
    <row r="688" spans="12:16" ht="13.15">
      <c r="L688" s="4"/>
      <c r="M688" s="4"/>
      <c r="N688" s="4"/>
      <c r="O688" s="4"/>
      <c r="P688" s="4"/>
    </row>
    <row r="689" spans="12:16" ht="13.15">
      <c r="L689" s="4"/>
      <c r="M689" s="4"/>
      <c r="N689" s="4"/>
      <c r="O689" s="4"/>
      <c r="P689" s="4"/>
    </row>
    <row r="690" spans="12:16" ht="13.15">
      <c r="L690" s="4"/>
      <c r="M690" s="4"/>
      <c r="N690" s="4"/>
      <c r="O690" s="4"/>
      <c r="P690" s="4"/>
    </row>
    <row r="691" spans="12:16" ht="13.15">
      <c r="L691" s="4"/>
      <c r="M691" s="4"/>
      <c r="N691" s="4"/>
      <c r="O691" s="4"/>
      <c r="P691" s="4"/>
    </row>
    <row r="692" spans="12:16" ht="13.15">
      <c r="L692" s="4"/>
      <c r="M692" s="4"/>
      <c r="N692" s="4"/>
      <c r="O692" s="4"/>
      <c r="P692" s="4"/>
    </row>
    <row r="693" spans="12:16" ht="13.15">
      <c r="L693" s="4"/>
      <c r="M693" s="4"/>
      <c r="N693" s="4"/>
      <c r="O693" s="4"/>
      <c r="P693" s="4"/>
    </row>
    <row r="694" spans="12:16" ht="13.15">
      <c r="L694" s="4"/>
      <c r="M694" s="4"/>
      <c r="N694" s="4"/>
      <c r="O694" s="4"/>
      <c r="P694" s="4"/>
    </row>
    <row r="695" spans="12:16" ht="13.15">
      <c r="L695" s="4"/>
      <c r="M695" s="4"/>
      <c r="N695" s="4"/>
      <c r="O695" s="4"/>
      <c r="P695" s="4"/>
    </row>
    <row r="696" spans="12:16" ht="13.15">
      <c r="L696" s="4"/>
      <c r="M696" s="4"/>
      <c r="N696" s="4"/>
      <c r="O696" s="4"/>
      <c r="P696" s="4"/>
    </row>
    <row r="697" spans="12:16" ht="13.15">
      <c r="L697" s="4"/>
      <c r="M697" s="4"/>
      <c r="N697" s="4"/>
      <c r="O697" s="4"/>
      <c r="P697" s="4"/>
    </row>
    <row r="698" spans="12:16" ht="13.15">
      <c r="L698" s="4"/>
      <c r="M698" s="4"/>
      <c r="N698" s="4"/>
      <c r="O698" s="4"/>
      <c r="P698" s="4"/>
    </row>
    <row r="699" spans="12:16" ht="13.15">
      <c r="L699" s="4"/>
      <c r="M699" s="4"/>
      <c r="N699" s="4"/>
      <c r="O699" s="4"/>
      <c r="P699" s="4"/>
    </row>
    <row r="700" spans="12:16" ht="13.15">
      <c r="L700" s="4"/>
      <c r="M700" s="4"/>
      <c r="N700" s="4"/>
      <c r="O700" s="4"/>
      <c r="P700" s="4"/>
    </row>
    <row r="701" spans="12:16" ht="13.15">
      <c r="L701" s="4"/>
      <c r="M701" s="4"/>
      <c r="N701" s="4"/>
      <c r="O701" s="4"/>
      <c r="P701" s="4"/>
    </row>
    <row r="702" spans="12:16" ht="13.15">
      <c r="L702" s="4"/>
      <c r="M702" s="4"/>
      <c r="N702" s="4"/>
      <c r="O702" s="4"/>
      <c r="P702" s="4"/>
    </row>
    <row r="703" spans="12:16" ht="13.15">
      <c r="L703" s="4"/>
      <c r="M703" s="4"/>
      <c r="N703" s="4"/>
      <c r="O703" s="4"/>
      <c r="P703" s="4"/>
    </row>
    <row r="704" spans="12:16" ht="13.15">
      <c r="L704" s="4"/>
      <c r="M704" s="4"/>
      <c r="N704" s="4"/>
      <c r="O704" s="4"/>
      <c r="P704" s="4"/>
    </row>
    <row r="705" spans="12:16" ht="13.15">
      <c r="L705" s="4"/>
      <c r="M705" s="4"/>
      <c r="N705" s="4"/>
      <c r="O705" s="4"/>
      <c r="P705" s="4"/>
    </row>
    <row r="706" spans="12:16" ht="13.15">
      <c r="L706" s="4"/>
      <c r="M706" s="4"/>
      <c r="N706" s="4"/>
      <c r="O706" s="4"/>
      <c r="P706" s="4"/>
    </row>
    <row r="707" spans="12:16" ht="13.15">
      <c r="L707" s="4"/>
      <c r="M707" s="4"/>
      <c r="N707" s="4"/>
      <c r="O707" s="4"/>
      <c r="P707" s="4"/>
    </row>
    <row r="708" spans="12:16" ht="13.15">
      <c r="L708" s="4"/>
      <c r="M708" s="4"/>
      <c r="N708" s="4"/>
      <c r="O708" s="4"/>
      <c r="P708" s="4"/>
    </row>
    <row r="709" spans="12:16" ht="13.15">
      <c r="L709" s="4"/>
      <c r="M709" s="4"/>
      <c r="N709" s="4"/>
      <c r="O709" s="4"/>
      <c r="P709" s="4"/>
    </row>
    <row r="710" spans="12:16" ht="13.15">
      <c r="L710" s="4"/>
      <c r="M710" s="4"/>
      <c r="N710" s="4"/>
      <c r="O710" s="4"/>
      <c r="P710" s="4"/>
    </row>
    <row r="711" spans="12:16" ht="13.15">
      <c r="L711" s="4"/>
      <c r="M711" s="4"/>
      <c r="N711" s="4"/>
      <c r="O711" s="4"/>
      <c r="P711" s="4"/>
    </row>
    <row r="712" spans="12:16" ht="13.15">
      <c r="L712" s="4"/>
      <c r="M712" s="4"/>
      <c r="N712" s="4"/>
      <c r="O712" s="4"/>
      <c r="P712" s="4"/>
    </row>
    <row r="713" spans="12:16" ht="13.15">
      <c r="L713" s="4"/>
      <c r="M713" s="4"/>
      <c r="N713" s="4"/>
      <c r="O713" s="4"/>
      <c r="P713" s="4"/>
    </row>
    <row r="714" spans="12:16" ht="13.15">
      <c r="L714" s="4"/>
      <c r="M714" s="4"/>
      <c r="N714" s="4"/>
      <c r="O714" s="4"/>
      <c r="P714" s="4"/>
    </row>
    <row r="715" spans="12:16" ht="13.15">
      <c r="L715" s="4"/>
      <c r="M715" s="4"/>
      <c r="N715" s="4"/>
      <c r="O715" s="4"/>
      <c r="P715" s="4"/>
    </row>
    <row r="716" spans="12:16" ht="13.15">
      <c r="L716" s="4"/>
      <c r="M716" s="4"/>
      <c r="N716" s="4"/>
      <c r="O716" s="4"/>
      <c r="P716" s="4"/>
    </row>
    <row r="717" spans="12:16" ht="13.15">
      <c r="L717" s="4"/>
      <c r="M717" s="4"/>
      <c r="N717" s="4"/>
      <c r="O717" s="4"/>
      <c r="P717" s="4"/>
    </row>
    <row r="718" spans="12:16" ht="13.15">
      <c r="L718" s="4"/>
      <c r="M718" s="4"/>
      <c r="N718" s="4"/>
      <c r="O718" s="4"/>
      <c r="P718" s="4"/>
    </row>
    <row r="719" spans="12:16" ht="13.15">
      <c r="L719" s="4"/>
      <c r="M719" s="4"/>
      <c r="N719" s="4"/>
      <c r="O719" s="4"/>
      <c r="P719" s="4"/>
    </row>
    <row r="720" spans="12:16" ht="13.15">
      <c r="L720" s="4"/>
      <c r="M720" s="4"/>
      <c r="N720" s="4"/>
      <c r="O720" s="4"/>
      <c r="P720" s="4"/>
    </row>
    <row r="721" spans="12:16" ht="13.15">
      <c r="L721" s="4"/>
      <c r="M721" s="4"/>
      <c r="N721" s="4"/>
      <c r="O721" s="4"/>
      <c r="P721" s="4"/>
    </row>
    <row r="722" spans="12:16" ht="13.15">
      <c r="L722" s="4"/>
      <c r="M722" s="4"/>
      <c r="N722" s="4"/>
      <c r="O722" s="4"/>
      <c r="P722" s="4"/>
    </row>
    <row r="723" spans="12:16" ht="13.15">
      <c r="L723" s="4"/>
      <c r="M723" s="4"/>
      <c r="N723" s="4"/>
      <c r="O723" s="4"/>
      <c r="P723" s="4"/>
    </row>
    <row r="724" spans="12:16" ht="13.15">
      <c r="L724" s="4"/>
      <c r="M724" s="4"/>
      <c r="N724" s="4"/>
      <c r="O724" s="4"/>
      <c r="P724" s="4"/>
    </row>
    <row r="725" spans="12:16" ht="13.15">
      <c r="L725" s="4"/>
      <c r="M725" s="4"/>
      <c r="N725" s="4"/>
      <c r="O725" s="4"/>
      <c r="P725" s="4"/>
    </row>
    <row r="726" spans="12:16" ht="13.15">
      <c r="L726" s="4"/>
      <c r="M726" s="4"/>
      <c r="N726" s="4"/>
      <c r="O726" s="4"/>
      <c r="P726" s="4"/>
    </row>
    <row r="727" spans="12:16" ht="13.15">
      <c r="L727" s="4"/>
      <c r="M727" s="4"/>
      <c r="N727" s="4"/>
      <c r="O727" s="4"/>
      <c r="P727" s="4"/>
    </row>
    <row r="728" spans="12:16" ht="13.15">
      <c r="L728" s="4"/>
      <c r="M728" s="4"/>
      <c r="N728" s="4"/>
      <c r="O728" s="4"/>
      <c r="P728" s="4"/>
    </row>
    <row r="729" spans="12:16" ht="13.15">
      <c r="L729" s="4"/>
      <c r="M729" s="4"/>
      <c r="N729" s="4"/>
      <c r="O729" s="4"/>
      <c r="P729" s="4"/>
    </row>
    <row r="730" spans="12:16" ht="13.15">
      <c r="L730" s="4"/>
      <c r="M730" s="4"/>
      <c r="N730" s="4"/>
      <c r="O730" s="4"/>
      <c r="P730" s="4"/>
    </row>
    <row r="731" spans="12:16" ht="13.15">
      <c r="L731" s="4"/>
      <c r="M731" s="4"/>
      <c r="N731" s="4"/>
      <c r="O731" s="4"/>
      <c r="P731" s="4"/>
    </row>
    <row r="732" spans="12:16" ht="13.15">
      <c r="L732" s="4"/>
      <c r="M732" s="4"/>
      <c r="N732" s="4"/>
      <c r="O732" s="4"/>
      <c r="P732" s="4"/>
    </row>
    <row r="733" spans="12:16" ht="13.15">
      <c r="L733" s="4"/>
      <c r="M733" s="4"/>
      <c r="N733" s="4"/>
      <c r="O733" s="4"/>
      <c r="P733" s="4"/>
    </row>
    <row r="734" spans="12:16" ht="13.15">
      <c r="L734" s="4"/>
      <c r="M734" s="4"/>
      <c r="N734" s="4"/>
      <c r="O734" s="4"/>
      <c r="P734" s="4"/>
    </row>
    <row r="735" spans="12:16" ht="13.15">
      <c r="L735" s="4"/>
      <c r="M735" s="4"/>
      <c r="N735" s="4"/>
      <c r="O735" s="4"/>
      <c r="P735" s="4"/>
    </row>
    <row r="736" spans="12:16" ht="13.15">
      <c r="L736" s="4"/>
      <c r="M736" s="4"/>
      <c r="N736" s="4"/>
      <c r="O736" s="4"/>
      <c r="P736" s="4"/>
    </row>
    <row r="737" spans="12:16" ht="13.15">
      <c r="L737" s="4"/>
      <c r="M737" s="4"/>
      <c r="N737" s="4"/>
      <c r="O737" s="4"/>
      <c r="P737" s="4"/>
    </row>
    <row r="738" spans="12:16" ht="13.15">
      <c r="L738" s="4"/>
      <c r="M738" s="4"/>
      <c r="N738" s="4"/>
      <c r="O738" s="4"/>
      <c r="P738" s="4"/>
    </row>
    <row r="739" spans="12:16" ht="13.15">
      <c r="L739" s="4"/>
      <c r="M739" s="4"/>
      <c r="N739" s="4"/>
      <c r="O739" s="4"/>
      <c r="P739" s="4"/>
    </row>
    <row r="740" spans="12:16" ht="13.15">
      <c r="L740" s="4"/>
      <c r="M740" s="4"/>
      <c r="N740" s="4"/>
      <c r="O740" s="4"/>
      <c r="P740" s="4"/>
    </row>
    <row r="741" spans="12:16" ht="13.15">
      <c r="L741" s="4"/>
      <c r="M741" s="4"/>
      <c r="N741" s="4"/>
      <c r="O741" s="4"/>
      <c r="P741" s="4"/>
    </row>
    <row r="742" spans="12:16" ht="13.15">
      <c r="L742" s="4"/>
      <c r="M742" s="4"/>
      <c r="N742" s="4"/>
      <c r="O742" s="4"/>
      <c r="P742" s="4"/>
    </row>
    <row r="743" spans="12:16" ht="13.15">
      <c r="L743" s="4"/>
      <c r="M743" s="4"/>
      <c r="N743" s="4"/>
      <c r="O743" s="4"/>
      <c r="P743" s="4"/>
    </row>
    <row r="744" spans="12:16" ht="13.15">
      <c r="L744" s="4"/>
      <c r="M744" s="4"/>
      <c r="N744" s="4"/>
      <c r="O744" s="4"/>
      <c r="P744" s="4"/>
    </row>
    <row r="745" spans="12:16" ht="13.15">
      <c r="L745" s="4"/>
      <c r="M745" s="4"/>
      <c r="N745" s="4"/>
      <c r="O745" s="4"/>
      <c r="P745" s="4"/>
    </row>
    <row r="746" spans="12:16" ht="13.15">
      <c r="L746" s="4"/>
      <c r="M746" s="4"/>
      <c r="N746" s="4"/>
      <c r="O746" s="4"/>
      <c r="P746" s="4"/>
    </row>
    <row r="747" spans="12:16" ht="13.15">
      <c r="L747" s="4"/>
      <c r="M747" s="4"/>
      <c r="N747" s="4"/>
      <c r="O747" s="4"/>
      <c r="P747" s="4"/>
    </row>
    <row r="748" spans="12:16" ht="13.15">
      <c r="L748" s="4"/>
      <c r="M748" s="4"/>
      <c r="N748" s="4"/>
      <c r="O748" s="4"/>
      <c r="P748" s="4"/>
    </row>
    <row r="749" spans="12:16" ht="13.15">
      <c r="L749" s="4"/>
      <c r="M749" s="4"/>
      <c r="N749" s="4"/>
      <c r="O749" s="4"/>
      <c r="P749" s="4"/>
    </row>
    <row r="750" spans="12:16" ht="13.15">
      <c r="L750" s="4"/>
      <c r="M750" s="4"/>
      <c r="N750" s="4"/>
      <c r="O750" s="4"/>
      <c r="P750" s="4"/>
    </row>
    <row r="751" spans="12:16" ht="13.15">
      <c r="L751" s="4"/>
      <c r="M751" s="4"/>
      <c r="N751" s="4"/>
      <c r="O751" s="4"/>
      <c r="P751" s="4"/>
    </row>
    <row r="752" spans="12:16" ht="13.15">
      <c r="L752" s="4"/>
      <c r="M752" s="4"/>
      <c r="N752" s="4"/>
      <c r="O752" s="4"/>
      <c r="P752" s="4"/>
    </row>
    <row r="753" spans="12:16" ht="13.15">
      <c r="L753" s="4"/>
      <c r="M753" s="4"/>
      <c r="N753" s="4"/>
      <c r="O753" s="4"/>
      <c r="P753" s="4"/>
    </row>
    <row r="754" spans="12:16" ht="13.15">
      <c r="L754" s="4"/>
      <c r="M754" s="4"/>
      <c r="N754" s="4"/>
      <c r="O754" s="4"/>
      <c r="P754" s="4"/>
    </row>
    <row r="755" spans="12:16" ht="13.15">
      <c r="L755" s="4"/>
      <c r="M755" s="4"/>
      <c r="N755" s="4"/>
      <c r="O755" s="4"/>
      <c r="P755" s="4"/>
    </row>
    <row r="756" spans="12:16" ht="13.15">
      <c r="L756" s="4"/>
      <c r="M756" s="4"/>
      <c r="N756" s="4"/>
      <c r="O756" s="4"/>
      <c r="P756" s="4"/>
    </row>
    <row r="757" spans="12:16" ht="13.15">
      <c r="L757" s="4"/>
      <c r="M757" s="4"/>
      <c r="N757" s="4"/>
      <c r="O757" s="4"/>
      <c r="P757" s="4"/>
    </row>
    <row r="758" spans="12:16" ht="13.15">
      <c r="L758" s="4"/>
      <c r="M758" s="4"/>
      <c r="N758" s="4"/>
      <c r="O758" s="4"/>
      <c r="P758" s="4"/>
    </row>
    <row r="759" spans="12:16" ht="13.15">
      <c r="L759" s="4"/>
      <c r="M759" s="4"/>
      <c r="N759" s="4"/>
      <c r="O759" s="4"/>
      <c r="P759" s="4"/>
    </row>
    <row r="760" spans="12:16" ht="13.15">
      <c r="L760" s="4"/>
      <c r="M760" s="4"/>
      <c r="N760" s="4"/>
      <c r="O760" s="4"/>
      <c r="P760" s="4"/>
    </row>
    <row r="761" spans="12:16" ht="13.15">
      <c r="L761" s="4"/>
      <c r="M761" s="4"/>
      <c r="N761" s="4"/>
      <c r="O761" s="4"/>
      <c r="P761" s="4"/>
    </row>
    <row r="762" spans="12:16" ht="13.15">
      <c r="L762" s="4"/>
      <c r="M762" s="4"/>
      <c r="N762" s="4"/>
      <c r="O762" s="4"/>
      <c r="P762" s="4"/>
    </row>
    <row r="763" spans="12:16" ht="13.15">
      <c r="L763" s="4"/>
      <c r="M763" s="4"/>
      <c r="N763" s="4"/>
      <c r="O763" s="4"/>
      <c r="P763" s="4"/>
    </row>
    <row r="764" spans="12:16" ht="13.15">
      <c r="L764" s="4"/>
      <c r="M764" s="4"/>
      <c r="N764" s="4"/>
      <c r="O764" s="4"/>
      <c r="P764" s="4"/>
    </row>
    <row r="765" spans="12:16" ht="13.15">
      <c r="L765" s="4"/>
      <c r="M765" s="4"/>
      <c r="N765" s="4"/>
      <c r="O765" s="4"/>
      <c r="P765" s="4"/>
    </row>
    <row r="766" spans="12:16" ht="13.15">
      <c r="L766" s="4"/>
      <c r="M766" s="4"/>
      <c r="N766" s="4"/>
      <c r="O766" s="4"/>
      <c r="P766" s="4"/>
    </row>
    <row r="767" spans="12:16" ht="13.15">
      <c r="L767" s="4"/>
      <c r="M767" s="4"/>
      <c r="N767" s="4"/>
      <c r="O767" s="4"/>
      <c r="P767" s="4"/>
    </row>
    <row r="768" spans="12:16" ht="13.15">
      <c r="L768" s="4"/>
      <c r="M768" s="4"/>
      <c r="N768" s="4"/>
      <c r="O768" s="4"/>
      <c r="P768" s="4"/>
    </row>
    <row r="769" spans="12:16" ht="13.15">
      <c r="L769" s="4"/>
      <c r="M769" s="4"/>
      <c r="N769" s="4"/>
      <c r="O769" s="4"/>
      <c r="P769" s="4"/>
    </row>
    <row r="770" spans="12:16" ht="13.15">
      <c r="L770" s="4"/>
      <c r="M770" s="4"/>
      <c r="N770" s="4"/>
      <c r="O770" s="4"/>
      <c r="P770" s="4"/>
    </row>
    <row r="771" spans="12:16" ht="13.15">
      <c r="L771" s="4"/>
      <c r="M771" s="4"/>
      <c r="N771" s="4"/>
      <c r="O771" s="4"/>
      <c r="P771" s="4"/>
    </row>
    <row r="772" spans="12:16" ht="13.15">
      <c r="L772" s="4"/>
      <c r="M772" s="4"/>
      <c r="N772" s="4"/>
      <c r="O772" s="4"/>
      <c r="P772" s="4"/>
    </row>
    <row r="773" spans="12:16" ht="13.15">
      <c r="L773" s="4"/>
      <c r="M773" s="4"/>
      <c r="N773" s="4"/>
      <c r="O773" s="4"/>
      <c r="P773" s="4"/>
    </row>
    <row r="774" spans="12:16" ht="13.15">
      <c r="L774" s="4"/>
      <c r="M774" s="4"/>
      <c r="N774" s="4"/>
      <c r="O774" s="4"/>
      <c r="P774" s="4"/>
    </row>
    <row r="775" spans="12:16" ht="13.15">
      <c r="L775" s="4"/>
      <c r="M775" s="4"/>
      <c r="N775" s="4"/>
      <c r="O775" s="4"/>
      <c r="P775" s="4"/>
    </row>
    <row r="776" spans="12:16" ht="13.15">
      <c r="L776" s="4"/>
      <c r="M776" s="4"/>
      <c r="N776" s="4"/>
      <c r="O776" s="4"/>
      <c r="P776" s="4"/>
    </row>
    <row r="777" spans="12:16" ht="13.15">
      <c r="L777" s="4"/>
      <c r="M777" s="4"/>
      <c r="N777" s="4"/>
      <c r="O777" s="4"/>
      <c r="P777" s="4"/>
    </row>
    <row r="778" spans="12:16" ht="13.15">
      <c r="L778" s="4"/>
      <c r="M778" s="4"/>
      <c r="N778" s="4"/>
      <c r="O778" s="4"/>
      <c r="P778" s="4"/>
    </row>
    <row r="779" spans="12:16" ht="13.15">
      <c r="L779" s="4"/>
      <c r="M779" s="4"/>
      <c r="N779" s="4"/>
      <c r="O779" s="4"/>
      <c r="P779" s="4"/>
    </row>
    <row r="780" spans="12:16" ht="13.15">
      <c r="L780" s="4"/>
      <c r="M780" s="4"/>
      <c r="N780" s="4"/>
      <c r="O780" s="4"/>
      <c r="P780" s="4"/>
    </row>
    <row r="781" spans="12:16" ht="13.15">
      <c r="L781" s="4"/>
      <c r="M781" s="4"/>
      <c r="N781" s="4"/>
      <c r="O781" s="4"/>
      <c r="P781" s="4"/>
    </row>
    <row r="782" spans="12:16" ht="13.15">
      <c r="L782" s="4"/>
      <c r="M782" s="4"/>
      <c r="N782" s="4"/>
      <c r="O782" s="4"/>
      <c r="P782" s="4"/>
    </row>
    <row r="783" spans="12:16" ht="13.15">
      <c r="L783" s="4"/>
      <c r="M783" s="4"/>
      <c r="N783" s="4"/>
      <c r="O783" s="4"/>
      <c r="P783" s="4"/>
    </row>
    <row r="784" spans="12:16" ht="13.15">
      <c r="L784" s="4"/>
      <c r="M784" s="4"/>
      <c r="N784" s="4"/>
      <c r="O784" s="4"/>
      <c r="P784" s="4"/>
    </row>
    <row r="785" spans="12:16" ht="13.15">
      <c r="L785" s="4"/>
      <c r="M785" s="4"/>
      <c r="N785" s="4"/>
      <c r="O785" s="4"/>
      <c r="P785" s="4"/>
    </row>
    <row r="786" spans="12:16" ht="13.15">
      <c r="L786" s="4"/>
      <c r="M786" s="4"/>
      <c r="N786" s="4"/>
      <c r="O786" s="4"/>
      <c r="P786" s="4"/>
    </row>
    <row r="787" spans="12:16" ht="13.15">
      <c r="L787" s="4"/>
      <c r="M787" s="4"/>
      <c r="N787" s="4"/>
      <c r="O787" s="4"/>
      <c r="P787" s="4"/>
    </row>
    <row r="788" spans="12:16" ht="13.15">
      <c r="L788" s="4"/>
      <c r="M788" s="4"/>
      <c r="N788" s="4"/>
      <c r="O788" s="4"/>
      <c r="P788" s="4"/>
    </row>
    <row r="789" spans="12:16" ht="13.15">
      <c r="L789" s="4"/>
      <c r="M789" s="4"/>
      <c r="N789" s="4"/>
      <c r="O789" s="4"/>
      <c r="P789" s="4"/>
    </row>
    <row r="790" spans="12:16" ht="13.15">
      <c r="L790" s="4"/>
      <c r="M790" s="4"/>
      <c r="N790" s="4"/>
      <c r="O790" s="4"/>
      <c r="P790" s="4"/>
    </row>
    <row r="791" spans="12:16" ht="13.15">
      <c r="L791" s="4"/>
      <c r="M791" s="4"/>
      <c r="N791" s="4"/>
      <c r="O791" s="4"/>
      <c r="P791" s="4"/>
    </row>
    <row r="792" spans="12:16" ht="13.15">
      <c r="L792" s="4"/>
      <c r="M792" s="4"/>
      <c r="N792" s="4"/>
      <c r="O792" s="4"/>
      <c r="P792" s="4"/>
    </row>
    <row r="793" spans="12:16" ht="13.15">
      <c r="L793" s="4"/>
      <c r="M793" s="4"/>
      <c r="N793" s="4"/>
      <c r="O793" s="4"/>
      <c r="P793" s="4"/>
    </row>
    <row r="794" spans="12:16" ht="13.15">
      <c r="L794" s="4"/>
      <c r="M794" s="4"/>
      <c r="N794" s="4"/>
      <c r="O794" s="4"/>
      <c r="P794" s="4"/>
    </row>
    <row r="795" spans="12:16" ht="13.15">
      <c r="L795" s="4"/>
      <c r="M795" s="4"/>
      <c r="N795" s="4"/>
      <c r="O795" s="4"/>
      <c r="P795" s="4"/>
    </row>
    <row r="796" spans="12:16" ht="13.15">
      <c r="L796" s="4"/>
      <c r="M796" s="4"/>
      <c r="N796" s="4"/>
      <c r="O796" s="4"/>
      <c r="P796" s="4"/>
    </row>
    <row r="797" spans="12:16" ht="13.15">
      <c r="L797" s="4"/>
      <c r="M797" s="4"/>
      <c r="N797" s="4"/>
      <c r="O797" s="4"/>
      <c r="P797" s="4"/>
    </row>
    <row r="798" spans="12:16" ht="13.15">
      <c r="L798" s="4"/>
      <c r="M798" s="4"/>
      <c r="N798" s="4"/>
      <c r="O798" s="4"/>
      <c r="P798" s="4"/>
    </row>
    <row r="799" spans="12:16" ht="13.15">
      <c r="L799" s="4"/>
      <c r="M799" s="4"/>
      <c r="N799" s="4"/>
      <c r="O799" s="4"/>
      <c r="P799" s="4"/>
    </row>
    <row r="800" spans="12:16" ht="13.15">
      <c r="L800" s="4"/>
      <c r="M800" s="4"/>
      <c r="N800" s="4"/>
      <c r="O800" s="4"/>
      <c r="P800" s="4"/>
    </row>
    <row r="801" spans="12:16" ht="13.15">
      <c r="L801" s="4"/>
      <c r="M801" s="4"/>
      <c r="N801" s="4"/>
      <c r="O801" s="4"/>
      <c r="P801" s="4"/>
    </row>
    <row r="802" spans="12:16" ht="13.15">
      <c r="L802" s="4"/>
      <c r="M802" s="4"/>
      <c r="N802" s="4"/>
      <c r="O802" s="4"/>
      <c r="P802" s="4"/>
    </row>
    <row r="803" spans="12:16" ht="13.15">
      <c r="L803" s="4"/>
      <c r="M803" s="4"/>
      <c r="N803" s="4"/>
      <c r="O803" s="4"/>
      <c r="P803" s="4"/>
    </row>
    <row r="804" spans="12:16" ht="13.15">
      <c r="L804" s="4"/>
      <c r="M804" s="4"/>
      <c r="N804" s="4"/>
      <c r="O804" s="4"/>
      <c r="P804" s="4"/>
    </row>
    <row r="805" spans="12:16" ht="13.15">
      <c r="L805" s="4"/>
      <c r="M805" s="4"/>
      <c r="N805" s="4"/>
      <c r="O805" s="4"/>
      <c r="P805" s="4"/>
    </row>
    <row r="806" spans="12:16" ht="13.15">
      <c r="L806" s="4"/>
      <c r="M806" s="4"/>
      <c r="N806" s="4"/>
      <c r="O806" s="4"/>
      <c r="P806" s="4"/>
    </row>
    <row r="807" spans="12:16" ht="13.15">
      <c r="L807" s="4"/>
      <c r="M807" s="4"/>
      <c r="N807" s="4"/>
      <c r="O807" s="4"/>
      <c r="P807" s="4"/>
    </row>
    <row r="808" spans="12:16" ht="13.15">
      <c r="L808" s="4"/>
      <c r="M808" s="4"/>
      <c r="N808" s="4"/>
      <c r="O808" s="4"/>
      <c r="P808" s="4"/>
    </row>
    <row r="809" spans="12:16" ht="13.15">
      <c r="L809" s="4"/>
      <c r="M809" s="4"/>
      <c r="N809" s="4"/>
      <c r="O809" s="4"/>
      <c r="P809" s="4"/>
    </row>
    <row r="810" spans="12:16" ht="13.15">
      <c r="L810" s="4"/>
      <c r="M810" s="4"/>
      <c r="N810" s="4"/>
      <c r="O810" s="4"/>
      <c r="P810" s="4"/>
    </row>
    <row r="811" spans="12:16" ht="13.15">
      <c r="L811" s="4"/>
      <c r="M811" s="4"/>
      <c r="N811" s="4"/>
      <c r="O811" s="4"/>
      <c r="P811" s="4"/>
    </row>
    <row r="812" spans="12:16" ht="13.15">
      <c r="L812" s="4"/>
      <c r="M812" s="4"/>
      <c r="N812" s="4"/>
      <c r="O812" s="4"/>
      <c r="P812" s="4"/>
    </row>
    <row r="813" spans="12:16" ht="13.15">
      <c r="L813" s="4"/>
      <c r="M813" s="4"/>
      <c r="N813" s="4"/>
      <c r="O813" s="4"/>
      <c r="P813" s="4"/>
    </row>
    <row r="814" spans="12:16" ht="13.15">
      <c r="L814" s="4"/>
      <c r="M814" s="4"/>
      <c r="N814" s="4"/>
      <c r="O814" s="4"/>
      <c r="P814" s="4"/>
    </row>
    <row r="815" spans="12:16" ht="13.15">
      <c r="L815" s="4"/>
      <c r="M815" s="4"/>
      <c r="N815" s="4"/>
      <c r="O815" s="4"/>
      <c r="P815" s="4"/>
    </row>
    <row r="816" spans="12:16" ht="13.15">
      <c r="L816" s="4"/>
      <c r="M816" s="4"/>
      <c r="N816" s="4"/>
      <c r="O816" s="4"/>
      <c r="P816" s="4"/>
    </row>
    <row r="817" spans="12:16" ht="13.15">
      <c r="L817" s="4"/>
      <c r="M817" s="4"/>
      <c r="N817" s="4"/>
      <c r="O817" s="4"/>
      <c r="P817" s="4"/>
    </row>
    <row r="818" spans="12:16" ht="13.15">
      <c r="L818" s="4"/>
      <c r="M818" s="4"/>
      <c r="N818" s="4"/>
      <c r="O818" s="4"/>
      <c r="P818" s="4"/>
    </row>
    <row r="819" spans="12:16" ht="13.15">
      <c r="L819" s="4"/>
      <c r="M819" s="4"/>
      <c r="N819" s="4"/>
      <c r="O819" s="4"/>
      <c r="P819" s="4"/>
    </row>
    <row r="820" spans="12:16" ht="13.15">
      <c r="L820" s="4"/>
      <c r="M820" s="4"/>
      <c r="N820" s="4"/>
      <c r="O820" s="4"/>
      <c r="P820" s="4"/>
    </row>
    <row r="821" spans="12:16" ht="13.15">
      <c r="L821" s="4"/>
      <c r="M821" s="4"/>
      <c r="N821" s="4"/>
      <c r="O821" s="4"/>
      <c r="P821" s="4"/>
    </row>
    <row r="822" spans="12:16" ht="13.15">
      <c r="L822" s="4"/>
      <c r="M822" s="4"/>
      <c r="N822" s="4"/>
      <c r="O822" s="4"/>
      <c r="P822" s="4"/>
    </row>
    <row r="823" spans="12:16" ht="13.15">
      <c r="L823" s="4"/>
      <c r="M823" s="4"/>
      <c r="N823" s="4"/>
      <c r="O823" s="4"/>
      <c r="P823" s="4"/>
    </row>
    <row r="824" spans="12:16" ht="13.15">
      <c r="L824" s="4"/>
      <c r="M824" s="4"/>
      <c r="N824" s="4"/>
      <c r="O824" s="4"/>
      <c r="P824" s="4"/>
    </row>
    <row r="825" spans="12:16" ht="13.15">
      <c r="L825" s="4"/>
      <c r="M825" s="4"/>
      <c r="N825" s="4"/>
      <c r="O825" s="4"/>
      <c r="P825" s="4"/>
    </row>
    <row r="826" spans="12:16" ht="13.15">
      <c r="L826" s="4"/>
      <c r="M826" s="4"/>
      <c r="N826" s="4"/>
      <c r="O826" s="4"/>
      <c r="P826" s="4"/>
    </row>
    <row r="827" spans="12:16" ht="13.15">
      <c r="L827" s="4"/>
      <c r="M827" s="4"/>
      <c r="N827" s="4"/>
      <c r="O827" s="4"/>
      <c r="P827" s="4"/>
    </row>
    <row r="828" spans="12:16" ht="13.15">
      <c r="L828" s="4"/>
      <c r="M828" s="4"/>
      <c r="N828" s="4"/>
      <c r="O828" s="4"/>
      <c r="P828" s="4"/>
    </row>
    <row r="829" spans="12:16" ht="13.15">
      <c r="L829" s="4"/>
      <c r="M829" s="4"/>
      <c r="N829" s="4"/>
      <c r="O829" s="4"/>
      <c r="P829" s="4"/>
    </row>
    <row r="830" spans="12:16" ht="13.15">
      <c r="L830" s="4"/>
      <c r="M830" s="4"/>
      <c r="N830" s="4"/>
      <c r="O830" s="4"/>
      <c r="P830" s="4"/>
    </row>
    <row r="831" spans="12:16" ht="13.15">
      <c r="L831" s="4"/>
      <c r="M831" s="4"/>
      <c r="N831" s="4"/>
      <c r="O831" s="4"/>
      <c r="P831" s="4"/>
    </row>
    <row r="832" spans="12:16" ht="13.15">
      <c r="L832" s="4"/>
      <c r="M832" s="4"/>
      <c r="N832" s="4"/>
      <c r="O832" s="4"/>
      <c r="P832" s="4"/>
    </row>
    <row r="833" spans="12:16" ht="13.15">
      <c r="L833" s="4"/>
      <c r="M833" s="4"/>
      <c r="N833" s="4"/>
      <c r="O833" s="4"/>
      <c r="P833" s="4"/>
    </row>
    <row r="834" spans="12:16" ht="13.15">
      <c r="L834" s="4"/>
      <c r="M834" s="4"/>
      <c r="N834" s="4"/>
      <c r="O834" s="4"/>
      <c r="P834" s="4"/>
    </row>
    <row r="835" spans="12:16" ht="13.15">
      <c r="L835" s="4"/>
      <c r="M835" s="4"/>
      <c r="N835" s="4"/>
      <c r="O835" s="4"/>
      <c r="P835" s="4"/>
    </row>
    <row r="836" spans="12:16" ht="13.15">
      <c r="L836" s="4"/>
      <c r="M836" s="4"/>
      <c r="N836" s="4"/>
      <c r="O836" s="4"/>
      <c r="P836" s="4"/>
    </row>
    <row r="837" spans="12:16" ht="13.15">
      <c r="L837" s="4"/>
      <c r="M837" s="4"/>
      <c r="N837" s="4"/>
      <c r="O837" s="4"/>
      <c r="P837" s="4"/>
    </row>
    <row r="838" spans="12:16" ht="13.15">
      <c r="L838" s="4"/>
      <c r="M838" s="4"/>
      <c r="N838" s="4"/>
      <c r="O838" s="4"/>
      <c r="P838" s="4"/>
    </row>
    <row r="839" spans="12:16" ht="13.15">
      <c r="L839" s="4"/>
      <c r="M839" s="4"/>
      <c r="N839" s="4"/>
      <c r="O839" s="4"/>
      <c r="P839" s="4"/>
    </row>
    <row r="840" spans="12:16" ht="13.15">
      <c r="L840" s="4"/>
      <c r="M840" s="4"/>
      <c r="N840" s="4"/>
      <c r="O840" s="4"/>
      <c r="P840" s="4"/>
    </row>
    <row r="841" spans="12:16" ht="13.15">
      <c r="L841" s="4"/>
      <c r="M841" s="4"/>
      <c r="N841" s="4"/>
      <c r="O841" s="4"/>
      <c r="P841" s="4"/>
    </row>
    <row r="842" spans="12:16" ht="13.15">
      <c r="L842" s="4"/>
      <c r="M842" s="4"/>
      <c r="N842" s="4"/>
      <c r="O842" s="4"/>
      <c r="P842" s="4"/>
    </row>
    <row r="843" spans="12:16" ht="13.15">
      <c r="L843" s="4"/>
      <c r="M843" s="4"/>
      <c r="N843" s="4"/>
      <c r="O843" s="4"/>
      <c r="P843" s="4"/>
    </row>
    <row r="844" spans="12:16" ht="13.15">
      <c r="L844" s="4"/>
      <c r="M844" s="4"/>
      <c r="N844" s="4"/>
      <c r="O844" s="4"/>
      <c r="P844" s="4"/>
    </row>
    <row r="845" spans="12:16" ht="13.15">
      <c r="L845" s="4"/>
      <c r="M845" s="4"/>
      <c r="N845" s="4"/>
      <c r="O845" s="4"/>
      <c r="P845" s="4"/>
    </row>
    <row r="846" spans="12:16" ht="13.15">
      <c r="L846" s="4"/>
      <c r="M846" s="4"/>
      <c r="N846" s="4"/>
      <c r="O846" s="4"/>
      <c r="P846" s="4"/>
    </row>
    <row r="847" spans="12:16" ht="13.15">
      <c r="L847" s="4"/>
      <c r="M847" s="4"/>
      <c r="N847" s="4"/>
      <c r="O847" s="4"/>
      <c r="P847" s="4"/>
    </row>
    <row r="848" spans="12:16" ht="13.15">
      <c r="L848" s="4"/>
      <c r="M848" s="4"/>
      <c r="N848" s="4"/>
      <c r="O848" s="4"/>
      <c r="P848" s="4"/>
    </row>
    <row r="849" spans="12:16" ht="13.15">
      <c r="L849" s="4"/>
      <c r="M849" s="4"/>
      <c r="N849" s="4"/>
      <c r="O849" s="4"/>
      <c r="P849" s="4"/>
    </row>
    <row r="850" spans="12:16" ht="13.15">
      <c r="L850" s="4"/>
      <c r="M850" s="4"/>
      <c r="N850" s="4"/>
      <c r="O850" s="4"/>
      <c r="P850" s="4"/>
    </row>
    <row r="851" spans="12:16" ht="13.15">
      <c r="L851" s="4"/>
      <c r="M851" s="4"/>
      <c r="N851" s="4"/>
      <c r="O851" s="4"/>
      <c r="P851" s="4"/>
    </row>
    <row r="852" spans="12:16" ht="13.15">
      <c r="L852" s="4"/>
      <c r="M852" s="4"/>
      <c r="N852" s="4"/>
      <c r="O852" s="4"/>
      <c r="P852" s="4"/>
    </row>
    <row r="853" spans="12:16" ht="13.15">
      <c r="L853" s="4"/>
      <c r="M853" s="4"/>
      <c r="N853" s="4"/>
      <c r="O853" s="4"/>
      <c r="P853" s="4"/>
    </row>
    <row r="854" spans="12:16" ht="13.15">
      <c r="L854" s="4"/>
      <c r="M854" s="4"/>
      <c r="N854" s="4"/>
      <c r="O854" s="4"/>
      <c r="P854" s="4"/>
    </row>
    <row r="855" spans="12:16" ht="13.15">
      <c r="L855" s="4"/>
      <c r="M855" s="4"/>
      <c r="N855" s="4"/>
      <c r="O855" s="4"/>
      <c r="P855" s="4"/>
    </row>
    <row r="856" spans="12:16" ht="13.15">
      <c r="L856" s="4"/>
      <c r="M856" s="4"/>
      <c r="N856" s="4"/>
      <c r="O856" s="4"/>
      <c r="P856" s="4"/>
    </row>
    <row r="857" spans="12:16" ht="13.15">
      <c r="L857" s="4"/>
      <c r="M857" s="4"/>
      <c r="N857" s="4"/>
      <c r="O857" s="4"/>
      <c r="P857" s="4"/>
    </row>
    <row r="858" spans="12:16" ht="13.15">
      <c r="L858" s="4"/>
      <c r="M858" s="4"/>
      <c r="N858" s="4"/>
      <c r="O858" s="4"/>
      <c r="P858" s="4"/>
    </row>
    <row r="859" spans="12:16" ht="13.15">
      <c r="L859" s="4"/>
      <c r="M859" s="4"/>
      <c r="N859" s="4"/>
      <c r="O859" s="4"/>
      <c r="P859" s="4"/>
    </row>
    <row r="860" spans="12:16" ht="13.15">
      <c r="L860" s="4"/>
      <c r="M860" s="4"/>
      <c r="N860" s="4"/>
      <c r="O860" s="4"/>
      <c r="P860" s="4"/>
    </row>
    <row r="861" spans="12:16" ht="13.15">
      <c r="L861" s="4"/>
      <c r="M861" s="4"/>
      <c r="N861" s="4"/>
      <c r="O861" s="4"/>
      <c r="P861" s="4"/>
    </row>
    <row r="862" spans="12:16" ht="13.15">
      <c r="L862" s="4"/>
      <c r="M862" s="4"/>
      <c r="N862" s="4"/>
      <c r="O862" s="4"/>
      <c r="P862" s="4"/>
    </row>
    <row r="863" spans="12:16" ht="13.15">
      <c r="L863" s="4"/>
      <c r="M863" s="4"/>
      <c r="N863" s="4"/>
      <c r="O863" s="4"/>
      <c r="P863" s="4"/>
    </row>
    <row r="864" spans="12:16" ht="13.15">
      <c r="L864" s="4"/>
      <c r="M864" s="4"/>
      <c r="N864" s="4"/>
      <c r="O864" s="4"/>
      <c r="P864" s="4"/>
    </row>
    <row r="865" spans="12:16" ht="13.15">
      <c r="L865" s="4"/>
      <c r="M865" s="4"/>
      <c r="N865" s="4"/>
      <c r="O865" s="4"/>
      <c r="P865" s="4"/>
    </row>
    <row r="866" spans="12:16" ht="13.15">
      <c r="L866" s="4"/>
      <c r="M866" s="4"/>
      <c r="N866" s="4"/>
      <c r="O866" s="4"/>
      <c r="P866" s="4"/>
    </row>
    <row r="867" spans="12:16" ht="13.15">
      <c r="L867" s="4"/>
      <c r="M867" s="4"/>
      <c r="N867" s="4"/>
      <c r="O867" s="4"/>
      <c r="P867" s="4"/>
    </row>
    <row r="868" spans="12:16" ht="13.15">
      <c r="L868" s="4"/>
      <c r="M868" s="4"/>
      <c r="N868" s="4"/>
      <c r="O868" s="4"/>
      <c r="P868" s="4"/>
    </row>
    <row r="869" spans="12:16" ht="13.15">
      <c r="L869" s="4"/>
      <c r="M869" s="4"/>
      <c r="N869" s="4"/>
      <c r="O869" s="4"/>
      <c r="P869" s="4"/>
    </row>
    <row r="870" spans="12:16" ht="13.15">
      <c r="L870" s="4"/>
      <c r="M870" s="4"/>
      <c r="N870" s="4"/>
      <c r="O870" s="4"/>
      <c r="P870" s="4"/>
    </row>
    <row r="871" spans="12:16" ht="13.15">
      <c r="L871" s="4"/>
      <c r="M871" s="4"/>
      <c r="N871" s="4"/>
      <c r="O871" s="4"/>
      <c r="P871" s="4"/>
    </row>
    <row r="872" spans="12:16" ht="13.15">
      <c r="L872" s="4"/>
      <c r="M872" s="4"/>
      <c r="N872" s="4"/>
      <c r="O872" s="4"/>
      <c r="P872" s="4"/>
    </row>
    <row r="873" spans="12:16" ht="13.15">
      <c r="L873" s="4"/>
      <c r="M873" s="4"/>
      <c r="N873" s="4"/>
      <c r="O873" s="4"/>
      <c r="P873" s="4"/>
    </row>
    <row r="874" spans="12:16" ht="13.15">
      <c r="L874" s="4"/>
      <c r="M874" s="4"/>
      <c r="N874" s="4"/>
      <c r="O874" s="4"/>
      <c r="P874" s="4"/>
    </row>
    <row r="875" spans="12:16" ht="13.15">
      <c r="L875" s="4"/>
      <c r="M875" s="4"/>
      <c r="N875" s="4"/>
      <c r="O875" s="4"/>
      <c r="P875" s="4"/>
    </row>
    <row r="876" spans="12:16" ht="13.15">
      <c r="L876" s="4"/>
      <c r="M876" s="4"/>
      <c r="N876" s="4"/>
      <c r="O876" s="4"/>
      <c r="P876" s="4"/>
    </row>
    <row r="877" spans="12:16" ht="13.15">
      <c r="L877" s="4"/>
      <c r="M877" s="4"/>
      <c r="N877" s="4"/>
      <c r="O877" s="4"/>
      <c r="P877" s="4"/>
    </row>
    <row r="878" spans="12:16" ht="13.15">
      <c r="L878" s="4"/>
      <c r="M878" s="4"/>
      <c r="N878" s="4"/>
      <c r="O878" s="4"/>
      <c r="P878" s="4"/>
    </row>
    <row r="879" spans="12:16" ht="13.15">
      <c r="L879" s="4"/>
      <c r="M879" s="4"/>
      <c r="N879" s="4"/>
      <c r="O879" s="4"/>
      <c r="P879" s="4"/>
    </row>
    <row r="880" spans="12:16" ht="13.15">
      <c r="L880" s="4"/>
      <c r="M880" s="4"/>
      <c r="N880" s="4"/>
      <c r="O880" s="4"/>
      <c r="P880" s="4"/>
    </row>
    <row r="881" spans="12:16" ht="13.15">
      <c r="L881" s="4"/>
      <c r="M881" s="4"/>
      <c r="N881" s="4"/>
      <c r="O881" s="4"/>
      <c r="P881" s="4"/>
    </row>
    <row r="882" spans="12:16" ht="13.15">
      <c r="L882" s="4"/>
      <c r="M882" s="4"/>
      <c r="N882" s="4"/>
      <c r="O882" s="4"/>
      <c r="P882" s="4"/>
    </row>
    <row r="883" spans="12:16" ht="13.15">
      <c r="L883" s="4"/>
      <c r="M883" s="4"/>
      <c r="N883" s="4"/>
      <c r="O883" s="4"/>
      <c r="P883" s="4"/>
    </row>
    <row r="884" spans="12:16" ht="13.15">
      <c r="L884" s="4"/>
      <c r="M884" s="4"/>
      <c r="N884" s="4"/>
      <c r="O884" s="4"/>
      <c r="P884" s="4"/>
    </row>
    <row r="885" spans="12:16" ht="13.15">
      <c r="L885" s="4"/>
      <c r="M885" s="4"/>
      <c r="N885" s="4"/>
      <c r="O885" s="4"/>
      <c r="P885" s="4"/>
    </row>
    <row r="886" spans="12:16" ht="13.15">
      <c r="L886" s="4"/>
      <c r="M886" s="4"/>
      <c r="N886" s="4"/>
      <c r="O886" s="4"/>
      <c r="P886" s="4"/>
    </row>
    <row r="887" spans="12:16" ht="13.15">
      <c r="L887" s="4"/>
      <c r="M887" s="4"/>
      <c r="N887" s="4"/>
      <c r="O887" s="4"/>
      <c r="P887" s="4"/>
    </row>
    <row r="888" spans="12:16" ht="13.15">
      <c r="L888" s="4"/>
      <c r="M888" s="4"/>
      <c r="N888" s="4"/>
      <c r="O888" s="4"/>
      <c r="P888" s="4"/>
    </row>
    <row r="889" spans="12:16" ht="13.15">
      <c r="L889" s="4"/>
      <c r="M889" s="4"/>
      <c r="N889" s="4"/>
      <c r="O889" s="4"/>
      <c r="P889" s="4"/>
    </row>
    <row r="890" spans="12:16" ht="13.15">
      <c r="L890" s="4"/>
      <c r="M890" s="4"/>
      <c r="N890" s="4"/>
      <c r="O890" s="4"/>
      <c r="P890" s="4"/>
    </row>
    <row r="891" spans="12:16" ht="13.15">
      <c r="L891" s="4"/>
      <c r="M891" s="4"/>
      <c r="N891" s="4"/>
      <c r="O891" s="4"/>
      <c r="P891" s="4"/>
    </row>
    <row r="892" spans="12:16" ht="13.15">
      <c r="L892" s="4"/>
      <c r="M892" s="4"/>
      <c r="N892" s="4"/>
      <c r="O892" s="4"/>
      <c r="P892" s="4"/>
    </row>
    <row r="893" spans="12:16" ht="13.15">
      <c r="L893" s="4"/>
      <c r="M893" s="4"/>
      <c r="N893" s="4"/>
      <c r="O893" s="4"/>
      <c r="P893" s="4"/>
    </row>
    <row r="894" spans="12:16" ht="13.15">
      <c r="L894" s="4"/>
      <c r="M894" s="4"/>
      <c r="N894" s="4"/>
      <c r="O894" s="4"/>
      <c r="P894" s="4"/>
    </row>
    <row r="895" spans="12:16" ht="13.15">
      <c r="L895" s="4"/>
      <c r="M895" s="4"/>
      <c r="N895" s="4"/>
      <c r="O895" s="4"/>
      <c r="P895" s="4"/>
    </row>
    <row r="896" spans="12:16" ht="13.15">
      <c r="L896" s="4"/>
      <c r="M896" s="4"/>
      <c r="N896" s="4"/>
      <c r="O896" s="4"/>
      <c r="P896" s="4"/>
    </row>
    <row r="897" spans="12:16" ht="13.15">
      <c r="L897" s="4"/>
      <c r="M897" s="4"/>
      <c r="N897" s="4"/>
      <c r="O897" s="4"/>
      <c r="P897" s="4"/>
    </row>
    <row r="898" spans="12:16" ht="13.15">
      <c r="L898" s="4"/>
      <c r="M898" s="4"/>
      <c r="N898" s="4"/>
      <c r="O898" s="4"/>
      <c r="P898" s="4"/>
    </row>
    <row r="899" spans="12:16" ht="13.15">
      <c r="L899" s="4"/>
      <c r="M899" s="4"/>
      <c r="N899" s="4"/>
      <c r="O899" s="4"/>
      <c r="P899" s="4"/>
    </row>
    <row r="900" spans="12:16" ht="13.15">
      <c r="L900" s="4"/>
      <c r="M900" s="4"/>
      <c r="N900" s="4"/>
      <c r="O900" s="4"/>
      <c r="P900" s="4"/>
    </row>
    <row r="901" spans="12:16" ht="13.15">
      <c r="L901" s="4"/>
      <c r="M901" s="4"/>
      <c r="N901" s="4"/>
      <c r="O901" s="4"/>
      <c r="P901" s="4"/>
    </row>
    <row r="902" spans="12:16" ht="13.15">
      <c r="L902" s="4"/>
      <c r="M902" s="4"/>
      <c r="N902" s="4"/>
      <c r="O902" s="4"/>
      <c r="P902" s="4"/>
    </row>
    <row r="903" spans="12:16" ht="13.15">
      <c r="L903" s="4"/>
      <c r="M903" s="4"/>
      <c r="N903" s="4"/>
      <c r="O903" s="4"/>
      <c r="P903" s="4"/>
    </row>
    <row r="904" spans="12:16" ht="13.15">
      <c r="L904" s="4"/>
      <c r="M904" s="4"/>
      <c r="N904" s="4"/>
      <c r="O904" s="4"/>
      <c r="P904" s="4"/>
    </row>
    <row r="905" spans="12:16" ht="13.15">
      <c r="L905" s="4"/>
      <c r="M905" s="4"/>
      <c r="N905" s="4"/>
      <c r="O905" s="4"/>
      <c r="P905" s="4"/>
    </row>
    <row r="906" spans="12:16" ht="13.15">
      <c r="L906" s="4"/>
      <c r="M906" s="4"/>
      <c r="N906" s="4"/>
      <c r="O906" s="4"/>
      <c r="P906" s="4"/>
    </row>
    <row r="907" spans="12:16" ht="13.15">
      <c r="L907" s="4"/>
      <c r="M907" s="4"/>
      <c r="N907" s="4"/>
      <c r="O907" s="4"/>
      <c r="P907" s="4"/>
    </row>
    <row r="908" spans="12:16" ht="13.15">
      <c r="L908" s="4"/>
      <c r="M908" s="4"/>
      <c r="N908" s="4"/>
      <c r="O908" s="4"/>
      <c r="P908" s="4"/>
    </row>
    <row r="909" spans="12:16" ht="13.15">
      <c r="L909" s="4"/>
      <c r="M909" s="4"/>
      <c r="N909" s="4"/>
      <c r="O909" s="4"/>
      <c r="P909" s="4"/>
    </row>
    <row r="910" spans="12:16" ht="13.15">
      <c r="L910" s="4"/>
      <c r="M910" s="4"/>
      <c r="N910" s="4"/>
      <c r="O910" s="4"/>
      <c r="P910" s="4"/>
    </row>
    <row r="911" spans="12:16" ht="13.15">
      <c r="L911" s="4"/>
      <c r="M911" s="4"/>
      <c r="N911" s="4"/>
      <c r="O911" s="4"/>
      <c r="P911" s="4"/>
    </row>
    <row r="912" spans="12:16" ht="13.15">
      <c r="L912" s="4"/>
      <c r="M912" s="4"/>
      <c r="N912" s="4"/>
      <c r="O912" s="4"/>
      <c r="P912" s="4"/>
    </row>
    <row r="913" spans="12:16" ht="13.15">
      <c r="L913" s="4"/>
      <c r="M913" s="4"/>
      <c r="N913" s="4"/>
      <c r="O913" s="4"/>
      <c r="P913" s="4"/>
    </row>
    <row r="914" spans="12:16" ht="13.15">
      <c r="L914" s="4"/>
      <c r="M914" s="4"/>
      <c r="N914" s="4"/>
      <c r="O914" s="4"/>
      <c r="P914" s="4"/>
    </row>
    <row r="915" spans="12:16" ht="13.15">
      <c r="L915" s="4"/>
      <c r="M915" s="4"/>
      <c r="N915" s="4"/>
      <c r="O915" s="4"/>
      <c r="P915" s="4"/>
    </row>
    <row r="916" spans="12:16" ht="13.15">
      <c r="L916" s="4"/>
      <c r="M916" s="4"/>
      <c r="N916" s="4"/>
      <c r="O916" s="4"/>
      <c r="P916" s="4"/>
    </row>
    <row r="917" spans="12:16" ht="13.15">
      <c r="L917" s="4"/>
      <c r="M917" s="4"/>
      <c r="N917" s="4"/>
      <c r="O917" s="4"/>
      <c r="P917" s="4"/>
    </row>
    <row r="918" spans="12:16" ht="13.15">
      <c r="L918" s="4"/>
      <c r="M918" s="4"/>
      <c r="N918" s="4"/>
      <c r="O918" s="4"/>
      <c r="P918" s="4"/>
    </row>
    <row r="919" spans="12:16" ht="13.15">
      <c r="L919" s="4"/>
      <c r="M919" s="4"/>
      <c r="N919" s="4"/>
      <c r="O919" s="4"/>
      <c r="P919" s="4"/>
    </row>
    <row r="920" spans="12:16" ht="13.15">
      <c r="L920" s="4"/>
      <c r="M920" s="4"/>
      <c r="N920" s="4"/>
      <c r="O920" s="4"/>
      <c r="P920" s="4"/>
    </row>
    <row r="921" spans="12:16" ht="13.15">
      <c r="L921" s="4"/>
      <c r="M921" s="4"/>
      <c r="N921" s="4"/>
      <c r="O921" s="4"/>
      <c r="P921" s="4"/>
    </row>
    <row r="922" spans="12:16" ht="13.15">
      <c r="L922" s="4"/>
      <c r="M922" s="4"/>
      <c r="N922" s="4"/>
      <c r="O922" s="4"/>
      <c r="P922" s="4"/>
    </row>
    <row r="923" spans="12:16" ht="13.15">
      <c r="L923" s="4"/>
      <c r="M923" s="4"/>
      <c r="N923" s="4"/>
      <c r="O923" s="4"/>
      <c r="P923" s="4"/>
    </row>
    <row r="924" spans="12:16" ht="13.15">
      <c r="L924" s="4"/>
      <c r="M924" s="4"/>
      <c r="N924" s="4"/>
      <c r="O924" s="4"/>
      <c r="P924" s="4"/>
    </row>
    <row r="925" spans="12:16" ht="13.15">
      <c r="L925" s="4"/>
      <c r="M925" s="4"/>
      <c r="N925" s="4"/>
      <c r="O925" s="4"/>
      <c r="P925" s="4"/>
    </row>
    <row r="926" spans="12:16" ht="13.15">
      <c r="L926" s="4"/>
      <c r="M926" s="4"/>
      <c r="N926" s="4"/>
      <c r="O926" s="4"/>
      <c r="P926" s="4"/>
    </row>
    <row r="927" spans="12:16" ht="13.15">
      <c r="L927" s="4"/>
      <c r="M927" s="4"/>
      <c r="N927" s="4"/>
      <c r="O927" s="4"/>
      <c r="P927" s="4"/>
    </row>
    <row r="928" spans="12:16" ht="13.15">
      <c r="L928" s="4"/>
      <c r="M928" s="4"/>
      <c r="N928" s="4"/>
      <c r="O928" s="4"/>
      <c r="P928" s="4"/>
    </row>
    <row r="929" spans="12:16" ht="13.15">
      <c r="L929" s="4"/>
      <c r="M929" s="4"/>
      <c r="N929" s="4"/>
      <c r="O929" s="4"/>
      <c r="P929" s="4"/>
    </row>
    <row r="930" spans="12:16" ht="13.15">
      <c r="L930" s="4"/>
      <c r="M930" s="4"/>
      <c r="N930" s="4"/>
      <c r="O930" s="4"/>
      <c r="P930" s="4"/>
    </row>
    <row r="931" spans="12:16" ht="13.15">
      <c r="L931" s="4"/>
      <c r="M931" s="4"/>
      <c r="N931" s="4"/>
      <c r="O931" s="4"/>
      <c r="P931" s="4"/>
    </row>
    <row r="932" spans="12:16" ht="13.15">
      <c r="L932" s="4"/>
      <c r="M932" s="4"/>
      <c r="N932" s="4"/>
      <c r="O932" s="4"/>
      <c r="P932" s="4"/>
    </row>
    <row r="933" spans="12:16" ht="13.15">
      <c r="L933" s="4"/>
      <c r="M933" s="4"/>
      <c r="N933" s="4"/>
      <c r="O933" s="4"/>
      <c r="P933" s="4"/>
    </row>
    <row r="934" spans="12:16" ht="13.15">
      <c r="L934" s="4"/>
      <c r="M934" s="4"/>
      <c r="N934" s="4"/>
      <c r="O934" s="4"/>
      <c r="P934" s="4"/>
    </row>
    <row r="935" spans="12:16" ht="13.15">
      <c r="L935" s="4"/>
      <c r="M935" s="4"/>
      <c r="N935" s="4"/>
      <c r="O935" s="4"/>
      <c r="P935" s="4"/>
    </row>
    <row r="936" spans="12:16" ht="13.15">
      <c r="L936" s="4"/>
      <c r="M936" s="4"/>
      <c r="N936" s="4"/>
      <c r="O936" s="4"/>
      <c r="P936" s="4"/>
    </row>
    <row r="937" spans="12:16" ht="13.15">
      <c r="L937" s="4"/>
      <c r="M937" s="4"/>
      <c r="N937" s="4"/>
      <c r="O937" s="4"/>
      <c r="P937" s="4"/>
    </row>
    <row r="938" spans="12:16" ht="13.15">
      <c r="L938" s="4"/>
      <c r="M938" s="4"/>
      <c r="N938" s="4"/>
      <c r="O938" s="4"/>
      <c r="P938" s="4"/>
    </row>
    <row r="939" spans="12:16" ht="13.15">
      <c r="L939" s="4"/>
      <c r="M939" s="4"/>
      <c r="N939" s="4"/>
      <c r="O939" s="4"/>
      <c r="P939" s="4"/>
    </row>
    <row r="940" spans="12:16" ht="13.15">
      <c r="L940" s="4"/>
      <c r="M940" s="4"/>
      <c r="N940" s="4"/>
      <c r="O940" s="4"/>
      <c r="P940" s="4"/>
    </row>
    <row r="941" spans="12:16" ht="13.15">
      <c r="L941" s="4"/>
      <c r="M941" s="4"/>
      <c r="N941" s="4"/>
      <c r="O941" s="4"/>
      <c r="P941" s="4"/>
    </row>
    <row r="942" spans="12:16" ht="13.15">
      <c r="L942" s="4"/>
      <c r="M942" s="4"/>
      <c r="N942" s="4"/>
      <c r="O942" s="4"/>
      <c r="P942" s="4"/>
    </row>
    <row r="943" spans="12:16" ht="13.15">
      <c r="L943" s="4"/>
      <c r="M943" s="4"/>
      <c r="N943" s="4"/>
      <c r="O943" s="4"/>
      <c r="P943" s="4"/>
    </row>
    <row r="944" spans="12:16" ht="13.15">
      <c r="L944" s="4"/>
      <c r="M944" s="4"/>
      <c r="N944" s="4"/>
      <c r="O944" s="4"/>
      <c r="P944" s="4"/>
    </row>
    <row r="945" spans="12:16" ht="13.15">
      <c r="L945" s="4"/>
      <c r="M945" s="4"/>
      <c r="N945" s="4"/>
      <c r="O945" s="4"/>
      <c r="P945" s="4"/>
    </row>
    <row r="946" spans="12:16" ht="13.15">
      <c r="L946" s="4"/>
      <c r="M946" s="4"/>
      <c r="N946" s="4"/>
      <c r="O946" s="4"/>
      <c r="P946" s="4"/>
    </row>
    <row r="947" spans="12:16" ht="13.15">
      <c r="L947" s="4"/>
      <c r="M947" s="4"/>
      <c r="N947" s="4"/>
      <c r="O947" s="4"/>
      <c r="P947" s="4"/>
    </row>
    <row r="948" spans="12:16" ht="13.15">
      <c r="L948" s="4"/>
      <c r="M948" s="4"/>
      <c r="N948" s="4"/>
      <c r="O948" s="4"/>
      <c r="P948" s="4"/>
    </row>
    <row r="949" spans="12:16" ht="13.15">
      <c r="L949" s="4"/>
      <c r="M949" s="4"/>
      <c r="N949" s="4"/>
      <c r="O949" s="4"/>
      <c r="P949" s="4"/>
    </row>
    <row r="950" spans="12:16" ht="13.15">
      <c r="L950" s="4"/>
      <c r="M950" s="4"/>
      <c r="N950" s="4"/>
      <c r="O950" s="4"/>
      <c r="P950" s="4"/>
    </row>
    <row r="951" spans="12:16" ht="13.15">
      <c r="L951" s="4"/>
      <c r="M951" s="4"/>
      <c r="N951" s="4"/>
      <c r="O951" s="4"/>
      <c r="P951" s="4"/>
    </row>
    <row r="952" spans="12:16" ht="13.15">
      <c r="L952" s="4"/>
      <c r="M952" s="4"/>
      <c r="N952" s="4"/>
      <c r="O952" s="4"/>
      <c r="P952" s="4"/>
    </row>
    <row r="953" spans="12:16" ht="13.15">
      <c r="L953" s="4"/>
      <c r="M953" s="4"/>
      <c r="N953" s="4"/>
      <c r="O953" s="4"/>
      <c r="P953" s="4"/>
    </row>
    <row r="954" spans="12:16" ht="13.15">
      <c r="L954" s="4"/>
      <c r="M954" s="4"/>
      <c r="N954" s="4"/>
      <c r="O954" s="4"/>
      <c r="P954" s="4"/>
    </row>
    <row r="955" spans="12:16" ht="13.15">
      <c r="L955" s="4"/>
      <c r="M955" s="4"/>
      <c r="N955" s="4"/>
      <c r="O955" s="4"/>
      <c r="P955" s="4"/>
    </row>
    <row r="956" spans="12:16" ht="13.15">
      <c r="L956" s="4"/>
      <c r="M956" s="4"/>
      <c r="N956" s="4"/>
      <c r="O956" s="4"/>
      <c r="P956" s="4"/>
    </row>
    <row r="957" spans="12:16" ht="13.15">
      <c r="L957" s="4"/>
      <c r="M957" s="4"/>
      <c r="N957" s="4"/>
      <c r="O957" s="4"/>
      <c r="P957" s="4"/>
    </row>
    <row r="958" spans="12:16" ht="13.15">
      <c r="L958" s="4"/>
      <c r="M958" s="4"/>
      <c r="N958" s="4"/>
      <c r="O958" s="4"/>
      <c r="P958" s="4"/>
    </row>
    <row r="959" spans="12:16" ht="13.15">
      <c r="L959" s="4"/>
      <c r="M959" s="4"/>
      <c r="N959" s="4"/>
      <c r="O959" s="4"/>
      <c r="P959" s="4"/>
    </row>
    <row r="960" spans="12:16" ht="13.15">
      <c r="L960" s="4"/>
      <c r="M960" s="4"/>
      <c r="N960" s="4"/>
      <c r="O960" s="4"/>
      <c r="P960" s="4"/>
    </row>
    <row r="961" spans="12:16" ht="13.15">
      <c r="L961" s="4"/>
      <c r="M961" s="4"/>
      <c r="N961" s="4"/>
      <c r="O961" s="4"/>
      <c r="P961" s="4"/>
    </row>
    <row r="962" spans="12:16" ht="13.15">
      <c r="L962" s="4"/>
      <c r="M962" s="4"/>
      <c r="N962" s="4"/>
      <c r="O962" s="4"/>
      <c r="P962" s="4"/>
    </row>
    <row r="963" spans="12:16" ht="13.15">
      <c r="L963" s="4"/>
      <c r="M963" s="4"/>
      <c r="N963" s="4"/>
      <c r="O963" s="4"/>
      <c r="P963" s="4"/>
    </row>
    <row r="964" spans="12:16" ht="13.15">
      <c r="L964" s="4"/>
      <c r="M964" s="4"/>
      <c r="N964" s="4"/>
      <c r="O964" s="4"/>
      <c r="P964" s="4"/>
    </row>
    <row r="965" spans="12:16" ht="13.15">
      <c r="L965" s="4"/>
      <c r="M965" s="4"/>
      <c r="N965" s="4"/>
      <c r="O965" s="4"/>
      <c r="P965" s="4"/>
    </row>
    <row r="966" spans="12:16" ht="13.15">
      <c r="L966" s="4"/>
      <c r="M966" s="4"/>
      <c r="N966" s="4"/>
      <c r="O966" s="4"/>
      <c r="P966" s="4"/>
    </row>
    <row r="967" spans="12:16" ht="13.15">
      <c r="L967" s="4"/>
      <c r="M967" s="4"/>
      <c r="N967" s="4"/>
      <c r="O967" s="4"/>
      <c r="P967" s="4"/>
    </row>
    <row r="968" spans="12:16" ht="13.15">
      <c r="L968" s="4"/>
      <c r="M968" s="4"/>
      <c r="N968" s="4"/>
      <c r="O968" s="4"/>
      <c r="P968" s="4"/>
    </row>
    <row r="969" spans="12:16" ht="13.15">
      <c r="L969" s="4"/>
      <c r="M969" s="4"/>
      <c r="N969" s="4"/>
      <c r="O969" s="4"/>
      <c r="P969" s="4"/>
    </row>
    <row r="970" spans="12:16" ht="13.15">
      <c r="L970" s="4"/>
      <c r="M970" s="4"/>
      <c r="N970" s="4"/>
      <c r="O970" s="4"/>
      <c r="P970" s="4"/>
    </row>
    <row r="971" spans="12:16" ht="13.15">
      <c r="L971" s="4"/>
      <c r="M971" s="4"/>
      <c r="N971" s="4"/>
      <c r="O971" s="4"/>
      <c r="P971" s="4"/>
    </row>
    <row r="972" spans="12:16" ht="13.15">
      <c r="L972" s="4"/>
      <c r="M972" s="4"/>
      <c r="N972" s="4"/>
      <c r="O972" s="4"/>
      <c r="P972" s="4"/>
    </row>
    <row r="973" spans="12:16" ht="13.15">
      <c r="L973" s="4"/>
      <c r="M973" s="4"/>
      <c r="N973" s="4"/>
      <c r="O973" s="4"/>
      <c r="P973" s="4"/>
    </row>
    <row r="974" spans="12:16" ht="13.15">
      <c r="L974" s="4"/>
      <c r="M974" s="4"/>
      <c r="N974" s="4"/>
      <c r="O974" s="4"/>
      <c r="P974" s="4"/>
    </row>
    <row r="975" spans="12:16" ht="13.15">
      <c r="L975" s="4"/>
      <c r="M975" s="4"/>
      <c r="N975" s="4"/>
      <c r="O975" s="4"/>
      <c r="P975" s="4"/>
    </row>
    <row r="976" spans="12:16" ht="13.15">
      <c r="L976" s="4"/>
      <c r="M976" s="4"/>
      <c r="N976" s="4"/>
      <c r="O976" s="4"/>
      <c r="P976" s="4"/>
    </row>
    <row r="977" spans="12:16" ht="13.15">
      <c r="L977" s="4"/>
      <c r="M977" s="4"/>
      <c r="N977" s="4"/>
      <c r="O977" s="4"/>
      <c r="P977" s="4"/>
    </row>
    <row r="978" spans="12:16" ht="13.15">
      <c r="L978" s="4"/>
      <c r="M978" s="4"/>
      <c r="N978" s="4"/>
      <c r="O978" s="4"/>
      <c r="P978" s="4"/>
    </row>
    <row r="979" spans="12:16" ht="13.15">
      <c r="L979" s="4"/>
      <c r="M979" s="4"/>
      <c r="N979" s="4"/>
      <c r="O979" s="4"/>
      <c r="P979" s="4"/>
    </row>
    <row r="980" spans="12:16" ht="13.15">
      <c r="L980" s="4"/>
      <c r="M980" s="4"/>
      <c r="N980" s="4"/>
      <c r="O980" s="4"/>
      <c r="P980" s="4"/>
    </row>
    <row r="981" spans="12:16" ht="13.15">
      <c r="L981" s="4"/>
      <c r="M981" s="4"/>
      <c r="N981" s="4"/>
      <c r="O981" s="4"/>
      <c r="P981" s="4"/>
    </row>
    <row r="982" spans="12:16" ht="13.15">
      <c r="L982" s="4"/>
      <c r="M982" s="4"/>
      <c r="N982" s="4"/>
      <c r="O982" s="4"/>
      <c r="P982" s="4"/>
    </row>
    <row r="983" spans="12:16" ht="13.15">
      <c r="L983" s="4"/>
      <c r="M983" s="4"/>
      <c r="N983" s="4"/>
      <c r="O983" s="4"/>
      <c r="P983" s="4"/>
    </row>
    <row r="984" spans="12:16" ht="13.15">
      <c r="L984" s="4"/>
      <c r="M984" s="4"/>
      <c r="N984" s="4"/>
      <c r="O984" s="4"/>
      <c r="P984" s="4"/>
    </row>
    <row r="985" spans="12:16" ht="13.15">
      <c r="L985" s="4"/>
      <c r="M985" s="4"/>
      <c r="N985" s="4"/>
      <c r="O985" s="4"/>
      <c r="P985" s="4"/>
    </row>
    <row r="986" spans="12:16" ht="13.15">
      <c r="L986" s="4"/>
      <c r="M986" s="4"/>
      <c r="N986" s="4"/>
      <c r="O986" s="4"/>
      <c r="P986" s="4"/>
    </row>
    <row r="987" spans="12:16" ht="13.15">
      <c r="L987" s="4"/>
      <c r="M987" s="4"/>
      <c r="N987" s="4"/>
      <c r="O987" s="4"/>
      <c r="P987" s="4"/>
    </row>
    <row r="988" spans="12:16" ht="13.15">
      <c r="L988" s="4"/>
      <c r="M988" s="4"/>
      <c r="N988" s="4"/>
      <c r="O988" s="4"/>
      <c r="P988" s="4"/>
    </row>
    <row r="989" spans="12:16" ht="13.15">
      <c r="L989" s="4"/>
      <c r="M989" s="4"/>
      <c r="N989" s="4"/>
      <c r="O989" s="4"/>
      <c r="P989" s="4"/>
    </row>
    <row r="990" spans="12:16" ht="13.15">
      <c r="L990" s="4"/>
      <c r="M990" s="4"/>
      <c r="N990" s="4"/>
      <c r="O990" s="4"/>
      <c r="P990" s="4"/>
    </row>
    <row r="991" spans="12:16" ht="13.15">
      <c r="L991" s="4"/>
      <c r="M991" s="4"/>
      <c r="N991" s="4"/>
      <c r="O991" s="4"/>
      <c r="P991" s="4"/>
    </row>
    <row r="992" spans="12:16" ht="13.15">
      <c r="L992" s="4"/>
      <c r="M992" s="4"/>
      <c r="N992" s="4"/>
      <c r="O992" s="4"/>
      <c r="P992" s="4"/>
    </row>
    <row r="993" spans="12:16" ht="13.15">
      <c r="L993" s="4"/>
      <c r="M993" s="4"/>
      <c r="N993" s="4"/>
      <c r="O993" s="4"/>
      <c r="P993" s="4"/>
    </row>
    <row r="994" spans="12:16" ht="13.15">
      <c r="L994" s="4"/>
      <c r="M994" s="4"/>
      <c r="N994" s="4"/>
      <c r="O994" s="4"/>
      <c r="P994" s="4"/>
    </row>
    <row r="995" spans="12:16" ht="13.15">
      <c r="L995" s="4"/>
      <c r="M995" s="4"/>
      <c r="N995" s="4"/>
      <c r="O995" s="4"/>
      <c r="P995" s="4"/>
    </row>
    <row r="996" spans="12:16" ht="13.15">
      <c r="L996" s="4"/>
      <c r="M996" s="4"/>
      <c r="N996" s="4"/>
      <c r="O996" s="4"/>
      <c r="P996" s="4"/>
    </row>
    <row r="997" spans="12:16" ht="13.15">
      <c r="L997" s="4"/>
      <c r="M997" s="4"/>
      <c r="N997" s="4"/>
      <c r="O997" s="4"/>
      <c r="P997" s="4"/>
    </row>
    <row r="998" spans="12:16" ht="13.15">
      <c r="L998" s="4"/>
      <c r="M998" s="4"/>
      <c r="N998" s="4"/>
      <c r="O998" s="4"/>
      <c r="P998" s="4"/>
    </row>
    <row r="999" spans="12:16" ht="13.15">
      <c r="L999" s="4"/>
      <c r="M999" s="4"/>
      <c r="N999" s="4"/>
      <c r="O999" s="4"/>
      <c r="P999" s="4"/>
    </row>
    <row r="1000" spans="12:16" ht="13.15">
      <c r="L1000" s="4"/>
      <c r="M1000" s="4"/>
      <c r="N1000" s="4"/>
      <c r="O1000" s="4"/>
      <c r="P1000" s="4"/>
    </row>
    <row r="1001" spans="12:16" ht="13.15">
      <c r="L1001" s="4"/>
      <c r="M1001" s="4"/>
      <c r="N1001" s="4"/>
      <c r="O1001" s="4"/>
      <c r="P1001" s="4"/>
    </row>
    <row r="1002" spans="12:16" ht="13.15">
      <c r="L1002" s="4"/>
      <c r="M1002" s="4"/>
      <c r="N1002" s="4"/>
      <c r="O1002" s="4"/>
      <c r="P1002" s="4"/>
    </row>
  </sheetData>
  <mergeCells count="11">
    <mergeCell ref="AU1:AY1"/>
    <mergeCell ref="AZ1:BD1"/>
    <mergeCell ref="B1:F1"/>
    <mergeCell ref="AA1:AE1"/>
    <mergeCell ref="AF1:AJ1"/>
    <mergeCell ref="AK1:AO1"/>
    <mergeCell ref="AP1:AT1"/>
    <mergeCell ref="V1:Z1"/>
    <mergeCell ref="Q1:U1"/>
    <mergeCell ref="G1:K1"/>
    <mergeCell ref="L1:P1"/>
  </mergeCells>
  <conditionalFormatting sqref="B3:B27">
    <cfRule type="colorScale" priority="51">
      <colorScale>
        <cfvo type="min"/>
        <cfvo type="percentile" val="50"/>
        <cfvo type="max"/>
        <color rgb="FFE67C73"/>
        <color rgb="FFFFFFFF"/>
        <color rgb="FF57BB8A"/>
      </colorScale>
    </cfRule>
  </conditionalFormatting>
  <conditionalFormatting sqref="C3:C27">
    <cfRule type="colorScale" priority="50">
      <colorScale>
        <cfvo type="min"/>
        <cfvo type="percentile" val="50"/>
        <cfvo type="max"/>
        <color rgb="FF57BB8A"/>
        <color rgb="FFFFD666"/>
        <color rgb="FFE67C73"/>
      </colorScale>
    </cfRule>
  </conditionalFormatting>
  <conditionalFormatting sqref="D3:D27">
    <cfRule type="colorScale" priority="52">
      <colorScale>
        <cfvo type="min"/>
        <cfvo type="percentile" val="50"/>
        <cfvo type="max"/>
        <color rgb="FFE67C73"/>
        <color rgb="FFFFFFFF"/>
        <color rgb="FF57BB8A"/>
      </colorScale>
    </cfRule>
  </conditionalFormatting>
  <conditionalFormatting sqref="E3:E27">
    <cfRule type="colorScale" priority="53">
      <colorScale>
        <cfvo type="min"/>
        <cfvo type="percentile" val="50"/>
        <cfvo type="max"/>
        <color rgb="FFE67C73"/>
        <color rgb="FFFFFFFF"/>
        <color rgb="FF57BB8A"/>
      </colorScale>
    </cfRule>
  </conditionalFormatting>
  <conditionalFormatting sqref="F3:F27">
    <cfRule type="colorScale" priority="54">
      <colorScale>
        <cfvo type="min"/>
        <cfvo type="percentile" val="50"/>
        <cfvo type="max"/>
        <color rgb="FFE67C73"/>
        <color rgb="FFFFFFFF"/>
        <color rgb="FF57BB8A"/>
      </colorScale>
    </cfRule>
  </conditionalFormatting>
  <conditionalFormatting sqref="G3:G27">
    <cfRule type="colorScale" priority="49">
      <colorScale>
        <cfvo type="min"/>
        <cfvo type="percentile" val="50"/>
        <cfvo type="max"/>
        <color rgb="FFE67C73"/>
        <color rgb="FFFFFFFF"/>
        <color rgb="FF57BB8A"/>
      </colorScale>
    </cfRule>
  </conditionalFormatting>
  <conditionalFormatting sqref="G3:BD27">
    <cfRule type="containsText" dxfId="0" priority="55" operator="containsText" text="N/A">
      <formula>NOT(ISERROR(SEARCH(("N/A"),(G3))))</formula>
    </cfRule>
  </conditionalFormatting>
  <conditionalFormatting sqref="I3:I27">
    <cfRule type="colorScale" priority="1">
      <colorScale>
        <cfvo type="min"/>
        <cfvo type="percentile" val="50"/>
        <cfvo type="max"/>
        <color rgb="FFE67C73"/>
        <color rgb="FFFFFFFF"/>
        <color rgb="FF57BB8A"/>
      </colorScale>
    </cfRule>
  </conditionalFormatting>
  <conditionalFormatting sqref="J3:J27">
    <cfRule type="colorScale" priority="3">
      <colorScale>
        <cfvo type="min"/>
        <cfvo type="percentile" val="50"/>
        <cfvo type="max"/>
        <color rgb="FFE67C73"/>
        <color rgb="FFFFFFFF"/>
        <color rgb="FF57BB8A"/>
      </colorScale>
    </cfRule>
  </conditionalFormatting>
  <conditionalFormatting sqref="K3:K27">
    <cfRule type="colorScale" priority="2">
      <colorScale>
        <cfvo type="min"/>
        <cfvo type="percentile" val="50"/>
        <cfvo type="max"/>
        <color rgb="FFE67C73"/>
        <color rgb="FFFFFFFF"/>
        <color rgb="FF57BB8A"/>
      </colorScale>
    </cfRule>
  </conditionalFormatting>
  <conditionalFormatting sqref="L3:L26">
    <cfRule type="colorScale" priority="13">
      <colorScale>
        <cfvo type="min"/>
        <cfvo type="percentile" val="50"/>
        <cfvo type="max"/>
        <color rgb="FFE67C73"/>
        <color rgb="FFFFFFFF"/>
        <color rgb="FF57BB8A"/>
      </colorScale>
    </cfRule>
  </conditionalFormatting>
  <conditionalFormatting sqref="M3:M27">
    <cfRule type="colorScale" priority="4">
      <colorScale>
        <cfvo type="min"/>
        <cfvo type="percentile" val="50"/>
        <cfvo type="max"/>
        <color rgb="FF57BB8A"/>
        <color rgb="FFFFD666"/>
        <color rgb="FFE67C73"/>
      </colorScale>
    </cfRule>
  </conditionalFormatting>
  <conditionalFormatting sqref="N3:N27">
    <cfRule type="colorScale" priority="14">
      <colorScale>
        <cfvo type="min"/>
        <cfvo type="percentile" val="50"/>
        <cfvo type="max"/>
        <color rgb="FFE67C73"/>
        <color rgb="FFFFFFFF"/>
        <color rgb="FF57BB8A"/>
      </colorScale>
    </cfRule>
  </conditionalFormatting>
  <conditionalFormatting sqref="O3:O27">
    <cfRule type="colorScale" priority="15">
      <colorScale>
        <cfvo type="min"/>
        <cfvo type="percentile" val="50"/>
        <cfvo type="max"/>
        <color rgb="FFE67C73"/>
        <color rgb="FFFFFFFF"/>
        <color rgb="FF57BB8A"/>
      </colorScale>
    </cfRule>
  </conditionalFormatting>
  <conditionalFormatting sqref="P3:P27">
    <cfRule type="colorScale" priority="16">
      <colorScale>
        <cfvo type="min"/>
        <cfvo type="percentile" val="50"/>
        <cfvo type="max"/>
        <color rgb="FFE67C73"/>
        <color rgb="FFFFFFFF"/>
        <color rgb="FF57BB8A"/>
      </colorScale>
    </cfRule>
  </conditionalFormatting>
  <conditionalFormatting sqref="Q3:Q27">
    <cfRule type="colorScale" priority="17">
      <colorScale>
        <cfvo type="min"/>
        <cfvo type="percentile" val="50"/>
        <cfvo type="max"/>
        <color rgb="FFE67C73"/>
        <color rgb="FFFFFFFF"/>
        <color rgb="FF57BB8A"/>
      </colorScale>
    </cfRule>
  </conditionalFormatting>
  <conditionalFormatting sqref="R3:R27">
    <cfRule type="colorScale" priority="5">
      <colorScale>
        <cfvo type="min"/>
        <cfvo type="percentile" val="50"/>
        <cfvo type="max"/>
        <color rgb="FF57BB8A"/>
        <color rgb="FFFFD666"/>
        <color rgb="FFE67C73"/>
      </colorScale>
    </cfRule>
  </conditionalFormatting>
  <conditionalFormatting sqref="S3:S27">
    <cfRule type="colorScale" priority="18">
      <colorScale>
        <cfvo type="min"/>
        <cfvo type="percentile" val="50"/>
        <cfvo type="max"/>
        <color rgb="FFE67C73"/>
        <color rgb="FFFFFFFF"/>
        <color rgb="FF57BB8A"/>
      </colorScale>
    </cfRule>
  </conditionalFormatting>
  <conditionalFormatting sqref="T3:T27">
    <cfRule type="colorScale" priority="19">
      <colorScale>
        <cfvo type="min"/>
        <cfvo type="percentile" val="50"/>
        <cfvo type="max"/>
        <color rgb="FFE67C73"/>
        <color rgb="FFFFFFFF"/>
        <color rgb="FF57BB8A"/>
      </colorScale>
    </cfRule>
  </conditionalFormatting>
  <conditionalFormatting sqref="U3:U27">
    <cfRule type="colorScale" priority="20">
      <colorScale>
        <cfvo type="min"/>
        <cfvo type="percentile" val="50"/>
        <cfvo type="max"/>
        <color rgb="FFE67C73"/>
        <color rgb="FFFFFFFF"/>
        <color rgb="FF57BB8A"/>
      </colorScale>
    </cfRule>
  </conditionalFormatting>
  <conditionalFormatting sqref="V3:V27">
    <cfRule type="colorScale" priority="21">
      <colorScale>
        <cfvo type="min"/>
        <cfvo type="percentile" val="50"/>
        <cfvo type="max"/>
        <color rgb="FFE67C73"/>
        <color rgb="FFFFFFFF"/>
        <color rgb="FF57BB8A"/>
      </colorScale>
    </cfRule>
  </conditionalFormatting>
  <conditionalFormatting sqref="W3:W27">
    <cfRule type="colorScale" priority="6">
      <colorScale>
        <cfvo type="min"/>
        <cfvo type="percentile" val="50"/>
        <cfvo type="max"/>
        <color rgb="FF57BB8A"/>
        <color rgb="FFFFD666"/>
        <color rgb="FFE67C73"/>
      </colorScale>
    </cfRule>
  </conditionalFormatting>
  <conditionalFormatting sqref="X3:X27">
    <cfRule type="colorScale" priority="22">
      <colorScale>
        <cfvo type="min"/>
        <cfvo type="percentile" val="50"/>
        <cfvo type="max"/>
        <color rgb="FFE67C73"/>
        <color rgb="FFFFFFFF"/>
        <color rgb="FF57BB8A"/>
      </colorScale>
    </cfRule>
  </conditionalFormatting>
  <conditionalFormatting sqref="Y3:Y27">
    <cfRule type="colorScale" priority="23">
      <colorScale>
        <cfvo type="min"/>
        <cfvo type="percentile" val="50"/>
        <cfvo type="max"/>
        <color rgb="FFE67C73"/>
        <color rgb="FFFFFFFF"/>
        <color rgb="FF57BB8A"/>
      </colorScale>
    </cfRule>
  </conditionalFormatting>
  <conditionalFormatting sqref="Z3:Z27">
    <cfRule type="colorScale" priority="24">
      <colorScale>
        <cfvo type="min"/>
        <cfvo type="percentile" val="50"/>
        <cfvo type="max"/>
        <color rgb="FFE67C73"/>
        <color rgb="FFFFFFFF"/>
        <color rgb="FF57BB8A"/>
      </colorScale>
    </cfRule>
  </conditionalFormatting>
  <conditionalFormatting sqref="AA3:AA27">
    <cfRule type="colorScale" priority="25">
      <colorScale>
        <cfvo type="min"/>
        <cfvo type="percentile" val="50"/>
        <cfvo type="max"/>
        <color rgb="FFE67C73"/>
        <color rgb="FFFFFFFF"/>
        <color rgb="FF57BB8A"/>
      </colorScale>
    </cfRule>
  </conditionalFormatting>
  <conditionalFormatting sqref="AB3:AB27">
    <cfRule type="colorScale" priority="7">
      <colorScale>
        <cfvo type="min"/>
        <cfvo type="percentile" val="50"/>
        <cfvo type="max"/>
        <color rgb="FF57BB8A"/>
        <color rgb="FFFFD666"/>
        <color rgb="FFE67C73"/>
      </colorScale>
    </cfRule>
  </conditionalFormatting>
  <conditionalFormatting sqref="AC3:AC27">
    <cfRule type="colorScale" priority="26">
      <colorScale>
        <cfvo type="min"/>
        <cfvo type="percentile" val="50"/>
        <cfvo type="max"/>
        <color rgb="FFE67C73"/>
        <color rgb="FFFFFFFF"/>
        <color rgb="FF57BB8A"/>
      </colorScale>
    </cfRule>
  </conditionalFormatting>
  <conditionalFormatting sqref="AD3:AD27">
    <cfRule type="colorScale" priority="27">
      <colorScale>
        <cfvo type="min"/>
        <cfvo type="percentile" val="50"/>
        <cfvo type="max"/>
        <color rgb="FFE67C73"/>
        <color rgb="FFFFFFFF"/>
        <color rgb="FF57BB8A"/>
      </colorScale>
    </cfRule>
  </conditionalFormatting>
  <conditionalFormatting sqref="AE3:AE27">
    <cfRule type="colorScale" priority="28">
      <colorScale>
        <cfvo type="min"/>
        <cfvo type="percentile" val="50"/>
        <cfvo type="max"/>
        <color rgb="FFE67C73"/>
        <color rgb="FFFFFFFF"/>
        <color rgb="FF57BB8A"/>
      </colorScale>
    </cfRule>
  </conditionalFormatting>
  <conditionalFormatting sqref="AF3:AF27">
    <cfRule type="colorScale" priority="29">
      <colorScale>
        <cfvo type="min"/>
        <cfvo type="percentile" val="50"/>
        <cfvo type="max"/>
        <color rgb="FFE67C73"/>
        <color rgb="FFFFFFFF"/>
        <color rgb="FF57BB8A"/>
      </colorScale>
    </cfRule>
  </conditionalFormatting>
  <conditionalFormatting sqref="AG3:AG27">
    <cfRule type="colorScale" priority="8">
      <colorScale>
        <cfvo type="min"/>
        <cfvo type="percentile" val="50"/>
        <cfvo type="max"/>
        <color rgb="FF57BB8A"/>
        <color rgb="FFFFD666"/>
        <color rgb="FFE67C73"/>
      </colorScale>
    </cfRule>
  </conditionalFormatting>
  <conditionalFormatting sqref="AH3:AH27">
    <cfRule type="colorScale" priority="30">
      <colorScale>
        <cfvo type="min"/>
        <cfvo type="percentile" val="50"/>
        <cfvo type="max"/>
        <color rgb="FFE67C73"/>
        <color rgb="FFFFFFFF"/>
        <color rgb="FF57BB8A"/>
      </colorScale>
    </cfRule>
  </conditionalFormatting>
  <conditionalFormatting sqref="AI3:AI27">
    <cfRule type="colorScale" priority="31">
      <colorScale>
        <cfvo type="min"/>
        <cfvo type="percentile" val="50"/>
        <cfvo type="max"/>
        <color rgb="FFE67C73"/>
        <color rgb="FFFFFFFF"/>
        <color rgb="FF57BB8A"/>
      </colorScale>
    </cfRule>
  </conditionalFormatting>
  <conditionalFormatting sqref="AJ3:AJ27">
    <cfRule type="colorScale" priority="32">
      <colorScale>
        <cfvo type="min"/>
        <cfvo type="percentile" val="50"/>
        <cfvo type="max"/>
        <color rgb="FFE67C73"/>
        <color rgb="FFFFFFFF"/>
        <color rgb="FF57BB8A"/>
      </colorScale>
    </cfRule>
  </conditionalFormatting>
  <conditionalFormatting sqref="AK3:AK27">
    <cfRule type="colorScale" priority="33">
      <colorScale>
        <cfvo type="min"/>
        <cfvo type="percentile" val="50"/>
        <cfvo type="max"/>
        <color rgb="FFE67C73"/>
        <color rgb="FFFFFFFF"/>
        <color rgb="FF57BB8A"/>
      </colorScale>
    </cfRule>
  </conditionalFormatting>
  <conditionalFormatting sqref="AL3:AL27">
    <cfRule type="colorScale" priority="9">
      <colorScale>
        <cfvo type="min"/>
        <cfvo type="percentile" val="50"/>
        <cfvo type="max"/>
        <color rgb="FF57BB8A"/>
        <color rgb="FFFFD666"/>
        <color rgb="FFE67C73"/>
      </colorScale>
    </cfRule>
  </conditionalFormatting>
  <conditionalFormatting sqref="AM3:AM27">
    <cfRule type="colorScale" priority="34">
      <colorScale>
        <cfvo type="min"/>
        <cfvo type="percentile" val="50"/>
        <cfvo type="max"/>
        <color rgb="FFE67C73"/>
        <color rgb="FFFFFFFF"/>
        <color rgb="FF57BB8A"/>
      </colorScale>
    </cfRule>
  </conditionalFormatting>
  <conditionalFormatting sqref="AN3:AN27">
    <cfRule type="colorScale" priority="35">
      <colorScale>
        <cfvo type="min"/>
        <cfvo type="percentile" val="50"/>
        <cfvo type="max"/>
        <color rgb="FFE67C73"/>
        <color rgb="FFFFFFFF"/>
        <color rgb="FF57BB8A"/>
      </colorScale>
    </cfRule>
  </conditionalFormatting>
  <conditionalFormatting sqref="AO3:AO27">
    <cfRule type="colorScale" priority="36">
      <colorScale>
        <cfvo type="min"/>
        <cfvo type="percentile" val="50"/>
        <cfvo type="max"/>
        <color rgb="FFE67C73"/>
        <color rgb="FFFFFFFF"/>
        <color rgb="FF57BB8A"/>
      </colorScale>
    </cfRule>
  </conditionalFormatting>
  <conditionalFormatting sqref="AP3:AP27">
    <cfRule type="colorScale" priority="37">
      <colorScale>
        <cfvo type="min"/>
        <cfvo type="percentile" val="50"/>
        <cfvo type="max"/>
        <color rgb="FFE67C73"/>
        <color rgb="FFFFFFFF"/>
        <color rgb="FF57BB8A"/>
      </colorScale>
    </cfRule>
  </conditionalFormatting>
  <conditionalFormatting sqref="AQ3:AQ27">
    <cfRule type="colorScale" priority="10">
      <colorScale>
        <cfvo type="min"/>
        <cfvo type="percentile" val="50"/>
        <cfvo type="max"/>
        <color rgb="FF57BB8A"/>
        <color rgb="FFFFD666"/>
        <color rgb="FFE67C73"/>
      </colorScale>
    </cfRule>
  </conditionalFormatting>
  <conditionalFormatting sqref="AR3:AR27">
    <cfRule type="colorScale" priority="38">
      <colorScale>
        <cfvo type="min"/>
        <cfvo type="percentile" val="50"/>
        <cfvo type="max"/>
        <color rgb="FFE67C73"/>
        <color rgb="FFFFFFFF"/>
        <color rgb="FF57BB8A"/>
      </colorScale>
    </cfRule>
  </conditionalFormatting>
  <conditionalFormatting sqref="AS3:AS27">
    <cfRule type="colorScale" priority="39">
      <colorScale>
        <cfvo type="min"/>
        <cfvo type="percentile" val="50"/>
        <cfvo type="max"/>
        <color rgb="FFE67C73"/>
        <color rgb="FFFFFFFF"/>
        <color rgb="FF57BB8A"/>
      </colorScale>
    </cfRule>
  </conditionalFormatting>
  <conditionalFormatting sqref="AT3:AT27">
    <cfRule type="colorScale" priority="40">
      <colorScale>
        <cfvo type="min"/>
        <cfvo type="percentile" val="50"/>
        <cfvo type="max"/>
        <color rgb="FFE67C73"/>
        <color rgb="FFFFFFFF"/>
        <color rgb="FF57BB8A"/>
      </colorScale>
    </cfRule>
  </conditionalFormatting>
  <conditionalFormatting sqref="AU3:AU27">
    <cfRule type="colorScale" priority="41">
      <colorScale>
        <cfvo type="min"/>
        <cfvo type="percentile" val="50"/>
        <cfvo type="max"/>
        <color rgb="FFE67C73"/>
        <color rgb="FFFFFFFF"/>
        <color rgb="FF57BB8A"/>
      </colorScale>
    </cfRule>
  </conditionalFormatting>
  <conditionalFormatting sqref="AV3:AV27">
    <cfRule type="colorScale" priority="11">
      <colorScale>
        <cfvo type="min"/>
        <cfvo type="percentile" val="50"/>
        <cfvo type="max"/>
        <color rgb="FF57BB8A"/>
        <color rgb="FFFFD666"/>
        <color rgb="FFE67C73"/>
      </colorScale>
    </cfRule>
  </conditionalFormatting>
  <conditionalFormatting sqref="AW3:AW27">
    <cfRule type="colorScale" priority="42">
      <colorScale>
        <cfvo type="min"/>
        <cfvo type="percentile" val="50"/>
        <cfvo type="max"/>
        <color rgb="FFE67C73"/>
        <color rgb="FFFFFFFF"/>
        <color rgb="FF57BB8A"/>
      </colorScale>
    </cfRule>
  </conditionalFormatting>
  <conditionalFormatting sqref="AX3:AX27">
    <cfRule type="colorScale" priority="43">
      <colorScale>
        <cfvo type="min"/>
        <cfvo type="percentile" val="50"/>
        <cfvo type="max"/>
        <color rgb="FFE67C73"/>
        <color rgb="FFFFFFFF"/>
        <color rgb="FF57BB8A"/>
      </colorScale>
    </cfRule>
  </conditionalFormatting>
  <conditionalFormatting sqref="AY3:AY27">
    <cfRule type="colorScale" priority="45">
      <colorScale>
        <cfvo type="min"/>
        <cfvo type="percentile" val="50"/>
        <cfvo type="max"/>
        <color rgb="FFE67C73"/>
        <color rgb="FFFFFFFF"/>
        <color rgb="FF57BB8A"/>
      </colorScale>
    </cfRule>
  </conditionalFormatting>
  <conditionalFormatting sqref="AZ3:AZ27">
    <cfRule type="colorScale" priority="44">
      <colorScale>
        <cfvo type="min"/>
        <cfvo type="percentile" val="50"/>
        <cfvo type="max"/>
        <color rgb="FFE67C73"/>
        <color rgb="FFFFFFFF"/>
        <color rgb="FF57BB8A"/>
      </colorScale>
    </cfRule>
  </conditionalFormatting>
  <conditionalFormatting sqref="BA3:BA27">
    <cfRule type="colorScale" priority="12">
      <colorScale>
        <cfvo type="min"/>
        <cfvo type="percentile" val="50"/>
        <cfvo type="max"/>
        <color rgb="FF57BB8A"/>
        <color rgb="FFFFD666"/>
        <color rgb="FFE67C73"/>
      </colorScale>
    </cfRule>
  </conditionalFormatting>
  <conditionalFormatting sqref="BB3:BB27">
    <cfRule type="colorScale" priority="46">
      <colorScale>
        <cfvo type="min"/>
        <cfvo type="percentile" val="50"/>
        <cfvo type="max"/>
        <color rgb="FFE67C73"/>
        <color rgb="FFFFFFFF"/>
        <color rgb="FF57BB8A"/>
      </colorScale>
    </cfRule>
  </conditionalFormatting>
  <conditionalFormatting sqref="BC3:BC27">
    <cfRule type="colorScale" priority="47">
      <colorScale>
        <cfvo type="min"/>
        <cfvo type="percentile" val="50"/>
        <cfvo type="max"/>
        <color rgb="FFE67C73"/>
        <color rgb="FFFFFFFF"/>
        <color rgb="FF57BB8A"/>
      </colorScale>
    </cfRule>
  </conditionalFormatting>
  <conditionalFormatting sqref="BD3:BD27">
    <cfRule type="colorScale" priority="48">
      <colorScale>
        <cfvo type="min"/>
        <cfvo type="percentile" val="50"/>
        <cfvo type="max"/>
        <color rgb="FFE67C73"/>
        <color rgb="FFFFFFFF"/>
        <color rgb="FF57BB8A"/>
      </colorScale>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38761D"/>
    <outlinePr summaryBelow="0" summaryRight="0"/>
  </sheetPr>
  <dimension ref="A1:Z161"/>
  <sheetViews>
    <sheetView workbookViewId="0">
      <pane ySplit="1" topLeftCell="A2" activePane="bottomLeft" state="frozen"/>
      <selection pane="bottomLeft" activeCell="B3" sqref="B3"/>
    </sheetView>
  </sheetViews>
  <sheetFormatPr defaultColWidth="14.42578125" defaultRowHeight="15.75" customHeight="1"/>
  <cols>
    <col min="1" max="1" width="12" customWidth="1"/>
    <col min="2" max="3" width="40.85546875" customWidth="1"/>
    <col min="4" max="5" width="10.5703125" customWidth="1"/>
    <col min="6" max="7" width="33.28515625" customWidth="1"/>
  </cols>
  <sheetData>
    <row r="1" spans="1:26" ht="27.6">
      <c r="A1" s="186" t="s">
        <v>51</v>
      </c>
      <c r="B1" s="7" t="s">
        <v>247</v>
      </c>
      <c r="C1" s="7" t="s">
        <v>248</v>
      </c>
      <c r="D1" s="7" t="s">
        <v>249</v>
      </c>
      <c r="E1" s="7" t="s">
        <v>250</v>
      </c>
      <c r="F1" s="7" t="s">
        <v>251</v>
      </c>
      <c r="G1" s="7" t="s">
        <v>252</v>
      </c>
      <c r="H1" s="163"/>
      <c r="I1" s="163"/>
      <c r="J1" s="163"/>
      <c r="K1" s="163"/>
      <c r="L1" s="163"/>
      <c r="M1" s="163"/>
      <c r="N1" s="163"/>
      <c r="O1" s="163"/>
      <c r="P1" s="163"/>
      <c r="Q1" s="163"/>
      <c r="R1" s="163"/>
      <c r="S1" s="163"/>
      <c r="T1" s="163"/>
      <c r="U1" s="163"/>
      <c r="V1" s="163"/>
      <c r="W1" s="163"/>
      <c r="X1" s="163"/>
      <c r="Y1" s="163"/>
      <c r="Z1" s="163"/>
    </row>
    <row r="2" spans="1:26" ht="13.9">
      <c r="A2" s="236" t="s">
        <v>253</v>
      </c>
      <c r="B2" s="164" t="s">
        <v>53</v>
      </c>
      <c r="C2" s="165"/>
      <c r="D2" s="165"/>
      <c r="E2" s="165"/>
      <c r="F2" s="165"/>
      <c r="G2" s="165"/>
      <c r="H2" s="166"/>
      <c r="I2" s="166"/>
      <c r="J2" s="166"/>
      <c r="K2" s="166"/>
      <c r="L2" s="166"/>
      <c r="M2" s="166"/>
      <c r="N2" s="166"/>
      <c r="O2" s="166"/>
      <c r="P2" s="166"/>
      <c r="Q2" s="166"/>
      <c r="R2" s="166"/>
      <c r="S2" s="166"/>
      <c r="T2" s="166"/>
      <c r="U2" s="166"/>
      <c r="V2" s="166"/>
      <c r="W2" s="166"/>
      <c r="X2" s="166"/>
      <c r="Y2" s="166"/>
      <c r="Z2" s="166"/>
    </row>
    <row r="3" spans="1:26" ht="13.9">
      <c r="A3" s="236" t="s">
        <v>254</v>
      </c>
      <c r="B3" s="164" t="s">
        <v>80</v>
      </c>
      <c r="C3" s="165"/>
      <c r="D3" s="165"/>
      <c r="E3" s="165"/>
      <c r="F3" s="165"/>
      <c r="G3" s="165"/>
      <c r="H3" s="107"/>
      <c r="I3" s="107"/>
      <c r="J3" s="107"/>
      <c r="K3" s="107"/>
      <c r="L3" s="107"/>
      <c r="M3" s="107"/>
      <c r="N3" s="107"/>
      <c r="O3" s="107"/>
      <c r="P3" s="107"/>
      <c r="Q3" s="107"/>
      <c r="R3" s="107"/>
      <c r="S3" s="107"/>
      <c r="T3" s="107"/>
      <c r="U3" s="107"/>
      <c r="V3" s="107"/>
      <c r="W3" s="107"/>
      <c r="X3" s="107"/>
      <c r="Y3" s="107"/>
      <c r="Z3" s="107"/>
    </row>
    <row r="4" spans="1:26" ht="26.45">
      <c r="A4" s="236" t="s">
        <v>255</v>
      </c>
      <c r="B4" s="164" t="s">
        <v>256</v>
      </c>
      <c r="C4" s="165"/>
      <c r="D4" s="165"/>
      <c r="E4" s="165"/>
      <c r="F4" s="165"/>
      <c r="G4" s="165"/>
      <c r="H4" s="107"/>
      <c r="I4" s="107"/>
      <c r="J4" s="107"/>
      <c r="K4" s="107"/>
      <c r="L4" s="107"/>
      <c r="M4" s="107"/>
      <c r="N4" s="107"/>
      <c r="O4" s="107"/>
      <c r="P4" s="107"/>
      <c r="Q4" s="107"/>
      <c r="R4" s="107"/>
      <c r="S4" s="107"/>
      <c r="T4" s="107"/>
      <c r="U4" s="107"/>
      <c r="V4" s="107"/>
      <c r="W4" s="107"/>
      <c r="X4" s="107"/>
      <c r="Y4" s="107"/>
      <c r="Z4" s="107"/>
    </row>
    <row r="5" spans="1:26" ht="13.9">
      <c r="A5" s="237" t="s">
        <v>257</v>
      </c>
      <c r="B5" s="167" t="s">
        <v>258</v>
      </c>
      <c r="C5" s="167" t="s">
        <v>259</v>
      </c>
      <c r="D5" s="166"/>
      <c r="E5" s="166"/>
      <c r="F5" s="166"/>
      <c r="G5" s="166"/>
      <c r="H5" s="107"/>
      <c r="I5" s="107"/>
      <c r="J5" s="107"/>
      <c r="K5" s="107"/>
      <c r="L5" s="107"/>
      <c r="M5" s="107"/>
      <c r="N5" s="107"/>
      <c r="O5" s="107"/>
      <c r="P5" s="107"/>
      <c r="Q5" s="107"/>
      <c r="R5" s="107"/>
      <c r="S5" s="107"/>
      <c r="T5" s="107"/>
      <c r="U5" s="107"/>
      <c r="V5" s="107"/>
      <c r="W5" s="107"/>
      <c r="X5" s="107"/>
      <c r="Y5" s="107"/>
      <c r="Z5" s="107"/>
    </row>
    <row r="6" spans="1:26" ht="13.9">
      <c r="A6" s="186">
        <v>1</v>
      </c>
      <c r="B6" s="168" t="s">
        <v>21</v>
      </c>
      <c r="C6" s="169"/>
      <c r="D6" s="169"/>
      <c r="E6" s="169"/>
      <c r="F6" s="170"/>
      <c r="G6" s="170"/>
      <c r="H6" s="107"/>
      <c r="I6" s="107"/>
      <c r="J6" s="107"/>
      <c r="K6" s="107"/>
      <c r="L6" s="107"/>
      <c r="M6" s="107"/>
      <c r="N6" s="107"/>
      <c r="O6" s="107"/>
      <c r="P6" s="107"/>
      <c r="Q6" s="107"/>
      <c r="R6" s="107"/>
      <c r="S6" s="107"/>
      <c r="T6" s="107"/>
      <c r="U6" s="107"/>
      <c r="V6" s="107"/>
      <c r="W6" s="107"/>
      <c r="X6" s="107"/>
      <c r="Y6" s="107"/>
      <c r="Z6" s="107"/>
    </row>
    <row r="7" spans="1:26" ht="124.15">
      <c r="A7" s="187">
        <v>1.1000000000000001</v>
      </c>
      <c r="B7" s="172" t="s">
        <v>85</v>
      </c>
      <c r="C7" s="173" t="s">
        <v>260</v>
      </c>
      <c r="D7" s="174">
        <v>2</v>
      </c>
      <c r="E7" s="188">
        <v>2</v>
      </c>
      <c r="F7" s="189" t="s">
        <v>261</v>
      </c>
      <c r="G7" s="238" t="s">
        <v>262</v>
      </c>
      <c r="H7" s="107"/>
      <c r="I7" s="107"/>
      <c r="J7" s="107"/>
      <c r="K7" s="107"/>
      <c r="L7" s="107"/>
      <c r="M7" s="107"/>
      <c r="N7" s="107"/>
      <c r="O7" s="107"/>
      <c r="P7" s="107"/>
      <c r="Q7" s="107"/>
      <c r="R7" s="107"/>
      <c r="S7" s="107"/>
      <c r="T7" s="107"/>
      <c r="U7" s="107"/>
      <c r="V7" s="107"/>
      <c r="W7" s="107"/>
      <c r="X7" s="107"/>
      <c r="Y7" s="107"/>
      <c r="Z7" s="107"/>
    </row>
    <row r="8" spans="1:26" ht="55.15">
      <c r="A8" s="187">
        <v>1.2</v>
      </c>
      <c r="B8" s="172" t="s">
        <v>86</v>
      </c>
      <c r="C8" s="173" t="s">
        <v>263</v>
      </c>
      <c r="D8" s="174">
        <v>2</v>
      </c>
      <c r="E8" s="188">
        <v>0</v>
      </c>
      <c r="F8" s="175"/>
      <c r="G8" s="175" t="s">
        <v>264</v>
      </c>
      <c r="H8" s="107"/>
      <c r="I8" s="107"/>
      <c r="J8" s="107"/>
      <c r="K8" s="107"/>
      <c r="L8" s="107"/>
      <c r="M8" s="107"/>
      <c r="N8" s="107"/>
      <c r="O8" s="107"/>
      <c r="P8" s="107"/>
      <c r="Q8" s="107"/>
      <c r="R8" s="107"/>
      <c r="S8" s="107"/>
      <c r="T8" s="107"/>
      <c r="U8" s="107"/>
      <c r="V8" s="107"/>
      <c r="W8" s="107"/>
      <c r="X8" s="107"/>
      <c r="Y8" s="107"/>
      <c r="Z8" s="107"/>
    </row>
    <row r="9" spans="1:26" ht="55.15">
      <c r="A9" s="187">
        <v>1.3</v>
      </c>
      <c r="B9" s="172" t="s">
        <v>87</v>
      </c>
      <c r="C9" s="173" t="s">
        <v>265</v>
      </c>
      <c r="D9" s="174">
        <v>1</v>
      </c>
      <c r="E9" s="188">
        <v>1</v>
      </c>
      <c r="F9" s="175"/>
      <c r="G9" s="175" t="s">
        <v>266</v>
      </c>
      <c r="H9" s="107"/>
      <c r="I9" s="107"/>
      <c r="J9" s="107"/>
      <c r="K9" s="107"/>
      <c r="L9" s="107"/>
      <c r="M9" s="107"/>
      <c r="N9" s="107"/>
      <c r="O9" s="107"/>
      <c r="P9" s="107"/>
      <c r="Q9" s="107"/>
      <c r="R9" s="107"/>
      <c r="S9" s="107"/>
      <c r="T9" s="107"/>
      <c r="U9" s="107"/>
      <c r="V9" s="107"/>
      <c r="W9" s="107"/>
      <c r="X9" s="107"/>
      <c r="Y9" s="107"/>
      <c r="Z9" s="107"/>
    </row>
    <row r="10" spans="1:26" ht="41.45">
      <c r="A10" s="187">
        <v>1.4</v>
      </c>
      <c r="B10" s="172" t="s">
        <v>88</v>
      </c>
      <c r="C10" s="173" t="s">
        <v>267</v>
      </c>
      <c r="D10" s="174">
        <v>1</v>
      </c>
      <c r="E10" s="188">
        <v>1</v>
      </c>
      <c r="F10" s="239" t="s">
        <v>261</v>
      </c>
      <c r="G10" s="175"/>
      <c r="H10" s="107"/>
      <c r="I10" s="107"/>
      <c r="J10" s="107"/>
      <c r="K10" s="107"/>
      <c r="L10" s="107"/>
      <c r="M10" s="107"/>
      <c r="N10" s="107"/>
      <c r="O10" s="107"/>
      <c r="P10" s="107"/>
      <c r="Q10" s="107"/>
      <c r="R10" s="107"/>
      <c r="S10" s="107"/>
      <c r="T10" s="107"/>
      <c r="U10" s="107"/>
      <c r="V10" s="107"/>
      <c r="W10" s="107"/>
      <c r="X10" s="107"/>
      <c r="Y10" s="107"/>
      <c r="Z10" s="107"/>
    </row>
    <row r="11" spans="1:26" ht="13.9">
      <c r="A11" s="187"/>
      <c r="B11" s="173"/>
      <c r="C11" s="173"/>
      <c r="D11" s="174"/>
      <c r="E11" s="188"/>
      <c r="F11" s="175"/>
      <c r="G11" s="175"/>
      <c r="H11" s="107"/>
      <c r="I11" s="107"/>
      <c r="J11" s="107"/>
      <c r="K11" s="107"/>
      <c r="L11" s="107"/>
      <c r="M11" s="107"/>
      <c r="N11" s="107"/>
      <c r="O11" s="107"/>
      <c r="P11" s="107"/>
      <c r="Q11" s="107"/>
      <c r="R11" s="107"/>
      <c r="S11" s="107"/>
      <c r="T11" s="107"/>
      <c r="U11" s="107"/>
      <c r="V11" s="107"/>
      <c r="W11" s="107"/>
      <c r="X11" s="107"/>
      <c r="Y11" s="107"/>
      <c r="Z11" s="107"/>
    </row>
    <row r="12" spans="1:26" ht="13.9">
      <c r="A12" s="186">
        <v>2</v>
      </c>
      <c r="B12" s="168" t="s">
        <v>23</v>
      </c>
      <c r="C12" s="169"/>
      <c r="D12" s="169"/>
      <c r="E12" s="169"/>
      <c r="F12" s="170"/>
      <c r="G12" s="170"/>
      <c r="H12" s="107"/>
      <c r="I12" s="107"/>
      <c r="J12" s="107"/>
      <c r="K12" s="107"/>
      <c r="L12" s="107"/>
      <c r="M12" s="107"/>
      <c r="N12" s="107"/>
      <c r="O12" s="107"/>
      <c r="P12" s="107"/>
      <c r="Q12" s="107"/>
      <c r="R12" s="107"/>
      <c r="S12" s="107"/>
      <c r="T12" s="107"/>
      <c r="U12" s="107"/>
      <c r="V12" s="107"/>
      <c r="W12" s="107"/>
      <c r="X12" s="107"/>
      <c r="Y12" s="107"/>
      <c r="Z12" s="107"/>
    </row>
    <row r="13" spans="1:26" ht="151.9">
      <c r="A13" s="187">
        <v>2.1</v>
      </c>
      <c r="B13" s="172" t="s">
        <v>89</v>
      </c>
      <c r="C13" s="173" t="s">
        <v>268</v>
      </c>
      <c r="D13" s="174">
        <v>2</v>
      </c>
      <c r="E13" s="188">
        <v>2</v>
      </c>
      <c r="F13" s="239" t="s">
        <v>269</v>
      </c>
      <c r="G13" s="175" t="s">
        <v>270</v>
      </c>
      <c r="H13" s="107"/>
      <c r="I13" s="107"/>
      <c r="J13" s="107"/>
      <c r="K13" s="107"/>
      <c r="L13" s="107"/>
      <c r="M13" s="107"/>
      <c r="N13" s="107"/>
      <c r="O13" s="107"/>
      <c r="P13" s="107"/>
      <c r="Q13" s="107"/>
      <c r="R13" s="107"/>
      <c r="S13" s="107"/>
      <c r="T13" s="107"/>
      <c r="U13" s="107"/>
      <c r="V13" s="107"/>
      <c r="W13" s="107"/>
      <c r="X13" s="107"/>
      <c r="Y13" s="107"/>
      <c r="Z13" s="107"/>
    </row>
    <row r="14" spans="1:26" ht="55.15">
      <c r="A14" s="187">
        <v>2.2000000000000002</v>
      </c>
      <c r="B14" s="172" t="s">
        <v>90</v>
      </c>
      <c r="C14" s="173" t="s">
        <v>271</v>
      </c>
      <c r="D14" s="174">
        <v>3</v>
      </c>
      <c r="E14" s="188">
        <v>3</v>
      </c>
      <c r="F14" s="175"/>
      <c r="G14" s="190" t="s">
        <v>272</v>
      </c>
      <c r="H14" s="107"/>
      <c r="I14" s="107"/>
      <c r="J14" s="107"/>
      <c r="K14" s="107"/>
      <c r="L14" s="107"/>
      <c r="M14" s="107"/>
      <c r="N14" s="107"/>
      <c r="O14" s="107"/>
      <c r="P14" s="107"/>
      <c r="Q14" s="107"/>
      <c r="R14" s="107"/>
      <c r="S14" s="107"/>
      <c r="T14" s="107"/>
      <c r="U14" s="107"/>
      <c r="V14" s="107"/>
      <c r="W14" s="107"/>
      <c r="X14" s="107"/>
      <c r="Y14" s="107"/>
      <c r="Z14" s="107"/>
    </row>
    <row r="15" spans="1:26" ht="96.6">
      <c r="A15" s="187">
        <v>2.2999999999999998</v>
      </c>
      <c r="B15" s="172" t="s">
        <v>91</v>
      </c>
      <c r="C15" s="173" t="s">
        <v>273</v>
      </c>
      <c r="D15" s="174">
        <v>1</v>
      </c>
      <c r="E15" s="188">
        <v>1</v>
      </c>
      <c r="F15" s="175"/>
      <c r="G15" s="190" t="s">
        <v>274</v>
      </c>
      <c r="H15" s="107"/>
      <c r="I15" s="107"/>
      <c r="J15" s="107"/>
      <c r="K15" s="107"/>
      <c r="L15" s="107"/>
      <c r="M15" s="107"/>
      <c r="N15" s="107"/>
      <c r="O15" s="107"/>
      <c r="P15" s="107"/>
      <c r="Q15" s="107"/>
      <c r="R15" s="107"/>
      <c r="S15" s="107"/>
      <c r="T15" s="107"/>
      <c r="U15" s="107"/>
      <c r="V15" s="107"/>
      <c r="W15" s="107"/>
      <c r="X15" s="107"/>
      <c r="Y15" s="107"/>
      <c r="Z15" s="107"/>
    </row>
    <row r="16" spans="1:26" ht="41.45">
      <c r="A16" s="187">
        <v>2.4</v>
      </c>
      <c r="B16" s="172" t="s">
        <v>92</v>
      </c>
      <c r="C16" s="173" t="s">
        <v>275</v>
      </c>
      <c r="D16" s="174">
        <v>2</v>
      </c>
      <c r="E16" s="188">
        <v>2</v>
      </c>
      <c r="F16" s="175"/>
      <c r="G16" s="175" t="s">
        <v>276</v>
      </c>
      <c r="H16" s="107"/>
      <c r="I16" s="107"/>
      <c r="J16" s="107"/>
      <c r="K16" s="107"/>
      <c r="L16" s="107"/>
      <c r="M16" s="107"/>
      <c r="N16" s="107"/>
      <c r="O16" s="107"/>
      <c r="P16" s="107"/>
      <c r="Q16" s="107"/>
      <c r="R16" s="107"/>
      <c r="S16" s="107"/>
      <c r="T16" s="107"/>
      <c r="U16" s="107"/>
      <c r="V16" s="107"/>
      <c r="W16" s="107"/>
      <c r="X16" s="107"/>
      <c r="Y16" s="107"/>
      <c r="Z16" s="107"/>
    </row>
    <row r="17" spans="1:26" ht="27.6">
      <c r="A17" s="187">
        <v>2.5</v>
      </c>
      <c r="B17" s="172" t="s">
        <v>93</v>
      </c>
      <c r="C17" s="173" t="s">
        <v>277</v>
      </c>
      <c r="D17" s="174">
        <v>1</v>
      </c>
      <c r="E17" s="188">
        <v>1</v>
      </c>
      <c r="F17" s="175"/>
      <c r="G17" s="175" t="s">
        <v>278</v>
      </c>
      <c r="H17" s="107"/>
      <c r="I17" s="107"/>
      <c r="J17" s="107"/>
      <c r="K17" s="107"/>
      <c r="L17" s="107"/>
      <c r="M17" s="107"/>
      <c r="N17" s="107"/>
      <c r="O17" s="107"/>
      <c r="P17" s="107"/>
      <c r="Q17" s="107"/>
      <c r="R17" s="107"/>
      <c r="S17" s="107"/>
      <c r="T17" s="107"/>
      <c r="U17" s="107"/>
      <c r="V17" s="107"/>
      <c r="W17" s="107"/>
      <c r="X17" s="107"/>
      <c r="Y17" s="107"/>
      <c r="Z17" s="107"/>
    </row>
    <row r="18" spans="1:26" ht="41.45">
      <c r="A18" s="187">
        <v>2.6</v>
      </c>
      <c r="B18" s="172" t="s">
        <v>94</v>
      </c>
      <c r="C18" s="173" t="s">
        <v>279</v>
      </c>
      <c r="D18" s="174">
        <v>1</v>
      </c>
      <c r="E18" s="188">
        <v>0</v>
      </c>
      <c r="F18" s="175"/>
      <c r="G18" s="175" t="s">
        <v>280</v>
      </c>
      <c r="H18" s="107"/>
      <c r="I18" s="107"/>
      <c r="J18" s="107"/>
      <c r="K18" s="107"/>
      <c r="L18" s="107"/>
      <c r="M18" s="107"/>
      <c r="N18" s="107"/>
      <c r="O18" s="107"/>
      <c r="P18" s="107"/>
      <c r="Q18" s="107"/>
      <c r="R18" s="107"/>
      <c r="S18" s="107"/>
      <c r="T18" s="107"/>
      <c r="U18" s="107"/>
      <c r="V18" s="107"/>
      <c r="W18" s="107"/>
      <c r="X18" s="107"/>
      <c r="Y18" s="107"/>
      <c r="Z18" s="107"/>
    </row>
    <row r="19" spans="1:26" ht="41.45">
      <c r="A19" s="187">
        <v>2.7</v>
      </c>
      <c r="B19" s="172" t="s">
        <v>95</v>
      </c>
      <c r="C19" s="173" t="s">
        <v>281</v>
      </c>
      <c r="D19" s="174">
        <v>2</v>
      </c>
      <c r="E19" s="188">
        <v>2</v>
      </c>
      <c r="F19" s="175"/>
      <c r="G19" s="175" t="s">
        <v>282</v>
      </c>
      <c r="H19" s="107"/>
      <c r="I19" s="107"/>
      <c r="J19" s="107"/>
      <c r="K19" s="107"/>
      <c r="L19" s="107"/>
      <c r="M19" s="107"/>
      <c r="N19" s="107"/>
      <c r="O19" s="107"/>
      <c r="P19" s="107"/>
      <c r="Q19" s="107"/>
      <c r="R19" s="107"/>
      <c r="S19" s="107"/>
      <c r="T19" s="107"/>
      <c r="U19" s="107"/>
      <c r="V19" s="107"/>
      <c r="W19" s="107"/>
      <c r="X19" s="107"/>
      <c r="Y19" s="107"/>
      <c r="Z19" s="107"/>
    </row>
    <row r="20" spans="1:26" ht="41.45">
      <c r="A20" s="187">
        <v>2.8</v>
      </c>
      <c r="B20" s="172" t="s">
        <v>96</v>
      </c>
      <c r="C20" s="173"/>
      <c r="D20" s="174">
        <v>1</v>
      </c>
      <c r="E20" s="188">
        <v>1</v>
      </c>
      <c r="F20" s="175"/>
      <c r="G20" s="175" t="s">
        <v>283</v>
      </c>
      <c r="H20" s="107"/>
      <c r="I20" s="107"/>
      <c r="J20" s="107"/>
      <c r="K20" s="107"/>
      <c r="L20" s="107"/>
      <c r="M20" s="107"/>
      <c r="N20" s="107"/>
      <c r="O20" s="107"/>
      <c r="P20" s="107"/>
      <c r="Q20" s="107"/>
      <c r="R20" s="107"/>
      <c r="S20" s="107"/>
      <c r="T20" s="107"/>
      <c r="U20" s="107"/>
      <c r="V20" s="107"/>
      <c r="W20" s="107"/>
      <c r="X20" s="107"/>
      <c r="Y20" s="107"/>
      <c r="Z20" s="107"/>
    </row>
    <row r="21" spans="1:26" ht="13.9">
      <c r="A21" s="187"/>
      <c r="B21" s="173"/>
      <c r="C21" s="173"/>
      <c r="D21" s="174"/>
      <c r="E21" s="188"/>
      <c r="F21" s="175"/>
      <c r="G21" s="175"/>
      <c r="H21" s="107"/>
      <c r="I21" s="107"/>
      <c r="J21" s="107"/>
      <c r="K21" s="107"/>
      <c r="L21" s="107"/>
      <c r="M21" s="107"/>
      <c r="N21" s="107"/>
      <c r="O21" s="107"/>
      <c r="P21" s="107"/>
      <c r="Q21" s="107"/>
      <c r="R21" s="107"/>
      <c r="S21" s="107"/>
      <c r="T21" s="107"/>
      <c r="U21" s="107"/>
      <c r="V21" s="107"/>
      <c r="W21" s="107"/>
      <c r="X21" s="107"/>
      <c r="Y21" s="107"/>
      <c r="Z21" s="107"/>
    </row>
    <row r="22" spans="1:26" ht="13.9">
      <c r="A22" s="186">
        <v>3</v>
      </c>
      <c r="B22" s="169" t="s">
        <v>25</v>
      </c>
      <c r="C22" s="169"/>
      <c r="D22" s="169"/>
      <c r="E22" s="169"/>
      <c r="F22" s="170"/>
      <c r="G22" s="170"/>
      <c r="H22" s="107"/>
      <c r="I22" s="107"/>
      <c r="J22" s="107"/>
      <c r="K22" s="107"/>
      <c r="L22" s="107"/>
      <c r="M22" s="107"/>
      <c r="N22" s="107"/>
      <c r="O22" s="107"/>
      <c r="P22" s="107"/>
      <c r="Q22" s="107"/>
      <c r="R22" s="107"/>
      <c r="S22" s="107"/>
      <c r="T22" s="107"/>
      <c r="U22" s="107"/>
      <c r="V22" s="107"/>
      <c r="W22" s="107"/>
      <c r="X22" s="107"/>
      <c r="Y22" s="107"/>
      <c r="Z22" s="107"/>
    </row>
    <row r="23" spans="1:26" ht="55.15">
      <c r="A23" s="187">
        <v>3.1</v>
      </c>
      <c r="B23" s="172" t="s">
        <v>97</v>
      </c>
      <c r="C23" s="173"/>
      <c r="D23" s="174">
        <v>1</v>
      </c>
      <c r="E23" s="188">
        <v>0</v>
      </c>
      <c r="F23" s="175"/>
      <c r="G23" s="175" t="s">
        <v>284</v>
      </c>
      <c r="H23" s="107"/>
      <c r="I23" s="107"/>
      <c r="J23" s="107"/>
      <c r="K23" s="107"/>
      <c r="L23" s="107"/>
      <c r="M23" s="107"/>
      <c r="N23" s="107"/>
      <c r="O23" s="107"/>
      <c r="P23" s="107"/>
      <c r="Q23" s="107"/>
      <c r="R23" s="107"/>
      <c r="S23" s="107"/>
      <c r="T23" s="107"/>
      <c r="U23" s="107"/>
      <c r="V23" s="107"/>
      <c r="W23" s="107"/>
      <c r="X23" s="107"/>
      <c r="Y23" s="107"/>
      <c r="Z23" s="107"/>
    </row>
    <row r="24" spans="1:26" ht="82.9">
      <c r="A24" s="187">
        <v>3.2</v>
      </c>
      <c r="B24" s="172" t="s">
        <v>98</v>
      </c>
      <c r="C24" s="173" t="s">
        <v>285</v>
      </c>
      <c r="D24" s="174">
        <v>3</v>
      </c>
      <c r="E24" s="188" t="s">
        <v>286</v>
      </c>
      <c r="F24" s="175"/>
      <c r="G24" s="175" t="s">
        <v>287</v>
      </c>
      <c r="H24" s="107"/>
      <c r="I24" s="107"/>
      <c r="J24" s="107"/>
      <c r="K24" s="107"/>
      <c r="L24" s="107"/>
      <c r="M24" s="107"/>
      <c r="N24" s="107"/>
      <c r="O24" s="107"/>
      <c r="P24" s="107"/>
      <c r="Q24" s="107"/>
      <c r="R24" s="107"/>
      <c r="S24" s="107"/>
      <c r="T24" s="107"/>
      <c r="U24" s="107"/>
      <c r="V24" s="107"/>
      <c r="W24" s="107"/>
      <c r="X24" s="107"/>
      <c r="Y24" s="107"/>
      <c r="Z24" s="107"/>
    </row>
    <row r="25" spans="1:26" ht="82.9">
      <c r="A25" s="187">
        <v>3.3</v>
      </c>
      <c r="B25" s="172" t="s">
        <v>99</v>
      </c>
      <c r="C25" s="173" t="s">
        <v>288</v>
      </c>
      <c r="D25" s="174">
        <v>2</v>
      </c>
      <c r="E25" s="188">
        <v>2</v>
      </c>
      <c r="G25" s="175" t="s">
        <v>289</v>
      </c>
      <c r="H25" s="107"/>
      <c r="I25" s="107"/>
      <c r="J25" s="107"/>
      <c r="K25" s="107"/>
      <c r="L25" s="107"/>
      <c r="M25" s="107"/>
      <c r="N25" s="107"/>
      <c r="O25" s="107"/>
      <c r="P25" s="107"/>
      <c r="Q25" s="107"/>
      <c r="R25" s="107"/>
      <c r="S25" s="107"/>
      <c r="T25" s="107"/>
      <c r="U25" s="107"/>
      <c r="V25" s="107"/>
      <c r="W25" s="107"/>
      <c r="X25" s="107"/>
      <c r="Y25" s="107"/>
      <c r="Z25" s="107"/>
    </row>
    <row r="26" spans="1:26" ht="13.9">
      <c r="A26" s="187"/>
      <c r="B26" s="173"/>
      <c r="C26" s="173"/>
      <c r="D26" s="174"/>
      <c r="E26" s="188"/>
      <c r="F26" s="175"/>
      <c r="G26" s="175"/>
      <c r="H26" s="107"/>
      <c r="I26" s="107"/>
      <c r="J26" s="107"/>
      <c r="K26" s="107"/>
      <c r="L26" s="107"/>
      <c r="M26" s="107"/>
      <c r="N26" s="107"/>
      <c r="O26" s="107"/>
      <c r="P26" s="107"/>
      <c r="Q26" s="107"/>
      <c r="R26" s="107"/>
      <c r="S26" s="107"/>
      <c r="T26" s="107"/>
      <c r="U26" s="107"/>
      <c r="V26" s="107"/>
      <c r="W26" s="107"/>
      <c r="X26" s="107"/>
      <c r="Y26" s="107"/>
      <c r="Z26" s="107"/>
    </row>
    <row r="27" spans="1:26" ht="13.9">
      <c r="A27" s="186">
        <v>4</v>
      </c>
      <c r="B27" s="168" t="s">
        <v>27</v>
      </c>
      <c r="C27" s="169"/>
      <c r="D27" s="169"/>
      <c r="E27" s="169"/>
      <c r="F27" s="170"/>
      <c r="G27" s="170"/>
      <c r="H27" s="107"/>
      <c r="I27" s="107"/>
      <c r="J27" s="107"/>
      <c r="K27" s="107"/>
      <c r="L27" s="107"/>
      <c r="M27" s="107"/>
      <c r="N27" s="107"/>
      <c r="O27" s="107"/>
      <c r="P27" s="107"/>
      <c r="Q27" s="107"/>
      <c r="R27" s="107"/>
      <c r="S27" s="107"/>
      <c r="T27" s="107"/>
      <c r="U27" s="107"/>
      <c r="V27" s="107"/>
      <c r="W27" s="107"/>
      <c r="X27" s="107"/>
      <c r="Y27" s="107"/>
      <c r="Z27" s="107"/>
    </row>
    <row r="28" spans="1:26" ht="151.9">
      <c r="A28" s="187">
        <v>4.0999999999999996</v>
      </c>
      <c r="B28" s="172" t="s">
        <v>101</v>
      </c>
      <c r="C28" s="173" t="s">
        <v>290</v>
      </c>
      <c r="D28" s="174">
        <v>2</v>
      </c>
      <c r="E28" s="188">
        <v>2</v>
      </c>
      <c r="F28" s="175"/>
      <c r="G28" s="175" t="s">
        <v>291</v>
      </c>
      <c r="H28" s="107"/>
      <c r="I28" s="107"/>
      <c r="J28" s="107"/>
      <c r="K28" s="107"/>
      <c r="L28" s="107"/>
      <c r="M28" s="107"/>
      <c r="N28" s="107"/>
      <c r="O28" s="107"/>
      <c r="P28" s="107"/>
      <c r="Q28" s="107"/>
      <c r="R28" s="107"/>
      <c r="S28" s="107"/>
      <c r="T28" s="107"/>
      <c r="U28" s="107"/>
      <c r="V28" s="107"/>
      <c r="W28" s="107"/>
      <c r="X28" s="107"/>
      <c r="Y28" s="107"/>
      <c r="Z28" s="107"/>
    </row>
    <row r="29" spans="1:26" ht="55.15">
      <c r="A29" s="187">
        <v>4.2</v>
      </c>
      <c r="B29" s="172" t="s">
        <v>102</v>
      </c>
      <c r="C29" s="173" t="s">
        <v>292</v>
      </c>
      <c r="D29" s="174">
        <v>2</v>
      </c>
      <c r="E29" s="188">
        <v>2</v>
      </c>
      <c r="F29" s="175"/>
      <c r="G29" s="175" t="s">
        <v>293</v>
      </c>
      <c r="H29" s="107"/>
      <c r="I29" s="107"/>
      <c r="J29" s="107"/>
      <c r="K29" s="107"/>
      <c r="L29" s="107"/>
      <c r="M29" s="107"/>
      <c r="N29" s="107"/>
      <c r="O29" s="107"/>
      <c r="P29" s="107"/>
      <c r="Q29" s="107"/>
      <c r="R29" s="107"/>
      <c r="S29" s="107"/>
      <c r="T29" s="107"/>
      <c r="U29" s="107"/>
      <c r="V29" s="107"/>
      <c r="W29" s="107"/>
      <c r="X29" s="107"/>
      <c r="Y29" s="107"/>
      <c r="Z29" s="107"/>
    </row>
    <row r="30" spans="1:26" ht="69">
      <c r="A30" s="187">
        <v>4.3</v>
      </c>
      <c r="B30" s="172" t="s">
        <v>103</v>
      </c>
      <c r="C30" s="173" t="s">
        <v>294</v>
      </c>
      <c r="D30" s="174">
        <v>2</v>
      </c>
      <c r="E30" s="188" t="s">
        <v>286</v>
      </c>
      <c r="F30" s="175"/>
      <c r="G30" s="175" t="s">
        <v>295</v>
      </c>
      <c r="H30" s="107"/>
      <c r="I30" s="107"/>
      <c r="J30" s="107"/>
      <c r="K30" s="107"/>
      <c r="L30" s="107"/>
      <c r="M30" s="107"/>
      <c r="N30" s="107"/>
      <c r="O30" s="107"/>
      <c r="P30" s="107"/>
      <c r="Q30" s="107"/>
      <c r="R30" s="107"/>
      <c r="S30" s="107"/>
      <c r="T30" s="107"/>
      <c r="U30" s="107"/>
      <c r="V30" s="107"/>
      <c r="W30" s="107"/>
      <c r="X30" s="107"/>
      <c r="Y30" s="107"/>
      <c r="Z30" s="107"/>
    </row>
    <row r="31" spans="1:26" ht="13.9">
      <c r="A31" s="187"/>
      <c r="B31" s="173"/>
      <c r="C31" s="173"/>
      <c r="D31" s="174"/>
      <c r="E31" s="188"/>
      <c r="F31" s="175"/>
      <c r="G31" s="175"/>
      <c r="H31" s="107"/>
      <c r="I31" s="107"/>
      <c r="J31" s="107"/>
      <c r="K31" s="107"/>
      <c r="L31" s="107"/>
      <c r="M31" s="107"/>
      <c r="N31" s="107"/>
      <c r="O31" s="107"/>
      <c r="P31" s="107"/>
      <c r="Q31" s="107"/>
      <c r="R31" s="107"/>
      <c r="S31" s="107"/>
      <c r="T31" s="107"/>
      <c r="U31" s="107"/>
      <c r="V31" s="107"/>
      <c r="W31" s="107"/>
      <c r="X31" s="107"/>
      <c r="Y31" s="107"/>
      <c r="Z31" s="107"/>
    </row>
    <row r="32" spans="1:26" ht="13.9">
      <c r="A32" s="186">
        <v>5</v>
      </c>
      <c r="B32" s="168" t="s">
        <v>296</v>
      </c>
      <c r="C32" s="169"/>
      <c r="D32" s="169"/>
      <c r="E32" s="169"/>
      <c r="F32" s="170"/>
      <c r="G32" s="170"/>
      <c r="H32" s="107"/>
      <c r="I32" s="107"/>
      <c r="J32" s="107"/>
      <c r="K32" s="107"/>
      <c r="L32" s="107"/>
      <c r="M32" s="107"/>
      <c r="N32" s="107"/>
      <c r="O32" s="107"/>
      <c r="P32" s="107"/>
      <c r="Q32" s="107"/>
      <c r="R32" s="107"/>
      <c r="S32" s="107"/>
      <c r="T32" s="107"/>
      <c r="U32" s="107"/>
      <c r="V32" s="107"/>
      <c r="W32" s="107"/>
      <c r="X32" s="107"/>
      <c r="Y32" s="107"/>
      <c r="Z32" s="107"/>
    </row>
    <row r="33" spans="1:26" ht="41.45">
      <c r="A33" s="187">
        <v>5.0999999999999996</v>
      </c>
      <c r="B33" s="172" t="s">
        <v>105</v>
      </c>
      <c r="C33" s="173" t="s">
        <v>297</v>
      </c>
      <c r="D33" s="174">
        <v>3</v>
      </c>
      <c r="E33" s="188" t="s">
        <v>286</v>
      </c>
      <c r="F33" s="175"/>
      <c r="G33" s="175" t="s">
        <v>295</v>
      </c>
      <c r="H33" s="107"/>
      <c r="I33" s="107"/>
      <c r="J33" s="107"/>
      <c r="K33" s="107"/>
      <c r="L33" s="107"/>
      <c r="M33" s="107"/>
      <c r="N33" s="107"/>
      <c r="O33" s="107"/>
      <c r="P33" s="107"/>
      <c r="Q33" s="107"/>
      <c r="R33" s="107"/>
      <c r="S33" s="107"/>
      <c r="T33" s="107"/>
      <c r="U33" s="107"/>
      <c r="V33" s="107"/>
      <c r="W33" s="107"/>
      <c r="X33" s="107"/>
      <c r="Y33" s="107"/>
      <c r="Z33" s="107"/>
    </row>
    <row r="34" spans="1:26" ht="110.45">
      <c r="A34" s="187">
        <v>5.2</v>
      </c>
      <c r="B34" s="172" t="s">
        <v>106</v>
      </c>
      <c r="C34" s="173" t="s">
        <v>298</v>
      </c>
      <c r="D34" s="174">
        <v>2</v>
      </c>
      <c r="E34" s="188" t="s">
        <v>286</v>
      </c>
      <c r="F34" s="175"/>
      <c r="G34" s="175" t="s">
        <v>295</v>
      </c>
      <c r="H34" s="107"/>
      <c r="I34" s="107"/>
      <c r="J34" s="107"/>
      <c r="K34" s="107"/>
      <c r="L34" s="107"/>
      <c r="M34" s="107"/>
      <c r="N34" s="107"/>
      <c r="O34" s="107"/>
      <c r="P34" s="107"/>
      <c r="Q34" s="107"/>
      <c r="R34" s="107"/>
      <c r="S34" s="107"/>
      <c r="T34" s="107"/>
      <c r="U34" s="107"/>
      <c r="V34" s="107"/>
      <c r="W34" s="107"/>
      <c r="X34" s="107"/>
      <c r="Y34" s="107"/>
      <c r="Z34" s="107"/>
    </row>
    <row r="35" spans="1:26" ht="69">
      <c r="A35" s="187">
        <v>5.3</v>
      </c>
      <c r="B35" s="172" t="s">
        <v>107</v>
      </c>
      <c r="C35" s="173" t="s">
        <v>299</v>
      </c>
      <c r="D35" s="174">
        <v>1</v>
      </c>
      <c r="E35" s="188" t="s">
        <v>286</v>
      </c>
      <c r="F35" s="175"/>
      <c r="G35" s="175" t="s">
        <v>295</v>
      </c>
      <c r="H35" s="107"/>
      <c r="I35" s="107"/>
      <c r="J35" s="107"/>
      <c r="K35" s="107"/>
      <c r="L35" s="107"/>
      <c r="M35" s="107"/>
      <c r="N35" s="107"/>
      <c r="O35" s="107"/>
      <c r="P35" s="107"/>
      <c r="Q35" s="107"/>
      <c r="R35" s="107"/>
      <c r="S35" s="107"/>
      <c r="T35" s="107"/>
      <c r="U35" s="107"/>
      <c r="V35" s="107"/>
      <c r="W35" s="107"/>
      <c r="X35" s="107"/>
      <c r="Y35" s="107"/>
      <c r="Z35" s="107"/>
    </row>
    <row r="36" spans="1:26" ht="13.9">
      <c r="A36" s="187"/>
      <c r="B36" s="173"/>
      <c r="C36" s="173"/>
      <c r="D36" s="174"/>
      <c r="E36" s="188"/>
      <c r="F36" s="175"/>
      <c r="G36" s="175"/>
      <c r="H36" s="107"/>
      <c r="I36" s="107"/>
      <c r="J36" s="107"/>
      <c r="K36" s="107"/>
      <c r="L36" s="107"/>
      <c r="M36" s="107"/>
      <c r="N36" s="107"/>
      <c r="O36" s="107"/>
      <c r="P36" s="107"/>
      <c r="Q36" s="107"/>
      <c r="R36" s="107"/>
      <c r="S36" s="107"/>
      <c r="T36" s="107"/>
      <c r="U36" s="107"/>
      <c r="V36" s="107"/>
      <c r="W36" s="107"/>
      <c r="X36" s="107"/>
      <c r="Y36" s="107"/>
      <c r="Z36" s="107"/>
    </row>
    <row r="37" spans="1:26" ht="13.9">
      <c r="A37" s="186">
        <v>6</v>
      </c>
      <c r="B37" s="168" t="s">
        <v>31</v>
      </c>
      <c r="C37" s="169"/>
      <c r="D37" s="169"/>
      <c r="E37" s="169"/>
      <c r="F37" s="170"/>
      <c r="G37" s="170"/>
      <c r="H37" s="107"/>
      <c r="I37" s="107"/>
      <c r="J37" s="107"/>
      <c r="K37" s="107"/>
      <c r="L37" s="107"/>
      <c r="M37" s="107"/>
      <c r="N37" s="107"/>
      <c r="O37" s="107"/>
      <c r="P37" s="107"/>
      <c r="Q37" s="107"/>
      <c r="R37" s="107"/>
      <c r="S37" s="107"/>
      <c r="T37" s="107"/>
      <c r="U37" s="107"/>
      <c r="V37" s="107"/>
      <c r="W37" s="107"/>
      <c r="X37" s="107"/>
      <c r="Y37" s="107"/>
      <c r="Z37" s="107"/>
    </row>
    <row r="38" spans="1:26" ht="13.9">
      <c r="A38" s="187"/>
      <c r="B38" s="240" t="s">
        <v>300</v>
      </c>
      <c r="C38" s="240"/>
      <c r="D38" s="240"/>
      <c r="E38" s="240"/>
      <c r="F38" s="241"/>
      <c r="G38" s="241"/>
      <c r="H38" s="107"/>
      <c r="I38" s="107"/>
      <c r="J38" s="107"/>
      <c r="K38" s="107"/>
      <c r="L38" s="107"/>
      <c r="M38" s="107"/>
      <c r="N38" s="107"/>
      <c r="O38" s="107"/>
      <c r="P38" s="107"/>
      <c r="Q38" s="107"/>
      <c r="R38" s="107"/>
      <c r="S38" s="107"/>
      <c r="T38" s="107"/>
      <c r="U38" s="107"/>
      <c r="V38" s="107"/>
      <c r="W38" s="107"/>
      <c r="X38" s="107"/>
      <c r="Y38" s="107"/>
      <c r="Z38" s="107"/>
    </row>
    <row r="39" spans="1:26" ht="41.45">
      <c r="A39" s="187" t="s">
        <v>109</v>
      </c>
      <c r="B39" s="172" t="s">
        <v>110</v>
      </c>
      <c r="C39" s="173" t="s">
        <v>301</v>
      </c>
      <c r="D39" s="174">
        <v>2</v>
      </c>
      <c r="E39" s="188">
        <v>0</v>
      </c>
      <c r="F39" s="239" t="s">
        <v>269</v>
      </c>
      <c r="G39" s="175" t="s">
        <v>302</v>
      </c>
      <c r="H39" s="107"/>
      <c r="I39" s="107"/>
      <c r="J39" s="107"/>
      <c r="K39" s="107"/>
      <c r="L39" s="107"/>
      <c r="M39" s="107"/>
      <c r="N39" s="107"/>
      <c r="O39" s="107"/>
      <c r="P39" s="107"/>
      <c r="Q39" s="107"/>
      <c r="R39" s="107"/>
      <c r="S39" s="107"/>
      <c r="T39" s="107"/>
      <c r="U39" s="107"/>
      <c r="V39" s="107"/>
      <c r="W39" s="107"/>
      <c r="X39" s="107"/>
      <c r="Y39" s="107"/>
      <c r="Z39" s="107"/>
    </row>
    <row r="40" spans="1:26" ht="41.45">
      <c r="A40" s="187" t="s">
        <v>111</v>
      </c>
      <c r="B40" s="172" t="s">
        <v>112</v>
      </c>
      <c r="C40" s="173" t="s">
        <v>303</v>
      </c>
      <c r="D40" s="174">
        <v>1</v>
      </c>
      <c r="E40" s="188" t="s">
        <v>286</v>
      </c>
      <c r="F40" s="175"/>
      <c r="G40" s="175" t="s">
        <v>295</v>
      </c>
      <c r="H40" s="107"/>
      <c r="I40" s="107"/>
      <c r="J40" s="107"/>
      <c r="K40" s="107"/>
      <c r="L40" s="107"/>
      <c r="M40" s="107"/>
      <c r="N40" s="107"/>
      <c r="O40" s="107"/>
      <c r="P40" s="107"/>
      <c r="Q40" s="107"/>
      <c r="R40" s="107"/>
      <c r="S40" s="107"/>
      <c r="T40" s="107"/>
      <c r="U40" s="107"/>
      <c r="V40" s="107"/>
      <c r="W40" s="107"/>
      <c r="X40" s="107"/>
      <c r="Y40" s="107"/>
      <c r="Z40" s="107"/>
    </row>
    <row r="41" spans="1:26" ht="41.45">
      <c r="A41" s="187" t="s">
        <v>113</v>
      </c>
      <c r="B41" s="172" t="s">
        <v>114</v>
      </c>
      <c r="C41" s="173" t="s">
        <v>304</v>
      </c>
      <c r="D41" s="174">
        <v>2</v>
      </c>
      <c r="E41" s="188">
        <v>0</v>
      </c>
      <c r="F41" s="175"/>
      <c r="G41" s="175"/>
      <c r="H41" s="107"/>
      <c r="I41" s="107"/>
      <c r="J41" s="107"/>
      <c r="K41" s="107"/>
      <c r="L41" s="107"/>
      <c r="M41" s="107"/>
      <c r="N41" s="107"/>
      <c r="O41" s="107"/>
      <c r="P41" s="107"/>
      <c r="Q41" s="107"/>
      <c r="R41" s="107"/>
      <c r="S41" s="107"/>
      <c r="T41" s="107"/>
      <c r="U41" s="107"/>
      <c r="V41" s="107"/>
      <c r="W41" s="107"/>
      <c r="X41" s="107"/>
      <c r="Y41" s="107"/>
      <c r="Z41" s="107"/>
    </row>
    <row r="42" spans="1:26" ht="13.9">
      <c r="A42" s="187"/>
      <c r="B42" s="240" t="s">
        <v>115</v>
      </c>
      <c r="C42" s="240"/>
      <c r="D42" s="240"/>
      <c r="E42" s="240"/>
      <c r="F42" s="241"/>
      <c r="G42" s="241"/>
      <c r="H42" s="107"/>
      <c r="I42" s="107"/>
      <c r="J42" s="107"/>
      <c r="K42" s="107"/>
      <c r="L42" s="107"/>
      <c r="M42" s="107"/>
      <c r="N42" s="107"/>
      <c r="O42" s="107"/>
      <c r="P42" s="107"/>
      <c r="Q42" s="107"/>
      <c r="R42" s="107"/>
      <c r="S42" s="107"/>
      <c r="T42" s="107"/>
      <c r="U42" s="107"/>
      <c r="V42" s="107"/>
      <c r="W42" s="107"/>
      <c r="X42" s="107"/>
      <c r="Y42" s="107"/>
      <c r="Z42" s="107"/>
    </row>
    <row r="43" spans="1:26" ht="41.45">
      <c r="A43" s="187" t="s">
        <v>116</v>
      </c>
      <c r="B43" s="172" t="s">
        <v>117</v>
      </c>
      <c r="C43" s="173" t="s">
        <v>305</v>
      </c>
      <c r="D43" s="174">
        <v>1</v>
      </c>
      <c r="E43" s="188">
        <v>0</v>
      </c>
      <c r="F43" s="175"/>
      <c r="G43" s="175" t="s">
        <v>306</v>
      </c>
      <c r="H43" s="107"/>
      <c r="I43" s="107"/>
      <c r="J43" s="107"/>
      <c r="K43" s="107"/>
      <c r="L43" s="107"/>
      <c r="M43" s="107"/>
      <c r="N43" s="107"/>
      <c r="O43" s="107"/>
      <c r="P43" s="107"/>
      <c r="Q43" s="107"/>
      <c r="R43" s="107"/>
      <c r="S43" s="107"/>
      <c r="T43" s="107"/>
      <c r="U43" s="107"/>
      <c r="V43" s="107"/>
      <c r="W43" s="107"/>
      <c r="X43" s="107"/>
      <c r="Y43" s="107"/>
      <c r="Z43" s="107"/>
    </row>
    <row r="44" spans="1:26" ht="69">
      <c r="A44" s="187" t="s">
        <v>118</v>
      </c>
      <c r="B44" s="172" t="s">
        <v>119</v>
      </c>
      <c r="C44" s="173" t="s">
        <v>307</v>
      </c>
      <c r="D44" s="174">
        <v>2</v>
      </c>
      <c r="E44" s="188">
        <v>0</v>
      </c>
      <c r="F44" s="175"/>
      <c r="G44" s="175" t="s">
        <v>308</v>
      </c>
      <c r="H44" s="107"/>
      <c r="I44" s="107"/>
      <c r="J44" s="107"/>
      <c r="K44" s="107"/>
      <c r="L44" s="107"/>
      <c r="M44" s="107"/>
      <c r="N44" s="107"/>
      <c r="O44" s="107"/>
      <c r="P44" s="107"/>
      <c r="Q44" s="107"/>
      <c r="R44" s="107"/>
      <c r="S44" s="107"/>
      <c r="T44" s="107"/>
      <c r="U44" s="107"/>
      <c r="V44" s="107"/>
      <c r="W44" s="107"/>
      <c r="X44" s="107"/>
      <c r="Y44" s="107"/>
      <c r="Z44" s="107"/>
    </row>
    <row r="45" spans="1:26" ht="13.9">
      <c r="A45" s="187"/>
      <c r="B45" s="240" t="s">
        <v>120</v>
      </c>
      <c r="C45" s="240"/>
      <c r="D45" s="240"/>
      <c r="E45" s="240"/>
      <c r="F45" s="241"/>
      <c r="G45" s="241"/>
      <c r="H45" s="107"/>
      <c r="I45" s="107"/>
      <c r="J45" s="107"/>
      <c r="K45" s="107"/>
      <c r="L45" s="107"/>
      <c r="M45" s="107"/>
      <c r="N45" s="107"/>
      <c r="O45" s="107"/>
      <c r="P45" s="107"/>
      <c r="Q45" s="107"/>
      <c r="R45" s="107"/>
      <c r="S45" s="107"/>
      <c r="T45" s="107"/>
      <c r="U45" s="107"/>
      <c r="V45" s="107"/>
      <c r="W45" s="107"/>
      <c r="X45" s="107"/>
      <c r="Y45" s="107"/>
      <c r="Z45" s="107"/>
    </row>
    <row r="46" spans="1:26" ht="55.15">
      <c r="A46" s="187" t="s">
        <v>121</v>
      </c>
      <c r="B46" s="172" t="s">
        <v>122</v>
      </c>
      <c r="C46" s="173" t="s">
        <v>309</v>
      </c>
      <c r="D46" s="174">
        <v>2</v>
      </c>
      <c r="E46" s="188">
        <v>0</v>
      </c>
      <c r="F46" s="175"/>
      <c r="G46" s="175" t="s">
        <v>310</v>
      </c>
      <c r="H46" s="107"/>
      <c r="I46" s="107"/>
      <c r="J46" s="107"/>
      <c r="K46" s="107"/>
      <c r="L46" s="107"/>
      <c r="M46" s="107"/>
      <c r="N46" s="107"/>
      <c r="O46" s="107"/>
      <c r="P46" s="107"/>
      <c r="Q46" s="107"/>
      <c r="R46" s="107"/>
      <c r="S46" s="107"/>
      <c r="T46" s="107"/>
      <c r="U46" s="107"/>
      <c r="V46" s="107"/>
      <c r="W46" s="107"/>
      <c r="X46" s="107"/>
      <c r="Y46" s="107"/>
      <c r="Z46" s="107"/>
    </row>
    <row r="47" spans="1:26" ht="27.6">
      <c r="A47" s="187" t="s">
        <v>123</v>
      </c>
      <c r="B47" s="172" t="s">
        <v>124</v>
      </c>
      <c r="C47" s="173"/>
      <c r="D47" s="174">
        <v>1</v>
      </c>
      <c r="E47" s="188" t="s">
        <v>311</v>
      </c>
      <c r="F47" s="175"/>
      <c r="G47" s="175"/>
      <c r="H47" s="107"/>
      <c r="I47" s="107"/>
      <c r="J47" s="107"/>
      <c r="K47" s="107"/>
      <c r="L47" s="107"/>
      <c r="M47" s="107"/>
      <c r="N47" s="107"/>
      <c r="O47" s="107"/>
      <c r="P47" s="107"/>
      <c r="Q47" s="107"/>
      <c r="R47" s="107"/>
      <c r="S47" s="107"/>
      <c r="T47" s="107"/>
      <c r="U47" s="107"/>
      <c r="V47" s="107"/>
      <c r="W47" s="107"/>
      <c r="X47" s="107"/>
      <c r="Y47" s="107"/>
      <c r="Z47" s="107"/>
    </row>
    <row r="48" spans="1:26" ht="27.6">
      <c r="A48" s="187" t="s">
        <v>125</v>
      </c>
      <c r="B48" s="172" t="s">
        <v>126</v>
      </c>
      <c r="C48" s="173"/>
      <c r="D48" s="174">
        <v>1</v>
      </c>
      <c r="E48" s="188" t="s">
        <v>311</v>
      </c>
      <c r="F48" s="175"/>
      <c r="G48" s="175"/>
      <c r="H48" s="107"/>
      <c r="I48" s="107"/>
      <c r="J48" s="107"/>
      <c r="K48" s="107"/>
      <c r="L48" s="107"/>
      <c r="M48" s="107"/>
      <c r="N48" s="107"/>
      <c r="O48" s="107"/>
      <c r="P48" s="107"/>
      <c r="Q48" s="107"/>
      <c r="R48" s="107"/>
      <c r="S48" s="107"/>
      <c r="T48" s="107"/>
      <c r="U48" s="107"/>
      <c r="V48" s="107"/>
      <c r="W48" s="107"/>
      <c r="X48" s="107"/>
      <c r="Y48" s="107"/>
      <c r="Z48" s="107"/>
    </row>
    <row r="49" spans="1:26" ht="55.15">
      <c r="A49" s="187" t="s">
        <v>127</v>
      </c>
      <c r="B49" s="172" t="s">
        <v>128</v>
      </c>
      <c r="C49" s="173" t="s">
        <v>312</v>
      </c>
      <c r="D49" s="174">
        <v>2</v>
      </c>
      <c r="E49" s="188" t="s">
        <v>311</v>
      </c>
      <c r="F49" s="175"/>
      <c r="G49" s="175"/>
      <c r="H49" s="107"/>
      <c r="I49" s="107"/>
      <c r="J49" s="107"/>
      <c r="K49" s="107"/>
      <c r="L49" s="107"/>
      <c r="M49" s="107"/>
      <c r="N49" s="107"/>
      <c r="O49" s="107"/>
      <c r="P49" s="107"/>
      <c r="Q49" s="107"/>
      <c r="R49" s="107"/>
      <c r="S49" s="107"/>
      <c r="T49" s="107"/>
      <c r="U49" s="107"/>
      <c r="V49" s="107"/>
      <c r="W49" s="107"/>
      <c r="X49" s="107"/>
      <c r="Y49" s="107"/>
      <c r="Z49" s="107"/>
    </row>
    <row r="50" spans="1:26" ht="13.9">
      <c r="A50" s="187"/>
      <c r="B50" s="173"/>
      <c r="C50" s="173"/>
      <c r="D50" s="174"/>
      <c r="E50" s="188"/>
      <c r="F50" s="175"/>
      <c r="G50" s="175"/>
      <c r="H50" s="107"/>
      <c r="I50" s="107"/>
      <c r="J50" s="107"/>
      <c r="K50" s="107"/>
      <c r="L50" s="107"/>
      <c r="M50" s="107"/>
      <c r="N50" s="107"/>
      <c r="O50" s="107"/>
      <c r="P50" s="107"/>
      <c r="Q50" s="107"/>
      <c r="R50" s="107"/>
      <c r="S50" s="107"/>
      <c r="T50" s="107"/>
      <c r="U50" s="107"/>
      <c r="V50" s="107"/>
      <c r="W50" s="107"/>
      <c r="X50" s="107"/>
      <c r="Y50" s="107"/>
      <c r="Z50" s="107"/>
    </row>
    <row r="51" spans="1:26" ht="13.9">
      <c r="A51" s="186">
        <v>7</v>
      </c>
      <c r="B51" s="168" t="s">
        <v>313</v>
      </c>
      <c r="C51" s="169"/>
      <c r="D51" s="169"/>
      <c r="E51" s="169"/>
      <c r="F51" s="170"/>
      <c r="G51" s="170"/>
      <c r="H51" s="107"/>
      <c r="I51" s="107"/>
      <c r="J51" s="107"/>
      <c r="K51" s="107"/>
      <c r="L51" s="107"/>
      <c r="M51" s="107"/>
      <c r="N51" s="107"/>
      <c r="O51" s="107"/>
      <c r="P51" s="107"/>
      <c r="Q51" s="107"/>
      <c r="R51" s="107"/>
      <c r="S51" s="107"/>
      <c r="T51" s="107"/>
      <c r="U51" s="107"/>
      <c r="V51" s="107"/>
      <c r="W51" s="107"/>
      <c r="X51" s="107"/>
      <c r="Y51" s="107"/>
      <c r="Z51" s="107"/>
    </row>
    <row r="52" spans="1:26" ht="13.9">
      <c r="A52" s="187"/>
      <c r="B52" s="242" t="s">
        <v>130</v>
      </c>
      <c r="C52" s="240"/>
      <c r="D52" s="240"/>
      <c r="E52" s="240"/>
      <c r="F52" s="241"/>
      <c r="G52" s="241"/>
      <c r="H52" s="107"/>
      <c r="I52" s="107"/>
      <c r="J52" s="107"/>
      <c r="K52" s="107"/>
      <c r="L52" s="107"/>
      <c r="M52" s="107"/>
      <c r="N52" s="107"/>
      <c r="O52" s="107"/>
      <c r="P52" s="107"/>
      <c r="Q52" s="107"/>
      <c r="R52" s="107"/>
      <c r="S52" s="107"/>
      <c r="T52" s="107"/>
      <c r="U52" s="107"/>
      <c r="V52" s="107"/>
      <c r="W52" s="107"/>
      <c r="X52" s="107"/>
      <c r="Y52" s="107"/>
      <c r="Z52" s="107"/>
    </row>
    <row r="53" spans="1:26" ht="55.15">
      <c r="A53" s="187" t="s">
        <v>131</v>
      </c>
      <c r="B53" s="172" t="s">
        <v>132</v>
      </c>
      <c r="C53" s="173" t="s">
        <v>314</v>
      </c>
      <c r="D53" s="174">
        <v>1</v>
      </c>
      <c r="E53" s="188">
        <v>0</v>
      </c>
      <c r="F53" s="239" t="s">
        <v>315</v>
      </c>
      <c r="G53" s="175" t="s">
        <v>316</v>
      </c>
      <c r="H53" s="107"/>
      <c r="I53" s="107"/>
      <c r="J53" s="107"/>
      <c r="K53" s="107"/>
      <c r="L53" s="107"/>
      <c r="M53" s="107"/>
      <c r="N53" s="107"/>
      <c r="O53" s="107"/>
      <c r="P53" s="107"/>
      <c r="Q53" s="107"/>
      <c r="R53" s="107"/>
      <c r="S53" s="107"/>
      <c r="T53" s="107"/>
      <c r="U53" s="107"/>
      <c r="V53" s="107"/>
      <c r="W53" s="107"/>
      <c r="X53" s="107"/>
      <c r="Y53" s="107"/>
      <c r="Z53" s="107"/>
    </row>
    <row r="54" spans="1:26" ht="69">
      <c r="A54" s="187" t="s">
        <v>133</v>
      </c>
      <c r="B54" s="172" t="s">
        <v>134</v>
      </c>
      <c r="C54" s="173" t="s">
        <v>317</v>
      </c>
      <c r="D54" s="174">
        <v>1</v>
      </c>
      <c r="E54" s="188">
        <v>0</v>
      </c>
      <c r="F54" s="175"/>
      <c r="G54" s="175"/>
      <c r="H54" s="107"/>
      <c r="I54" s="107"/>
      <c r="J54" s="107"/>
      <c r="K54" s="107"/>
      <c r="L54" s="107"/>
      <c r="M54" s="107"/>
      <c r="N54" s="107"/>
      <c r="O54" s="107"/>
      <c r="P54" s="107"/>
      <c r="Q54" s="107"/>
      <c r="R54" s="107"/>
      <c r="S54" s="107"/>
      <c r="T54" s="107"/>
      <c r="U54" s="107"/>
      <c r="V54" s="107"/>
      <c r="W54" s="107"/>
      <c r="X54" s="107"/>
      <c r="Y54" s="107"/>
      <c r="Z54" s="107"/>
    </row>
    <row r="55" spans="1:26" ht="13.9">
      <c r="A55" s="187"/>
      <c r="B55" s="240" t="s">
        <v>318</v>
      </c>
      <c r="C55" s="240"/>
      <c r="D55" s="240"/>
      <c r="E55" s="240"/>
      <c r="F55" s="241"/>
      <c r="G55" s="241"/>
      <c r="H55" s="107"/>
      <c r="I55" s="107"/>
      <c r="J55" s="107"/>
      <c r="K55" s="107"/>
      <c r="L55" s="107"/>
      <c r="M55" s="107"/>
      <c r="N55" s="107"/>
      <c r="O55" s="107"/>
      <c r="P55" s="107"/>
      <c r="Q55" s="107"/>
      <c r="R55" s="107"/>
      <c r="S55" s="107"/>
      <c r="T55" s="107"/>
      <c r="U55" s="107"/>
      <c r="V55" s="107"/>
      <c r="W55" s="107"/>
      <c r="X55" s="107"/>
      <c r="Y55" s="107"/>
      <c r="Z55" s="107"/>
    </row>
    <row r="56" spans="1:26" ht="41.45">
      <c r="A56" s="187" t="s">
        <v>136</v>
      </c>
      <c r="B56" s="172" t="s">
        <v>137</v>
      </c>
      <c r="C56" s="173" t="s">
        <v>319</v>
      </c>
      <c r="D56" s="174">
        <v>1</v>
      </c>
      <c r="E56" s="188">
        <v>0</v>
      </c>
      <c r="F56" s="175"/>
      <c r="G56" s="175" t="s">
        <v>320</v>
      </c>
      <c r="H56" s="107"/>
      <c r="I56" s="107"/>
      <c r="J56" s="107"/>
      <c r="K56" s="107"/>
      <c r="L56" s="107"/>
      <c r="M56" s="107"/>
      <c r="N56" s="107"/>
      <c r="O56" s="107"/>
      <c r="P56" s="107"/>
      <c r="Q56" s="107"/>
      <c r="R56" s="107"/>
      <c r="S56" s="107"/>
      <c r="T56" s="107"/>
      <c r="U56" s="107"/>
      <c r="V56" s="107"/>
      <c r="W56" s="107"/>
      <c r="X56" s="107"/>
      <c r="Y56" s="107"/>
      <c r="Z56" s="107"/>
    </row>
    <row r="57" spans="1:26" ht="27.6">
      <c r="A57" s="187" t="s">
        <v>138</v>
      </c>
      <c r="B57" s="172" t="s">
        <v>139</v>
      </c>
      <c r="C57" s="173" t="s">
        <v>321</v>
      </c>
      <c r="D57" s="174">
        <v>1</v>
      </c>
      <c r="E57" s="188" t="s">
        <v>311</v>
      </c>
      <c r="F57" s="175"/>
      <c r="G57" s="175"/>
      <c r="H57" s="107"/>
      <c r="I57" s="107"/>
      <c r="J57" s="107"/>
      <c r="K57" s="107"/>
      <c r="L57" s="107"/>
      <c r="M57" s="107"/>
      <c r="N57" s="107"/>
      <c r="O57" s="107"/>
      <c r="P57" s="107"/>
      <c r="Q57" s="107"/>
      <c r="R57" s="107"/>
      <c r="S57" s="107"/>
      <c r="T57" s="107"/>
      <c r="U57" s="107"/>
      <c r="V57" s="107"/>
      <c r="W57" s="107"/>
      <c r="X57" s="107"/>
      <c r="Y57" s="107"/>
      <c r="Z57" s="107"/>
    </row>
    <row r="58" spans="1:26" ht="55.15">
      <c r="A58" s="187" t="s">
        <v>140</v>
      </c>
      <c r="B58" s="172" t="s">
        <v>141</v>
      </c>
      <c r="C58" s="173"/>
      <c r="D58" s="174">
        <v>1</v>
      </c>
      <c r="E58" s="188">
        <v>1</v>
      </c>
      <c r="F58" s="175"/>
      <c r="G58" s="175" t="s">
        <v>322</v>
      </c>
      <c r="H58" s="107"/>
      <c r="I58" s="107"/>
      <c r="J58" s="107"/>
      <c r="K58" s="107"/>
      <c r="L58" s="107"/>
      <c r="M58" s="107"/>
      <c r="N58" s="107"/>
      <c r="O58" s="107"/>
      <c r="P58" s="107"/>
      <c r="Q58" s="107"/>
      <c r="R58" s="107"/>
      <c r="S58" s="107"/>
      <c r="T58" s="107"/>
      <c r="U58" s="107"/>
      <c r="V58" s="107"/>
      <c r="W58" s="107"/>
      <c r="X58" s="107"/>
      <c r="Y58" s="107"/>
      <c r="Z58" s="107"/>
    </row>
    <row r="59" spans="1:26" ht="13.9">
      <c r="A59" s="187"/>
      <c r="B59" s="240" t="s">
        <v>323</v>
      </c>
      <c r="C59" s="240"/>
      <c r="D59" s="240"/>
      <c r="E59" s="240"/>
      <c r="F59" s="241"/>
      <c r="G59" s="241"/>
      <c r="H59" s="107"/>
      <c r="I59" s="107"/>
      <c r="J59" s="107"/>
      <c r="K59" s="107"/>
      <c r="L59" s="107"/>
      <c r="M59" s="107"/>
      <c r="N59" s="107"/>
      <c r="O59" s="107"/>
      <c r="P59" s="107"/>
      <c r="Q59" s="107"/>
      <c r="R59" s="107"/>
      <c r="S59" s="107"/>
      <c r="T59" s="107"/>
      <c r="U59" s="107"/>
      <c r="V59" s="107"/>
      <c r="W59" s="107"/>
      <c r="X59" s="107"/>
      <c r="Y59" s="107"/>
      <c r="Z59" s="107"/>
    </row>
    <row r="60" spans="1:26" ht="69">
      <c r="A60" s="187" t="s">
        <v>143</v>
      </c>
      <c r="B60" s="172" t="s">
        <v>144</v>
      </c>
      <c r="C60" s="173" t="s">
        <v>324</v>
      </c>
      <c r="D60" s="174">
        <v>1</v>
      </c>
      <c r="E60" s="188">
        <v>0</v>
      </c>
      <c r="F60" s="175"/>
      <c r="G60" s="175"/>
      <c r="H60" s="107"/>
      <c r="I60" s="107"/>
      <c r="J60" s="107"/>
      <c r="K60" s="107"/>
      <c r="L60" s="107"/>
      <c r="M60" s="107"/>
      <c r="N60" s="107"/>
      <c r="O60" s="107"/>
      <c r="P60" s="107"/>
      <c r="Q60" s="107"/>
      <c r="R60" s="107"/>
      <c r="S60" s="107"/>
      <c r="T60" s="107"/>
      <c r="U60" s="107"/>
      <c r="V60" s="107"/>
      <c r="W60" s="107"/>
      <c r="X60" s="107"/>
      <c r="Y60" s="107"/>
      <c r="Z60" s="107"/>
    </row>
    <row r="61" spans="1:26" ht="13.9">
      <c r="A61" s="187"/>
      <c r="B61" s="240" t="s">
        <v>325</v>
      </c>
      <c r="C61" s="240"/>
      <c r="D61" s="240"/>
      <c r="E61" s="240"/>
      <c r="F61" s="241"/>
      <c r="G61" s="241"/>
      <c r="H61" s="107"/>
      <c r="I61" s="107"/>
      <c r="J61" s="107"/>
      <c r="K61" s="107"/>
      <c r="L61" s="107"/>
      <c r="M61" s="107"/>
      <c r="N61" s="107"/>
      <c r="O61" s="107"/>
      <c r="P61" s="107"/>
      <c r="Q61" s="107"/>
      <c r="R61" s="107"/>
      <c r="S61" s="107"/>
      <c r="T61" s="107"/>
      <c r="U61" s="107"/>
      <c r="V61" s="107"/>
      <c r="W61" s="107"/>
      <c r="X61" s="107"/>
      <c r="Y61" s="107"/>
      <c r="Z61" s="107"/>
    </row>
    <row r="62" spans="1:26" ht="69">
      <c r="A62" s="187" t="s">
        <v>146</v>
      </c>
      <c r="B62" s="172" t="s">
        <v>147</v>
      </c>
      <c r="C62" s="173" t="s">
        <v>326</v>
      </c>
      <c r="D62" s="174">
        <v>1</v>
      </c>
      <c r="E62" s="188">
        <v>0</v>
      </c>
      <c r="F62" s="175"/>
      <c r="G62" s="175" t="s">
        <v>327</v>
      </c>
      <c r="H62" s="107"/>
      <c r="I62" s="107"/>
      <c r="J62" s="107"/>
      <c r="K62" s="107"/>
      <c r="L62" s="107"/>
      <c r="M62" s="107"/>
      <c r="N62" s="107"/>
      <c r="O62" s="107"/>
      <c r="P62" s="107"/>
      <c r="Q62" s="107"/>
      <c r="R62" s="107"/>
      <c r="S62" s="107"/>
      <c r="T62" s="107"/>
      <c r="U62" s="107"/>
      <c r="V62" s="107"/>
      <c r="W62" s="107"/>
      <c r="X62" s="107"/>
      <c r="Y62" s="107"/>
      <c r="Z62" s="107"/>
    </row>
    <row r="63" spans="1:26" ht="27.6">
      <c r="A63" s="187" t="s">
        <v>148</v>
      </c>
      <c r="B63" s="172" t="s">
        <v>149</v>
      </c>
      <c r="C63" s="173" t="s">
        <v>328</v>
      </c>
      <c r="D63" s="174">
        <v>1</v>
      </c>
      <c r="E63" s="188">
        <v>1</v>
      </c>
      <c r="F63" s="175"/>
      <c r="G63" s="175"/>
      <c r="H63" s="107"/>
      <c r="I63" s="107"/>
      <c r="J63" s="107"/>
      <c r="K63" s="107"/>
      <c r="L63" s="107"/>
      <c r="M63" s="107"/>
      <c r="N63" s="107"/>
      <c r="O63" s="107"/>
      <c r="P63" s="107"/>
      <c r="Q63" s="107"/>
      <c r="R63" s="107"/>
      <c r="S63" s="107"/>
      <c r="T63" s="107"/>
      <c r="U63" s="107"/>
      <c r="V63" s="107"/>
      <c r="W63" s="107"/>
      <c r="X63" s="107"/>
      <c r="Y63" s="107"/>
      <c r="Z63" s="107"/>
    </row>
    <row r="64" spans="1:26" ht="124.15">
      <c r="A64" s="187" t="s">
        <v>150</v>
      </c>
      <c r="B64" s="172" t="s">
        <v>151</v>
      </c>
      <c r="C64" s="173" t="s">
        <v>329</v>
      </c>
      <c r="D64" s="174">
        <v>1</v>
      </c>
      <c r="E64" s="188">
        <v>0</v>
      </c>
      <c r="F64" s="175"/>
      <c r="G64" s="175" t="s">
        <v>330</v>
      </c>
      <c r="H64" s="107"/>
      <c r="I64" s="107"/>
      <c r="J64" s="107"/>
      <c r="K64" s="107"/>
      <c r="L64" s="107"/>
      <c r="M64" s="107"/>
      <c r="N64" s="107"/>
      <c r="O64" s="107"/>
      <c r="P64" s="107"/>
      <c r="Q64" s="107"/>
      <c r="R64" s="107"/>
      <c r="S64" s="107"/>
      <c r="T64" s="107"/>
      <c r="U64" s="107"/>
      <c r="V64" s="107"/>
      <c r="W64" s="107"/>
      <c r="X64" s="107"/>
      <c r="Y64" s="107"/>
      <c r="Z64" s="107"/>
    </row>
    <row r="65" spans="1:26" ht="13.9">
      <c r="A65" s="187"/>
      <c r="B65" s="240" t="s">
        <v>331</v>
      </c>
      <c r="C65" s="240"/>
      <c r="D65" s="240"/>
      <c r="E65" s="240"/>
      <c r="F65" s="241"/>
      <c r="G65" s="241"/>
      <c r="H65" s="107"/>
      <c r="I65" s="107"/>
      <c r="J65" s="107"/>
      <c r="K65" s="107"/>
      <c r="L65" s="107"/>
      <c r="M65" s="107"/>
      <c r="N65" s="107"/>
      <c r="O65" s="107"/>
      <c r="P65" s="107"/>
      <c r="Q65" s="107"/>
      <c r="R65" s="107"/>
      <c r="S65" s="107"/>
      <c r="T65" s="107"/>
      <c r="U65" s="107"/>
      <c r="V65" s="107"/>
      <c r="W65" s="107"/>
      <c r="X65" s="107"/>
      <c r="Y65" s="107"/>
      <c r="Z65" s="107"/>
    </row>
    <row r="66" spans="1:26" ht="82.9">
      <c r="A66" s="187" t="s">
        <v>153</v>
      </c>
      <c r="B66" s="172" t="s">
        <v>154</v>
      </c>
      <c r="C66" s="173" t="s">
        <v>332</v>
      </c>
      <c r="D66" s="174">
        <v>1</v>
      </c>
      <c r="E66" s="188">
        <v>0</v>
      </c>
      <c r="F66" s="175"/>
      <c r="G66" s="175" t="s">
        <v>333</v>
      </c>
      <c r="H66" s="107"/>
      <c r="I66" s="107"/>
      <c r="J66" s="107"/>
      <c r="K66" s="107"/>
      <c r="L66" s="107"/>
      <c r="M66" s="107"/>
      <c r="N66" s="107"/>
      <c r="O66" s="107"/>
      <c r="P66" s="107"/>
      <c r="Q66" s="107"/>
      <c r="R66" s="107"/>
      <c r="S66" s="107"/>
      <c r="T66" s="107"/>
      <c r="U66" s="107"/>
      <c r="V66" s="107"/>
      <c r="W66" s="107"/>
      <c r="X66" s="107"/>
      <c r="Y66" s="107"/>
      <c r="Z66" s="107"/>
    </row>
    <row r="67" spans="1:26" ht="55.15">
      <c r="A67" s="187" t="s">
        <v>155</v>
      </c>
      <c r="B67" s="172" t="s">
        <v>156</v>
      </c>
      <c r="C67" s="173"/>
      <c r="D67" s="174">
        <v>1</v>
      </c>
      <c r="E67" s="188">
        <v>0</v>
      </c>
      <c r="F67" s="175"/>
      <c r="G67" s="175" t="s">
        <v>334</v>
      </c>
      <c r="H67" s="107"/>
      <c r="I67" s="107"/>
      <c r="J67" s="107"/>
      <c r="K67" s="107"/>
      <c r="L67" s="107"/>
      <c r="M67" s="107"/>
      <c r="N67" s="107"/>
      <c r="O67" s="107"/>
      <c r="P67" s="107"/>
      <c r="Q67" s="107"/>
      <c r="R67" s="107"/>
      <c r="S67" s="107"/>
      <c r="T67" s="107"/>
      <c r="U67" s="107"/>
      <c r="V67" s="107"/>
      <c r="W67" s="107"/>
      <c r="X67" s="107"/>
      <c r="Y67" s="107"/>
      <c r="Z67" s="107"/>
    </row>
    <row r="68" spans="1:26" ht="13.9">
      <c r="A68" s="187"/>
      <c r="B68" s="240" t="s">
        <v>335</v>
      </c>
      <c r="C68" s="240"/>
      <c r="D68" s="240"/>
      <c r="E68" s="240"/>
      <c r="F68" s="241"/>
      <c r="G68" s="241"/>
      <c r="H68" s="107"/>
      <c r="I68" s="107"/>
      <c r="J68" s="107"/>
      <c r="K68" s="107"/>
      <c r="L68" s="107"/>
      <c r="M68" s="107"/>
      <c r="N68" s="107"/>
      <c r="O68" s="107"/>
      <c r="P68" s="107"/>
      <c r="Q68" s="107"/>
      <c r="R68" s="107"/>
      <c r="S68" s="107"/>
      <c r="T68" s="107"/>
      <c r="U68" s="107"/>
      <c r="V68" s="107"/>
      <c r="W68" s="107"/>
      <c r="X68" s="107"/>
      <c r="Y68" s="107"/>
      <c r="Z68" s="107"/>
    </row>
    <row r="69" spans="1:26" ht="96.6">
      <c r="A69" s="187" t="s">
        <v>158</v>
      </c>
      <c r="B69" s="172" t="s">
        <v>159</v>
      </c>
      <c r="C69" s="173" t="s">
        <v>336</v>
      </c>
      <c r="D69" s="174">
        <v>3</v>
      </c>
      <c r="E69" s="188">
        <v>0</v>
      </c>
      <c r="F69" s="175"/>
      <c r="G69" s="175" t="s">
        <v>337</v>
      </c>
      <c r="H69" s="107"/>
      <c r="I69" s="107"/>
      <c r="J69" s="107"/>
      <c r="K69" s="107"/>
      <c r="L69" s="107"/>
      <c r="M69" s="107"/>
      <c r="N69" s="107"/>
      <c r="O69" s="107"/>
      <c r="P69" s="107"/>
      <c r="Q69" s="107"/>
      <c r="R69" s="107"/>
      <c r="S69" s="107"/>
      <c r="T69" s="107"/>
      <c r="U69" s="107"/>
      <c r="V69" s="107"/>
      <c r="W69" s="107"/>
      <c r="X69" s="107"/>
      <c r="Y69" s="107"/>
      <c r="Z69" s="107"/>
    </row>
    <row r="70" spans="1:26" ht="55.15">
      <c r="A70" s="187" t="s">
        <v>160</v>
      </c>
      <c r="B70" s="172" t="s">
        <v>161</v>
      </c>
      <c r="C70" s="173" t="s">
        <v>338</v>
      </c>
      <c r="D70" s="174">
        <v>1</v>
      </c>
      <c r="E70" s="188">
        <v>1</v>
      </c>
      <c r="F70" s="175"/>
      <c r="G70" s="175" t="s">
        <v>339</v>
      </c>
      <c r="H70" s="107"/>
      <c r="I70" s="107"/>
      <c r="J70" s="107"/>
      <c r="K70" s="107"/>
      <c r="L70" s="107"/>
      <c r="M70" s="107"/>
      <c r="N70" s="107"/>
      <c r="O70" s="107"/>
      <c r="P70" s="107"/>
      <c r="Q70" s="107"/>
      <c r="R70" s="107"/>
      <c r="S70" s="107"/>
      <c r="T70" s="107"/>
      <c r="U70" s="107"/>
      <c r="V70" s="107"/>
      <c r="W70" s="107"/>
      <c r="X70" s="107"/>
      <c r="Y70" s="107"/>
      <c r="Z70" s="107"/>
    </row>
    <row r="71" spans="1:26" ht="41.45">
      <c r="A71" s="187" t="s">
        <v>162</v>
      </c>
      <c r="B71" s="172" t="s">
        <v>340</v>
      </c>
      <c r="C71" s="173" t="s">
        <v>341</v>
      </c>
      <c r="D71" s="174">
        <v>1</v>
      </c>
      <c r="E71" s="188" t="s">
        <v>311</v>
      </c>
      <c r="F71" s="175"/>
      <c r="G71" s="175"/>
      <c r="H71" s="107"/>
      <c r="I71" s="107"/>
      <c r="J71" s="107"/>
      <c r="K71" s="107"/>
      <c r="L71" s="107"/>
      <c r="M71" s="107"/>
      <c r="N71" s="107"/>
      <c r="O71" s="107"/>
      <c r="P71" s="107"/>
      <c r="Q71" s="107"/>
      <c r="R71" s="107"/>
      <c r="S71" s="107"/>
      <c r="T71" s="107"/>
      <c r="U71" s="107"/>
      <c r="V71" s="107"/>
      <c r="W71" s="107"/>
      <c r="X71" s="107"/>
      <c r="Y71" s="107"/>
      <c r="Z71" s="107"/>
    </row>
    <row r="72" spans="1:26" ht="55.15">
      <c r="A72" s="187" t="s">
        <v>164</v>
      </c>
      <c r="B72" s="172" t="s">
        <v>342</v>
      </c>
      <c r="C72" s="173"/>
      <c r="D72" s="174">
        <v>1</v>
      </c>
      <c r="E72" s="188" t="s">
        <v>311</v>
      </c>
      <c r="F72" s="175"/>
      <c r="G72" s="175"/>
      <c r="H72" s="107"/>
      <c r="I72" s="107"/>
      <c r="J72" s="107"/>
      <c r="K72" s="107"/>
      <c r="L72" s="107"/>
      <c r="M72" s="107"/>
      <c r="N72" s="107"/>
      <c r="O72" s="107"/>
      <c r="P72" s="107"/>
      <c r="Q72" s="107"/>
      <c r="R72" s="107"/>
      <c r="S72" s="107"/>
      <c r="T72" s="107"/>
      <c r="U72" s="107"/>
      <c r="V72" s="107"/>
      <c r="W72" s="107"/>
      <c r="X72" s="107"/>
      <c r="Y72" s="107"/>
      <c r="Z72" s="107"/>
    </row>
    <row r="73" spans="1:26" ht="13.9">
      <c r="A73" s="187"/>
      <c r="B73" s="240" t="s">
        <v>343</v>
      </c>
      <c r="C73" s="240"/>
      <c r="D73" s="240"/>
      <c r="E73" s="240"/>
      <c r="F73" s="241"/>
      <c r="G73" s="241"/>
      <c r="H73" s="107"/>
      <c r="I73" s="107"/>
      <c r="J73" s="107"/>
      <c r="K73" s="107"/>
      <c r="L73" s="107"/>
      <c r="M73" s="107"/>
      <c r="N73" s="107"/>
      <c r="O73" s="107"/>
      <c r="P73" s="107"/>
      <c r="Q73" s="107"/>
      <c r="R73" s="107"/>
      <c r="S73" s="107"/>
      <c r="T73" s="107"/>
      <c r="U73" s="107"/>
      <c r="V73" s="107"/>
      <c r="W73" s="107"/>
      <c r="X73" s="107"/>
      <c r="Y73" s="107"/>
      <c r="Z73" s="107"/>
    </row>
    <row r="74" spans="1:26" ht="55.15">
      <c r="A74" s="187" t="s">
        <v>167</v>
      </c>
      <c r="B74" s="172" t="s">
        <v>168</v>
      </c>
      <c r="C74" s="173" t="s">
        <v>344</v>
      </c>
      <c r="D74" s="174">
        <v>1</v>
      </c>
      <c r="E74" s="188">
        <v>0</v>
      </c>
      <c r="F74" s="239" t="s">
        <v>345</v>
      </c>
      <c r="G74" s="175" t="s">
        <v>346</v>
      </c>
      <c r="H74" s="107"/>
      <c r="I74" s="107"/>
      <c r="J74" s="107"/>
      <c r="K74" s="107"/>
      <c r="L74" s="107"/>
      <c r="M74" s="107"/>
      <c r="N74" s="107"/>
      <c r="O74" s="107"/>
      <c r="P74" s="107"/>
      <c r="Q74" s="107"/>
      <c r="R74" s="107"/>
      <c r="S74" s="107"/>
      <c r="T74" s="107"/>
      <c r="U74" s="107"/>
      <c r="V74" s="107"/>
      <c r="W74" s="107"/>
      <c r="X74" s="107"/>
      <c r="Y74" s="107"/>
      <c r="Z74" s="107"/>
    </row>
    <row r="75" spans="1:26" ht="41.45">
      <c r="A75" s="187" t="s">
        <v>169</v>
      </c>
      <c r="B75" s="172" t="s">
        <v>170</v>
      </c>
      <c r="C75" s="173"/>
      <c r="D75" s="174">
        <v>1</v>
      </c>
      <c r="E75" s="188">
        <v>1</v>
      </c>
      <c r="F75" s="175"/>
      <c r="G75" s="175" t="s">
        <v>347</v>
      </c>
      <c r="H75" s="107"/>
      <c r="I75" s="107"/>
      <c r="J75" s="107"/>
      <c r="K75" s="107"/>
      <c r="L75" s="107"/>
      <c r="M75" s="107"/>
      <c r="N75" s="107"/>
      <c r="O75" s="107"/>
      <c r="P75" s="107"/>
      <c r="Q75" s="107"/>
      <c r="R75" s="107"/>
      <c r="S75" s="107"/>
      <c r="T75" s="107"/>
      <c r="U75" s="107"/>
      <c r="V75" s="107"/>
      <c r="W75" s="107"/>
      <c r="X75" s="107"/>
      <c r="Y75" s="107"/>
      <c r="Z75" s="107"/>
    </row>
    <row r="76" spans="1:26" ht="13.9">
      <c r="A76" s="187"/>
      <c r="B76" s="240" t="s">
        <v>348</v>
      </c>
      <c r="C76" s="240"/>
      <c r="D76" s="240"/>
      <c r="E76" s="240"/>
      <c r="F76" s="241"/>
      <c r="G76" s="241"/>
      <c r="H76" s="107"/>
      <c r="I76" s="107"/>
      <c r="J76" s="107"/>
      <c r="K76" s="107"/>
      <c r="L76" s="107"/>
      <c r="M76" s="107"/>
      <c r="N76" s="107"/>
      <c r="O76" s="107"/>
      <c r="P76" s="107"/>
      <c r="Q76" s="107"/>
      <c r="R76" s="107"/>
      <c r="S76" s="107"/>
      <c r="T76" s="107"/>
      <c r="U76" s="107"/>
      <c r="V76" s="107"/>
      <c r="W76" s="107"/>
      <c r="X76" s="107"/>
      <c r="Y76" s="107"/>
      <c r="Z76" s="107"/>
    </row>
    <row r="77" spans="1:26" ht="69">
      <c r="A77" s="187" t="s">
        <v>172</v>
      </c>
      <c r="B77" s="172" t="s">
        <v>173</v>
      </c>
      <c r="C77" s="173" t="s">
        <v>349</v>
      </c>
      <c r="D77" s="174">
        <v>1</v>
      </c>
      <c r="E77" s="188">
        <v>0</v>
      </c>
      <c r="F77" s="175"/>
      <c r="G77" s="175"/>
      <c r="H77" s="107"/>
      <c r="I77" s="107"/>
      <c r="J77" s="107"/>
      <c r="K77" s="107"/>
      <c r="L77" s="107"/>
      <c r="M77" s="107"/>
      <c r="N77" s="107"/>
      <c r="O77" s="107"/>
      <c r="P77" s="107"/>
      <c r="Q77" s="107"/>
      <c r="R77" s="107"/>
      <c r="S77" s="107"/>
      <c r="T77" s="107"/>
      <c r="U77" s="107"/>
      <c r="V77" s="107"/>
      <c r="W77" s="107"/>
      <c r="X77" s="107"/>
      <c r="Y77" s="107"/>
      <c r="Z77" s="107"/>
    </row>
    <row r="78" spans="1:26" ht="41.45">
      <c r="A78" s="187" t="s">
        <v>174</v>
      </c>
      <c r="B78" s="172" t="s">
        <v>175</v>
      </c>
      <c r="C78" s="173"/>
      <c r="D78" s="174">
        <v>1</v>
      </c>
      <c r="E78" s="188">
        <v>0</v>
      </c>
      <c r="F78" s="175"/>
      <c r="G78" s="175"/>
      <c r="H78" s="107"/>
      <c r="I78" s="107"/>
      <c r="J78" s="107"/>
      <c r="K78" s="107"/>
      <c r="L78" s="107"/>
      <c r="M78" s="107"/>
      <c r="N78" s="107"/>
      <c r="O78" s="107"/>
      <c r="P78" s="107"/>
      <c r="Q78" s="107"/>
      <c r="R78" s="107"/>
      <c r="S78" s="107"/>
      <c r="T78" s="107"/>
      <c r="U78" s="107"/>
      <c r="V78" s="107"/>
      <c r="W78" s="107"/>
      <c r="X78" s="107"/>
      <c r="Y78" s="107"/>
      <c r="Z78" s="107"/>
    </row>
    <row r="79" spans="1:26" ht="41.45">
      <c r="A79" s="187" t="s">
        <v>176</v>
      </c>
      <c r="B79" s="172" t="s">
        <v>177</v>
      </c>
      <c r="C79" s="173" t="s">
        <v>350</v>
      </c>
      <c r="D79" s="174">
        <v>1</v>
      </c>
      <c r="E79" s="188">
        <v>0</v>
      </c>
      <c r="F79" s="175"/>
      <c r="G79" s="175"/>
      <c r="H79" s="107"/>
      <c r="I79" s="107"/>
      <c r="J79" s="107"/>
      <c r="K79" s="107"/>
      <c r="L79" s="107"/>
      <c r="M79" s="107"/>
      <c r="N79" s="107"/>
      <c r="O79" s="107"/>
      <c r="P79" s="107"/>
      <c r="Q79" s="107"/>
      <c r="R79" s="107"/>
      <c r="S79" s="107"/>
      <c r="T79" s="107"/>
      <c r="U79" s="107"/>
      <c r="V79" s="107"/>
      <c r="W79" s="107"/>
      <c r="X79" s="107"/>
      <c r="Y79" s="107"/>
      <c r="Z79" s="107"/>
    </row>
    <row r="80" spans="1:26" ht="13.9">
      <c r="A80" s="187"/>
      <c r="B80" s="240" t="s">
        <v>351</v>
      </c>
      <c r="C80" s="240"/>
      <c r="D80" s="240"/>
      <c r="E80" s="240"/>
      <c r="F80" s="241"/>
      <c r="G80" s="241"/>
      <c r="H80" s="107"/>
      <c r="I80" s="107"/>
      <c r="J80" s="107"/>
      <c r="K80" s="107"/>
      <c r="L80" s="107"/>
      <c r="M80" s="107"/>
      <c r="N80" s="107"/>
      <c r="O80" s="107"/>
      <c r="P80" s="107"/>
      <c r="Q80" s="107"/>
      <c r="R80" s="107"/>
      <c r="S80" s="107"/>
      <c r="T80" s="107"/>
      <c r="U80" s="107"/>
      <c r="V80" s="107"/>
      <c r="W80" s="107"/>
      <c r="X80" s="107"/>
      <c r="Y80" s="107"/>
      <c r="Z80" s="107"/>
    </row>
    <row r="81" spans="1:26" ht="96.6">
      <c r="A81" s="187" t="s">
        <v>179</v>
      </c>
      <c r="B81" s="172" t="s">
        <v>180</v>
      </c>
      <c r="C81" s="173"/>
      <c r="D81" s="174">
        <v>1</v>
      </c>
      <c r="E81" s="188" t="s">
        <v>286</v>
      </c>
      <c r="F81" s="175"/>
      <c r="G81" s="175" t="s">
        <v>352</v>
      </c>
      <c r="H81" s="107"/>
      <c r="I81" s="107"/>
      <c r="J81" s="107"/>
      <c r="K81" s="107"/>
      <c r="L81" s="107"/>
      <c r="M81" s="107"/>
      <c r="N81" s="107"/>
      <c r="O81" s="107"/>
      <c r="P81" s="107"/>
      <c r="Q81" s="107"/>
      <c r="R81" s="107"/>
      <c r="S81" s="107"/>
      <c r="T81" s="107"/>
      <c r="U81" s="107"/>
      <c r="V81" s="107"/>
      <c r="W81" s="107"/>
      <c r="X81" s="107"/>
      <c r="Y81" s="107"/>
      <c r="Z81" s="107"/>
    </row>
    <row r="82" spans="1:26" ht="55.15">
      <c r="A82" s="187" t="s">
        <v>181</v>
      </c>
      <c r="B82" s="172" t="s">
        <v>182</v>
      </c>
      <c r="C82" s="173"/>
      <c r="D82" s="174">
        <v>1</v>
      </c>
      <c r="E82" s="188" t="s">
        <v>286</v>
      </c>
      <c r="F82" s="175"/>
      <c r="G82" s="175"/>
      <c r="H82" s="107"/>
      <c r="I82" s="107"/>
      <c r="J82" s="107"/>
      <c r="K82" s="107"/>
      <c r="L82" s="107"/>
      <c r="M82" s="107"/>
      <c r="N82" s="107"/>
      <c r="O82" s="107"/>
      <c r="P82" s="107"/>
      <c r="Q82" s="107"/>
      <c r="R82" s="107"/>
      <c r="S82" s="107"/>
      <c r="T82" s="107"/>
      <c r="U82" s="107"/>
      <c r="V82" s="107"/>
      <c r="W82" s="107"/>
      <c r="X82" s="107"/>
      <c r="Y82" s="107"/>
      <c r="Z82" s="107"/>
    </row>
    <row r="83" spans="1:26" ht="41.45">
      <c r="A83" s="187" t="s">
        <v>183</v>
      </c>
      <c r="B83" s="172" t="s">
        <v>184</v>
      </c>
      <c r="C83" s="173"/>
      <c r="D83" s="174">
        <v>1</v>
      </c>
      <c r="E83" s="188" t="s">
        <v>286</v>
      </c>
      <c r="F83" s="175"/>
      <c r="G83" s="175"/>
      <c r="H83" s="107"/>
      <c r="I83" s="107"/>
      <c r="J83" s="107"/>
      <c r="K83" s="107"/>
      <c r="L83" s="107"/>
      <c r="M83" s="107"/>
      <c r="N83" s="107"/>
      <c r="O83" s="107"/>
      <c r="P83" s="107"/>
      <c r="Q83" s="107"/>
      <c r="R83" s="107"/>
      <c r="S83" s="107"/>
      <c r="T83" s="107"/>
      <c r="U83" s="107"/>
      <c r="V83" s="107"/>
      <c r="W83" s="107"/>
      <c r="X83" s="107"/>
      <c r="Y83" s="107"/>
      <c r="Z83" s="107"/>
    </row>
    <row r="84" spans="1:26" ht="13.9">
      <c r="A84" s="187"/>
      <c r="B84" s="173"/>
      <c r="C84" s="173"/>
      <c r="D84" s="174"/>
      <c r="E84" s="188"/>
      <c r="F84" s="175"/>
      <c r="G84" s="175"/>
      <c r="H84" s="107"/>
      <c r="I84" s="107"/>
      <c r="J84" s="107"/>
      <c r="K84" s="107"/>
      <c r="L84" s="107"/>
      <c r="M84" s="107"/>
      <c r="N84" s="107"/>
      <c r="O84" s="107"/>
      <c r="P84" s="107"/>
      <c r="Q84" s="107"/>
      <c r="R84" s="107"/>
      <c r="S84" s="107"/>
      <c r="T84" s="107"/>
      <c r="U84" s="107"/>
      <c r="V84" s="107"/>
      <c r="W84" s="107"/>
      <c r="X84" s="107"/>
      <c r="Y84" s="107"/>
      <c r="Z84" s="107"/>
    </row>
    <row r="85" spans="1:26" ht="13.9">
      <c r="A85" s="186">
        <v>8</v>
      </c>
      <c r="B85" s="168" t="s">
        <v>353</v>
      </c>
      <c r="C85" s="169"/>
      <c r="D85" s="169"/>
      <c r="E85" s="169"/>
      <c r="F85" s="170"/>
      <c r="G85" s="170"/>
      <c r="H85" s="107"/>
      <c r="I85" s="107"/>
      <c r="J85" s="107"/>
      <c r="K85" s="107"/>
      <c r="L85" s="107"/>
      <c r="M85" s="107"/>
      <c r="N85" s="107"/>
      <c r="O85" s="107"/>
      <c r="P85" s="107"/>
      <c r="Q85" s="107"/>
      <c r="R85" s="107"/>
      <c r="S85" s="107"/>
      <c r="T85" s="107"/>
      <c r="U85" s="107"/>
      <c r="V85" s="107"/>
      <c r="W85" s="107"/>
      <c r="X85" s="107"/>
      <c r="Y85" s="107"/>
      <c r="Z85" s="107"/>
    </row>
    <row r="86" spans="1:26" ht="41.45">
      <c r="A86" s="187">
        <v>8.1</v>
      </c>
      <c r="B86" s="172" t="s">
        <v>186</v>
      </c>
      <c r="C86" s="173" t="s">
        <v>354</v>
      </c>
      <c r="D86" s="174">
        <v>2</v>
      </c>
      <c r="E86" s="188" t="s">
        <v>286</v>
      </c>
      <c r="F86" s="175"/>
      <c r="G86" s="238" t="s">
        <v>355</v>
      </c>
      <c r="H86" s="107"/>
      <c r="I86" s="107"/>
      <c r="J86" s="107"/>
      <c r="K86" s="107"/>
      <c r="L86" s="107"/>
      <c r="M86" s="107"/>
      <c r="N86" s="107"/>
      <c r="O86" s="107"/>
      <c r="P86" s="107"/>
      <c r="Q86" s="107"/>
      <c r="R86" s="107"/>
      <c r="S86" s="107"/>
      <c r="T86" s="107"/>
      <c r="U86" s="107"/>
      <c r="V86" s="107"/>
      <c r="W86" s="107"/>
      <c r="X86" s="107"/>
      <c r="Y86" s="107"/>
      <c r="Z86" s="107"/>
    </row>
    <row r="87" spans="1:26" ht="82.9">
      <c r="A87" s="187">
        <v>8.1999999999999993</v>
      </c>
      <c r="B87" s="172" t="s">
        <v>187</v>
      </c>
      <c r="C87" s="173" t="s">
        <v>356</v>
      </c>
      <c r="D87" s="174">
        <v>1</v>
      </c>
      <c r="E87" s="188" t="s">
        <v>311</v>
      </c>
      <c r="F87" s="175"/>
      <c r="G87" s="238"/>
      <c r="H87" s="107"/>
      <c r="I87" s="107"/>
      <c r="J87" s="107"/>
      <c r="K87" s="107"/>
      <c r="L87" s="107"/>
      <c r="M87" s="107"/>
      <c r="N87" s="107"/>
      <c r="O87" s="107"/>
      <c r="P87" s="107"/>
      <c r="Q87" s="107"/>
      <c r="R87" s="107"/>
      <c r="S87" s="107"/>
      <c r="T87" s="107"/>
      <c r="U87" s="107"/>
      <c r="V87" s="107"/>
      <c r="W87" s="107"/>
      <c r="X87" s="107"/>
      <c r="Y87" s="107"/>
      <c r="Z87" s="107"/>
    </row>
    <row r="88" spans="1:26" ht="55.15">
      <c r="A88" s="187">
        <v>8.3000000000000007</v>
      </c>
      <c r="B88" s="172" t="s">
        <v>188</v>
      </c>
      <c r="C88" s="173" t="s">
        <v>357</v>
      </c>
      <c r="D88" s="174">
        <v>2</v>
      </c>
      <c r="E88" s="188">
        <v>0</v>
      </c>
      <c r="F88" s="175"/>
      <c r="G88" s="238" t="s">
        <v>358</v>
      </c>
      <c r="H88" s="107"/>
      <c r="I88" s="107"/>
      <c r="J88" s="107"/>
      <c r="K88" s="107"/>
      <c r="L88" s="107"/>
      <c r="M88" s="107"/>
      <c r="N88" s="107"/>
      <c r="O88" s="107"/>
      <c r="P88" s="107"/>
      <c r="Q88" s="107"/>
      <c r="R88" s="107"/>
      <c r="S88" s="107"/>
      <c r="T88" s="107"/>
      <c r="U88" s="107"/>
      <c r="V88" s="107"/>
      <c r="W88" s="107"/>
      <c r="X88" s="107"/>
      <c r="Y88" s="107"/>
      <c r="Z88" s="107"/>
    </row>
    <row r="89" spans="1:26" ht="13.9">
      <c r="A89" s="187"/>
      <c r="B89" s="173"/>
      <c r="C89" s="173"/>
      <c r="D89" s="174"/>
      <c r="E89" s="188"/>
      <c r="F89" s="175"/>
      <c r="G89" s="175"/>
      <c r="H89" s="107"/>
      <c r="I89" s="107"/>
      <c r="J89" s="107"/>
      <c r="K89" s="107"/>
      <c r="L89" s="107"/>
      <c r="M89" s="107"/>
      <c r="N89" s="107"/>
      <c r="O89" s="107"/>
      <c r="P89" s="107"/>
      <c r="Q89" s="107"/>
      <c r="R89" s="107"/>
      <c r="S89" s="107"/>
      <c r="T89" s="107"/>
      <c r="U89" s="107"/>
      <c r="V89" s="107"/>
      <c r="W89" s="107"/>
      <c r="X89" s="107"/>
      <c r="Y89" s="107"/>
      <c r="Z89" s="107"/>
    </row>
    <row r="90" spans="1:26" ht="13.9">
      <c r="A90" s="186">
        <v>9</v>
      </c>
      <c r="B90" s="168" t="s">
        <v>37</v>
      </c>
      <c r="C90" s="169"/>
      <c r="D90" s="169"/>
      <c r="E90" s="169"/>
      <c r="F90" s="170"/>
      <c r="G90" s="170"/>
      <c r="H90" s="107"/>
      <c r="I90" s="107"/>
      <c r="J90" s="107"/>
      <c r="K90" s="107"/>
      <c r="L90" s="107"/>
      <c r="M90" s="107"/>
      <c r="N90" s="107"/>
      <c r="O90" s="107"/>
      <c r="P90" s="107"/>
      <c r="Q90" s="107"/>
      <c r="R90" s="107"/>
      <c r="S90" s="107"/>
      <c r="T90" s="107"/>
      <c r="U90" s="107"/>
      <c r="V90" s="107"/>
      <c r="W90" s="107"/>
      <c r="X90" s="107"/>
      <c r="Y90" s="107"/>
      <c r="Z90" s="107"/>
    </row>
    <row r="91" spans="1:26" ht="27.6">
      <c r="A91" s="187">
        <v>9.1</v>
      </c>
      <c r="B91" s="172" t="s">
        <v>190</v>
      </c>
      <c r="C91" s="173" t="s">
        <v>359</v>
      </c>
      <c r="D91" s="174">
        <v>3</v>
      </c>
      <c r="E91" s="188">
        <v>3</v>
      </c>
      <c r="F91" s="175"/>
      <c r="G91" s="238" t="s">
        <v>360</v>
      </c>
      <c r="H91" s="107"/>
      <c r="I91" s="107"/>
      <c r="J91" s="107"/>
      <c r="K91" s="107"/>
      <c r="L91" s="107"/>
      <c r="M91" s="107"/>
      <c r="N91" s="107"/>
      <c r="O91" s="107"/>
      <c r="P91" s="107"/>
      <c r="Q91" s="107"/>
      <c r="R91" s="107"/>
      <c r="S91" s="107"/>
      <c r="T91" s="107"/>
      <c r="U91" s="107"/>
      <c r="V91" s="107"/>
      <c r="W91" s="107"/>
      <c r="X91" s="107"/>
      <c r="Y91" s="107"/>
      <c r="Z91" s="107"/>
    </row>
    <row r="92" spans="1:26" ht="41.45">
      <c r="A92" s="187">
        <v>9.1999999999999993</v>
      </c>
      <c r="B92" s="176" t="s">
        <v>191</v>
      </c>
      <c r="C92" s="173" t="s">
        <v>361</v>
      </c>
      <c r="D92" s="174">
        <v>2</v>
      </c>
      <c r="E92" s="188">
        <v>2</v>
      </c>
      <c r="F92" s="175"/>
      <c r="G92" s="238" t="s">
        <v>362</v>
      </c>
      <c r="H92" s="107"/>
      <c r="I92" s="107"/>
      <c r="J92" s="107"/>
      <c r="K92" s="107"/>
      <c r="L92" s="107"/>
      <c r="M92" s="107"/>
      <c r="N92" s="107"/>
      <c r="O92" s="107"/>
      <c r="P92" s="107"/>
      <c r="Q92" s="107"/>
      <c r="R92" s="107"/>
      <c r="S92" s="107"/>
      <c r="T92" s="107"/>
      <c r="U92" s="107"/>
      <c r="V92" s="107"/>
      <c r="W92" s="107"/>
      <c r="X92" s="107"/>
      <c r="Y92" s="107"/>
      <c r="Z92" s="107"/>
    </row>
    <row r="93" spans="1:26" ht="13.9">
      <c r="A93" s="187"/>
      <c r="B93" s="172"/>
      <c r="C93" s="173"/>
      <c r="D93" s="174"/>
      <c r="E93" s="188"/>
      <c r="F93" s="175"/>
      <c r="G93" s="175"/>
      <c r="H93" s="107"/>
      <c r="I93" s="107"/>
      <c r="J93" s="107"/>
      <c r="K93" s="107"/>
      <c r="L93" s="107"/>
      <c r="M93" s="107"/>
      <c r="N93" s="107"/>
      <c r="O93" s="107"/>
      <c r="P93" s="107"/>
      <c r="Q93" s="107"/>
      <c r="R93" s="107"/>
      <c r="S93" s="107"/>
      <c r="T93" s="107"/>
      <c r="U93" s="107"/>
      <c r="V93" s="107"/>
      <c r="W93" s="107"/>
      <c r="X93" s="107"/>
      <c r="Y93" s="107"/>
      <c r="Z93" s="107"/>
    </row>
    <row r="94" spans="1:26" ht="13.9">
      <c r="A94" s="186">
        <v>10</v>
      </c>
      <c r="B94" s="168" t="s">
        <v>363</v>
      </c>
      <c r="C94" s="169"/>
      <c r="D94" s="169"/>
      <c r="E94" s="169"/>
      <c r="F94" s="170"/>
      <c r="G94" s="170"/>
      <c r="H94" s="107"/>
      <c r="I94" s="107"/>
      <c r="J94" s="107"/>
      <c r="K94" s="107"/>
      <c r="L94" s="107"/>
      <c r="M94" s="107"/>
      <c r="N94" s="107"/>
      <c r="O94" s="107"/>
      <c r="P94" s="107"/>
      <c r="Q94" s="107"/>
      <c r="R94" s="107"/>
      <c r="S94" s="107"/>
      <c r="T94" s="107"/>
      <c r="U94" s="107"/>
      <c r="V94" s="107"/>
      <c r="W94" s="107"/>
      <c r="X94" s="107"/>
      <c r="Y94" s="107"/>
      <c r="Z94" s="107"/>
    </row>
    <row r="95" spans="1:26" ht="41.45">
      <c r="A95" s="187">
        <v>10.1</v>
      </c>
      <c r="B95" s="172" t="s">
        <v>193</v>
      </c>
      <c r="C95" s="173" t="s">
        <v>364</v>
      </c>
      <c r="D95" s="174">
        <v>1</v>
      </c>
      <c r="E95" s="188">
        <v>0</v>
      </c>
      <c r="F95" s="175"/>
      <c r="G95" s="175" t="s">
        <v>365</v>
      </c>
      <c r="H95" s="107"/>
      <c r="I95" s="107"/>
      <c r="J95" s="107"/>
      <c r="K95" s="107"/>
      <c r="L95" s="107"/>
      <c r="M95" s="107"/>
      <c r="N95" s="107"/>
      <c r="O95" s="107"/>
      <c r="P95" s="107"/>
      <c r="Q95" s="107"/>
      <c r="R95" s="107"/>
      <c r="S95" s="107"/>
      <c r="T95" s="107"/>
      <c r="U95" s="107"/>
      <c r="V95" s="107"/>
      <c r="W95" s="107"/>
      <c r="X95" s="107"/>
      <c r="Y95" s="107"/>
      <c r="Z95" s="107"/>
    </row>
    <row r="96" spans="1:26" ht="41.45">
      <c r="A96" s="187">
        <v>10.199999999999999</v>
      </c>
      <c r="B96" s="172" t="s">
        <v>194</v>
      </c>
      <c r="C96" s="173" t="s">
        <v>366</v>
      </c>
      <c r="D96" s="174">
        <v>1</v>
      </c>
      <c r="E96" s="188">
        <v>0</v>
      </c>
      <c r="F96" s="175"/>
      <c r="G96" s="175" t="s">
        <v>367</v>
      </c>
      <c r="H96" s="107"/>
      <c r="I96" s="107"/>
      <c r="J96" s="107"/>
      <c r="K96" s="107"/>
      <c r="L96" s="107"/>
      <c r="M96" s="107"/>
      <c r="N96" s="107"/>
      <c r="O96" s="107"/>
      <c r="P96" s="107"/>
      <c r="Q96" s="107"/>
      <c r="R96" s="107"/>
      <c r="S96" s="107"/>
      <c r="T96" s="107"/>
      <c r="U96" s="107"/>
      <c r="V96" s="107"/>
      <c r="W96" s="107"/>
      <c r="X96" s="107"/>
      <c r="Y96" s="107"/>
      <c r="Z96" s="107"/>
    </row>
    <row r="97" spans="1:26" ht="96.6">
      <c r="A97" s="187">
        <v>10.3</v>
      </c>
      <c r="B97" s="172" t="s">
        <v>195</v>
      </c>
      <c r="C97" s="173" t="s">
        <v>368</v>
      </c>
      <c r="D97" s="174">
        <v>2</v>
      </c>
      <c r="E97" s="188">
        <v>1</v>
      </c>
      <c r="F97" s="175"/>
      <c r="G97" s="175" t="s">
        <v>369</v>
      </c>
      <c r="H97" s="107"/>
      <c r="I97" s="107"/>
      <c r="J97" s="107"/>
      <c r="K97" s="107"/>
      <c r="L97" s="107"/>
      <c r="M97" s="107"/>
      <c r="N97" s="107"/>
      <c r="O97" s="107"/>
      <c r="P97" s="107"/>
      <c r="Q97" s="107"/>
      <c r="R97" s="107"/>
      <c r="S97" s="107"/>
      <c r="T97" s="107"/>
      <c r="U97" s="107"/>
      <c r="V97" s="107"/>
      <c r="W97" s="107"/>
      <c r="X97" s="107"/>
      <c r="Y97" s="107"/>
      <c r="Z97" s="107"/>
    </row>
    <row r="98" spans="1:26" ht="13.9">
      <c r="A98" s="187"/>
      <c r="B98" s="173"/>
      <c r="C98" s="173"/>
      <c r="D98" s="174"/>
      <c r="E98" s="188"/>
      <c r="F98" s="175"/>
      <c r="G98" s="175"/>
      <c r="H98" s="107"/>
      <c r="I98" s="107"/>
      <c r="J98" s="107"/>
      <c r="K98" s="107"/>
      <c r="L98" s="107"/>
      <c r="M98" s="107"/>
      <c r="N98" s="107"/>
      <c r="O98" s="107"/>
      <c r="P98" s="107"/>
      <c r="Q98" s="107"/>
      <c r="R98" s="107"/>
      <c r="S98" s="107"/>
      <c r="T98" s="107"/>
      <c r="U98" s="107"/>
      <c r="V98" s="107"/>
      <c r="W98" s="107"/>
      <c r="X98" s="107"/>
      <c r="Y98" s="107"/>
      <c r="Z98" s="107"/>
    </row>
    <row r="99" spans="1:26" ht="13.9">
      <c r="A99" s="186">
        <v>11</v>
      </c>
      <c r="B99" s="168" t="s">
        <v>370</v>
      </c>
      <c r="C99" s="169"/>
      <c r="D99" s="169"/>
      <c r="E99" s="169"/>
      <c r="F99" s="170"/>
      <c r="G99" s="170"/>
      <c r="H99" s="107"/>
      <c r="I99" s="107"/>
      <c r="J99" s="107"/>
      <c r="K99" s="107"/>
      <c r="L99" s="107"/>
      <c r="M99" s="107"/>
      <c r="N99" s="107"/>
      <c r="O99" s="107"/>
      <c r="P99" s="107"/>
      <c r="Q99" s="107"/>
      <c r="R99" s="107"/>
      <c r="S99" s="107"/>
      <c r="T99" s="107"/>
      <c r="U99" s="107"/>
      <c r="V99" s="107"/>
      <c r="W99" s="107"/>
      <c r="X99" s="107"/>
      <c r="Y99" s="107"/>
      <c r="Z99" s="107"/>
    </row>
    <row r="100" spans="1:26" ht="41.45">
      <c r="A100" s="187">
        <v>11.1</v>
      </c>
      <c r="B100" s="172" t="s">
        <v>197</v>
      </c>
      <c r="C100" s="173" t="s">
        <v>371</v>
      </c>
      <c r="D100" s="174">
        <v>1</v>
      </c>
      <c r="E100" s="188">
        <v>0</v>
      </c>
      <c r="F100" s="175"/>
      <c r="G100" s="175" t="s">
        <v>372</v>
      </c>
      <c r="H100" s="107"/>
      <c r="I100" s="107"/>
      <c r="J100" s="107"/>
      <c r="K100" s="107"/>
      <c r="L100" s="107"/>
      <c r="M100" s="107"/>
      <c r="N100" s="107"/>
      <c r="O100" s="107"/>
      <c r="P100" s="107"/>
      <c r="Q100" s="107"/>
      <c r="R100" s="107"/>
      <c r="S100" s="107"/>
      <c r="T100" s="107"/>
      <c r="U100" s="107"/>
      <c r="V100" s="107"/>
      <c r="W100" s="107"/>
      <c r="X100" s="107"/>
      <c r="Y100" s="107"/>
      <c r="Z100" s="107"/>
    </row>
    <row r="101" spans="1:26" ht="13.9">
      <c r="A101" s="187"/>
      <c r="B101" s="173"/>
      <c r="C101" s="173"/>
      <c r="D101" s="174"/>
      <c r="E101" s="188"/>
      <c r="F101" s="175"/>
      <c r="G101" s="175"/>
      <c r="H101" s="107"/>
      <c r="I101" s="107"/>
      <c r="J101" s="107"/>
      <c r="K101" s="107"/>
      <c r="L101" s="107"/>
      <c r="M101" s="107"/>
      <c r="N101" s="107"/>
      <c r="O101" s="107"/>
      <c r="P101" s="107"/>
      <c r="Q101" s="107"/>
      <c r="R101" s="107"/>
      <c r="S101" s="107"/>
      <c r="T101" s="107"/>
      <c r="U101" s="107"/>
      <c r="V101" s="107"/>
      <c r="W101" s="107"/>
      <c r="X101" s="107"/>
      <c r="Y101" s="107"/>
      <c r="Z101" s="107"/>
    </row>
    <row r="102" spans="1:26" ht="13.9">
      <c r="A102" s="186">
        <v>12</v>
      </c>
      <c r="B102" s="168" t="s">
        <v>373</v>
      </c>
      <c r="C102" s="169"/>
      <c r="D102" s="169"/>
      <c r="E102" s="169"/>
      <c r="F102" s="170"/>
      <c r="G102" s="170"/>
      <c r="H102" s="107"/>
      <c r="I102" s="107"/>
      <c r="J102" s="107"/>
      <c r="K102" s="107"/>
      <c r="L102" s="107"/>
      <c r="M102" s="107"/>
      <c r="N102" s="107"/>
      <c r="O102" s="107"/>
      <c r="P102" s="107"/>
      <c r="Q102" s="107"/>
      <c r="R102" s="107"/>
      <c r="S102" s="107"/>
      <c r="T102" s="107"/>
      <c r="U102" s="107"/>
      <c r="V102" s="107"/>
      <c r="W102" s="107"/>
      <c r="X102" s="107"/>
      <c r="Y102" s="107"/>
      <c r="Z102" s="107"/>
    </row>
    <row r="103" spans="1:26" ht="55.15">
      <c r="A103" s="187">
        <v>12.1</v>
      </c>
      <c r="B103" s="172" t="s">
        <v>199</v>
      </c>
      <c r="C103" s="173" t="s">
        <v>374</v>
      </c>
      <c r="D103" s="174">
        <v>2</v>
      </c>
      <c r="E103" s="188" t="s">
        <v>286</v>
      </c>
      <c r="F103" s="175"/>
      <c r="G103" s="175" t="s">
        <v>295</v>
      </c>
      <c r="H103" s="107"/>
      <c r="I103" s="107"/>
      <c r="J103" s="107"/>
      <c r="K103" s="107"/>
      <c r="L103" s="107"/>
      <c r="M103" s="107"/>
      <c r="N103" s="107"/>
      <c r="O103" s="107"/>
      <c r="P103" s="107"/>
      <c r="Q103" s="107"/>
      <c r="R103" s="107"/>
      <c r="S103" s="107"/>
      <c r="T103" s="107"/>
      <c r="U103" s="107"/>
      <c r="V103" s="107"/>
      <c r="W103" s="107"/>
      <c r="X103" s="107"/>
      <c r="Y103" s="107"/>
      <c r="Z103" s="107"/>
    </row>
    <row r="104" spans="1:26" ht="96.6">
      <c r="A104" s="187">
        <v>12.2</v>
      </c>
      <c r="B104" s="173" t="s">
        <v>200</v>
      </c>
      <c r="C104" s="173" t="s">
        <v>375</v>
      </c>
      <c r="D104" s="174">
        <v>3</v>
      </c>
      <c r="E104" s="188" t="s">
        <v>286</v>
      </c>
      <c r="F104" s="175"/>
      <c r="G104" s="175" t="s">
        <v>376</v>
      </c>
      <c r="H104" s="107"/>
      <c r="I104" s="107"/>
      <c r="J104" s="107"/>
      <c r="K104" s="107"/>
      <c r="L104" s="107"/>
      <c r="M104" s="107"/>
      <c r="N104" s="107"/>
      <c r="O104" s="107"/>
      <c r="P104" s="107"/>
      <c r="Q104" s="107"/>
      <c r="R104" s="107"/>
      <c r="S104" s="107"/>
      <c r="T104" s="107"/>
      <c r="U104" s="107"/>
      <c r="V104" s="107"/>
      <c r="W104" s="107"/>
      <c r="X104" s="107"/>
      <c r="Y104" s="107"/>
      <c r="Z104" s="107"/>
    </row>
    <row r="105" spans="1:26" ht="55.15">
      <c r="A105" s="187">
        <v>12.3</v>
      </c>
      <c r="B105" s="176" t="s">
        <v>201</v>
      </c>
      <c r="C105" s="173" t="s">
        <v>374</v>
      </c>
      <c r="D105" s="174">
        <v>2</v>
      </c>
      <c r="E105" s="188" t="s">
        <v>286</v>
      </c>
      <c r="F105" s="175"/>
      <c r="G105" s="175" t="s">
        <v>295</v>
      </c>
      <c r="H105" s="107"/>
      <c r="I105" s="107"/>
      <c r="J105" s="107"/>
      <c r="K105" s="107"/>
      <c r="L105" s="107"/>
      <c r="M105" s="107"/>
      <c r="N105" s="107"/>
      <c r="O105" s="107"/>
      <c r="P105" s="107"/>
      <c r="Q105" s="107"/>
      <c r="R105" s="107"/>
      <c r="S105" s="107"/>
      <c r="T105" s="107"/>
      <c r="U105" s="107"/>
      <c r="V105" s="107"/>
      <c r="W105" s="107"/>
      <c r="X105" s="107"/>
      <c r="Y105" s="107"/>
      <c r="Z105" s="107"/>
    </row>
    <row r="106" spans="1:26" ht="55.15">
      <c r="A106" s="187">
        <v>12.4</v>
      </c>
      <c r="B106" s="173" t="s">
        <v>202</v>
      </c>
      <c r="C106" s="173" t="s">
        <v>377</v>
      </c>
      <c r="D106" s="174">
        <v>2</v>
      </c>
      <c r="E106" s="188">
        <v>0</v>
      </c>
      <c r="F106" s="175"/>
      <c r="G106" s="175" t="s">
        <v>378</v>
      </c>
      <c r="H106" s="107"/>
      <c r="I106" s="107"/>
      <c r="J106" s="107"/>
      <c r="K106" s="107"/>
      <c r="L106" s="107"/>
      <c r="M106" s="107"/>
      <c r="N106" s="107"/>
      <c r="O106" s="107"/>
      <c r="P106" s="107"/>
      <c r="Q106" s="107"/>
      <c r="R106" s="107"/>
      <c r="S106" s="107"/>
      <c r="T106" s="107"/>
      <c r="U106" s="107"/>
      <c r="V106" s="107"/>
      <c r="W106" s="107"/>
      <c r="X106" s="107"/>
      <c r="Y106" s="107"/>
      <c r="Z106" s="107"/>
    </row>
    <row r="107" spans="1:26" ht="13.9">
      <c r="A107" s="187"/>
      <c r="B107" s="173"/>
      <c r="C107" s="173"/>
      <c r="D107" s="174"/>
      <c r="E107" s="188"/>
      <c r="F107" s="175"/>
      <c r="G107" s="175"/>
      <c r="H107" s="107"/>
      <c r="I107" s="107"/>
      <c r="J107" s="107"/>
      <c r="K107" s="107"/>
      <c r="L107" s="107"/>
      <c r="M107" s="107"/>
      <c r="N107" s="107"/>
      <c r="O107" s="107"/>
      <c r="P107" s="107"/>
      <c r="Q107" s="107"/>
      <c r="R107" s="107"/>
      <c r="S107" s="107"/>
      <c r="T107" s="107"/>
      <c r="U107" s="107"/>
      <c r="V107" s="107"/>
      <c r="W107" s="107"/>
      <c r="X107" s="107"/>
      <c r="Y107" s="107"/>
      <c r="Z107" s="107"/>
    </row>
    <row r="108" spans="1:26" ht="13.9">
      <c r="A108" s="186">
        <v>13</v>
      </c>
      <c r="B108" s="168" t="s">
        <v>203</v>
      </c>
      <c r="C108" s="169"/>
      <c r="D108" s="169"/>
      <c r="E108" s="169"/>
      <c r="F108" s="170"/>
      <c r="G108" s="170"/>
      <c r="H108" s="107"/>
      <c r="I108" s="107"/>
      <c r="J108" s="107"/>
      <c r="K108" s="107"/>
      <c r="L108" s="107"/>
      <c r="M108" s="107"/>
      <c r="N108" s="107"/>
      <c r="O108" s="107"/>
      <c r="P108" s="107"/>
      <c r="Q108" s="107"/>
      <c r="R108" s="107"/>
      <c r="S108" s="107"/>
      <c r="T108" s="107"/>
      <c r="U108" s="107"/>
      <c r="V108" s="107"/>
      <c r="W108" s="107"/>
      <c r="X108" s="107"/>
      <c r="Y108" s="107"/>
      <c r="Z108" s="107"/>
    </row>
    <row r="109" spans="1:26" ht="96.6">
      <c r="A109" s="187">
        <v>13.1</v>
      </c>
      <c r="B109" s="172" t="s">
        <v>204</v>
      </c>
      <c r="C109" s="173"/>
      <c r="D109" s="174">
        <v>3</v>
      </c>
      <c r="E109" s="188" t="s">
        <v>286</v>
      </c>
      <c r="F109" s="175"/>
      <c r="G109" s="175" t="s">
        <v>352</v>
      </c>
      <c r="H109" s="107"/>
      <c r="I109" s="107"/>
      <c r="J109" s="107"/>
      <c r="K109" s="107"/>
      <c r="L109" s="107"/>
      <c r="M109" s="107"/>
      <c r="N109" s="107"/>
      <c r="O109" s="107"/>
      <c r="P109" s="107"/>
      <c r="Q109" s="107"/>
      <c r="R109" s="107"/>
      <c r="S109" s="107"/>
      <c r="T109" s="107"/>
      <c r="U109" s="107"/>
      <c r="V109" s="107"/>
      <c r="W109" s="107"/>
      <c r="X109" s="107"/>
      <c r="Y109" s="107"/>
      <c r="Z109" s="107"/>
    </row>
    <row r="110" spans="1:26" ht="96.6">
      <c r="A110" s="187">
        <v>13.2</v>
      </c>
      <c r="B110" s="172" t="s">
        <v>205</v>
      </c>
      <c r="C110" s="173"/>
      <c r="D110" s="174">
        <v>1</v>
      </c>
      <c r="E110" s="188" t="s">
        <v>286</v>
      </c>
      <c r="F110" s="175"/>
      <c r="G110" s="175" t="s">
        <v>352</v>
      </c>
      <c r="H110" s="107"/>
      <c r="I110" s="107"/>
      <c r="J110" s="107"/>
      <c r="K110" s="107"/>
      <c r="L110" s="107"/>
      <c r="M110" s="107"/>
      <c r="N110" s="107"/>
      <c r="O110" s="107"/>
      <c r="P110" s="107"/>
      <c r="Q110" s="107"/>
      <c r="R110" s="107"/>
      <c r="S110" s="107"/>
      <c r="T110" s="107"/>
      <c r="U110" s="107"/>
      <c r="V110" s="107"/>
      <c r="W110" s="107"/>
      <c r="X110" s="107"/>
      <c r="Y110" s="107"/>
      <c r="Z110" s="107"/>
    </row>
    <row r="111" spans="1:26" ht="96.6">
      <c r="A111" s="187">
        <v>13.3</v>
      </c>
      <c r="B111" s="172" t="s">
        <v>206</v>
      </c>
      <c r="C111" s="173"/>
      <c r="D111" s="174">
        <v>2</v>
      </c>
      <c r="E111" s="188" t="s">
        <v>286</v>
      </c>
      <c r="F111" s="175"/>
      <c r="G111" s="175" t="s">
        <v>352</v>
      </c>
      <c r="H111" s="107"/>
      <c r="I111" s="107"/>
      <c r="J111" s="107"/>
      <c r="K111" s="107"/>
      <c r="L111" s="107"/>
      <c r="M111" s="107"/>
      <c r="N111" s="107"/>
      <c r="O111" s="107"/>
      <c r="P111" s="107"/>
      <c r="Q111" s="107"/>
      <c r="R111" s="107"/>
      <c r="S111" s="107"/>
      <c r="T111" s="107"/>
      <c r="U111" s="107"/>
      <c r="V111" s="107"/>
      <c r="W111" s="107"/>
      <c r="X111" s="107"/>
      <c r="Y111" s="107"/>
      <c r="Z111" s="107"/>
    </row>
    <row r="112" spans="1:26" ht="96.6">
      <c r="A112" s="187">
        <v>13.4</v>
      </c>
      <c r="B112" s="172" t="s">
        <v>207</v>
      </c>
      <c r="C112" s="173"/>
      <c r="D112" s="174">
        <v>2</v>
      </c>
      <c r="E112" s="188" t="s">
        <v>286</v>
      </c>
      <c r="F112" s="175"/>
      <c r="G112" s="175" t="s">
        <v>352</v>
      </c>
      <c r="H112" s="107"/>
      <c r="I112" s="107"/>
      <c r="J112" s="107"/>
      <c r="K112" s="107"/>
      <c r="L112" s="107"/>
      <c r="M112" s="107"/>
      <c r="N112" s="107"/>
      <c r="O112" s="107"/>
      <c r="P112" s="107"/>
      <c r="Q112" s="107"/>
      <c r="R112" s="107"/>
      <c r="S112" s="107"/>
      <c r="T112" s="107"/>
      <c r="U112" s="107"/>
      <c r="V112" s="107"/>
      <c r="W112" s="107"/>
      <c r="X112" s="107"/>
      <c r="Y112" s="107"/>
      <c r="Z112" s="107"/>
    </row>
    <row r="113" spans="1:26" ht="96.6">
      <c r="A113" s="187">
        <v>13.5</v>
      </c>
      <c r="B113" s="172" t="s">
        <v>208</v>
      </c>
      <c r="C113" s="173" t="s">
        <v>379</v>
      </c>
      <c r="D113" s="174">
        <v>1</v>
      </c>
      <c r="E113" s="188" t="s">
        <v>286</v>
      </c>
      <c r="F113" s="175"/>
      <c r="G113" s="175" t="s">
        <v>352</v>
      </c>
      <c r="H113" s="107"/>
      <c r="I113" s="107"/>
      <c r="J113" s="107"/>
      <c r="K113" s="107"/>
      <c r="L113" s="107"/>
      <c r="M113" s="107"/>
      <c r="N113" s="107"/>
      <c r="O113" s="107"/>
      <c r="P113" s="107"/>
      <c r="Q113" s="107"/>
      <c r="R113" s="107"/>
      <c r="S113" s="107"/>
      <c r="T113" s="107"/>
      <c r="U113" s="107"/>
      <c r="V113" s="107"/>
      <c r="W113" s="107"/>
      <c r="X113" s="107"/>
      <c r="Y113" s="107"/>
      <c r="Z113" s="107"/>
    </row>
    <row r="114" spans="1:26" ht="13.9">
      <c r="A114" s="187"/>
      <c r="B114" s="173"/>
      <c r="C114" s="173"/>
      <c r="D114" s="174"/>
      <c r="E114" s="188"/>
      <c r="F114" s="175"/>
      <c r="G114" s="175"/>
      <c r="H114" s="107"/>
      <c r="I114" s="107"/>
      <c r="J114" s="107"/>
      <c r="K114" s="107"/>
      <c r="L114" s="107"/>
      <c r="M114" s="107"/>
      <c r="N114" s="107"/>
      <c r="O114" s="107"/>
      <c r="P114" s="107"/>
      <c r="Q114" s="107"/>
      <c r="R114" s="107"/>
      <c r="S114" s="107"/>
      <c r="T114" s="107"/>
      <c r="U114" s="107"/>
      <c r="V114" s="107"/>
      <c r="W114" s="107"/>
      <c r="X114" s="107"/>
      <c r="Y114" s="107"/>
      <c r="Z114" s="107"/>
    </row>
    <row r="115" spans="1:26" ht="13.9">
      <c r="A115" s="186">
        <v>14</v>
      </c>
      <c r="B115" s="168" t="s">
        <v>44</v>
      </c>
      <c r="C115" s="169"/>
      <c r="D115" s="169"/>
      <c r="E115" s="169"/>
      <c r="F115" s="170"/>
      <c r="G115" s="170"/>
      <c r="H115" s="107"/>
      <c r="I115" s="107"/>
      <c r="J115" s="107"/>
      <c r="K115" s="107"/>
      <c r="L115" s="107"/>
      <c r="M115" s="107"/>
      <c r="N115" s="107"/>
      <c r="O115" s="107"/>
      <c r="P115" s="107"/>
      <c r="Q115" s="107"/>
      <c r="R115" s="107"/>
      <c r="S115" s="107"/>
      <c r="T115" s="107"/>
      <c r="U115" s="107"/>
      <c r="V115" s="107"/>
      <c r="W115" s="107"/>
      <c r="X115" s="107"/>
      <c r="Y115" s="107"/>
      <c r="Z115" s="107"/>
    </row>
    <row r="116" spans="1:26" ht="55.15">
      <c r="A116" s="187">
        <v>14.1</v>
      </c>
      <c r="B116" s="172" t="s">
        <v>210</v>
      </c>
      <c r="C116" s="173" t="s">
        <v>380</v>
      </c>
      <c r="D116" s="174">
        <v>1</v>
      </c>
      <c r="E116" s="188">
        <v>1</v>
      </c>
      <c r="F116" s="175"/>
      <c r="G116" s="175" t="s">
        <v>381</v>
      </c>
      <c r="H116" s="107"/>
      <c r="I116" s="107"/>
      <c r="J116" s="107"/>
      <c r="K116" s="107"/>
      <c r="L116" s="107"/>
      <c r="M116" s="107"/>
      <c r="N116" s="107"/>
      <c r="O116" s="107"/>
      <c r="P116" s="107"/>
      <c r="Q116" s="107"/>
      <c r="R116" s="107"/>
      <c r="S116" s="107"/>
      <c r="T116" s="107"/>
      <c r="U116" s="107"/>
      <c r="V116" s="107"/>
      <c r="W116" s="107"/>
      <c r="X116" s="107"/>
      <c r="Y116" s="107"/>
      <c r="Z116" s="107"/>
    </row>
    <row r="117" spans="1:26" ht="27.6">
      <c r="A117" s="187">
        <v>14.2</v>
      </c>
      <c r="B117" s="172" t="s">
        <v>211</v>
      </c>
      <c r="C117" s="173"/>
      <c r="D117" s="174">
        <v>1</v>
      </c>
      <c r="E117" s="188">
        <v>1</v>
      </c>
      <c r="F117" s="175"/>
      <c r="G117" s="175" t="s">
        <v>382</v>
      </c>
      <c r="H117" s="107"/>
      <c r="I117" s="107"/>
      <c r="J117" s="107"/>
      <c r="K117" s="107"/>
      <c r="L117" s="107"/>
      <c r="M117" s="107"/>
      <c r="N117" s="107"/>
      <c r="O117" s="107"/>
      <c r="P117" s="107"/>
      <c r="Q117" s="107"/>
      <c r="R117" s="107"/>
      <c r="S117" s="107"/>
      <c r="T117" s="107"/>
      <c r="U117" s="107"/>
      <c r="V117" s="107"/>
      <c r="W117" s="107"/>
      <c r="X117" s="107"/>
      <c r="Y117" s="107"/>
      <c r="Z117" s="107"/>
    </row>
    <row r="118" spans="1:26" ht="55.15">
      <c r="A118" s="187">
        <v>14.3</v>
      </c>
      <c r="B118" s="172" t="s">
        <v>212</v>
      </c>
      <c r="C118" s="173" t="s">
        <v>383</v>
      </c>
      <c r="D118" s="174">
        <v>1</v>
      </c>
      <c r="E118" s="188">
        <v>1</v>
      </c>
      <c r="F118" s="175"/>
      <c r="G118" s="175" t="s">
        <v>384</v>
      </c>
      <c r="H118" s="107"/>
      <c r="I118" s="107"/>
      <c r="J118" s="107"/>
      <c r="K118" s="107"/>
      <c r="L118" s="107"/>
      <c r="M118" s="107"/>
      <c r="N118" s="107"/>
      <c r="O118" s="107"/>
      <c r="P118" s="107"/>
      <c r="Q118" s="107"/>
      <c r="R118" s="107"/>
      <c r="S118" s="107"/>
      <c r="T118" s="107"/>
      <c r="U118" s="107"/>
      <c r="V118" s="107"/>
      <c r="W118" s="107"/>
      <c r="X118" s="107"/>
      <c r="Y118" s="107"/>
      <c r="Z118" s="107"/>
    </row>
    <row r="119" spans="1:26" ht="41.45">
      <c r="A119" s="187">
        <v>14.4</v>
      </c>
      <c r="B119" s="172" t="s">
        <v>385</v>
      </c>
      <c r="C119" s="173" t="s">
        <v>386</v>
      </c>
      <c r="D119" s="174">
        <v>1</v>
      </c>
      <c r="E119" s="188">
        <v>1</v>
      </c>
      <c r="G119" s="175" t="s">
        <v>387</v>
      </c>
      <c r="H119" s="107"/>
      <c r="I119" s="107"/>
      <c r="J119" s="107"/>
      <c r="K119" s="107"/>
      <c r="L119" s="107"/>
      <c r="M119" s="107"/>
      <c r="N119" s="107"/>
      <c r="O119" s="107"/>
      <c r="P119" s="107"/>
      <c r="Q119" s="107"/>
      <c r="R119" s="107"/>
      <c r="S119" s="107"/>
      <c r="T119" s="107"/>
      <c r="U119" s="107"/>
      <c r="V119" s="107"/>
      <c r="W119" s="107"/>
      <c r="X119" s="107"/>
      <c r="Y119" s="107"/>
      <c r="Z119" s="107"/>
    </row>
    <row r="120" spans="1:26" ht="41.45">
      <c r="A120" s="187">
        <v>14.5</v>
      </c>
      <c r="B120" s="172" t="s">
        <v>214</v>
      </c>
      <c r="C120" s="173" t="s">
        <v>388</v>
      </c>
      <c r="D120" s="174">
        <v>1</v>
      </c>
      <c r="E120" s="188" t="s">
        <v>286</v>
      </c>
      <c r="F120" s="175"/>
      <c r="G120" s="175" t="s">
        <v>295</v>
      </c>
      <c r="H120" s="107"/>
      <c r="I120" s="107"/>
      <c r="J120" s="107"/>
      <c r="K120" s="107"/>
      <c r="L120" s="107"/>
      <c r="M120" s="107"/>
      <c r="N120" s="107"/>
      <c r="O120" s="107"/>
      <c r="P120" s="107"/>
      <c r="Q120" s="107"/>
      <c r="R120" s="107"/>
      <c r="S120" s="107"/>
      <c r="T120" s="107"/>
      <c r="U120" s="107"/>
      <c r="V120" s="107"/>
      <c r="W120" s="107"/>
      <c r="X120" s="107"/>
      <c r="Y120" s="107"/>
      <c r="Z120" s="107"/>
    </row>
    <row r="121" spans="1:26" ht="13.9">
      <c r="A121" s="187"/>
      <c r="B121" s="173"/>
      <c r="C121" s="173"/>
      <c r="D121" s="174"/>
      <c r="E121" s="188"/>
      <c r="F121" s="175"/>
      <c r="G121" s="175"/>
      <c r="H121" s="107"/>
      <c r="I121" s="107"/>
      <c r="J121" s="107"/>
      <c r="K121" s="107"/>
      <c r="L121" s="107"/>
      <c r="M121" s="107"/>
      <c r="N121" s="107"/>
      <c r="O121" s="107"/>
      <c r="P121" s="107"/>
      <c r="Q121" s="107"/>
      <c r="R121" s="107"/>
      <c r="S121" s="107"/>
      <c r="T121" s="107"/>
      <c r="U121" s="107"/>
      <c r="V121" s="107"/>
      <c r="W121" s="107"/>
      <c r="X121" s="107"/>
      <c r="Y121" s="107"/>
      <c r="Z121" s="107"/>
    </row>
    <row r="122" spans="1:26" ht="13.9">
      <c r="A122" s="186"/>
      <c r="B122" s="168" t="s">
        <v>45</v>
      </c>
      <c r="C122" s="169"/>
      <c r="D122" s="169"/>
      <c r="E122" s="169"/>
      <c r="F122" s="170"/>
      <c r="G122" s="170"/>
      <c r="H122" s="107"/>
      <c r="I122" s="107"/>
      <c r="J122" s="107"/>
      <c r="K122" s="107"/>
      <c r="L122" s="107"/>
      <c r="M122" s="107"/>
      <c r="N122" s="107"/>
      <c r="O122" s="107"/>
      <c r="P122" s="107"/>
      <c r="Q122" s="107"/>
      <c r="R122" s="107"/>
      <c r="S122" s="107"/>
      <c r="T122" s="107"/>
      <c r="U122" s="107"/>
      <c r="V122" s="107"/>
      <c r="W122" s="107"/>
      <c r="X122" s="107"/>
      <c r="Y122" s="107"/>
      <c r="Z122" s="107"/>
    </row>
    <row r="123" spans="1:26" ht="82.9">
      <c r="A123" s="187">
        <v>15</v>
      </c>
      <c r="B123" s="172" t="s">
        <v>215</v>
      </c>
      <c r="C123" s="173" t="s">
        <v>389</v>
      </c>
      <c r="D123" s="174">
        <v>2</v>
      </c>
      <c r="E123" s="188" t="s">
        <v>286</v>
      </c>
      <c r="F123" s="175"/>
      <c r="G123" s="175" t="s">
        <v>295</v>
      </c>
      <c r="H123" s="107"/>
      <c r="I123" s="107"/>
      <c r="J123" s="107"/>
      <c r="K123" s="107"/>
      <c r="L123" s="107"/>
      <c r="M123" s="107"/>
      <c r="N123" s="107"/>
      <c r="O123" s="107"/>
      <c r="P123" s="107"/>
      <c r="Q123" s="107"/>
      <c r="R123" s="107"/>
      <c r="S123" s="107"/>
      <c r="T123" s="107"/>
      <c r="U123" s="107"/>
      <c r="V123" s="107"/>
      <c r="W123" s="107"/>
      <c r="X123" s="107"/>
      <c r="Y123" s="107"/>
      <c r="Z123" s="107"/>
    </row>
    <row r="124" spans="1:26" ht="27.6">
      <c r="A124" s="187">
        <v>16</v>
      </c>
      <c r="B124" s="172" t="s">
        <v>216</v>
      </c>
      <c r="C124" s="173"/>
      <c r="D124" s="174">
        <v>1</v>
      </c>
      <c r="E124" s="188" t="s">
        <v>286</v>
      </c>
      <c r="F124" s="175"/>
      <c r="G124" s="175"/>
      <c r="H124" s="107"/>
      <c r="I124" s="107"/>
      <c r="J124" s="107"/>
      <c r="K124" s="107"/>
      <c r="L124" s="107"/>
      <c r="M124" s="107"/>
      <c r="N124" s="107"/>
      <c r="O124" s="107"/>
      <c r="P124" s="107"/>
      <c r="Q124" s="107"/>
      <c r="R124" s="107"/>
      <c r="S124" s="107"/>
      <c r="T124" s="107"/>
      <c r="U124" s="107"/>
      <c r="V124" s="107"/>
      <c r="W124" s="107"/>
      <c r="X124" s="107"/>
      <c r="Y124" s="107"/>
      <c r="Z124" s="107"/>
    </row>
    <row r="125" spans="1:26" ht="27.6">
      <c r="A125" s="187">
        <v>17</v>
      </c>
      <c r="B125" s="172" t="s">
        <v>217</v>
      </c>
      <c r="C125" s="173" t="s">
        <v>390</v>
      </c>
      <c r="D125" s="174">
        <v>1</v>
      </c>
      <c r="E125" s="188" t="s">
        <v>286</v>
      </c>
      <c r="F125" s="175"/>
      <c r="G125" s="175"/>
      <c r="H125" s="107"/>
      <c r="I125" s="107"/>
      <c r="J125" s="107"/>
      <c r="K125" s="107"/>
      <c r="L125" s="107"/>
      <c r="M125" s="107"/>
      <c r="N125" s="107"/>
      <c r="O125" s="107"/>
      <c r="P125" s="107"/>
      <c r="Q125" s="107"/>
      <c r="R125" s="107"/>
      <c r="S125" s="107"/>
      <c r="T125" s="107"/>
      <c r="U125" s="107"/>
      <c r="V125" s="107"/>
      <c r="W125" s="107"/>
      <c r="X125" s="107"/>
      <c r="Y125" s="107"/>
      <c r="Z125" s="107"/>
    </row>
    <row r="126" spans="1:26" ht="27.6">
      <c r="A126" s="187">
        <v>18</v>
      </c>
      <c r="B126" s="172" t="s">
        <v>218</v>
      </c>
      <c r="C126" s="173"/>
      <c r="D126" s="174">
        <v>1</v>
      </c>
      <c r="E126" s="188" t="s">
        <v>286</v>
      </c>
      <c r="F126" s="175"/>
      <c r="G126" s="175"/>
      <c r="H126" s="107"/>
      <c r="I126" s="107"/>
      <c r="J126" s="107"/>
      <c r="K126" s="107"/>
      <c r="L126" s="107"/>
      <c r="M126" s="107"/>
      <c r="N126" s="107"/>
      <c r="O126" s="107"/>
      <c r="P126" s="107"/>
      <c r="Q126" s="107"/>
      <c r="R126" s="107"/>
      <c r="S126" s="107"/>
      <c r="T126" s="107"/>
      <c r="U126" s="107"/>
      <c r="V126" s="107"/>
      <c r="W126" s="107"/>
      <c r="X126" s="107"/>
      <c r="Y126" s="107"/>
      <c r="Z126" s="107"/>
    </row>
    <row r="127" spans="1:26" ht="41.45">
      <c r="A127" s="187">
        <v>19</v>
      </c>
      <c r="B127" s="172" t="s">
        <v>219</v>
      </c>
      <c r="C127" s="173" t="s">
        <v>391</v>
      </c>
      <c r="D127" s="174">
        <v>1</v>
      </c>
      <c r="E127" s="188" t="s">
        <v>286</v>
      </c>
      <c r="F127" s="175"/>
      <c r="G127" s="175"/>
      <c r="H127" s="107"/>
      <c r="I127" s="107"/>
      <c r="J127" s="107"/>
      <c r="K127" s="107"/>
      <c r="L127" s="107"/>
      <c r="M127" s="107"/>
      <c r="N127" s="107"/>
      <c r="O127" s="107"/>
      <c r="P127" s="107"/>
      <c r="Q127" s="107"/>
      <c r="R127" s="107"/>
      <c r="S127" s="107"/>
      <c r="T127" s="107"/>
      <c r="U127" s="107"/>
      <c r="V127" s="107"/>
      <c r="W127" s="107"/>
      <c r="X127" s="107"/>
      <c r="Y127" s="107"/>
      <c r="Z127" s="107"/>
    </row>
    <row r="128" spans="1:26" ht="27.6">
      <c r="A128" s="187">
        <v>20</v>
      </c>
      <c r="B128" s="172" t="s">
        <v>220</v>
      </c>
      <c r="C128" s="173" t="s">
        <v>392</v>
      </c>
      <c r="D128" s="174">
        <v>2</v>
      </c>
      <c r="E128" s="188" t="s">
        <v>286</v>
      </c>
      <c r="F128" s="175"/>
      <c r="G128" s="175"/>
      <c r="H128" s="107"/>
      <c r="I128" s="107"/>
      <c r="J128" s="107"/>
      <c r="K128" s="107"/>
      <c r="L128" s="107"/>
      <c r="M128" s="107"/>
      <c r="N128" s="107"/>
      <c r="O128" s="107"/>
      <c r="P128" s="107"/>
      <c r="Q128" s="107"/>
      <c r="R128" s="107"/>
      <c r="S128" s="107"/>
      <c r="T128" s="107"/>
      <c r="U128" s="107"/>
      <c r="V128" s="107"/>
      <c r="W128" s="107"/>
      <c r="X128" s="107"/>
      <c r="Y128" s="107"/>
      <c r="Z128" s="107"/>
    </row>
    <row r="129" spans="1:26" ht="96.6">
      <c r="A129" s="187">
        <v>21</v>
      </c>
      <c r="B129" s="172" t="s">
        <v>221</v>
      </c>
      <c r="C129" s="173" t="s">
        <v>393</v>
      </c>
      <c r="D129" s="174">
        <v>1</v>
      </c>
      <c r="E129" s="188" t="s">
        <v>286</v>
      </c>
      <c r="F129" s="175"/>
      <c r="G129" s="175"/>
      <c r="H129" s="107"/>
      <c r="I129" s="107"/>
      <c r="J129" s="107"/>
      <c r="K129" s="107"/>
      <c r="L129" s="107"/>
      <c r="M129" s="107"/>
      <c r="N129" s="107"/>
      <c r="O129" s="107"/>
      <c r="P129" s="107"/>
      <c r="Q129" s="107"/>
      <c r="R129" s="107"/>
      <c r="S129" s="107"/>
      <c r="T129" s="107"/>
      <c r="U129" s="107"/>
      <c r="V129" s="107"/>
      <c r="W129" s="107"/>
      <c r="X129" s="107"/>
      <c r="Y129" s="107"/>
      <c r="Z129" s="107"/>
    </row>
    <row r="130" spans="1:26" ht="13.9">
      <c r="A130" s="187"/>
      <c r="B130" s="173"/>
      <c r="C130" s="173"/>
      <c r="D130" s="174"/>
      <c r="E130" s="188"/>
      <c r="F130" s="175"/>
      <c r="G130" s="175"/>
      <c r="H130" s="107"/>
      <c r="I130" s="107"/>
      <c r="J130" s="107"/>
      <c r="K130" s="107"/>
      <c r="L130" s="107"/>
      <c r="M130" s="107"/>
      <c r="N130" s="107"/>
      <c r="O130" s="107"/>
      <c r="P130" s="107"/>
      <c r="Q130" s="107"/>
      <c r="R130" s="107"/>
      <c r="S130" s="107"/>
      <c r="T130" s="107"/>
      <c r="U130" s="107"/>
      <c r="V130" s="107"/>
      <c r="W130" s="107"/>
      <c r="X130" s="107"/>
      <c r="Y130" s="107"/>
      <c r="Z130" s="107"/>
    </row>
    <row r="131" spans="1:26" ht="13.9">
      <c r="A131" s="186"/>
      <c r="B131" s="168" t="s">
        <v>47</v>
      </c>
      <c r="C131" s="169"/>
      <c r="D131" s="169"/>
      <c r="E131" s="169"/>
      <c r="F131" s="170"/>
      <c r="G131" s="170"/>
      <c r="H131" s="107"/>
      <c r="I131" s="107"/>
      <c r="J131" s="107"/>
      <c r="K131" s="107"/>
      <c r="L131" s="107"/>
      <c r="M131" s="107"/>
      <c r="N131" s="107"/>
      <c r="O131" s="107"/>
      <c r="P131" s="107"/>
      <c r="Q131" s="107"/>
      <c r="R131" s="107"/>
      <c r="S131" s="107"/>
      <c r="T131" s="107"/>
      <c r="U131" s="107"/>
      <c r="V131" s="107"/>
      <c r="W131" s="107"/>
      <c r="X131" s="107"/>
      <c r="Y131" s="107"/>
      <c r="Z131" s="107"/>
    </row>
    <row r="132" spans="1:26" ht="41.45">
      <c r="A132" s="187">
        <v>22</v>
      </c>
      <c r="B132" s="172" t="s">
        <v>223</v>
      </c>
      <c r="C132" s="173" t="s">
        <v>394</v>
      </c>
      <c r="D132" s="174">
        <v>1</v>
      </c>
      <c r="E132" s="188" t="s">
        <v>286</v>
      </c>
      <c r="F132" s="175"/>
      <c r="G132" s="175" t="s">
        <v>295</v>
      </c>
      <c r="H132" s="107"/>
      <c r="I132" s="107"/>
      <c r="J132" s="107"/>
      <c r="K132" s="107"/>
      <c r="L132" s="107"/>
      <c r="M132" s="107"/>
      <c r="N132" s="107"/>
      <c r="O132" s="107"/>
      <c r="P132" s="107"/>
      <c r="Q132" s="107"/>
      <c r="R132" s="107"/>
      <c r="S132" s="107"/>
      <c r="T132" s="107"/>
      <c r="U132" s="107"/>
      <c r="V132" s="107"/>
      <c r="W132" s="107"/>
      <c r="X132" s="107"/>
      <c r="Y132" s="107"/>
      <c r="Z132" s="107"/>
    </row>
    <row r="133" spans="1:26" ht="41.45">
      <c r="A133" s="187">
        <v>23</v>
      </c>
      <c r="B133" s="172" t="s">
        <v>224</v>
      </c>
      <c r="C133" s="173" t="s">
        <v>395</v>
      </c>
      <c r="D133" s="174">
        <v>1</v>
      </c>
      <c r="E133" s="188" t="s">
        <v>286</v>
      </c>
      <c r="F133" s="175"/>
      <c r="G133" s="175"/>
      <c r="H133" s="107"/>
      <c r="I133" s="107"/>
      <c r="J133" s="107"/>
      <c r="K133" s="107"/>
      <c r="L133" s="107"/>
      <c r="M133" s="107"/>
      <c r="N133" s="107"/>
      <c r="O133" s="107"/>
      <c r="P133" s="107"/>
      <c r="Q133" s="107"/>
      <c r="R133" s="107"/>
      <c r="S133" s="107"/>
      <c r="T133" s="107"/>
      <c r="U133" s="107"/>
      <c r="V133" s="107"/>
      <c r="W133" s="107"/>
      <c r="X133" s="107"/>
      <c r="Y133" s="107"/>
      <c r="Z133" s="107"/>
    </row>
    <row r="134" spans="1:26" ht="41.45">
      <c r="A134" s="187">
        <v>24</v>
      </c>
      <c r="B134" s="172" t="s">
        <v>225</v>
      </c>
      <c r="C134" s="173" t="s">
        <v>396</v>
      </c>
      <c r="D134" s="174">
        <v>1</v>
      </c>
      <c r="E134" s="188" t="s">
        <v>286</v>
      </c>
      <c r="F134" s="175"/>
      <c r="G134" s="175"/>
      <c r="H134" s="107"/>
      <c r="I134" s="107"/>
      <c r="J134" s="107"/>
      <c r="K134" s="107"/>
      <c r="L134" s="107"/>
      <c r="M134" s="107"/>
      <c r="N134" s="107"/>
      <c r="O134" s="107"/>
      <c r="P134" s="107"/>
      <c r="Q134" s="107"/>
      <c r="R134" s="107"/>
      <c r="S134" s="107"/>
      <c r="T134" s="107"/>
      <c r="U134" s="107"/>
      <c r="V134" s="107"/>
      <c r="W134" s="107"/>
      <c r="X134" s="107"/>
      <c r="Y134" s="107"/>
      <c r="Z134" s="107"/>
    </row>
    <row r="135" spans="1:26" ht="96.6">
      <c r="A135" s="187">
        <v>25</v>
      </c>
      <c r="B135" s="172" t="s">
        <v>226</v>
      </c>
      <c r="C135" s="173" t="s">
        <v>397</v>
      </c>
      <c r="D135" s="174">
        <v>1</v>
      </c>
      <c r="E135" s="188" t="s">
        <v>286</v>
      </c>
      <c r="F135" s="175"/>
      <c r="G135" s="175"/>
      <c r="H135" s="107"/>
      <c r="I135" s="107"/>
      <c r="J135" s="107"/>
      <c r="K135" s="107"/>
      <c r="L135" s="107"/>
      <c r="M135" s="107"/>
      <c r="N135" s="107"/>
      <c r="O135" s="107"/>
      <c r="P135" s="107"/>
      <c r="Q135" s="107"/>
      <c r="R135" s="107"/>
      <c r="S135" s="107"/>
      <c r="T135" s="107"/>
      <c r="U135" s="107"/>
      <c r="V135" s="107"/>
      <c r="W135" s="107"/>
      <c r="X135" s="107"/>
      <c r="Y135" s="107"/>
      <c r="Z135" s="107"/>
    </row>
    <row r="136" spans="1:26" ht="13.9">
      <c r="A136" s="187"/>
      <c r="B136" s="173"/>
      <c r="C136" s="173"/>
      <c r="D136" s="174"/>
      <c r="E136" s="188"/>
      <c r="F136" s="175"/>
      <c r="G136" s="175"/>
      <c r="H136" s="107"/>
      <c r="I136" s="107"/>
      <c r="J136" s="107"/>
      <c r="K136" s="107"/>
      <c r="L136" s="107"/>
      <c r="M136" s="107"/>
      <c r="N136" s="107"/>
      <c r="O136" s="107"/>
      <c r="P136" s="107"/>
      <c r="Q136" s="107"/>
      <c r="R136" s="107"/>
      <c r="S136" s="107"/>
      <c r="T136" s="107"/>
      <c r="U136" s="107"/>
      <c r="V136" s="107"/>
      <c r="W136" s="107"/>
      <c r="X136" s="107"/>
      <c r="Y136" s="107"/>
      <c r="Z136" s="107"/>
    </row>
    <row r="137" spans="1:26" ht="13.9">
      <c r="A137" s="187">
        <v>26</v>
      </c>
      <c r="B137" s="242" t="s">
        <v>398</v>
      </c>
      <c r="C137" s="240"/>
      <c r="D137" s="240"/>
      <c r="E137" s="240"/>
      <c r="F137" s="241"/>
      <c r="G137" s="241"/>
      <c r="H137" s="107"/>
      <c r="I137" s="107"/>
      <c r="J137" s="107"/>
      <c r="K137" s="107"/>
      <c r="L137" s="107"/>
      <c r="M137" s="107"/>
      <c r="N137" s="107"/>
      <c r="O137" s="107"/>
      <c r="P137" s="107"/>
      <c r="Q137" s="107"/>
      <c r="R137" s="107"/>
      <c r="S137" s="107"/>
      <c r="T137" s="107"/>
      <c r="U137" s="107"/>
      <c r="V137" s="107"/>
      <c r="W137" s="107"/>
      <c r="X137" s="107"/>
      <c r="Y137" s="107"/>
      <c r="Z137" s="107"/>
    </row>
    <row r="138" spans="1:26" ht="27.6">
      <c r="A138" s="187">
        <v>26.1</v>
      </c>
      <c r="B138" s="172" t="s">
        <v>228</v>
      </c>
      <c r="C138" s="173"/>
      <c r="D138" s="174">
        <v>1</v>
      </c>
      <c r="E138" s="188" t="s">
        <v>286</v>
      </c>
      <c r="F138" s="175"/>
      <c r="G138" s="175" t="s">
        <v>295</v>
      </c>
      <c r="H138" s="107"/>
      <c r="I138" s="107"/>
      <c r="J138" s="107"/>
      <c r="K138" s="107"/>
      <c r="L138" s="107"/>
      <c r="M138" s="107"/>
      <c r="N138" s="107"/>
      <c r="O138" s="107"/>
      <c r="P138" s="107"/>
      <c r="Q138" s="107"/>
      <c r="R138" s="107"/>
      <c r="S138" s="107"/>
      <c r="T138" s="107"/>
      <c r="U138" s="107"/>
      <c r="V138" s="107"/>
      <c r="W138" s="107"/>
      <c r="X138" s="107"/>
      <c r="Y138" s="107"/>
      <c r="Z138" s="107"/>
    </row>
    <row r="139" spans="1:26" ht="27.6">
      <c r="A139" s="187">
        <v>26.2</v>
      </c>
      <c r="B139" s="172" t="s">
        <v>229</v>
      </c>
      <c r="C139" s="173"/>
      <c r="D139" s="174">
        <v>1</v>
      </c>
      <c r="E139" s="188" t="s">
        <v>286</v>
      </c>
      <c r="F139" s="175"/>
      <c r="G139" s="175"/>
      <c r="H139" s="107"/>
      <c r="I139" s="107"/>
      <c r="J139" s="107"/>
      <c r="K139" s="107"/>
      <c r="L139" s="107"/>
      <c r="M139" s="107"/>
      <c r="N139" s="107"/>
      <c r="O139" s="107"/>
      <c r="P139" s="107"/>
      <c r="Q139" s="107"/>
      <c r="R139" s="107"/>
      <c r="S139" s="107"/>
      <c r="T139" s="107"/>
      <c r="U139" s="107"/>
      <c r="V139" s="107"/>
      <c r="W139" s="107"/>
      <c r="X139" s="107"/>
      <c r="Y139" s="107"/>
      <c r="Z139" s="107"/>
    </row>
    <row r="140" spans="1:26" ht="41.45">
      <c r="A140" s="187">
        <v>26.3</v>
      </c>
      <c r="B140" s="172" t="s">
        <v>230</v>
      </c>
      <c r="C140" s="173" t="s">
        <v>399</v>
      </c>
      <c r="D140" s="174">
        <v>1</v>
      </c>
      <c r="E140" s="188" t="s">
        <v>286</v>
      </c>
      <c r="F140" s="175"/>
      <c r="G140" s="175"/>
      <c r="H140" s="107"/>
      <c r="I140" s="107"/>
      <c r="J140" s="107"/>
      <c r="K140" s="107"/>
      <c r="L140" s="107"/>
      <c r="M140" s="107"/>
      <c r="N140" s="107"/>
      <c r="O140" s="107"/>
      <c r="P140" s="107"/>
      <c r="Q140" s="107"/>
      <c r="R140" s="107"/>
      <c r="S140" s="107"/>
      <c r="T140" s="107"/>
      <c r="U140" s="107"/>
      <c r="V140" s="107"/>
      <c r="W140" s="107"/>
      <c r="X140" s="107"/>
      <c r="Y140" s="107"/>
      <c r="Z140" s="107"/>
    </row>
    <row r="141" spans="1:26" ht="55.15">
      <c r="A141" s="187">
        <v>26.4</v>
      </c>
      <c r="B141" s="172" t="s">
        <v>231</v>
      </c>
      <c r="C141" s="173"/>
      <c r="D141" s="174">
        <v>1</v>
      </c>
      <c r="E141" s="188" t="s">
        <v>286</v>
      </c>
      <c r="F141" s="175"/>
      <c r="G141" s="175"/>
      <c r="H141" s="107"/>
      <c r="I141" s="107"/>
      <c r="J141" s="107"/>
      <c r="K141" s="107"/>
      <c r="L141" s="107"/>
      <c r="M141" s="107"/>
      <c r="N141" s="107"/>
      <c r="O141" s="107"/>
      <c r="P141" s="107"/>
      <c r="Q141" s="107"/>
      <c r="R141" s="107"/>
      <c r="S141" s="107"/>
      <c r="T141" s="107"/>
      <c r="U141" s="107"/>
      <c r="V141" s="107"/>
      <c r="W141" s="107"/>
      <c r="X141" s="107"/>
      <c r="Y141" s="107"/>
      <c r="Z141" s="107"/>
    </row>
    <row r="142" spans="1:26" ht="13.9">
      <c r="A142" s="187">
        <v>26.5</v>
      </c>
      <c r="B142" s="172" t="s">
        <v>232</v>
      </c>
      <c r="C142" s="173"/>
      <c r="D142" s="174">
        <v>1</v>
      </c>
      <c r="E142" s="188" t="s">
        <v>286</v>
      </c>
      <c r="F142" s="175"/>
      <c r="G142" s="175"/>
      <c r="H142" s="107"/>
      <c r="I142" s="107"/>
      <c r="J142" s="107"/>
      <c r="K142" s="107"/>
      <c r="L142" s="107"/>
      <c r="M142" s="107"/>
      <c r="N142" s="107"/>
      <c r="O142" s="107"/>
      <c r="P142" s="107"/>
      <c r="Q142" s="107"/>
      <c r="R142" s="107"/>
      <c r="S142" s="107"/>
      <c r="T142" s="107"/>
      <c r="U142" s="107"/>
      <c r="V142" s="107"/>
      <c r="W142" s="107"/>
      <c r="X142" s="107"/>
      <c r="Y142" s="107"/>
      <c r="Z142" s="107"/>
    </row>
    <row r="143" spans="1:26" ht="27.6">
      <c r="A143" s="187">
        <v>26.6</v>
      </c>
      <c r="B143" s="172" t="s">
        <v>233</v>
      </c>
      <c r="C143" s="173"/>
      <c r="D143" s="174">
        <v>1</v>
      </c>
      <c r="E143" s="188" t="s">
        <v>286</v>
      </c>
      <c r="F143" s="175"/>
      <c r="G143" s="175"/>
      <c r="H143" s="107"/>
      <c r="I143" s="107"/>
      <c r="J143" s="107"/>
      <c r="K143" s="107"/>
      <c r="L143" s="107"/>
      <c r="M143" s="107"/>
      <c r="N143" s="107"/>
      <c r="O143" s="107"/>
      <c r="P143" s="107"/>
      <c r="Q143" s="107"/>
      <c r="R143" s="107"/>
      <c r="S143" s="107"/>
      <c r="T143" s="107"/>
      <c r="U143" s="107"/>
      <c r="V143" s="107"/>
      <c r="W143" s="107"/>
      <c r="X143" s="107"/>
      <c r="Y143" s="107"/>
      <c r="Z143" s="107"/>
    </row>
    <row r="144" spans="1:26" ht="165.6">
      <c r="A144" s="187">
        <v>27</v>
      </c>
      <c r="B144" s="172" t="s">
        <v>234</v>
      </c>
      <c r="C144" s="173" t="s">
        <v>400</v>
      </c>
      <c r="D144" s="174">
        <v>2</v>
      </c>
      <c r="E144" s="188" t="s">
        <v>286</v>
      </c>
      <c r="F144" s="175"/>
      <c r="G144" s="175"/>
      <c r="H144" s="107"/>
      <c r="I144" s="107"/>
      <c r="J144" s="107"/>
      <c r="K144" s="107"/>
      <c r="L144" s="107"/>
      <c r="M144" s="107"/>
      <c r="N144" s="107"/>
      <c r="O144" s="107"/>
      <c r="P144" s="107"/>
      <c r="Q144" s="107"/>
      <c r="R144" s="107"/>
      <c r="S144" s="107"/>
      <c r="T144" s="107"/>
      <c r="U144" s="107"/>
      <c r="V144" s="107"/>
      <c r="W144" s="107"/>
      <c r="X144" s="107"/>
      <c r="Y144" s="107"/>
      <c r="Z144" s="107"/>
    </row>
    <row r="145" spans="1:26" ht="13.9">
      <c r="A145" s="187"/>
      <c r="B145" s="173"/>
      <c r="C145" s="173"/>
      <c r="D145" s="174"/>
      <c r="E145" s="188"/>
      <c r="F145" s="175"/>
      <c r="G145" s="175"/>
      <c r="H145" s="107"/>
      <c r="I145" s="107"/>
      <c r="J145" s="107"/>
      <c r="K145" s="107"/>
      <c r="L145" s="107"/>
      <c r="M145" s="107"/>
      <c r="N145" s="107"/>
      <c r="O145" s="107"/>
      <c r="P145" s="107"/>
      <c r="Q145" s="107"/>
      <c r="R145" s="107"/>
      <c r="S145" s="107"/>
      <c r="T145" s="107"/>
      <c r="U145" s="107"/>
      <c r="V145" s="107"/>
      <c r="W145" s="107"/>
      <c r="X145" s="107"/>
      <c r="Y145" s="107"/>
      <c r="Z145" s="107"/>
    </row>
    <row r="146" spans="1:26" ht="13.9">
      <c r="A146" s="187">
        <v>28</v>
      </c>
      <c r="B146" s="242" t="s">
        <v>401</v>
      </c>
      <c r="C146" s="240"/>
      <c r="D146" s="240"/>
      <c r="E146" s="240"/>
      <c r="F146" s="241"/>
      <c r="G146" s="241"/>
      <c r="H146" s="107"/>
      <c r="I146" s="107"/>
      <c r="J146" s="107"/>
      <c r="K146" s="107"/>
      <c r="L146" s="107"/>
      <c r="M146" s="107"/>
      <c r="N146" s="107"/>
      <c r="O146" s="107"/>
      <c r="P146" s="107"/>
      <c r="Q146" s="107"/>
      <c r="R146" s="107"/>
      <c r="S146" s="107"/>
      <c r="T146" s="107"/>
      <c r="U146" s="107"/>
      <c r="V146" s="107"/>
      <c r="W146" s="107"/>
      <c r="X146" s="107"/>
      <c r="Y146" s="107"/>
      <c r="Z146" s="107"/>
    </row>
    <row r="147" spans="1:26" ht="69">
      <c r="A147" s="187">
        <v>28.1</v>
      </c>
      <c r="B147" s="172" t="s">
        <v>236</v>
      </c>
      <c r="C147" s="173" t="s">
        <v>402</v>
      </c>
      <c r="D147" s="174">
        <v>1</v>
      </c>
      <c r="E147" s="188" t="s">
        <v>286</v>
      </c>
      <c r="F147" s="175"/>
      <c r="G147" s="175" t="s">
        <v>295</v>
      </c>
      <c r="H147" s="107"/>
      <c r="I147" s="107"/>
      <c r="J147" s="107"/>
      <c r="K147" s="107"/>
      <c r="L147" s="107"/>
      <c r="M147" s="107"/>
      <c r="N147" s="107"/>
      <c r="O147" s="107"/>
      <c r="P147" s="107"/>
      <c r="Q147" s="107"/>
      <c r="R147" s="107"/>
      <c r="S147" s="107"/>
      <c r="T147" s="107"/>
      <c r="U147" s="107"/>
      <c r="V147" s="107"/>
      <c r="W147" s="107"/>
      <c r="X147" s="107"/>
      <c r="Y147" s="107"/>
      <c r="Z147" s="107"/>
    </row>
    <row r="148" spans="1:26" ht="69">
      <c r="A148" s="187">
        <v>28.2</v>
      </c>
      <c r="B148" s="172" t="s">
        <v>237</v>
      </c>
      <c r="C148" s="173" t="s">
        <v>402</v>
      </c>
      <c r="D148" s="174">
        <v>1</v>
      </c>
      <c r="E148" s="188" t="s">
        <v>286</v>
      </c>
      <c r="F148" s="175"/>
      <c r="G148" s="175"/>
      <c r="H148" s="107"/>
      <c r="I148" s="107"/>
      <c r="J148" s="107"/>
      <c r="K148" s="107"/>
      <c r="L148" s="107"/>
      <c r="M148" s="107"/>
      <c r="N148" s="107"/>
      <c r="O148" s="107"/>
      <c r="P148" s="107"/>
      <c r="Q148" s="107"/>
      <c r="R148" s="107"/>
      <c r="S148" s="107"/>
      <c r="T148" s="107"/>
      <c r="U148" s="107"/>
      <c r="V148" s="107"/>
      <c r="W148" s="107"/>
      <c r="X148" s="107"/>
      <c r="Y148" s="107"/>
      <c r="Z148" s="107"/>
    </row>
    <row r="149" spans="1:26" ht="69">
      <c r="A149" s="187">
        <v>28.3</v>
      </c>
      <c r="B149" s="172" t="s">
        <v>238</v>
      </c>
      <c r="C149" s="173" t="s">
        <v>402</v>
      </c>
      <c r="D149" s="174">
        <v>1</v>
      </c>
      <c r="E149" s="188" t="s">
        <v>286</v>
      </c>
      <c r="F149" s="175"/>
      <c r="G149" s="175"/>
      <c r="H149" s="107"/>
      <c r="I149" s="107"/>
      <c r="J149" s="107"/>
      <c r="K149" s="107"/>
      <c r="L149" s="107"/>
      <c r="M149" s="107"/>
      <c r="N149" s="107"/>
      <c r="O149" s="107"/>
      <c r="P149" s="107"/>
      <c r="Q149" s="107"/>
      <c r="R149" s="107"/>
      <c r="S149" s="107"/>
      <c r="T149" s="107"/>
      <c r="U149" s="107"/>
      <c r="V149" s="107"/>
      <c r="W149" s="107"/>
      <c r="X149" s="107"/>
      <c r="Y149" s="107"/>
      <c r="Z149" s="107"/>
    </row>
    <row r="150" spans="1:26" ht="69">
      <c r="A150" s="187">
        <v>28.4</v>
      </c>
      <c r="B150" s="172" t="s">
        <v>239</v>
      </c>
      <c r="C150" s="173" t="s">
        <v>402</v>
      </c>
      <c r="D150" s="174">
        <v>1</v>
      </c>
      <c r="E150" s="188" t="s">
        <v>286</v>
      </c>
      <c r="F150" s="175"/>
      <c r="G150" s="175"/>
      <c r="H150" s="107"/>
      <c r="I150" s="107"/>
      <c r="J150" s="107"/>
      <c r="K150" s="107"/>
      <c r="L150" s="107"/>
      <c r="M150" s="107"/>
      <c r="N150" s="107"/>
      <c r="O150" s="107"/>
      <c r="P150" s="107"/>
      <c r="Q150" s="107"/>
      <c r="R150" s="107"/>
      <c r="S150" s="107"/>
      <c r="T150" s="107"/>
      <c r="U150" s="107"/>
      <c r="V150" s="107"/>
      <c r="W150" s="107"/>
      <c r="X150" s="107"/>
      <c r="Y150" s="107"/>
      <c r="Z150" s="107"/>
    </row>
    <row r="151" spans="1:26" ht="13.9">
      <c r="A151" s="187"/>
      <c r="B151" s="173"/>
      <c r="C151" s="173"/>
      <c r="D151" s="174"/>
      <c r="E151" s="188"/>
      <c r="F151" s="175"/>
      <c r="G151" s="175"/>
      <c r="H151" s="107"/>
      <c r="I151" s="107"/>
      <c r="J151" s="107"/>
      <c r="K151" s="107"/>
      <c r="L151" s="107"/>
      <c r="M151" s="107"/>
      <c r="N151" s="107"/>
      <c r="O151" s="107"/>
      <c r="P151" s="107"/>
      <c r="Q151" s="107"/>
      <c r="R151" s="107"/>
      <c r="S151" s="107"/>
      <c r="T151" s="107"/>
      <c r="U151" s="107"/>
      <c r="V151" s="107"/>
      <c r="W151" s="107"/>
      <c r="X151" s="107"/>
      <c r="Y151" s="107"/>
      <c r="Z151" s="107"/>
    </row>
    <row r="152" spans="1:26" ht="13.9">
      <c r="A152" s="191"/>
      <c r="B152" s="180"/>
      <c r="C152" s="180"/>
      <c r="D152" s="181"/>
      <c r="E152" s="192"/>
      <c r="F152" s="182"/>
      <c r="G152" s="182"/>
      <c r="H152" s="107"/>
      <c r="I152" s="107"/>
      <c r="J152" s="107"/>
      <c r="K152" s="107"/>
      <c r="L152" s="107"/>
      <c r="M152" s="107"/>
      <c r="N152" s="107"/>
      <c r="O152" s="107"/>
      <c r="P152" s="107"/>
      <c r="Q152" s="107"/>
      <c r="R152" s="107"/>
      <c r="S152" s="107"/>
      <c r="T152" s="107"/>
      <c r="U152" s="107"/>
      <c r="V152" s="107"/>
      <c r="W152" s="107"/>
      <c r="X152" s="107"/>
      <c r="Y152" s="107"/>
      <c r="Z152" s="107"/>
    </row>
    <row r="153" spans="1:26" ht="13.9">
      <c r="A153" s="187"/>
      <c r="B153" s="173"/>
      <c r="C153" s="173"/>
      <c r="D153" s="174"/>
      <c r="E153" s="188"/>
      <c r="F153" s="175"/>
      <c r="G153" s="175"/>
      <c r="H153" s="107"/>
      <c r="I153" s="107"/>
      <c r="J153" s="107"/>
      <c r="K153" s="107"/>
      <c r="L153" s="107"/>
      <c r="M153" s="107"/>
      <c r="N153" s="107"/>
      <c r="O153" s="107"/>
      <c r="P153" s="107"/>
      <c r="Q153" s="107"/>
      <c r="R153" s="107"/>
      <c r="S153" s="107"/>
      <c r="T153" s="107"/>
      <c r="U153" s="107"/>
      <c r="V153" s="107"/>
      <c r="W153" s="107"/>
      <c r="X153" s="107"/>
      <c r="Y153" s="107"/>
      <c r="Z153" s="107"/>
    </row>
    <row r="154" spans="1:26" ht="27.6">
      <c r="A154" s="187"/>
      <c r="B154" s="243" t="s">
        <v>403</v>
      </c>
      <c r="C154" s="193"/>
      <c r="D154" s="244" t="s">
        <v>250</v>
      </c>
      <c r="F154" s="175"/>
      <c r="G154" s="175"/>
      <c r="H154" s="107"/>
      <c r="I154" s="107"/>
      <c r="J154" s="107"/>
      <c r="K154" s="107"/>
      <c r="L154" s="107"/>
      <c r="M154" s="107"/>
      <c r="N154" s="107"/>
      <c r="O154" s="107"/>
      <c r="P154" s="107"/>
      <c r="Q154" s="107"/>
      <c r="R154" s="107"/>
      <c r="S154" s="107"/>
      <c r="T154" s="107"/>
      <c r="U154" s="107"/>
      <c r="V154" s="107"/>
      <c r="W154" s="107"/>
      <c r="X154" s="107"/>
      <c r="Y154" s="107"/>
      <c r="Z154" s="107"/>
    </row>
    <row r="155" spans="1:26" ht="30" customHeight="1">
      <c r="A155" s="166"/>
      <c r="B155" s="158" t="s">
        <v>2</v>
      </c>
      <c r="C155" s="3" t="s">
        <v>240</v>
      </c>
      <c r="D155" s="194">
        <f>SUM(D7:D150)-COUNTIF(E7:E150,"-")</f>
        <v>132</v>
      </c>
      <c r="F155" s="175"/>
      <c r="G155" s="175"/>
      <c r="H155" s="107"/>
      <c r="I155" s="107"/>
      <c r="J155" s="107"/>
      <c r="K155" s="107"/>
      <c r="L155" s="107"/>
      <c r="M155" s="107"/>
      <c r="N155" s="107"/>
      <c r="O155" s="107"/>
      <c r="P155" s="107"/>
      <c r="Q155" s="107"/>
      <c r="R155" s="107"/>
      <c r="S155" s="107"/>
      <c r="T155" s="107"/>
      <c r="U155" s="107"/>
      <c r="V155" s="107"/>
      <c r="W155" s="107"/>
      <c r="X155" s="107"/>
      <c r="Y155" s="107"/>
      <c r="Z155" s="107"/>
    </row>
    <row r="156" spans="1:26" ht="30" customHeight="1">
      <c r="A156" s="166"/>
      <c r="B156" s="158" t="s">
        <v>3</v>
      </c>
      <c r="C156" s="3" t="s">
        <v>241</v>
      </c>
      <c r="D156" s="194">
        <f>SUMIF(E5:E150,"~?",D5:D150)</f>
        <v>59</v>
      </c>
      <c r="F156" s="175"/>
      <c r="G156" s="175"/>
      <c r="H156" s="107"/>
      <c r="I156" s="107"/>
      <c r="J156" s="107"/>
      <c r="K156" s="107"/>
      <c r="L156" s="107"/>
      <c r="M156" s="107"/>
      <c r="N156" s="107"/>
      <c r="O156" s="107"/>
      <c r="P156" s="107"/>
      <c r="Q156" s="107"/>
      <c r="R156" s="107"/>
      <c r="S156" s="107"/>
      <c r="T156" s="107"/>
      <c r="U156" s="107"/>
      <c r="V156" s="107"/>
      <c r="W156" s="107"/>
      <c r="X156" s="107"/>
      <c r="Y156" s="107"/>
      <c r="Z156" s="107"/>
    </row>
    <row r="157" spans="1:26" ht="30" customHeight="1">
      <c r="A157" s="166"/>
      <c r="B157" s="158" t="s">
        <v>4</v>
      </c>
      <c r="C157" s="3" t="s">
        <v>242</v>
      </c>
      <c r="D157" s="194">
        <f>SUM(E5:E150)</f>
        <v>36</v>
      </c>
      <c r="F157" s="175"/>
      <c r="G157" s="175"/>
      <c r="H157" s="107"/>
      <c r="I157" s="107"/>
      <c r="J157" s="107"/>
      <c r="K157" s="107"/>
      <c r="L157" s="107"/>
      <c r="M157" s="107"/>
      <c r="N157" s="107"/>
      <c r="O157" s="107"/>
      <c r="P157" s="107"/>
      <c r="Q157" s="107"/>
      <c r="R157" s="107"/>
      <c r="S157" s="107"/>
      <c r="T157" s="107"/>
      <c r="U157" s="107"/>
      <c r="V157" s="107"/>
      <c r="W157" s="107"/>
      <c r="X157" s="107"/>
      <c r="Y157" s="107"/>
      <c r="Z157" s="107"/>
    </row>
    <row r="158" spans="1:26" ht="30" customHeight="1">
      <c r="A158" s="166"/>
      <c r="B158" s="158" t="s">
        <v>5</v>
      </c>
      <c r="C158" s="3" t="s">
        <v>243</v>
      </c>
      <c r="D158" s="194">
        <f>D155-D156</f>
        <v>73</v>
      </c>
      <c r="F158" s="175"/>
      <c r="G158" s="175"/>
      <c r="H158" s="107"/>
      <c r="I158" s="107"/>
      <c r="J158" s="107"/>
      <c r="K158" s="107"/>
      <c r="L158" s="107"/>
      <c r="M158" s="107"/>
      <c r="N158" s="107"/>
      <c r="O158" s="107"/>
      <c r="P158" s="107"/>
      <c r="Q158" s="107"/>
      <c r="R158" s="107"/>
      <c r="S158" s="107"/>
      <c r="T158" s="107"/>
      <c r="U158" s="107"/>
      <c r="V158" s="107"/>
      <c r="W158" s="107"/>
      <c r="X158" s="107"/>
      <c r="Y158" s="107"/>
      <c r="Z158" s="107"/>
    </row>
    <row r="159" spans="1:26" ht="30" customHeight="1">
      <c r="A159" s="166"/>
      <c r="B159" s="160" t="s">
        <v>244</v>
      </c>
      <c r="C159" s="3" t="s">
        <v>245</v>
      </c>
      <c r="D159" s="195">
        <f>D157/D158</f>
        <v>0.49315068493150682</v>
      </c>
      <c r="F159" s="175"/>
      <c r="G159" s="175"/>
      <c r="H159" s="107"/>
      <c r="I159" s="107"/>
      <c r="J159" s="107"/>
      <c r="K159" s="107"/>
      <c r="L159" s="107"/>
      <c r="M159" s="107"/>
      <c r="N159" s="107"/>
      <c r="O159" s="107"/>
      <c r="P159" s="107"/>
      <c r="Q159" s="107"/>
      <c r="R159" s="107"/>
      <c r="S159" s="107"/>
      <c r="T159" s="107"/>
      <c r="U159" s="107"/>
      <c r="V159" s="107"/>
      <c r="W159" s="107"/>
      <c r="X159" s="107"/>
      <c r="Y159" s="107"/>
      <c r="Z159" s="107"/>
    </row>
    <row r="160" spans="1:26" ht="13.9">
      <c r="A160" s="166"/>
      <c r="B160" s="175"/>
      <c r="C160" s="175"/>
      <c r="D160" s="175"/>
      <c r="E160" s="175"/>
      <c r="F160" s="175"/>
      <c r="G160" s="175"/>
      <c r="H160" s="107"/>
      <c r="I160" s="107"/>
      <c r="J160" s="107"/>
      <c r="K160" s="107"/>
      <c r="L160" s="107"/>
      <c r="M160" s="107"/>
      <c r="N160" s="107"/>
      <c r="O160" s="107"/>
      <c r="P160" s="107"/>
      <c r="Q160" s="107"/>
      <c r="R160" s="107"/>
      <c r="S160" s="107"/>
      <c r="T160" s="107"/>
      <c r="U160" s="107"/>
      <c r="V160" s="107"/>
      <c r="W160" s="107"/>
      <c r="X160" s="107"/>
      <c r="Y160" s="107"/>
      <c r="Z160" s="107"/>
    </row>
    <row r="161" spans="1:26" ht="13.9">
      <c r="A161" s="187"/>
      <c r="B161" s="175"/>
      <c r="C161" s="175"/>
      <c r="D161" s="175"/>
      <c r="E161" s="175"/>
      <c r="F161" s="175"/>
      <c r="G161" s="175"/>
      <c r="H161" s="107"/>
      <c r="I161" s="107"/>
      <c r="J161" s="107"/>
      <c r="K161" s="107"/>
      <c r="L161" s="107"/>
      <c r="M161" s="107"/>
      <c r="N161" s="107"/>
      <c r="O161" s="107"/>
      <c r="P161" s="107"/>
      <c r="Q161" s="107"/>
      <c r="R161" s="107"/>
      <c r="S161" s="107"/>
      <c r="T161" s="107"/>
      <c r="U161" s="107"/>
      <c r="V161" s="107"/>
      <c r="W161" s="107"/>
      <c r="X161" s="107"/>
      <c r="Y161" s="107"/>
      <c r="Z161" s="107"/>
    </row>
  </sheetData>
  <hyperlinks>
    <hyperlink ref="F7" r:id="rId1" xr:uid="{00000000-0004-0000-0500-000000000000}"/>
    <hyperlink ref="F10" r:id="rId2" xr:uid="{00000000-0004-0000-0500-000001000000}"/>
    <hyperlink ref="F13" r:id="rId3" xr:uid="{00000000-0004-0000-0500-000002000000}"/>
    <hyperlink ref="F39" r:id="rId4" xr:uid="{00000000-0004-0000-0500-000003000000}"/>
    <hyperlink ref="F53" r:id="rId5" xr:uid="{00000000-0004-0000-0500-000004000000}"/>
    <hyperlink ref="F74" r:id="rId6" xr:uid="{00000000-0004-0000-0500-000005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L87"/>
  <sheetViews>
    <sheetView workbookViewId="0">
      <selection activeCell="H5" sqref="H5"/>
    </sheetView>
  </sheetViews>
  <sheetFormatPr defaultRowHeight="13.15"/>
  <cols>
    <col min="3" max="3" width="74" customWidth="1"/>
    <col min="4" max="4" width="7.28515625" customWidth="1"/>
  </cols>
  <sheetData>
    <row r="2" spans="2:12" ht="81" customHeight="1">
      <c r="B2" s="268" t="s">
        <v>404</v>
      </c>
      <c r="C2" s="269" t="s">
        <v>405</v>
      </c>
      <c r="D2" s="269"/>
      <c r="E2" s="388" t="s">
        <v>406</v>
      </c>
      <c r="F2" s="388"/>
      <c r="G2" s="388"/>
      <c r="H2" s="377" t="s">
        <v>407</v>
      </c>
      <c r="I2" s="377"/>
      <c r="J2" s="377"/>
      <c r="K2" s="268" t="s">
        <v>404</v>
      </c>
    </row>
    <row r="3" spans="2:12">
      <c r="B3" s="270" t="s">
        <v>404</v>
      </c>
      <c r="C3" s="270" t="s">
        <v>404</v>
      </c>
      <c r="D3" s="270" t="s">
        <v>404</v>
      </c>
      <c r="E3" s="270" t="s">
        <v>404</v>
      </c>
      <c r="F3" s="270" t="s">
        <v>404</v>
      </c>
      <c r="G3" s="270" t="s">
        <v>404</v>
      </c>
      <c r="H3" s="270" t="s">
        <v>404</v>
      </c>
      <c r="I3" s="270" t="s">
        <v>404</v>
      </c>
      <c r="J3" s="270" t="s">
        <v>404</v>
      </c>
      <c r="K3" s="270" t="s">
        <v>404</v>
      </c>
    </row>
    <row r="4" spans="2:12">
      <c r="B4" s="270" t="s">
        <v>404</v>
      </c>
      <c r="C4" s="270" t="s">
        <v>404</v>
      </c>
      <c r="D4" s="270" t="s">
        <v>404</v>
      </c>
      <c r="E4" s="270" t="s">
        <v>404</v>
      </c>
      <c r="F4" s="270" t="s">
        <v>404</v>
      </c>
      <c r="G4" s="270" t="s">
        <v>404</v>
      </c>
      <c r="H4" s="270" t="s">
        <v>404</v>
      </c>
      <c r="I4" s="270" t="s">
        <v>404</v>
      </c>
      <c r="J4" s="270" t="s">
        <v>404</v>
      </c>
      <c r="K4" s="270" t="s">
        <v>404</v>
      </c>
    </row>
    <row r="5" spans="2:12" ht="26.45">
      <c r="B5" s="270" t="s">
        <v>404</v>
      </c>
      <c r="C5" s="270" t="s">
        <v>404</v>
      </c>
      <c r="D5" s="270" t="s">
        <v>404</v>
      </c>
      <c r="E5" s="270" t="s">
        <v>404</v>
      </c>
      <c r="F5" s="270" t="s">
        <v>404</v>
      </c>
      <c r="G5" s="270" t="s">
        <v>404</v>
      </c>
      <c r="H5" s="270" t="s">
        <v>404</v>
      </c>
      <c r="I5" s="270" t="s">
        <v>404</v>
      </c>
      <c r="J5" s="270" t="s">
        <v>404</v>
      </c>
      <c r="K5" s="270" t="s">
        <v>404</v>
      </c>
      <c r="L5" s="271" t="s">
        <v>408</v>
      </c>
    </row>
    <row r="6" spans="2:12">
      <c r="B6" s="270" t="s">
        <v>404</v>
      </c>
      <c r="C6" s="270" t="s">
        <v>404</v>
      </c>
      <c r="D6" s="270" t="s">
        <v>404</v>
      </c>
      <c r="E6" s="270" t="s">
        <v>404</v>
      </c>
      <c r="F6" s="270" t="s">
        <v>404</v>
      </c>
      <c r="G6" s="270" t="s">
        <v>404</v>
      </c>
      <c r="H6" s="270" t="s">
        <v>404</v>
      </c>
      <c r="I6" s="270" t="s">
        <v>404</v>
      </c>
      <c r="J6" s="270" t="s">
        <v>404</v>
      </c>
      <c r="K6" s="270" t="s">
        <v>404</v>
      </c>
    </row>
    <row r="7" spans="2:12">
      <c r="B7" s="270" t="s">
        <v>404</v>
      </c>
      <c r="C7" s="270" t="s">
        <v>404</v>
      </c>
      <c r="D7" s="270" t="s">
        <v>404</v>
      </c>
      <c r="E7" s="270" t="s">
        <v>404</v>
      </c>
      <c r="F7" s="270" t="s">
        <v>404</v>
      </c>
      <c r="G7" s="270" t="s">
        <v>404</v>
      </c>
      <c r="H7" s="270" t="s">
        <v>404</v>
      </c>
      <c r="I7" s="270" t="s">
        <v>404</v>
      </c>
      <c r="J7" s="270" t="s">
        <v>404</v>
      </c>
      <c r="K7" s="270" t="s">
        <v>404</v>
      </c>
    </row>
    <row r="8" spans="2:12">
      <c r="B8" s="270" t="s">
        <v>404</v>
      </c>
      <c r="C8" s="270" t="s">
        <v>404</v>
      </c>
      <c r="D8" s="270" t="s">
        <v>404</v>
      </c>
      <c r="E8" s="270" t="s">
        <v>404</v>
      </c>
      <c r="F8" s="270" t="s">
        <v>404</v>
      </c>
      <c r="G8" s="270" t="s">
        <v>404</v>
      </c>
      <c r="H8" s="270" t="s">
        <v>404</v>
      </c>
      <c r="I8" s="270" t="s">
        <v>404</v>
      </c>
      <c r="J8" s="270" t="s">
        <v>404</v>
      </c>
      <c r="K8" s="270" t="s">
        <v>404</v>
      </c>
    </row>
    <row r="9" spans="2:12">
      <c r="B9" s="270" t="s">
        <v>404</v>
      </c>
      <c r="C9" s="270" t="s">
        <v>404</v>
      </c>
      <c r="D9" s="270" t="s">
        <v>404</v>
      </c>
      <c r="E9" s="270" t="s">
        <v>404</v>
      </c>
      <c r="F9" s="270" t="s">
        <v>404</v>
      </c>
      <c r="G9" s="270" t="s">
        <v>404</v>
      </c>
      <c r="H9" s="270" t="s">
        <v>404</v>
      </c>
      <c r="I9" s="270" t="s">
        <v>404</v>
      </c>
      <c r="J9" s="270" t="s">
        <v>404</v>
      </c>
      <c r="K9" s="270" t="s">
        <v>404</v>
      </c>
    </row>
    <row r="10" spans="2:12">
      <c r="B10" s="270" t="s">
        <v>404</v>
      </c>
      <c r="C10" s="270" t="s">
        <v>404</v>
      </c>
      <c r="D10" s="270" t="s">
        <v>404</v>
      </c>
      <c r="E10" s="270" t="s">
        <v>404</v>
      </c>
      <c r="F10" s="270" t="s">
        <v>404</v>
      </c>
      <c r="G10" s="270" t="s">
        <v>404</v>
      </c>
      <c r="H10" s="270" t="s">
        <v>404</v>
      </c>
      <c r="I10" s="270" t="s">
        <v>404</v>
      </c>
      <c r="J10" s="270" t="s">
        <v>404</v>
      </c>
      <c r="K10" s="270" t="s">
        <v>404</v>
      </c>
    </row>
    <row r="11" spans="2:12">
      <c r="B11" s="270" t="s">
        <v>404</v>
      </c>
      <c r="C11" s="270" t="s">
        <v>404</v>
      </c>
      <c r="D11" s="270" t="s">
        <v>404</v>
      </c>
      <c r="E11" s="270" t="s">
        <v>404</v>
      </c>
      <c r="F11" s="270" t="s">
        <v>404</v>
      </c>
      <c r="G11" s="270" t="s">
        <v>404</v>
      </c>
      <c r="H11" s="270" t="s">
        <v>404</v>
      </c>
      <c r="I11" s="270" t="s">
        <v>404</v>
      </c>
      <c r="J11" s="270" t="s">
        <v>404</v>
      </c>
      <c r="K11" s="270" t="s">
        <v>404</v>
      </c>
    </row>
    <row r="12" spans="2:12">
      <c r="B12" s="270" t="s">
        <v>404</v>
      </c>
      <c r="C12" s="270" t="s">
        <v>404</v>
      </c>
      <c r="D12" s="270" t="s">
        <v>404</v>
      </c>
      <c r="E12" s="270" t="s">
        <v>404</v>
      </c>
      <c r="F12" s="270" t="s">
        <v>404</v>
      </c>
      <c r="G12" s="270" t="s">
        <v>404</v>
      </c>
      <c r="H12" s="270" t="s">
        <v>404</v>
      </c>
      <c r="I12" s="270" t="s">
        <v>404</v>
      </c>
      <c r="J12" s="270" t="s">
        <v>404</v>
      </c>
      <c r="K12" s="270" t="s">
        <v>404</v>
      </c>
    </row>
    <row r="13" spans="2:12">
      <c r="B13" s="270" t="s">
        <v>404</v>
      </c>
      <c r="C13" s="270" t="s">
        <v>404</v>
      </c>
      <c r="D13" s="270" t="s">
        <v>404</v>
      </c>
      <c r="E13" s="270" t="s">
        <v>404</v>
      </c>
      <c r="F13" s="270" t="s">
        <v>404</v>
      </c>
      <c r="G13" s="270" t="s">
        <v>404</v>
      </c>
      <c r="H13" s="270" t="s">
        <v>404</v>
      </c>
      <c r="I13" s="270" t="s">
        <v>404</v>
      </c>
      <c r="J13" s="270" t="s">
        <v>404</v>
      </c>
      <c r="K13" s="270" t="s">
        <v>404</v>
      </c>
    </row>
    <row r="14" spans="2:12">
      <c r="B14" s="270" t="s">
        <v>404</v>
      </c>
      <c r="C14" s="270" t="s">
        <v>404</v>
      </c>
      <c r="D14" s="270" t="s">
        <v>404</v>
      </c>
      <c r="E14" s="270" t="s">
        <v>404</v>
      </c>
      <c r="F14" s="270" t="s">
        <v>404</v>
      </c>
      <c r="G14" s="270" t="s">
        <v>404</v>
      </c>
      <c r="H14" s="270" t="s">
        <v>404</v>
      </c>
      <c r="I14" s="270" t="s">
        <v>404</v>
      </c>
      <c r="J14" s="270" t="s">
        <v>404</v>
      </c>
      <c r="K14" s="270" t="s">
        <v>404</v>
      </c>
    </row>
    <row r="15" spans="2:12">
      <c r="B15" s="270" t="s">
        <v>404</v>
      </c>
      <c r="C15" s="270" t="s">
        <v>404</v>
      </c>
      <c r="D15" s="270" t="s">
        <v>404</v>
      </c>
      <c r="E15" s="270" t="s">
        <v>404</v>
      </c>
      <c r="F15" s="270" t="s">
        <v>404</v>
      </c>
      <c r="G15" s="270" t="s">
        <v>404</v>
      </c>
      <c r="H15" s="270" t="s">
        <v>404</v>
      </c>
      <c r="I15" s="270" t="s">
        <v>404</v>
      </c>
      <c r="J15" s="270" t="s">
        <v>404</v>
      </c>
      <c r="K15" s="270" t="s">
        <v>404</v>
      </c>
    </row>
    <row r="16" spans="2:12">
      <c r="B16" s="270" t="s">
        <v>404</v>
      </c>
      <c r="C16" s="270" t="s">
        <v>404</v>
      </c>
      <c r="D16" s="270" t="s">
        <v>404</v>
      </c>
      <c r="E16" s="270" t="s">
        <v>404</v>
      </c>
      <c r="F16" s="270" t="s">
        <v>404</v>
      </c>
      <c r="G16" s="270" t="s">
        <v>404</v>
      </c>
      <c r="H16" s="270" t="s">
        <v>404</v>
      </c>
      <c r="I16" s="270" t="s">
        <v>404</v>
      </c>
      <c r="J16" s="270" t="s">
        <v>404</v>
      </c>
      <c r="K16" s="270" t="s">
        <v>404</v>
      </c>
    </row>
    <row r="17" spans="2:11">
      <c r="B17" s="270" t="s">
        <v>404</v>
      </c>
      <c r="C17" s="270" t="s">
        <v>404</v>
      </c>
      <c r="D17" s="270" t="s">
        <v>404</v>
      </c>
      <c r="E17" s="270" t="s">
        <v>404</v>
      </c>
      <c r="F17" s="270" t="s">
        <v>404</v>
      </c>
      <c r="G17" s="270" t="s">
        <v>404</v>
      </c>
      <c r="H17" s="270" t="s">
        <v>404</v>
      </c>
      <c r="I17" s="270" t="s">
        <v>404</v>
      </c>
      <c r="J17" s="270" t="s">
        <v>404</v>
      </c>
      <c r="K17" s="270" t="s">
        <v>404</v>
      </c>
    </row>
    <row r="18" spans="2:11">
      <c r="B18" s="270" t="s">
        <v>404</v>
      </c>
      <c r="C18" s="270" t="s">
        <v>404</v>
      </c>
      <c r="D18" s="270" t="s">
        <v>404</v>
      </c>
      <c r="E18" s="270" t="s">
        <v>404</v>
      </c>
      <c r="F18" s="270" t="s">
        <v>404</v>
      </c>
      <c r="G18" s="270" t="s">
        <v>404</v>
      </c>
      <c r="H18" s="270" t="s">
        <v>404</v>
      </c>
      <c r="I18" s="270" t="s">
        <v>404</v>
      </c>
      <c r="J18" s="270" t="s">
        <v>404</v>
      </c>
      <c r="K18" s="270" t="s">
        <v>404</v>
      </c>
    </row>
    <row r="19" spans="2:11">
      <c r="B19" s="270" t="s">
        <v>404</v>
      </c>
      <c r="C19" s="270" t="s">
        <v>404</v>
      </c>
      <c r="D19" s="270" t="s">
        <v>404</v>
      </c>
      <c r="E19" s="270" t="s">
        <v>404</v>
      </c>
      <c r="F19" s="270" t="s">
        <v>404</v>
      </c>
      <c r="G19" s="270" t="s">
        <v>404</v>
      </c>
      <c r="H19" s="270" t="s">
        <v>404</v>
      </c>
      <c r="I19" s="270" t="s">
        <v>404</v>
      </c>
      <c r="J19" s="270" t="s">
        <v>404</v>
      </c>
      <c r="K19" s="270" t="s">
        <v>404</v>
      </c>
    </row>
    <row r="20" spans="2:11">
      <c r="B20" s="270" t="s">
        <v>404</v>
      </c>
      <c r="C20" s="270" t="s">
        <v>404</v>
      </c>
      <c r="D20" s="270" t="s">
        <v>404</v>
      </c>
      <c r="E20" s="270" t="s">
        <v>404</v>
      </c>
      <c r="F20" s="270" t="s">
        <v>404</v>
      </c>
      <c r="G20" s="270" t="s">
        <v>404</v>
      </c>
      <c r="H20" s="270" t="s">
        <v>404</v>
      </c>
      <c r="I20" s="270" t="s">
        <v>404</v>
      </c>
      <c r="J20" s="270" t="s">
        <v>404</v>
      </c>
      <c r="K20" s="270" t="s">
        <v>404</v>
      </c>
    </row>
    <row r="21" spans="2:11">
      <c r="B21" s="270" t="s">
        <v>404</v>
      </c>
      <c r="C21" s="270" t="s">
        <v>404</v>
      </c>
      <c r="D21" s="270" t="s">
        <v>404</v>
      </c>
      <c r="E21" s="270" t="s">
        <v>404</v>
      </c>
      <c r="F21" s="270" t="s">
        <v>404</v>
      </c>
      <c r="G21" s="270" t="s">
        <v>404</v>
      </c>
      <c r="H21" s="270" t="s">
        <v>404</v>
      </c>
      <c r="I21" s="270" t="s">
        <v>404</v>
      </c>
      <c r="J21" s="270" t="s">
        <v>404</v>
      </c>
      <c r="K21" s="270" t="s">
        <v>404</v>
      </c>
    </row>
    <row r="22" spans="2:11">
      <c r="B22" s="270" t="s">
        <v>404</v>
      </c>
      <c r="C22" s="272" t="s">
        <v>409</v>
      </c>
      <c r="D22" s="270" t="s">
        <v>404</v>
      </c>
      <c r="E22" s="270" t="s">
        <v>404</v>
      </c>
      <c r="F22" s="270" t="s">
        <v>404</v>
      </c>
      <c r="G22" s="270" t="s">
        <v>404</v>
      </c>
      <c r="H22" s="270" t="s">
        <v>404</v>
      </c>
      <c r="I22" s="270" t="s">
        <v>404</v>
      </c>
      <c r="J22" s="270" t="s">
        <v>404</v>
      </c>
      <c r="K22" s="270" t="s">
        <v>404</v>
      </c>
    </row>
    <row r="23" spans="2:11">
      <c r="B23" s="270" t="s">
        <v>404</v>
      </c>
      <c r="C23" s="270" t="s">
        <v>410</v>
      </c>
      <c r="D23" s="270" t="s">
        <v>404</v>
      </c>
      <c r="E23" s="270" t="s">
        <v>404</v>
      </c>
      <c r="F23" s="270" t="s">
        <v>404</v>
      </c>
      <c r="G23" s="270" t="s">
        <v>404</v>
      </c>
      <c r="H23" s="270" t="s">
        <v>404</v>
      </c>
      <c r="I23" s="270" t="s">
        <v>404</v>
      </c>
      <c r="J23" s="270" t="s">
        <v>404</v>
      </c>
      <c r="K23" s="270" t="s">
        <v>404</v>
      </c>
    </row>
    <row r="24" spans="2:11">
      <c r="B24" s="270" t="s">
        <v>404</v>
      </c>
      <c r="C24" s="270" t="s">
        <v>411</v>
      </c>
      <c r="D24" s="270"/>
      <c r="E24" s="270" t="s">
        <v>404</v>
      </c>
      <c r="F24" s="270" t="s">
        <v>404</v>
      </c>
      <c r="G24" s="270" t="s">
        <v>404</v>
      </c>
      <c r="H24" s="270" t="s">
        <v>404</v>
      </c>
      <c r="I24" s="270" t="s">
        <v>404</v>
      </c>
      <c r="J24" s="270" t="s">
        <v>404</v>
      </c>
      <c r="K24" s="270" t="s">
        <v>404</v>
      </c>
    </row>
    <row r="25" spans="2:11">
      <c r="B25" s="270" t="s">
        <v>404</v>
      </c>
      <c r="C25" s="270" t="s">
        <v>412</v>
      </c>
      <c r="D25" s="270"/>
      <c r="E25" s="270"/>
      <c r="F25" s="270"/>
      <c r="G25" s="270"/>
      <c r="H25" s="270"/>
      <c r="I25" s="270"/>
      <c r="J25" s="270"/>
      <c r="K25" s="270" t="s">
        <v>404</v>
      </c>
    </row>
    <row r="26" spans="2:11">
      <c r="B26" s="270" t="s">
        <v>404</v>
      </c>
      <c r="C26" s="270" t="s">
        <v>404</v>
      </c>
      <c r="D26" s="270" t="s">
        <v>404</v>
      </c>
      <c r="E26" s="270" t="s">
        <v>404</v>
      </c>
      <c r="F26" s="270" t="s">
        <v>404</v>
      </c>
      <c r="G26" s="270" t="s">
        <v>404</v>
      </c>
      <c r="H26" s="270" t="s">
        <v>404</v>
      </c>
      <c r="I26" s="270" t="s">
        <v>404</v>
      </c>
      <c r="J26" s="270" t="s">
        <v>404</v>
      </c>
      <c r="K26" s="270" t="s">
        <v>404</v>
      </c>
    </row>
    <row r="27" spans="2:11">
      <c r="B27" s="270" t="s">
        <v>404</v>
      </c>
      <c r="C27" s="270" t="s">
        <v>404</v>
      </c>
      <c r="D27" s="270" t="s">
        <v>404</v>
      </c>
      <c r="E27" s="270" t="s">
        <v>404</v>
      </c>
      <c r="F27" s="270" t="s">
        <v>404</v>
      </c>
      <c r="G27" s="270" t="s">
        <v>404</v>
      </c>
      <c r="H27" s="270" t="s">
        <v>404</v>
      </c>
      <c r="I27" s="270" t="s">
        <v>404</v>
      </c>
      <c r="J27" s="270" t="s">
        <v>404</v>
      </c>
      <c r="K27" s="270" t="s">
        <v>404</v>
      </c>
    </row>
    <row r="28" spans="2:11">
      <c r="B28" s="270" t="s">
        <v>404</v>
      </c>
      <c r="C28" s="272" t="s">
        <v>404</v>
      </c>
      <c r="D28" s="270" t="s">
        <v>404</v>
      </c>
      <c r="E28" s="270" t="s">
        <v>404</v>
      </c>
      <c r="F28" s="270" t="s">
        <v>404</v>
      </c>
      <c r="G28" s="270" t="s">
        <v>404</v>
      </c>
      <c r="H28" s="270" t="s">
        <v>404</v>
      </c>
      <c r="I28" s="270" t="s">
        <v>404</v>
      </c>
      <c r="J28" s="270" t="s">
        <v>404</v>
      </c>
      <c r="K28" s="270" t="s">
        <v>404</v>
      </c>
    </row>
    <row r="29" spans="2:11">
      <c r="B29" s="270" t="s">
        <v>404</v>
      </c>
      <c r="C29" s="270" t="s">
        <v>404</v>
      </c>
      <c r="D29" s="270" t="s">
        <v>404</v>
      </c>
      <c r="E29" s="270" t="s">
        <v>404</v>
      </c>
      <c r="F29" s="270" t="s">
        <v>404</v>
      </c>
      <c r="G29" s="270" t="s">
        <v>404</v>
      </c>
      <c r="H29" s="270" t="s">
        <v>404</v>
      </c>
      <c r="I29" s="270" t="s">
        <v>404</v>
      </c>
      <c r="J29" s="270" t="s">
        <v>404</v>
      </c>
      <c r="K29" s="270" t="s">
        <v>404</v>
      </c>
    </row>
    <row r="30" spans="2:11">
      <c r="B30" s="270" t="s">
        <v>404</v>
      </c>
      <c r="C30" s="270" t="s">
        <v>404</v>
      </c>
      <c r="D30" s="270" t="s">
        <v>404</v>
      </c>
      <c r="E30" s="270" t="s">
        <v>404</v>
      </c>
      <c r="F30" s="270" t="s">
        <v>404</v>
      </c>
      <c r="G30" s="270" t="s">
        <v>404</v>
      </c>
      <c r="H30" s="270" t="s">
        <v>404</v>
      </c>
      <c r="I30" s="270" t="s">
        <v>404</v>
      </c>
      <c r="J30" s="270" t="s">
        <v>404</v>
      </c>
      <c r="K30" s="270" t="s">
        <v>404</v>
      </c>
    </row>
    <row r="31" spans="2:11">
      <c r="B31" s="270" t="s">
        <v>404</v>
      </c>
      <c r="C31" s="270" t="s">
        <v>404</v>
      </c>
      <c r="D31" s="270" t="s">
        <v>404</v>
      </c>
      <c r="E31" s="270" t="s">
        <v>404</v>
      </c>
      <c r="F31" s="270" t="s">
        <v>404</v>
      </c>
      <c r="G31" s="270" t="s">
        <v>404</v>
      </c>
      <c r="H31" s="270" t="s">
        <v>404</v>
      </c>
      <c r="I31" s="270" t="s">
        <v>404</v>
      </c>
      <c r="J31" s="270" t="s">
        <v>404</v>
      </c>
      <c r="K31" s="270" t="s">
        <v>404</v>
      </c>
    </row>
    <row r="32" spans="2:11">
      <c r="B32" s="270" t="s">
        <v>404</v>
      </c>
      <c r="C32" s="270" t="s">
        <v>404</v>
      </c>
      <c r="D32" s="270" t="s">
        <v>404</v>
      </c>
      <c r="E32" s="270" t="s">
        <v>404</v>
      </c>
      <c r="F32" s="270" t="s">
        <v>404</v>
      </c>
      <c r="G32" s="270" t="s">
        <v>404</v>
      </c>
      <c r="H32" s="270" t="s">
        <v>404</v>
      </c>
      <c r="I32" s="270" t="s">
        <v>404</v>
      </c>
      <c r="J32" s="270" t="s">
        <v>404</v>
      </c>
      <c r="K32" s="270" t="s">
        <v>404</v>
      </c>
    </row>
    <row r="33" spans="2:11">
      <c r="B33" s="270" t="s">
        <v>404</v>
      </c>
      <c r="C33" s="270" t="s">
        <v>404</v>
      </c>
      <c r="D33" s="270" t="s">
        <v>404</v>
      </c>
      <c r="E33" s="270" t="s">
        <v>404</v>
      </c>
      <c r="F33" s="270" t="s">
        <v>404</v>
      </c>
      <c r="G33" s="270" t="s">
        <v>404</v>
      </c>
      <c r="H33" s="270" t="s">
        <v>404</v>
      </c>
      <c r="I33" s="270" t="s">
        <v>404</v>
      </c>
      <c r="J33" s="270" t="s">
        <v>404</v>
      </c>
      <c r="K33" s="270" t="s">
        <v>404</v>
      </c>
    </row>
    <row r="34" spans="2:11">
      <c r="B34" s="270" t="s">
        <v>404</v>
      </c>
      <c r="C34" s="270" t="s">
        <v>404</v>
      </c>
      <c r="D34" s="270" t="s">
        <v>404</v>
      </c>
      <c r="E34" s="270" t="s">
        <v>404</v>
      </c>
      <c r="F34" s="270" t="s">
        <v>404</v>
      </c>
      <c r="G34" s="270" t="s">
        <v>404</v>
      </c>
      <c r="H34" s="270" t="s">
        <v>404</v>
      </c>
      <c r="I34" s="270" t="s">
        <v>404</v>
      </c>
      <c r="J34" s="270" t="s">
        <v>404</v>
      </c>
      <c r="K34" s="270" t="s">
        <v>404</v>
      </c>
    </row>
    <row r="35" spans="2:11">
      <c r="B35" s="270" t="s">
        <v>404</v>
      </c>
      <c r="C35" s="270" t="s">
        <v>404</v>
      </c>
      <c r="D35" s="270" t="s">
        <v>404</v>
      </c>
      <c r="E35" s="270" t="s">
        <v>404</v>
      </c>
      <c r="F35" s="270" t="s">
        <v>404</v>
      </c>
      <c r="G35" s="270" t="s">
        <v>404</v>
      </c>
      <c r="H35" s="270" t="s">
        <v>404</v>
      </c>
      <c r="I35" s="270" t="s">
        <v>404</v>
      </c>
      <c r="J35" s="270" t="s">
        <v>404</v>
      </c>
      <c r="K35" s="270" t="s">
        <v>404</v>
      </c>
    </row>
    <row r="36" spans="2:11">
      <c r="B36" s="270" t="s">
        <v>404</v>
      </c>
      <c r="C36" s="270" t="s">
        <v>404</v>
      </c>
      <c r="D36" s="270" t="s">
        <v>404</v>
      </c>
      <c r="E36" s="270" t="s">
        <v>404</v>
      </c>
      <c r="F36" s="270" t="s">
        <v>404</v>
      </c>
      <c r="G36" s="270" t="s">
        <v>404</v>
      </c>
      <c r="H36" s="270" t="s">
        <v>404</v>
      </c>
      <c r="I36" s="270" t="s">
        <v>404</v>
      </c>
      <c r="J36" s="270" t="s">
        <v>404</v>
      </c>
      <c r="K36" s="270" t="s">
        <v>404</v>
      </c>
    </row>
    <row r="37" spans="2:11">
      <c r="B37" s="270" t="s">
        <v>404</v>
      </c>
      <c r="C37" s="270" t="s">
        <v>404</v>
      </c>
      <c r="D37" s="270" t="s">
        <v>404</v>
      </c>
      <c r="E37" s="270" t="s">
        <v>404</v>
      </c>
      <c r="F37" s="270" t="s">
        <v>404</v>
      </c>
      <c r="G37" s="270" t="s">
        <v>404</v>
      </c>
      <c r="H37" s="270" t="s">
        <v>404</v>
      </c>
      <c r="I37" s="270" t="s">
        <v>404</v>
      </c>
      <c r="J37" s="270" t="s">
        <v>404</v>
      </c>
      <c r="K37" s="270" t="s">
        <v>404</v>
      </c>
    </row>
    <row r="38" spans="2:11">
      <c r="B38" s="270" t="s">
        <v>404</v>
      </c>
      <c r="C38" s="270" t="s">
        <v>404</v>
      </c>
      <c r="D38" s="270" t="s">
        <v>404</v>
      </c>
      <c r="E38" s="270" t="s">
        <v>404</v>
      </c>
      <c r="F38" s="270" t="s">
        <v>404</v>
      </c>
      <c r="G38" s="270" t="s">
        <v>404</v>
      </c>
      <c r="H38" s="270" t="s">
        <v>404</v>
      </c>
      <c r="I38" s="270" t="s">
        <v>404</v>
      </c>
      <c r="J38" s="270" t="s">
        <v>404</v>
      </c>
      <c r="K38" s="270" t="s">
        <v>404</v>
      </c>
    </row>
    <row r="39" spans="2:11">
      <c r="B39" s="270" t="s">
        <v>404</v>
      </c>
      <c r="C39" s="270" t="s">
        <v>404</v>
      </c>
      <c r="D39" s="270" t="s">
        <v>404</v>
      </c>
      <c r="E39" s="270" t="s">
        <v>404</v>
      </c>
      <c r="F39" s="270" t="s">
        <v>404</v>
      </c>
      <c r="G39" s="270" t="s">
        <v>404</v>
      </c>
      <c r="H39" s="270" t="s">
        <v>404</v>
      </c>
      <c r="I39" s="270" t="s">
        <v>404</v>
      </c>
      <c r="J39" s="270" t="s">
        <v>404</v>
      </c>
      <c r="K39" s="270" t="s">
        <v>404</v>
      </c>
    </row>
    <row r="40" spans="2:11">
      <c r="B40" s="270" t="s">
        <v>404</v>
      </c>
      <c r="C40" s="270" t="s">
        <v>404</v>
      </c>
      <c r="D40" s="270" t="s">
        <v>404</v>
      </c>
      <c r="E40" s="270" t="s">
        <v>404</v>
      </c>
      <c r="F40" s="270" t="s">
        <v>404</v>
      </c>
      <c r="G40" s="270" t="s">
        <v>404</v>
      </c>
      <c r="H40" s="270" t="s">
        <v>404</v>
      </c>
      <c r="I40" s="270" t="s">
        <v>404</v>
      </c>
      <c r="J40" s="270" t="s">
        <v>404</v>
      </c>
      <c r="K40" s="270" t="s">
        <v>404</v>
      </c>
    </row>
    <row r="41" spans="2:11">
      <c r="B41" s="270" t="s">
        <v>404</v>
      </c>
      <c r="C41" s="270" t="s">
        <v>404</v>
      </c>
      <c r="D41" s="270" t="s">
        <v>404</v>
      </c>
      <c r="E41" s="270" t="s">
        <v>404</v>
      </c>
      <c r="F41" s="270" t="s">
        <v>404</v>
      </c>
      <c r="G41" s="270" t="s">
        <v>404</v>
      </c>
      <c r="H41" s="270" t="s">
        <v>404</v>
      </c>
      <c r="I41" s="270" t="s">
        <v>404</v>
      </c>
      <c r="J41" s="270" t="s">
        <v>404</v>
      </c>
      <c r="K41" s="270" t="s">
        <v>404</v>
      </c>
    </row>
    <row r="42" spans="2:11">
      <c r="B42" s="270" t="s">
        <v>404</v>
      </c>
      <c r="C42" s="270" t="s">
        <v>404</v>
      </c>
      <c r="D42" s="270" t="s">
        <v>404</v>
      </c>
      <c r="E42" s="270" t="s">
        <v>404</v>
      </c>
      <c r="F42" s="270" t="s">
        <v>404</v>
      </c>
      <c r="G42" s="270" t="s">
        <v>404</v>
      </c>
      <c r="H42" s="270" t="s">
        <v>404</v>
      </c>
      <c r="I42" s="270" t="s">
        <v>404</v>
      </c>
      <c r="J42" s="270" t="s">
        <v>404</v>
      </c>
      <c r="K42" s="270" t="s">
        <v>404</v>
      </c>
    </row>
    <row r="43" spans="2:11">
      <c r="B43" s="270" t="s">
        <v>404</v>
      </c>
      <c r="C43" s="270" t="s">
        <v>404</v>
      </c>
      <c r="D43" s="270" t="s">
        <v>404</v>
      </c>
      <c r="E43" s="270" t="s">
        <v>404</v>
      </c>
      <c r="F43" s="270" t="s">
        <v>404</v>
      </c>
      <c r="G43" s="270" t="s">
        <v>404</v>
      </c>
      <c r="H43" s="270" t="s">
        <v>404</v>
      </c>
      <c r="I43" s="270" t="s">
        <v>404</v>
      </c>
      <c r="J43" s="270" t="s">
        <v>404</v>
      </c>
      <c r="K43" s="270" t="s">
        <v>404</v>
      </c>
    </row>
    <row r="44" spans="2:11">
      <c r="B44" s="270" t="s">
        <v>404</v>
      </c>
      <c r="C44" s="270" t="s">
        <v>404</v>
      </c>
      <c r="D44" s="270" t="s">
        <v>404</v>
      </c>
      <c r="E44" s="270" t="s">
        <v>404</v>
      </c>
      <c r="F44" s="270" t="s">
        <v>404</v>
      </c>
      <c r="G44" s="270" t="s">
        <v>404</v>
      </c>
      <c r="H44" s="270" t="s">
        <v>404</v>
      </c>
      <c r="I44" s="270" t="s">
        <v>404</v>
      </c>
      <c r="J44" s="270" t="s">
        <v>404</v>
      </c>
      <c r="K44" s="270" t="s">
        <v>404</v>
      </c>
    </row>
    <row r="45" spans="2:11">
      <c r="B45" s="270" t="s">
        <v>404</v>
      </c>
      <c r="C45" s="270" t="s">
        <v>404</v>
      </c>
      <c r="D45" s="270" t="s">
        <v>404</v>
      </c>
      <c r="E45" s="270" t="s">
        <v>404</v>
      </c>
      <c r="F45" s="270" t="s">
        <v>404</v>
      </c>
      <c r="G45" s="270" t="s">
        <v>404</v>
      </c>
      <c r="H45" s="270" t="s">
        <v>404</v>
      </c>
      <c r="I45" s="270" t="s">
        <v>404</v>
      </c>
      <c r="J45" s="270" t="s">
        <v>404</v>
      </c>
      <c r="K45" s="270" t="s">
        <v>404</v>
      </c>
    </row>
    <row r="46" spans="2:11">
      <c r="B46" s="270" t="s">
        <v>404</v>
      </c>
      <c r="C46" s="270" t="s">
        <v>404</v>
      </c>
      <c r="D46" s="270" t="s">
        <v>404</v>
      </c>
      <c r="E46" s="270" t="s">
        <v>404</v>
      </c>
      <c r="F46" s="270" t="s">
        <v>404</v>
      </c>
      <c r="G46" s="270" t="s">
        <v>404</v>
      </c>
      <c r="H46" s="270" t="s">
        <v>404</v>
      </c>
      <c r="I46" s="270" t="s">
        <v>404</v>
      </c>
      <c r="J46" s="270" t="s">
        <v>404</v>
      </c>
      <c r="K46" s="270" t="s">
        <v>404</v>
      </c>
    </row>
    <row r="47" spans="2:11">
      <c r="B47" s="270" t="s">
        <v>404</v>
      </c>
      <c r="C47" s="270" t="s">
        <v>404</v>
      </c>
      <c r="D47" s="270" t="s">
        <v>404</v>
      </c>
      <c r="E47" s="270" t="s">
        <v>404</v>
      </c>
      <c r="F47" s="270" t="s">
        <v>404</v>
      </c>
      <c r="G47" s="270" t="s">
        <v>404</v>
      </c>
      <c r="H47" s="270" t="s">
        <v>404</v>
      </c>
      <c r="I47" s="270" t="s">
        <v>404</v>
      </c>
      <c r="J47" s="270" t="s">
        <v>404</v>
      </c>
      <c r="K47" s="270" t="s">
        <v>404</v>
      </c>
    </row>
    <row r="48" spans="2:11">
      <c r="B48" s="270" t="s">
        <v>404</v>
      </c>
      <c r="C48" s="270" t="s">
        <v>404</v>
      </c>
      <c r="D48" s="270" t="s">
        <v>404</v>
      </c>
      <c r="E48" s="270" t="s">
        <v>404</v>
      </c>
      <c r="F48" s="270" t="s">
        <v>404</v>
      </c>
      <c r="G48" s="270" t="s">
        <v>404</v>
      </c>
      <c r="H48" s="270" t="s">
        <v>404</v>
      </c>
      <c r="I48" s="270" t="s">
        <v>404</v>
      </c>
      <c r="J48" s="270" t="s">
        <v>404</v>
      </c>
      <c r="K48" s="270" t="s">
        <v>404</v>
      </c>
    </row>
    <row r="49" spans="2:11">
      <c r="B49" s="270" t="s">
        <v>404</v>
      </c>
      <c r="C49" s="270" t="s">
        <v>404</v>
      </c>
      <c r="D49" s="270" t="s">
        <v>404</v>
      </c>
      <c r="E49" s="270" t="s">
        <v>404</v>
      </c>
      <c r="F49" s="270" t="s">
        <v>404</v>
      </c>
      <c r="G49" s="270" t="s">
        <v>404</v>
      </c>
      <c r="H49" s="270" t="s">
        <v>404</v>
      </c>
      <c r="I49" s="270" t="s">
        <v>404</v>
      </c>
      <c r="J49" s="270" t="s">
        <v>404</v>
      </c>
      <c r="K49" s="270" t="s">
        <v>404</v>
      </c>
    </row>
    <row r="50" spans="2:11">
      <c r="B50" s="270" t="s">
        <v>404</v>
      </c>
      <c r="C50" s="270" t="s">
        <v>404</v>
      </c>
      <c r="D50" s="270" t="s">
        <v>404</v>
      </c>
      <c r="E50" s="270" t="s">
        <v>404</v>
      </c>
      <c r="F50" s="270" t="s">
        <v>404</v>
      </c>
      <c r="G50" s="270" t="s">
        <v>404</v>
      </c>
      <c r="H50" s="270" t="s">
        <v>404</v>
      </c>
      <c r="I50" s="270" t="s">
        <v>404</v>
      </c>
      <c r="J50" s="270" t="s">
        <v>404</v>
      </c>
      <c r="K50" s="270" t="s">
        <v>404</v>
      </c>
    </row>
    <row r="51" spans="2:11">
      <c r="B51" s="270" t="s">
        <v>404</v>
      </c>
      <c r="C51" s="270" t="s">
        <v>404</v>
      </c>
      <c r="D51" s="270" t="s">
        <v>404</v>
      </c>
      <c r="E51" s="270" t="s">
        <v>404</v>
      </c>
      <c r="F51" s="270" t="s">
        <v>404</v>
      </c>
      <c r="G51" s="270" t="s">
        <v>404</v>
      </c>
      <c r="H51" s="270" t="s">
        <v>404</v>
      </c>
      <c r="I51" s="270" t="s">
        <v>404</v>
      </c>
      <c r="J51" s="270" t="s">
        <v>404</v>
      </c>
      <c r="K51" s="270" t="s">
        <v>404</v>
      </c>
    </row>
    <row r="52" spans="2:11">
      <c r="B52" s="270" t="s">
        <v>404</v>
      </c>
      <c r="C52" s="270" t="s">
        <v>404</v>
      </c>
      <c r="D52" s="270" t="s">
        <v>404</v>
      </c>
      <c r="E52" s="270" t="s">
        <v>404</v>
      </c>
      <c r="F52" s="270" t="s">
        <v>404</v>
      </c>
      <c r="G52" s="270" t="s">
        <v>404</v>
      </c>
      <c r="H52" s="270" t="s">
        <v>404</v>
      </c>
      <c r="I52" s="270" t="s">
        <v>404</v>
      </c>
      <c r="J52" s="270" t="s">
        <v>404</v>
      </c>
      <c r="K52" s="270" t="s">
        <v>404</v>
      </c>
    </row>
    <row r="53" spans="2:11">
      <c r="B53" s="270" t="s">
        <v>404</v>
      </c>
      <c r="C53" s="270" t="s">
        <v>404</v>
      </c>
      <c r="D53" s="270" t="s">
        <v>404</v>
      </c>
      <c r="E53" s="270" t="s">
        <v>404</v>
      </c>
      <c r="F53" s="270" t="s">
        <v>404</v>
      </c>
      <c r="G53" s="270" t="s">
        <v>404</v>
      </c>
      <c r="H53" s="270" t="s">
        <v>404</v>
      </c>
      <c r="I53" s="270" t="s">
        <v>404</v>
      </c>
      <c r="J53" s="270" t="s">
        <v>404</v>
      </c>
      <c r="K53" s="270" t="s">
        <v>404</v>
      </c>
    </row>
    <row r="54" spans="2:11">
      <c r="B54" s="270" t="s">
        <v>404</v>
      </c>
      <c r="C54" s="270" t="s">
        <v>404</v>
      </c>
      <c r="D54" s="270" t="s">
        <v>404</v>
      </c>
      <c r="E54" s="270" t="s">
        <v>404</v>
      </c>
      <c r="F54" s="270" t="s">
        <v>404</v>
      </c>
      <c r="G54" s="270" t="s">
        <v>404</v>
      </c>
      <c r="H54" s="270" t="s">
        <v>404</v>
      </c>
      <c r="I54" s="270" t="s">
        <v>404</v>
      </c>
      <c r="J54" s="270" t="s">
        <v>404</v>
      </c>
      <c r="K54" s="270" t="s">
        <v>404</v>
      </c>
    </row>
    <row r="55" spans="2:11">
      <c r="B55" s="270" t="s">
        <v>404</v>
      </c>
      <c r="C55" s="270" t="s">
        <v>404</v>
      </c>
      <c r="D55" s="270" t="s">
        <v>404</v>
      </c>
      <c r="E55" s="270" t="s">
        <v>404</v>
      </c>
      <c r="F55" s="270" t="s">
        <v>404</v>
      </c>
      <c r="G55" s="270" t="s">
        <v>404</v>
      </c>
      <c r="H55" s="270" t="s">
        <v>404</v>
      </c>
      <c r="I55" s="270" t="s">
        <v>404</v>
      </c>
      <c r="J55" s="270" t="s">
        <v>404</v>
      </c>
      <c r="K55" s="270" t="s">
        <v>404</v>
      </c>
    </row>
    <row r="56" spans="2:11">
      <c r="B56" s="270" t="s">
        <v>404</v>
      </c>
      <c r="C56" s="270" t="s">
        <v>404</v>
      </c>
      <c r="D56" s="270" t="s">
        <v>404</v>
      </c>
      <c r="E56" s="270" t="s">
        <v>404</v>
      </c>
      <c r="F56" s="270" t="s">
        <v>404</v>
      </c>
      <c r="G56" s="270" t="s">
        <v>404</v>
      </c>
      <c r="H56" s="270" t="s">
        <v>404</v>
      </c>
      <c r="I56" s="270" t="s">
        <v>404</v>
      </c>
      <c r="J56" s="270" t="s">
        <v>404</v>
      </c>
      <c r="K56" s="270" t="s">
        <v>404</v>
      </c>
    </row>
    <row r="57" spans="2:11">
      <c r="B57" s="270" t="s">
        <v>404</v>
      </c>
      <c r="C57" s="270" t="s">
        <v>404</v>
      </c>
      <c r="D57" s="270" t="s">
        <v>404</v>
      </c>
      <c r="E57" s="270" t="s">
        <v>404</v>
      </c>
      <c r="F57" s="270" t="s">
        <v>404</v>
      </c>
      <c r="G57" s="270" t="s">
        <v>404</v>
      </c>
      <c r="H57" s="270" t="s">
        <v>404</v>
      </c>
      <c r="I57" s="270" t="s">
        <v>404</v>
      </c>
      <c r="J57" s="270" t="s">
        <v>404</v>
      </c>
      <c r="K57" s="270" t="s">
        <v>404</v>
      </c>
    </row>
    <row r="58" spans="2:11">
      <c r="B58" s="270" t="s">
        <v>404</v>
      </c>
      <c r="C58" s="270" t="s">
        <v>404</v>
      </c>
      <c r="D58" s="270" t="s">
        <v>404</v>
      </c>
      <c r="E58" s="270" t="s">
        <v>404</v>
      </c>
      <c r="F58" s="270" t="s">
        <v>404</v>
      </c>
      <c r="G58" s="270" t="s">
        <v>404</v>
      </c>
      <c r="H58" s="270" t="s">
        <v>404</v>
      </c>
      <c r="I58" s="270" t="s">
        <v>404</v>
      </c>
      <c r="J58" s="270" t="s">
        <v>404</v>
      </c>
      <c r="K58" s="270" t="s">
        <v>404</v>
      </c>
    </row>
    <row r="59" spans="2:11">
      <c r="B59" s="270" t="s">
        <v>404</v>
      </c>
      <c r="C59" s="270" t="s">
        <v>404</v>
      </c>
      <c r="D59" s="270" t="s">
        <v>404</v>
      </c>
      <c r="E59" s="270" t="s">
        <v>404</v>
      </c>
      <c r="F59" s="270" t="s">
        <v>404</v>
      </c>
      <c r="G59" s="270" t="s">
        <v>404</v>
      </c>
      <c r="H59" s="270" t="s">
        <v>404</v>
      </c>
      <c r="I59" s="270" t="s">
        <v>404</v>
      </c>
      <c r="J59" s="270" t="s">
        <v>404</v>
      </c>
      <c r="K59" s="270" t="s">
        <v>404</v>
      </c>
    </row>
    <row r="60" spans="2:11">
      <c r="B60" s="270" t="s">
        <v>404</v>
      </c>
      <c r="C60" s="270" t="s">
        <v>404</v>
      </c>
      <c r="D60" s="270" t="s">
        <v>404</v>
      </c>
      <c r="E60" s="270" t="s">
        <v>404</v>
      </c>
      <c r="F60" s="270" t="s">
        <v>404</v>
      </c>
      <c r="G60" s="270" t="s">
        <v>404</v>
      </c>
      <c r="H60" s="270" t="s">
        <v>404</v>
      </c>
      <c r="I60" s="270" t="s">
        <v>404</v>
      </c>
      <c r="J60" s="270" t="s">
        <v>404</v>
      </c>
      <c r="K60" s="270" t="s">
        <v>404</v>
      </c>
    </row>
    <row r="61" spans="2:11">
      <c r="B61" s="270" t="s">
        <v>404</v>
      </c>
      <c r="C61" s="270" t="s">
        <v>404</v>
      </c>
      <c r="D61" s="270" t="s">
        <v>404</v>
      </c>
      <c r="E61" s="270" t="s">
        <v>404</v>
      </c>
      <c r="F61" s="270" t="s">
        <v>404</v>
      </c>
      <c r="G61" s="270" t="s">
        <v>404</v>
      </c>
      <c r="H61" s="270" t="s">
        <v>404</v>
      </c>
      <c r="I61" s="270" t="s">
        <v>404</v>
      </c>
      <c r="J61" s="270" t="s">
        <v>404</v>
      </c>
      <c r="K61" s="270" t="s">
        <v>404</v>
      </c>
    </row>
    <row r="62" spans="2:11">
      <c r="B62" s="270" t="s">
        <v>404</v>
      </c>
      <c r="C62" s="270" t="s">
        <v>404</v>
      </c>
      <c r="D62" s="270" t="s">
        <v>404</v>
      </c>
      <c r="E62" s="270" t="s">
        <v>404</v>
      </c>
      <c r="F62" s="270" t="s">
        <v>404</v>
      </c>
      <c r="G62" s="270" t="s">
        <v>404</v>
      </c>
      <c r="H62" s="270" t="s">
        <v>404</v>
      </c>
      <c r="I62" s="270" t="s">
        <v>404</v>
      </c>
      <c r="J62" s="270" t="s">
        <v>404</v>
      </c>
      <c r="K62" s="270" t="s">
        <v>404</v>
      </c>
    </row>
    <row r="63" spans="2:11">
      <c r="B63" s="270" t="s">
        <v>404</v>
      </c>
      <c r="C63" s="270" t="s">
        <v>404</v>
      </c>
      <c r="D63" s="270" t="s">
        <v>404</v>
      </c>
      <c r="E63" s="270" t="s">
        <v>404</v>
      </c>
      <c r="F63" s="270" t="s">
        <v>404</v>
      </c>
      <c r="G63" s="270" t="s">
        <v>404</v>
      </c>
      <c r="H63" s="270" t="s">
        <v>404</v>
      </c>
      <c r="I63" s="270" t="s">
        <v>404</v>
      </c>
      <c r="J63" s="270" t="s">
        <v>404</v>
      </c>
      <c r="K63" s="270" t="s">
        <v>404</v>
      </c>
    </row>
    <row r="64" spans="2:11">
      <c r="B64" s="270" t="s">
        <v>404</v>
      </c>
      <c r="C64" s="270" t="s">
        <v>404</v>
      </c>
      <c r="D64" s="270" t="s">
        <v>404</v>
      </c>
      <c r="E64" s="270" t="s">
        <v>404</v>
      </c>
      <c r="F64" s="270" t="s">
        <v>404</v>
      </c>
      <c r="G64" s="270" t="s">
        <v>404</v>
      </c>
      <c r="H64" s="270" t="s">
        <v>404</v>
      </c>
      <c r="I64" s="270" t="s">
        <v>404</v>
      </c>
      <c r="J64" s="270" t="s">
        <v>404</v>
      </c>
      <c r="K64" s="270" t="s">
        <v>404</v>
      </c>
    </row>
    <row r="65" spans="2:11">
      <c r="B65" s="270" t="s">
        <v>404</v>
      </c>
      <c r="C65" s="270" t="s">
        <v>404</v>
      </c>
      <c r="D65" s="270" t="s">
        <v>404</v>
      </c>
      <c r="E65" s="270" t="s">
        <v>404</v>
      </c>
      <c r="F65" s="270" t="s">
        <v>404</v>
      </c>
      <c r="G65" s="270" t="s">
        <v>404</v>
      </c>
      <c r="H65" s="270" t="s">
        <v>404</v>
      </c>
      <c r="I65" s="270" t="s">
        <v>404</v>
      </c>
      <c r="J65" s="270" t="s">
        <v>404</v>
      </c>
      <c r="K65" s="270" t="s">
        <v>404</v>
      </c>
    </row>
    <row r="66" spans="2:11">
      <c r="B66" s="270" t="s">
        <v>404</v>
      </c>
      <c r="C66" s="270" t="s">
        <v>404</v>
      </c>
      <c r="D66" s="270" t="s">
        <v>404</v>
      </c>
      <c r="E66" s="270" t="s">
        <v>404</v>
      </c>
      <c r="F66" s="270" t="s">
        <v>404</v>
      </c>
      <c r="G66" s="270" t="s">
        <v>404</v>
      </c>
      <c r="H66" s="270" t="s">
        <v>404</v>
      </c>
      <c r="I66" s="270" t="s">
        <v>404</v>
      </c>
      <c r="J66" s="270" t="s">
        <v>404</v>
      </c>
      <c r="K66" s="270" t="s">
        <v>404</v>
      </c>
    </row>
    <row r="67" spans="2:11">
      <c r="B67" s="270" t="s">
        <v>404</v>
      </c>
      <c r="C67" s="270" t="s">
        <v>404</v>
      </c>
      <c r="D67" s="270" t="s">
        <v>404</v>
      </c>
      <c r="E67" s="270" t="s">
        <v>404</v>
      </c>
      <c r="F67" s="270" t="s">
        <v>404</v>
      </c>
      <c r="G67" s="270" t="s">
        <v>404</v>
      </c>
      <c r="H67" s="270" t="s">
        <v>404</v>
      </c>
      <c r="I67" s="270" t="s">
        <v>404</v>
      </c>
      <c r="J67" s="270" t="s">
        <v>404</v>
      </c>
      <c r="K67" s="270" t="s">
        <v>404</v>
      </c>
    </row>
    <row r="68" spans="2:11">
      <c r="B68" s="270" t="s">
        <v>404</v>
      </c>
      <c r="C68" s="270" t="s">
        <v>404</v>
      </c>
      <c r="D68" s="270" t="s">
        <v>404</v>
      </c>
      <c r="E68" s="270" t="s">
        <v>404</v>
      </c>
      <c r="F68" s="270" t="s">
        <v>404</v>
      </c>
      <c r="G68" s="270" t="s">
        <v>404</v>
      </c>
      <c r="H68" s="270" t="s">
        <v>404</v>
      </c>
      <c r="I68" s="270" t="s">
        <v>404</v>
      </c>
      <c r="J68" s="270" t="s">
        <v>404</v>
      </c>
      <c r="K68" s="270" t="s">
        <v>404</v>
      </c>
    </row>
    <row r="69" spans="2:11">
      <c r="B69" s="270" t="s">
        <v>404</v>
      </c>
      <c r="C69" s="270" t="s">
        <v>404</v>
      </c>
      <c r="D69" s="270" t="s">
        <v>404</v>
      </c>
      <c r="E69" s="270" t="s">
        <v>404</v>
      </c>
      <c r="F69" s="270" t="s">
        <v>404</v>
      </c>
      <c r="G69" s="270" t="s">
        <v>404</v>
      </c>
      <c r="H69" s="270" t="s">
        <v>404</v>
      </c>
      <c r="I69" s="270" t="s">
        <v>404</v>
      </c>
      <c r="J69" s="270" t="s">
        <v>404</v>
      </c>
      <c r="K69" s="270" t="s">
        <v>404</v>
      </c>
    </row>
    <row r="70" spans="2:11">
      <c r="B70" s="270" t="s">
        <v>404</v>
      </c>
      <c r="C70" s="270" t="s">
        <v>404</v>
      </c>
      <c r="D70" s="270" t="s">
        <v>404</v>
      </c>
      <c r="E70" s="270" t="s">
        <v>404</v>
      </c>
      <c r="F70" s="270" t="s">
        <v>404</v>
      </c>
      <c r="G70" s="270" t="s">
        <v>404</v>
      </c>
      <c r="H70" s="270" t="s">
        <v>404</v>
      </c>
      <c r="I70" s="270" t="s">
        <v>404</v>
      </c>
      <c r="J70" s="270" t="s">
        <v>404</v>
      </c>
      <c r="K70" s="270" t="s">
        <v>404</v>
      </c>
    </row>
    <row r="71" spans="2:11">
      <c r="B71" s="270" t="s">
        <v>404</v>
      </c>
      <c r="C71" s="270" t="s">
        <v>404</v>
      </c>
      <c r="D71" s="270" t="s">
        <v>404</v>
      </c>
      <c r="E71" s="270" t="s">
        <v>404</v>
      </c>
      <c r="F71" s="270" t="s">
        <v>404</v>
      </c>
      <c r="G71" s="270" t="s">
        <v>404</v>
      </c>
      <c r="H71" s="270" t="s">
        <v>404</v>
      </c>
      <c r="I71" s="270" t="s">
        <v>404</v>
      </c>
      <c r="J71" s="270" t="s">
        <v>404</v>
      </c>
      <c r="K71" s="270" t="s">
        <v>404</v>
      </c>
    </row>
    <row r="72" spans="2:11">
      <c r="B72" s="270" t="s">
        <v>404</v>
      </c>
      <c r="C72" s="270" t="s">
        <v>404</v>
      </c>
      <c r="D72" s="270" t="s">
        <v>404</v>
      </c>
      <c r="E72" s="270" t="s">
        <v>404</v>
      </c>
      <c r="F72" s="270" t="s">
        <v>404</v>
      </c>
      <c r="G72" s="270" t="s">
        <v>404</v>
      </c>
      <c r="H72" s="270" t="s">
        <v>404</v>
      </c>
      <c r="I72" s="270" t="s">
        <v>404</v>
      </c>
      <c r="J72" s="270" t="s">
        <v>404</v>
      </c>
      <c r="K72" s="270" t="s">
        <v>404</v>
      </c>
    </row>
    <row r="73" spans="2:11">
      <c r="B73" s="270" t="s">
        <v>404</v>
      </c>
      <c r="C73" s="270" t="s">
        <v>404</v>
      </c>
      <c r="D73" s="270" t="s">
        <v>404</v>
      </c>
      <c r="E73" s="270" t="s">
        <v>404</v>
      </c>
      <c r="F73" s="270" t="s">
        <v>404</v>
      </c>
      <c r="G73" s="270" t="s">
        <v>404</v>
      </c>
      <c r="H73" s="270" t="s">
        <v>404</v>
      </c>
      <c r="I73" s="270" t="s">
        <v>404</v>
      </c>
      <c r="J73" s="270" t="s">
        <v>404</v>
      </c>
      <c r="K73" s="270" t="s">
        <v>404</v>
      </c>
    </row>
    <row r="74" spans="2:11">
      <c r="B74" s="270" t="s">
        <v>404</v>
      </c>
      <c r="C74" s="270" t="s">
        <v>404</v>
      </c>
      <c r="D74" s="270" t="s">
        <v>404</v>
      </c>
      <c r="E74" s="270" t="s">
        <v>404</v>
      </c>
      <c r="F74" s="270" t="s">
        <v>404</v>
      </c>
      <c r="G74" s="270" t="s">
        <v>404</v>
      </c>
      <c r="H74" s="270" t="s">
        <v>404</v>
      </c>
      <c r="I74" s="270" t="s">
        <v>404</v>
      </c>
      <c r="J74" s="270" t="s">
        <v>404</v>
      </c>
      <c r="K74" s="270" t="s">
        <v>404</v>
      </c>
    </row>
    <row r="75" spans="2:11">
      <c r="B75" s="270" t="s">
        <v>404</v>
      </c>
      <c r="C75" s="270" t="s">
        <v>404</v>
      </c>
      <c r="D75" s="270" t="s">
        <v>404</v>
      </c>
      <c r="E75" s="270" t="s">
        <v>404</v>
      </c>
      <c r="F75" s="270" t="s">
        <v>404</v>
      </c>
      <c r="G75" s="270" t="s">
        <v>404</v>
      </c>
      <c r="H75" s="270" t="s">
        <v>404</v>
      </c>
      <c r="I75" s="270" t="s">
        <v>404</v>
      </c>
      <c r="J75" s="270" t="s">
        <v>404</v>
      </c>
      <c r="K75" s="270" t="s">
        <v>404</v>
      </c>
    </row>
    <row r="76" spans="2:11">
      <c r="B76" s="270" t="s">
        <v>404</v>
      </c>
      <c r="C76" s="270" t="s">
        <v>404</v>
      </c>
      <c r="D76" s="270" t="s">
        <v>404</v>
      </c>
      <c r="E76" s="270" t="s">
        <v>404</v>
      </c>
      <c r="F76" s="270" t="s">
        <v>404</v>
      </c>
      <c r="G76" s="270" t="s">
        <v>404</v>
      </c>
      <c r="H76" s="270" t="s">
        <v>404</v>
      </c>
      <c r="I76" s="270" t="s">
        <v>404</v>
      </c>
      <c r="J76" s="270" t="s">
        <v>404</v>
      </c>
      <c r="K76" s="270" t="s">
        <v>404</v>
      </c>
    </row>
    <row r="77" spans="2:11">
      <c r="B77" s="270" t="s">
        <v>404</v>
      </c>
      <c r="C77" s="270" t="s">
        <v>404</v>
      </c>
      <c r="D77" s="270" t="s">
        <v>404</v>
      </c>
      <c r="E77" s="270" t="s">
        <v>404</v>
      </c>
      <c r="F77" s="270" t="s">
        <v>404</v>
      </c>
      <c r="G77" s="270" t="s">
        <v>404</v>
      </c>
      <c r="H77" s="270" t="s">
        <v>404</v>
      </c>
      <c r="I77" s="270" t="s">
        <v>404</v>
      </c>
      <c r="J77" s="270" t="s">
        <v>404</v>
      </c>
      <c r="K77" s="270" t="s">
        <v>404</v>
      </c>
    </row>
    <row r="78" spans="2:11">
      <c r="B78" s="270" t="s">
        <v>404</v>
      </c>
      <c r="C78" s="270" t="s">
        <v>404</v>
      </c>
      <c r="D78" s="270" t="s">
        <v>404</v>
      </c>
      <c r="E78" s="270" t="s">
        <v>404</v>
      </c>
      <c r="F78" s="270" t="s">
        <v>404</v>
      </c>
      <c r="G78" s="270" t="s">
        <v>404</v>
      </c>
      <c r="H78" s="270" t="s">
        <v>404</v>
      </c>
      <c r="I78" s="270" t="s">
        <v>404</v>
      </c>
      <c r="J78" s="270" t="s">
        <v>404</v>
      </c>
      <c r="K78" s="270" t="s">
        <v>404</v>
      </c>
    </row>
    <row r="79" spans="2:11">
      <c r="B79" s="270" t="s">
        <v>404</v>
      </c>
      <c r="C79" s="270" t="s">
        <v>404</v>
      </c>
      <c r="D79" s="270" t="s">
        <v>404</v>
      </c>
      <c r="E79" s="270" t="s">
        <v>404</v>
      </c>
      <c r="F79" s="270" t="s">
        <v>404</v>
      </c>
      <c r="G79" s="270" t="s">
        <v>404</v>
      </c>
      <c r="H79" s="270" t="s">
        <v>404</v>
      </c>
      <c r="I79" s="270" t="s">
        <v>404</v>
      </c>
      <c r="J79" s="270" t="s">
        <v>404</v>
      </c>
      <c r="K79" s="270" t="s">
        <v>404</v>
      </c>
    </row>
    <row r="80" spans="2:11">
      <c r="B80" s="270" t="s">
        <v>404</v>
      </c>
      <c r="C80" s="270" t="s">
        <v>404</v>
      </c>
      <c r="D80" s="270" t="s">
        <v>404</v>
      </c>
      <c r="E80" s="270" t="s">
        <v>404</v>
      </c>
      <c r="F80" s="270" t="s">
        <v>404</v>
      </c>
      <c r="G80" s="270" t="s">
        <v>404</v>
      </c>
      <c r="H80" s="270" t="s">
        <v>404</v>
      </c>
      <c r="I80" s="270" t="s">
        <v>404</v>
      </c>
      <c r="J80" s="270" t="s">
        <v>404</v>
      </c>
      <c r="K80" s="270" t="s">
        <v>404</v>
      </c>
    </row>
    <row r="81" spans="2:11">
      <c r="B81" s="270" t="s">
        <v>404</v>
      </c>
      <c r="C81" s="270" t="s">
        <v>404</v>
      </c>
      <c r="D81" s="270" t="s">
        <v>404</v>
      </c>
      <c r="E81" s="270" t="s">
        <v>404</v>
      </c>
      <c r="F81" s="270" t="s">
        <v>404</v>
      </c>
      <c r="G81" s="270" t="s">
        <v>404</v>
      </c>
      <c r="H81" s="270" t="s">
        <v>404</v>
      </c>
      <c r="I81" s="270" t="s">
        <v>404</v>
      </c>
      <c r="J81" s="270" t="s">
        <v>404</v>
      </c>
      <c r="K81" s="270" t="s">
        <v>404</v>
      </c>
    </row>
    <row r="82" spans="2:11">
      <c r="B82" s="270" t="s">
        <v>404</v>
      </c>
      <c r="C82" s="270" t="s">
        <v>404</v>
      </c>
      <c r="D82" s="270" t="s">
        <v>404</v>
      </c>
      <c r="E82" s="270" t="s">
        <v>404</v>
      </c>
      <c r="F82" s="270" t="s">
        <v>404</v>
      </c>
      <c r="G82" s="270" t="s">
        <v>404</v>
      </c>
      <c r="H82" s="270" t="s">
        <v>404</v>
      </c>
      <c r="I82" s="270" t="s">
        <v>404</v>
      </c>
      <c r="J82" s="270" t="s">
        <v>404</v>
      </c>
      <c r="K82" s="270" t="s">
        <v>404</v>
      </c>
    </row>
    <row r="83" spans="2:11">
      <c r="B83" s="270" t="s">
        <v>404</v>
      </c>
      <c r="C83" s="270" t="s">
        <v>404</v>
      </c>
      <c r="D83" s="270" t="s">
        <v>404</v>
      </c>
      <c r="E83" s="270" t="s">
        <v>404</v>
      </c>
      <c r="F83" s="270" t="s">
        <v>404</v>
      </c>
      <c r="G83" s="270" t="s">
        <v>404</v>
      </c>
      <c r="H83" s="270" t="s">
        <v>404</v>
      </c>
      <c r="I83" s="270" t="s">
        <v>404</v>
      </c>
      <c r="J83" s="270" t="s">
        <v>404</v>
      </c>
      <c r="K83" s="270" t="s">
        <v>404</v>
      </c>
    </row>
    <row r="84" spans="2:11">
      <c r="B84" s="270" t="s">
        <v>404</v>
      </c>
      <c r="C84" s="270" t="s">
        <v>404</v>
      </c>
      <c r="D84" s="270" t="s">
        <v>404</v>
      </c>
      <c r="E84" s="270" t="s">
        <v>404</v>
      </c>
      <c r="F84" s="270" t="s">
        <v>404</v>
      </c>
      <c r="G84" s="270" t="s">
        <v>404</v>
      </c>
      <c r="H84" s="270" t="s">
        <v>404</v>
      </c>
      <c r="I84" s="270" t="s">
        <v>404</v>
      </c>
      <c r="J84" s="270" t="s">
        <v>404</v>
      </c>
      <c r="K84" s="270" t="s">
        <v>404</v>
      </c>
    </row>
    <row r="85" spans="2:11">
      <c r="B85" s="270" t="s">
        <v>404</v>
      </c>
      <c r="C85" s="270" t="s">
        <v>404</v>
      </c>
      <c r="D85" s="270" t="s">
        <v>404</v>
      </c>
      <c r="E85" s="270" t="s">
        <v>404</v>
      </c>
      <c r="F85" s="270" t="s">
        <v>404</v>
      </c>
      <c r="G85" s="270" t="s">
        <v>404</v>
      </c>
      <c r="H85" s="270" t="s">
        <v>404</v>
      </c>
      <c r="I85" s="270" t="s">
        <v>404</v>
      </c>
      <c r="J85" s="270" t="s">
        <v>404</v>
      </c>
      <c r="K85" s="270" t="s">
        <v>404</v>
      </c>
    </row>
    <row r="86" spans="2:11">
      <c r="B86" s="270" t="s">
        <v>404</v>
      </c>
      <c r="C86" s="270" t="s">
        <v>404</v>
      </c>
      <c r="D86" s="270" t="s">
        <v>404</v>
      </c>
      <c r="E86" s="270" t="s">
        <v>404</v>
      </c>
      <c r="F86" s="270" t="s">
        <v>404</v>
      </c>
      <c r="G86" s="270" t="s">
        <v>404</v>
      </c>
      <c r="H86" s="270" t="s">
        <v>404</v>
      </c>
      <c r="I86" s="270" t="s">
        <v>404</v>
      </c>
      <c r="J86" s="270" t="s">
        <v>404</v>
      </c>
      <c r="K86" s="270" t="s">
        <v>404</v>
      </c>
    </row>
    <row r="87" spans="2:11">
      <c r="B87" s="270" t="s">
        <v>404</v>
      </c>
      <c r="C87" s="270" t="s">
        <v>404</v>
      </c>
      <c r="D87" s="270" t="s">
        <v>404</v>
      </c>
      <c r="E87" s="270" t="s">
        <v>404</v>
      </c>
      <c r="F87" s="270" t="s">
        <v>404</v>
      </c>
      <c r="G87" s="270" t="s">
        <v>404</v>
      </c>
      <c r="H87" s="270" t="s">
        <v>404</v>
      </c>
      <c r="I87" s="270" t="s">
        <v>404</v>
      </c>
      <c r="J87" s="270" t="s">
        <v>404</v>
      </c>
      <c r="K87" s="270" t="s">
        <v>404</v>
      </c>
    </row>
  </sheetData>
  <mergeCells count="2">
    <mergeCell ref="E2:G2"/>
    <mergeCell ref="H2:J2"/>
  </mergeCells>
  <hyperlinks>
    <hyperlink ref="H2" r:id="rId1" xr:uid="{00000000-0004-0000-0600-000000000000}"/>
    <hyperlink ref="L5" r:id="rId2" xr:uid="{00000000-0004-0000-0600-000001000000}"/>
  </hyperlinks>
  <pageMargins left="0.7" right="0.7" top="0.75" bottom="0.75" header="0.3" footer="0.3"/>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38761D"/>
  </sheetPr>
  <dimension ref="A1:C16"/>
  <sheetViews>
    <sheetView workbookViewId="0">
      <selection activeCell="G17" sqref="G17"/>
    </sheetView>
  </sheetViews>
  <sheetFormatPr defaultRowHeight="13.15"/>
  <cols>
    <col min="2" max="2" width="29.28515625" customWidth="1"/>
    <col min="3" max="3" width="15.7109375" customWidth="1"/>
  </cols>
  <sheetData>
    <row r="1" spans="1:3" ht="40.15" thickBot="1">
      <c r="A1" s="215" t="s">
        <v>8</v>
      </c>
      <c r="B1" s="215" t="s">
        <v>9</v>
      </c>
      <c r="C1" s="213" t="s">
        <v>14</v>
      </c>
    </row>
    <row r="2" spans="1:3" ht="13.9" thickBot="1">
      <c r="A2" s="216">
        <v>1</v>
      </c>
      <c r="B2" s="217" t="s">
        <v>20</v>
      </c>
      <c r="C2" s="214">
        <v>0.05</v>
      </c>
    </row>
    <row r="3" spans="1:3" ht="13.9" thickBot="1">
      <c r="A3" s="216">
        <v>2</v>
      </c>
      <c r="B3" s="217" t="s">
        <v>22</v>
      </c>
      <c r="C3" s="214">
        <v>0.1</v>
      </c>
    </row>
    <row r="4" spans="1:3" ht="13.9" thickBot="1">
      <c r="A4" s="216">
        <v>3</v>
      </c>
      <c r="B4" s="217" t="s">
        <v>24</v>
      </c>
      <c r="C4" s="214">
        <v>0.05</v>
      </c>
    </row>
    <row r="5" spans="1:3" ht="13.9" thickBot="1">
      <c r="A5" s="216">
        <v>4</v>
      </c>
      <c r="B5" s="217" t="s">
        <v>26</v>
      </c>
      <c r="C5" s="214">
        <v>0.05</v>
      </c>
    </row>
    <row r="6" spans="1:3" ht="13.9" thickBot="1">
      <c r="A6" s="216">
        <v>5</v>
      </c>
      <c r="B6" s="217" t="s">
        <v>28</v>
      </c>
      <c r="C6" s="214">
        <v>0.1</v>
      </c>
    </row>
    <row r="7" spans="1:3" ht="13.9" thickBot="1">
      <c r="A7" s="216">
        <v>6</v>
      </c>
      <c r="B7" s="217" t="s">
        <v>30</v>
      </c>
      <c r="C7" s="214">
        <v>0.05</v>
      </c>
    </row>
    <row r="8" spans="1:3" ht="13.9" thickBot="1">
      <c r="A8" s="216">
        <v>7</v>
      </c>
      <c r="B8" s="217" t="s">
        <v>32</v>
      </c>
      <c r="C8" s="214">
        <v>0.1</v>
      </c>
    </row>
    <row r="9" spans="1:3" ht="13.9" thickBot="1">
      <c r="A9" s="216">
        <v>8</v>
      </c>
      <c r="B9" s="217" t="s">
        <v>34</v>
      </c>
      <c r="C9" s="214">
        <v>0.05</v>
      </c>
    </row>
    <row r="10" spans="1:3" ht="13.9" thickBot="1">
      <c r="A10" s="216">
        <v>9</v>
      </c>
      <c r="B10" s="217" t="s">
        <v>36</v>
      </c>
      <c r="C10" s="214">
        <v>0.1</v>
      </c>
    </row>
    <row r="11" spans="1:3" ht="13.9" thickBot="1">
      <c r="A11" s="216">
        <v>10</v>
      </c>
      <c r="B11" s="217" t="s">
        <v>38</v>
      </c>
      <c r="C11" s="214">
        <v>0.1</v>
      </c>
    </row>
    <row r="12" spans="1:3" ht="13.9" thickBot="1">
      <c r="A12" s="216">
        <v>11</v>
      </c>
      <c r="B12" s="217" t="s">
        <v>40</v>
      </c>
      <c r="C12" s="214">
        <v>0.05</v>
      </c>
    </row>
    <row r="13" spans="1:3" ht="13.9" thickBot="1">
      <c r="A13" s="216">
        <v>12</v>
      </c>
      <c r="B13" s="217" t="s">
        <v>42</v>
      </c>
      <c r="C13" s="214">
        <v>0.05</v>
      </c>
    </row>
    <row r="14" spans="1:3" ht="13.9" thickBot="1">
      <c r="A14" s="216">
        <v>13</v>
      </c>
      <c r="B14" s="217" t="s">
        <v>43</v>
      </c>
      <c r="C14" s="214">
        <v>0.05</v>
      </c>
    </row>
    <row r="15" spans="1:3" ht="13.9" thickBot="1">
      <c r="A15" s="216">
        <v>14</v>
      </c>
      <c r="B15" s="217" t="s">
        <v>45</v>
      </c>
      <c r="C15" s="214">
        <v>0.05</v>
      </c>
    </row>
    <row r="16" spans="1:3" ht="13.9" thickBot="1">
      <c r="A16" s="216">
        <v>15</v>
      </c>
      <c r="B16" s="217" t="s">
        <v>46</v>
      </c>
      <c r="C16" s="214">
        <v>0.05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39997558519241921"/>
    <outlinePr summaryBelow="0" summaryRight="0"/>
  </sheetPr>
  <dimension ref="A1:AB208"/>
  <sheetViews>
    <sheetView zoomScale="70" zoomScaleNormal="70" workbookViewId="0">
      <pane ySplit="1" topLeftCell="A152" activePane="bottomLeft" state="frozen"/>
      <selection pane="bottomLeft" activeCell="F155" sqref="F155"/>
    </sheetView>
  </sheetViews>
  <sheetFormatPr defaultColWidth="14.42578125" defaultRowHeight="15.75" customHeight="1"/>
  <cols>
    <col min="1" max="1" width="13" customWidth="1"/>
    <col min="2" max="2" width="40.85546875" customWidth="1"/>
    <col min="3" max="3" width="45.28515625" customWidth="1"/>
    <col min="4" max="4" width="19.28515625" bestFit="1" customWidth="1"/>
    <col min="5" max="5" width="10.5703125" customWidth="1"/>
    <col min="6" max="6" width="33.28515625" customWidth="1"/>
    <col min="7" max="7" width="27.7109375" style="209" customWidth="1"/>
    <col min="8" max="8" width="26.28515625" customWidth="1"/>
    <col min="11" max="12" width="18.5703125" customWidth="1"/>
  </cols>
  <sheetData>
    <row r="1" spans="1:28" ht="59.45" customHeight="1">
      <c r="A1" s="162" t="s">
        <v>51</v>
      </c>
      <c r="B1" s="7" t="s">
        <v>247</v>
      </c>
      <c r="C1" s="7" t="s">
        <v>248</v>
      </c>
      <c r="D1" s="7" t="s">
        <v>249</v>
      </c>
      <c r="E1" s="7" t="s">
        <v>250</v>
      </c>
      <c r="F1" s="7" t="s">
        <v>251</v>
      </c>
      <c r="G1" s="202" t="s">
        <v>252</v>
      </c>
      <c r="H1" s="219" t="s">
        <v>413</v>
      </c>
      <c r="I1" s="7" t="s">
        <v>414</v>
      </c>
      <c r="J1" s="219" t="s">
        <v>415</v>
      </c>
      <c r="K1" s="1"/>
      <c r="L1" s="1"/>
      <c r="M1" s="163"/>
      <c r="N1" s="163"/>
      <c r="O1" s="163"/>
      <c r="P1" s="163"/>
      <c r="Q1" s="163"/>
      <c r="R1" s="163"/>
      <c r="S1" s="163"/>
      <c r="T1" s="163"/>
      <c r="U1" s="163"/>
      <c r="V1" s="163"/>
      <c r="W1" s="163"/>
      <c r="X1" s="163"/>
      <c r="Y1" s="163"/>
      <c r="Z1" s="163"/>
      <c r="AA1" s="163"/>
      <c r="AB1" s="163"/>
    </row>
    <row r="2" spans="1:28" ht="27.6">
      <c r="A2" s="245" t="s">
        <v>253</v>
      </c>
      <c r="B2" s="164" t="s">
        <v>416</v>
      </c>
      <c r="C2" s="165"/>
      <c r="D2" s="165"/>
      <c r="E2" s="165"/>
      <c r="F2" s="165"/>
      <c r="G2" s="203"/>
      <c r="H2" s="166"/>
      <c r="I2" s="166"/>
      <c r="J2" s="166"/>
      <c r="K2" s="246"/>
      <c r="L2" s="246"/>
      <c r="M2" s="166"/>
      <c r="N2" s="166"/>
      <c r="O2" s="166"/>
      <c r="P2" s="166"/>
      <c r="Q2" s="166"/>
      <c r="R2" s="166"/>
      <c r="S2" s="166"/>
      <c r="T2" s="166"/>
      <c r="U2" s="166"/>
      <c r="V2" s="166"/>
      <c r="W2" s="166"/>
      <c r="X2" s="166"/>
      <c r="Y2" s="166"/>
      <c r="Z2" s="166"/>
      <c r="AA2" s="166"/>
      <c r="AB2" s="166"/>
    </row>
    <row r="3" spans="1:28" ht="13.9">
      <c r="A3" s="245" t="s">
        <v>254</v>
      </c>
      <c r="B3" s="164" t="s">
        <v>417</v>
      </c>
      <c r="C3" s="165"/>
      <c r="D3" s="165"/>
      <c r="E3" s="165"/>
      <c r="F3" s="165"/>
      <c r="G3" s="203"/>
      <c r="H3" s="196"/>
      <c r="I3" s="196"/>
      <c r="J3" s="196"/>
      <c r="K3" s="1"/>
      <c r="L3" s="1"/>
      <c r="M3" s="107"/>
      <c r="N3" s="107"/>
      <c r="O3" s="107"/>
      <c r="P3" s="107"/>
      <c r="Q3" s="107"/>
      <c r="R3" s="107"/>
      <c r="S3" s="107"/>
      <c r="T3" s="107"/>
      <c r="U3" s="107"/>
      <c r="V3" s="107"/>
      <c r="W3" s="107"/>
      <c r="X3" s="107"/>
      <c r="Y3" s="107"/>
      <c r="Z3" s="107"/>
      <c r="AA3" s="107"/>
      <c r="AB3" s="107"/>
    </row>
    <row r="4" spans="1:28" ht="26.45">
      <c r="A4" s="245" t="s">
        <v>255</v>
      </c>
      <c r="B4" s="164" t="s">
        <v>418</v>
      </c>
      <c r="C4" s="165"/>
      <c r="D4" s="165"/>
      <c r="E4" s="165"/>
      <c r="F4" s="165"/>
      <c r="G4" s="203"/>
      <c r="H4" s="196"/>
      <c r="I4" s="196"/>
      <c r="J4" s="196"/>
      <c r="K4" s="1"/>
      <c r="L4" s="1"/>
      <c r="M4" s="107"/>
      <c r="N4" s="107"/>
      <c r="O4" s="107"/>
      <c r="P4" s="107"/>
      <c r="Q4" s="107"/>
      <c r="R4" s="107"/>
      <c r="S4" s="107"/>
      <c r="T4" s="107"/>
      <c r="U4" s="107"/>
      <c r="V4" s="107"/>
      <c r="W4" s="107"/>
      <c r="X4" s="107"/>
      <c r="Y4" s="107"/>
      <c r="Z4" s="107"/>
      <c r="AA4" s="107"/>
      <c r="AB4" s="107"/>
    </row>
    <row r="5" spans="1:28" ht="13.9">
      <c r="A5" s="247" t="s">
        <v>257</v>
      </c>
      <c r="B5" s="167" t="s">
        <v>258</v>
      </c>
      <c r="C5" s="167" t="s">
        <v>259</v>
      </c>
      <c r="D5" s="166"/>
      <c r="E5" s="166"/>
      <c r="F5" s="166"/>
      <c r="G5" s="204"/>
      <c r="H5" s="196"/>
      <c r="I5" s="196"/>
      <c r="J5" s="196"/>
      <c r="K5" s="1"/>
      <c r="L5" s="1"/>
      <c r="M5" s="107"/>
      <c r="N5" s="107"/>
      <c r="O5" s="107"/>
      <c r="P5" s="107"/>
      <c r="Q5" s="107"/>
      <c r="R5" s="107"/>
      <c r="S5" s="107"/>
      <c r="T5" s="107"/>
      <c r="U5" s="107"/>
      <c r="V5" s="107"/>
      <c r="W5" s="107"/>
      <c r="X5" s="107"/>
      <c r="Y5" s="107"/>
      <c r="Z5" s="107"/>
      <c r="AA5" s="107"/>
      <c r="AB5" s="107"/>
    </row>
    <row r="6" spans="1:28" ht="13.9">
      <c r="A6" s="162" t="s">
        <v>419</v>
      </c>
      <c r="B6" s="168" t="s">
        <v>21</v>
      </c>
      <c r="C6" s="169"/>
      <c r="D6" s="169"/>
      <c r="E6" s="169"/>
      <c r="F6" s="170"/>
      <c r="G6" s="205"/>
      <c r="H6" s="196"/>
      <c r="I6" s="196"/>
      <c r="J6" s="196"/>
      <c r="K6" s="200"/>
      <c r="L6" s="200"/>
      <c r="M6" s="107"/>
      <c r="N6" s="107"/>
      <c r="O6" s="107"/>
      <c r="P6" s="107"/>
      <c r="Q6" s="107"/>
      <c r="R6" s="107"/>
      <c r="S6" s="107"/>
      <c r="T6" s="107"/>
      <c r="U6" s="107"/>
      <c r="V6" s="107"/>
      <c r="W6" s="107"/>
      <c r="X6" s="107"/>
      <c r="Y6" s="107"/>
      <c r="Z6" s="107"/>
      <c r="AA6" s="107"/>
      <c r="AB6" s="107"/>
    </row>
    <row r="7" spans="1:28" ht="110.45">
      <c r="A7" s="248">
        <v>44562</v>
      </c>
      <c r="B7" s="172" t="s">
        <v>85</v>
      </c>
      <c r="C7" s="173" t="s">
        <v>260</v>
      </c>
      <c r="D7" s="351">
        <v>2</v>
      </c>
      <c r="E7" s="352">
        <v>2</v>
      </c>
      <c r="F7" s="189"/>
      <c r="G7" s="206" t="s">
        <v>420</v>
      </c>
      <c r="H7" s="196"/>
      <c r="I7" s="196"/>
      <c r="J7" s="196"/>
      <c r="K7" s="249" t="s">
        <v>2</v>
      </c>
      <c r="L7" s="359">
        <f>SUM(D7:D10)-SUMIF(E7:E10,"-",D7:D10)</f>
        <v>6</v>
      </c>
      <c r="M7" s="107"/>
      <c r="N7" s="107"/>
      <c r="O7" s="107"/>
      <c r="P7" s="107"/>
      <c r="Q7" s="107"/>
      <c r="R7" s="107"/>
      <c r="S7" s="107"/>
      <c r="T7" s="107"/>
      <c r="U7" s="107"/>
      <c r="V7" s="107"/>
      <c r="W7" s="107"/>
      <c r="X7" s="107"/>
      <c r="Y7" s="107"/>
      <c r="Z7" s="107"/>
      <c r="AA7" s="107"/>
      <c r="AB7" s="107"/>
    </row>
    <row r="8" spans="1:28" ht="55.15">
      <c r="A8" s="251">
        <v>44593</v>
      </c>
      <c r="B8" s="172" t="s">
        <v>86</v>
      </c>
      <c r="C8" s="173" t="s">
        <v>263</v>
      </c>
      <c r="D8" s="351">
        <v>2</v>
      </c>
      <c r="E8" s="352">
        <v>2</v>
      </c>
      <c r="F8" s="206"/>
      <c r="G8" s="206"/>
      <c r="H8" s="196"/>
      <c r="I8" s="196"/>
      <c r="J8" s="196"/>
      <c r="K8" s="249" t="s">
        <v>3</v>
      </c>
      <c r="L8" s="359">
        <f>SUMIF(E7:E10,"~?",D7:D10)</f>
        <v>0</v>
      </c>
      <c r="M8" s="107"/>
      <c r="N8" s="107"/>
      <c r="O8" s="107"/>
      <c r="P8" s="107"/>
      <c r="Q8" s="107"/>
      <c r="R8" s="107"/>
      <c r="S8" s="107"/>
      <c r="T8" s="107"/>
      <c r="U8" s="107"/>
      <c r="V8" s="107"/>
      <c r="W8" s="107"/>
      <c r="X8" s="107"/>
      <c r="Y8" s="107"/>
      <c r="Z8" s="107"/>
      <c r="AA8" s="107"/>
      <c r="AB8" s="107"/>
    </row>
    <row r="9" spans="1:28" ht="55.15">
      <c r="A9" s="251">
        <v>44621</v>
      </c>
      <c r="B9" s="172" t="s">
        <v>87</v>
      </c>
      <c r="C9" s="173" t="s">
        <v>265</v>
      </c>
      <c r="D9" s="351">
        <v>1</v>
      </c>
      <c r="E9" s="358">
        <v>0.5</v>
      </c>
      <c r="F9" s="206"/>
      <c r="G9" s="206" t="s">
        <v>421</v>
      </c>
      <c r="H9" s="196"/>
      <c r="I9" s="196"/>
      <c r="J9" s="196"/>
      <c r="K9" s="249" t="s">
        <v>4</v>
      </c>
      <c r="L9" s="359">
        <f>SUM(E7:E10)</f>
        <v>5.5</v>
      </c>
      <c r="M9" s="107"/>
      <c r="N9" s="107"/>
      <c r="O9" s="107"/>
      <c r="P9" s="107"/>
      <c r="Q9" s="107"/>
      <c r="R9" s="107"/>
      <c r="S9" s="107"/>
      <c r="T9" s="107"/>
      <c r="U9" s="107"/>
      <c r="V9" s="107"/>
      <c r="W9" s="107"/>
      <c r="X9" s="107"/>
      <c r="Y9" s="107"/>
      <c r="Z9" s="107"/>
      <c r="AA9" s="107"/>
      <c r="AB9" s="107"/>
    </row>
    <row r="10" spans="1:28" ht="41.45">
      <c r="A10" s="251">
        <v>44652</v>
      </c>
      <c r="B10" s="172" t="s">
        <v>88</v>
      </c>
      <c r="C10" s="173" t="s">
        <v>267</v>
      </c>
      <c r="D10" s="351">
        <v>1</v>
      </c>
      <c r="E10" s="352">
        <v>1</v>
      </c>
      <c r="F10" s="206"/>
      <c r="G10" s="206" t="s">
        <v>422</v>
      </c>
      <c r="H10" s="196"/>
      <c r="I10" s="196"/>
      <c r="J10" s="196"/>
      <c r="K10" s="249" t="s">
        <v>5</v>
      </c>
      <c r="L10" s="359">
        <f>L7-L8</f>
        <v>6</v>
      </c>
      <c r="M10" s="107"/>
      <c r="N10" s="107"/>
      <c r="O10" s="107"/>
      <c r="P10" s="107"/>
      <c r="Q10" s="107"/>
      <c r="R10" s="107"/>
      <c r="S10" s="107"/>
      <c r="T10" s="107"/>
      <c r="U10" s="107"/>
      <c r="V10" s="107"/>
      <c r="W10" s="107"/>
      <c r="X10" s="107"/>
      <c r="Y10" s="107"/>
      <c r="Z10" s="107"/>
      <c r="AA10" s="107"/>
      <c r="AB10" s="107"/>
    </row>
    <row r="11" spans="1:28" ht="27.6">
      <c r="A11" s="171"/>
      <c r="B11" s="173"/>
      <c r="C11" s="173"/>
      <c r="D11" s="351"/>
      <c r="E11" s="352"/>
      <c r="F11" s="175"/>
      <c r="G11" s="207"/>
      <c r="H11" s="196"/>
      <c r="I11" s="196"/>
      <c r="J11" s="196"/>
      <c r="K11" s="252" t="s">
        <v>423</v>
      </c>
      <c r="L11" s="253">
        <f>IFERROR(L9/L7,"N/A")</f>
        <v>0.91666666666666663</v>
      </c>
      <c r="M11" s="107"/>
      <c r="N11" s="107"/>
      <c r="O11" s="107"/>
      <c r="P11" s="107"/>
      <c r="Q11" s="107"/>
      <c r="R11" s="107"/>
      <c r="S11" s="107"/>
      <c r="T11" s="107"/>
      <c r="U11" s="107"/>
      <c r="V11" s="107"/>
      <c r="W11" s="107"/>
      <c r="X11" s="107"/>
      <c r="Y11" s="107"/>
      <c r="Z11" s="107"/>
      <c r="AA11" s="107"/>
      <c r="AB11" s="107"/>
    </row>
    <row r="12" spans="1:28" ht="13.9">
      <c r="A12" s="162" t="s">
        <v>424</v>
      </c>
      <c r="B12" s="168" t="s">
        <v>23</v>
      </c>
      <c r="C12" s="169"/>
      <c r="D12" s="353"/>
      <c r="E12" s="353"/>
      <c r="F12" s="170"/>
      <c r="G12" s="205"/>
      <c r="H12" s="196"/>
      <c r="I12" s="196"/>
      <c r="J12" s="196"/>
      <c r="K12" s="200"/>
      <c r="L12" s="200"/>
      <c r="M12" s="107"/>
      <c r="N12" s="107"/>
      <c r="O12" s="107"/>
      <c r="P12" s="107"/>
      <c r="Q12" s="107"/>
      <c r="R12" s="107"/>
      <c r="S12" s="107"/>
      <c r="T12" s="107"/>
      <c r="U12" s="107"/>
      <c r="V12" s="107"/>
      <c r="W12" s="107"/>
      <c r="X12" s="107"/>
      <c r="Y12" s="107"/>
      <c r="Z12" s="107"/>
      <c r="AA12" s="107"/>
      <c r="AB12" s="107"/>
    </row>
    <row r="13" spans="1:28" ht="138">
      <c r="A13" s="251">
        <v>44563</v>
      </c>
      <c r="B13" s="172" t="s">
        <v>89</v>
      </c>
      <c r="C13" s="173" t="s">
        <v>268</v>
      </c>
      <c r="D13" s="351">
        <v>2</v>
      </c>
      <c r="E13" s="352">
        <v>2</v>
      </c>
      <c r="F13" s="239" t="s">
        <v>425</v>
      </c>
      <c r="G13" s="207" t="s">
        <v>426</v>
      </c>
      <c r="H13" s="196"/>
      <c r="I13" s="196"/>
      <c r="J13" s="196"/>
      <c r="K13" s="249" t="s">
        <v>2</v>
      </c>
      <c r="L13" s="359">
        <f>SUM(D13:D19)-SUMIF(E13:E19,"-",D13:D19)</f>
        <v>12</v>
      </c>
      <c r="M13" s="107"/>
      <c r="N13" s="107"/>
      <c r="O13" s="107"/>
      <c r="P13" s="107"/>
      <c r="Q13" s="107"/>
      <c r="R13" s="107"/>
      <c r="S13" s="107"/>
      <c r="T13" s="107"/>
      <c r="U13" s="107"/>
      <c r="V13" s="107"/>
      <c r="W13" s="107"/>
      <c r="X13" s="107"/>
      <c r="Y13" s="107"/>
      <c r="Z13" s="107"/>
      <c r="AA13" s="107"/>
      <c r="AB13" s="107"/>
    </row>
    <row r="14" spans="1:28" ht="55.15">
      <c r="A14" s="251">
        <v>44594</v>
      </c>
      <c r="B14" s="172" t="s">
        <v>90</v>
      </c>
      <c r="C14" s="173" t="s">
        <v>271</v>
      </c>
      <c r="D14" s="351">
        <v>3</v>
      </c>
      <c r="E14" s="352">
        <v>3</v>
      </c>
      <c r="F14" s="175"/>
      <c r="G14" s="208" t="s">
        <v>427</v>
      </c>
      <c r="H14" s="196"/>
      <c r="I14" s="196"/>
      <c r="J14" s="196"/>
      <c r="K14" s="249" t="s">
        <v>3</v>
      </c>
      <c r="L14" s="359">
        <f>SUMIF(E13:E19,"~?",D13:D19)</f>
        <v>0</v>
      </c>
      <c r="M14" s="107"/>
      <c r="N14" s="107"/>
      <c r="O14" s="107"/>
      <c r="P14" s="107"/>
      <c r="Q14" s="107"/>
      <c r="R14" s="107"/>
      <c r="S14" s="107"/>
      <c r="T14" s="107"/>
      <c r="U14" s="107"/>
      <c r="V14" s="107"/>
      <c r="W14" s="107"/>
      <c r="X14" s="107"/>
      <c r="Y14" s="107"/>
      <c r="Z14" s="107"/>
      <c r="AA14" s="107"/>
      <c r="AB14" s="107"/>
    </row>
    <row r="15" spans="1:28" ht="96.6">
      <c r="A15" s="251">
        <v>44622</v>
      </c>
      <c r="B15" s="172" t="s">
        <v>91</v>
      </c>
      <c r="C15" s="173" t="s">
        <v>273</v>
      </c>
      <c r="D15" s="351">
        <v>1</v>
      </c>
      <c r="E15" s="352">
        <v>1</v>
      </c>
      <c r="F15" s="175"/>
      <c r="G15" s="208" t="s">
        <v>428</v>
      </c>
      <c r="H15" s="196"/>
      <c r="I15" s="196"/>
      <c r="J15" s="196"/>
      <c r="K15" s="249" t="s">
        <v>4</v>
      </c>
      <c r="L15" s="359">
        <f>SUM(E13:E19)</f>
        <v>11.5</v>
      </c>
      <c r="M15" s="107"/>
      <c r="N15" s="107"/>
      <c r="O15" s="107"/>
      <c r="P15" s="107"/>
      <c r="Q15" s="107"/>
      <c r="R15" s="107"/>
      <c r="S15" s="107"/>
      <c r="T15" s="107"/>
      <c r="U15" s="107"/>
      <c r="V15" s="107"/>
      <c r="W15" s="107"/>
      <c r="X15" s="107"/>
      <c r="Y15" s="107"/>
      <c r="Z15" s="107"/>
      <c r="AA15" s="107"/>
      <c r="AB15" s="107"/>
    </row>
    <row r="16" spans="1:28" ht="41.45">
      <c r="A16" s="251">
        <v>44653</v>
      </c>
      <c r="B16" s="172" t="s">
        <v>92</v>
      </c>
      <c r="C16" s="173" t="s">
        <v>275</v>
      </c>
      <c r="D16" s="351">
        <v>2</v>
      </c>
      <c r="E16" s="352">
        <v>2</v>
      </c>
      <c r="F16" s="175"/>
      <c r="G16" s="207" t="s">
        <v>429</v>
      </c>
      <c r="H16" s="196"/>
      <c r="I16" s="196"/>
      <c r="J16" s="196"/>
      <c r="K16" s="249" t="s">
        <v>5</v>
      </c>
      <c r="L16" s="359">
        <f>L13-L14</f>
        <v>12</v>
      </c>
      <c r="M16" s="107"/>
      <c r="N16" s="107"/>
      <c r="O16" s="107"/>
      <c r="P16" s="107"/>
      <c r="Q16" s="107"/>
      <c r="R16" s="107"/>
      <c r="S16" s="107"/>
      <c r="T16" s="107"/>
      <c r="U16" s="107"/>
      <c r="V16" s="107"/>
      <c r="W16" s="107"/>
      <c r="X16" s="107"/>
      <c r="Y16" s="107"/>
      <c r="Z16" s="107"/>
      <c r="AA16" s="107"/>
      <c r="AB16" s="107"/>
    </row>
    <row r="17" spans="1:28" ht="27.6">
      <c r="A17" s="251">
        <v>44683</v>
      </c>
      <c r="B17" s="172" t="s">
        <v>93</v>
      </c>
      <c r="C17" s="173" t="s">
        <v>277</v>
      </c>
      <c r="D17" s="351">
        <v>1</v>
      </c>
      <c r="E17" s="352">
        <v>1</v>
      </c>
      <c r="F17" s="175"/>
      <c r="G17" s="207"/>
      <c r="H17" s="196"/>
      <c r="I17" s="196"/>
      <c r="J17" s="196"/>
      <c r="K17" s="252" t="s">
        <v>423</v>
      </c>
      <c r="L17" s="253">
        <f>IFERROR(L15/L13,"N/A")</f>
        <v>0.95833333333333337</v>
      </c>
      <c r="M17" s="107"/>
      <c r="N17" s="107"/>
      <c r="O17" s="107"/>
      <c r="P17" s="107"/>
      <c r="Q17" s="107"/>
      <c r="R17" s="107"/>
      <c r="S17" s="107"/>
      <c r="T17" s="107"/>
      <c r="U17" s="107"/>
      <c r="V17" s="107"/>
      <c r="W17" s="107"/>
      <c r="X17" s="107"/>
      <c r="Y17" s="107"/>
      <c r="Z17" s="107"/>
      <c r="AA17" s="107"/>
      <c r="AB17" s="107"/>
    </row>
    <row r="18" spans="1:28" ht="41.45">
      <c r="A18" s="251">
        <v>44714</v>
      </c>
      <c r="B18" s="172" t="s">
        <v>95</v>
      </c>
      <c r="C18" s="173" t="s">
        <v>281</v>
      </c>
      <c r="D18" s="351">
        <v>2</v>
      </c>
      <c r="E18" s="352">
        <v>2</v>
      </c>
      <c r="F18" s="175"/>
      <c r="G18" s="207"/>
      <c r="H18" s="196"/>
      <c r="I18" s="196"/>
      <c r="J18" s="196"/>
      <c r="K18" s="1"/>
      <c r="L18" s="254"/>
      <c r="M18" s="107"/>
      <c r="N18" s="107"/>
      <c r="O18" s="107"/>
      <c r="P18" s="107"/>
      <c r="Q18" s="107"/>
      <c r="R18" s="107"/>
      <c r="S18" s="107"/>
      <c r="T18" s="107"/>
      <c r="U18" s="107"/>
      <c r="V18" s="107"/>
      <c r="W18" s="107"/>
      <c r="X18" s="107"/>
      <c r="Y18" s="107"/>
      <c r="Z18" s="107"/>
      <c r="AA18" s="107"/>
      <c r="AB18" s="107"/>
    </row>
    <row r="19" spans="1:28" ht="41.45">
      <c r="A19" s="251">
        <v>44744</v>
      </c>
      <c r="B19" s="172" t="s">
        <v>96</v>
      </c>
      <c r="C19" s="173"/>
      <c r="D19" s="351">
        <v>1</v>
      </c>
      <c r="E19" s="352">
        <v>0.5</v>
      </c>
      <c r="F19" s="175"/>
      <c r="G19" s="207" t="s">
        <v>430</v>
      </c>
      <c r="H19" s="196"/>
      <c r="I19" s="196"/>
      <c r="J19" s="196"/>
      <c r="K19" s="1"/>
      <c r="L19" s="1"/>
      <c r="M19" s="107"/>
      <c r="N19" s="107"/>
      <c r="O19" s="107"/>
      <c r="P19" s="107"/>
      <c r="Q19" s="107"/>
      <c r="R19" s="107"/>
      <c r="S19" s="107"/>
      <c r="T19" s="107"/>
      <c r="U19" s="107"/>
      <c r="V19" s="107"/>
      <c r="W19" s="107"/>
      <c r="X19" s="107"/>
      <c r="Y19" s="107"/>
      <c r="Z19" s="107"/>
      <c r="AA19" s="107"/>
      <c r="AB19" s="107"/>
    </row>
    <row r="20" spans="1:28" ht="13.9">
      <c r="D20" s="354"/>
      <c r="E20" s="354"/>
      <c r="H20" s="196"/>
      <c r="I20" s="196"/>
      <c r="J20" s="196"/>
      <c r="K20" s="1"/>
      <c r="L20" s="1"/>
      <c r="M20" s="107"/>
      <c r="N20" s="107"/>
      <c r="O20" s="107"/>
      <c r="P20" s="107"/>
      <c r="Q20" s="107"/>
      <c r="R20" s="107"/>
      <c r="S20" s="107"/>
      <c r="T20" s="107"/>
      <c r="U20" s="107"/>
      <c r="V20" s="107"/>
      <c r="W20" s="107"/>
      <c r="X20" s="107"/>
      <c r="Y20" s="107"/>
      <c r="Z20" s="107"/>
      <c r="AA20" s="107"/>
      <c r="AB20" s="107"/>
    </row>
    <row r="21" spans="1:28" ht="13.9">
      <c r="A21" s="171"/>
      <c r="B21" s="173"/>
      <c r="C21" s="173"/>
      <c r="D21" s="351"/>
      <c r="E21" s="352"/>
      <c r="F21" s="175"/>
      <c r="G21" s="207"/>
      <c r="H21" s="196"/>
      <c r="I21" s="196"/>
      <c r="J21" s="196"/>
      <c r="K21" s="1"/>
      <c r="L21" s="2"/>
      <c r="M21" s="107"/>
      <c r="N21" s="107"/>
      <c r="O21" s="107"/>
      <c r="P21" s="107"/>
      <c r="Q21" s="107"/>
      <c r="R21" s="107"/>
      <c r="S21" s="107"/>
      <c r="T21" s="107"/>
      <c r="U21" s="107"/>
      <c r="V21" s="107"/>
      <c r="W21" s="107"/>
      <c r="X21" s="107"/>
      <c r="Y21" s="107"/>
      <c r="Z21" s="107"/>
      <c r="AA21" s="107"/>
      <c r="AB21" s="107"/>
    </row>
    <row r="22" spans="1:28" ht="13.9">
      <c r="A22" s="162" t="s">
        <v>431</v>
      </c>
      <c r="B22" s="169" t="s">
        <v>25</v>
      </c>
      <c r="C22" s="169"/>
      <c r="D22" s="353"/>
      <c r="E22" s="353"/>
      <c r="F22" s="170"/>
      <c r="G22" s="205"/>
      <c r="H22" s="196"/>
      <c r="I22" s="196"/>
      <c r="J22" s="196"/>
      <c r="K22" s="200"/>
      <c r="L22" s="200"/>
      <c r="M22" s="107"/>
      <c r="N22" s="107"/>
      <c r="O22" s="107"/>
      <c r="P22" s="107"/>
      <c r="Q22" s="107"/>
      <c r="R22" s="107"/>
      <c r="S22" s="107"/>
      <c r="T22" s="107"/>
      <c r="U22" s="107"/>
      <c r="V22" s="107"/>
      <c r="W22" s="107"/>
      <c r="X22" s="107"/>
      <c r="Y22" s="107"/>
      <c r="Z22" s="107"/>
      <c r="AA22" s="107"/>
      <c r="AB22" s="107"/>
    </row>
    <row r="23" spans="1:28" ht="55.15">
      <c r="A23" s="251">
        <v>44564</v>
      </c>
      <c r="B23" s="172" t="s">
        <v>97</v>
      </c>
      <c r="C23" s="173"/>
      <c r="D23" s="351">
        <v>1</v>
      </c>
      <c r="E23" s="352">
        <v>1</v>
      </c>
      <c r="F23" s="175"/>
      <c r="G23" s="207" t="s">
        <v>432</v>
      </c>
      <c r="H23" s="196"/>
      <c r="I23" s="196"/>
      <c r="J23" s="196"/>
      <c r="K23" s="249" t="s">
        <v>2</v>
      </c>
      <c r="L23" s="359">
        <f>SUM(D23:D26)-SUMIF(E23:E26,"-",D23:D26)</f>
        <v>4</v>
      </c>
      <c r="M23" s="107"/>
      <c r="N23" s="107"/>
      <c r="O23" s="107"/>
      <c r="P23" s="107"/>
      <c r="Q23" s="107"/>
      <c r="R23" s="107"/>
      <c r="S23" s="107"/>
      <c r="T23" s="107"/>
      <c r="U23" s="107"/>
      <c r="V23" s="107"/>
      <c r="W23" s="107"/>
      <c r="X23" s="107"/>
      <c r="Y23" s="107"/>
      <c r="Z23" s="107"/>
      <c r="AA23" s="107"/>
      <c r="AB23" s="107"/>
    </row>
    <row r="24" spans="1:28" ht="82.9">
      <c r="A24" s="251">
        <v>44595</v>
      </c>
      <c r="B24" s="172" t="s">
        <v>98</v>
      </c>
      <c r="C24" s="173" t="s">
        <v>285</v>
      </c>
      <c r="D24" s="351">
        <v>3</v>
      </c>
      <c r="E24" s="352">
        <v>3</v>
      </c>
      <c r="F24" s="196"/>
      <c r="G24" s="196" t="s">
        <v>433</v>
      </c>
      <c r="H24" s="196"/>
      <c r="I24" s="196"/>
      <c r="J24" s="196"/>
      <c r="K24" s="249" t="s">
        <v>3</v>
      </c>
      <c r="L24" s="359">
        <f>SUMIF(E23:E26,"~?",D23:D26)</f>
        <v>0</v>
      </c>
      <c r="M24" s="107"/>
      <c r="N24" s="107"/>
      <c r="O24" s="107"/>
      <c r="P24" s="107"/>
      <c r="Q24" s="107"/>
      <c r="R24" s="107"/>
      <c r="S24" s="107"/>
      <c r="T24" s="107"/>
      <c r="U24" s="107"/>
      <c r="V24" s="107"/>
      <c r="W24" s="107"/>
      <c r="X24" s="107"/>
      <c r="Y24" s="107"/>
      <c r="Z24" s="107"/>
      <c r="AA24" s="107"/>
      <c r="AB24" s="107"/>
    </row>
    <row r="25" spans="1:28" ht="13.9">
      <c r="A25" s="172"/>
      <c r="B25" s="172"/>
      <c r="C25" s="173"/>
      <c r="D25" s="351"/>
      <c r="E25" s="352"/>
      <c r="G25" s="207"/>
      <c r="H25" s="196"/>
      <c r="I25" s="196"/>
      <c r="J25" s="196"/>
      <c r="K25" s="249" t="s">
        <v>4</v>
      </c>
      <c r="L25" s="359">
        <f>SUM(E23:E26)</f>
        <v>4</v>
      </c>
      <c r="M25" s="107"/>
      <c r="N25" s="107"/>
      <c r="O25" s="107"/>
      <c r="P25" s="107"/>
      <c r="Q25" s="107"/>
      <c r="R25" s="107"/>
      <c r="S25" s="107"/>
      <c r="T25" s="107"/>
      <c r="U25" s="107"/>
      <c r="V25" s="107"/>
      <c r="W25" s="107"/>
      <c r="X25" s="107"/>
      <c r="Y25" s="107"/>
      <c r="Z25" s="107"/>
      <c r="AA25" s="107"/>
      <c r="AB25" s="107"/>
    </row>
    <row r="26" spans="1:28" ht="27.6">
      <c r="A26" s="171"/>
      <c r="B26" s="173"/>
      <c r="C26" s="173"/>
      <c r="D26" s="351"/>
      <c r="E26" s="352"/>
      <c r="F26" s="175"/>
      <c r="G26" s="207"/>
      <c r="H26" s="196"/>
      <c r="I26" s="196"/>
      <c r="J26" s="196"/>
      <c r="K26" s="249" t="s">
        <v>5</v>
      </c>
      <c r="L26" s="359">
        <f>L23-L24</f>
        <v>4</v>
      </c>
      <c r="M26" s="107"/>
      <c r="N26" s="107"/>
      <c r="O26" s="107"/>
      <c r="P26" s="107"/>
      <c r="Q26" s="107"/>
      <c r="R26" s="107"/>
      <c r="S26" s="107"/>
      <c r="T26" s="107"/>
      <c r="U26" s="107"/>
      <c r="V26" s="107"/>
      <c r="W26" s="107"/>
      <c r="X26" s="107"/>
      <c r="Y26" s="107"/>
      <c r="Z26" s="107"/>
      <c r="AA26" s="107"/>
      <c r="AB26" s="107"/>
    </row>
    <row r="27" spans="1:28" ht="27.6">
      <c r="D27" s="354"/>
      <c r="E27" s="354"/>
      <c r="H27" s="196"/>
      <c r="I27" s="196"/>
      <c r="J27" s="196"/>
      <c r="K27" s="252" t="s">
        <v>423</v>
      </c>
      <c r="L27" s="253">
        <f>IFERROR(L25/L23,"N/A")</f>
        <v>1</v>
      </c>
      <c r="M27" s="107"/>
      <c r="N27" s="107"/>
      <c r="O27" s="107"/>
      <c r="P27" s="107"/>
      <c r="Q27" s="107"/>
      <c r="R27" s="107"/>
      <c r="S27" s="107"/>
      <c r="T27" s="107"/>
      <c r="U27" s="107"/>
      <c r="V27" s="107"/>
      <c r="W27" s="107"/>
      <c r="X27" s="107"/>
      <c r="Y27" s="107"/>
      <c r="Z27" s="107"/>
      <c r="AA27" s="107"/>
      <c r="AB27" s="107"/>
    </row>
    <row r="28" spans="1:28" ht="28.15" customHeight="1">
      <c r="A28" s="162" t="s">
        <v>434</v>
      </c>
      <c r="B28" s="168" t="s">
        <v>27</v>
      </c>
      <c r="C28" s="169"/>
      <c r="D28" s="353"/>
      <c r="E28" s="353"/>
      <c r="F28" s="170"/>
      <c r="G28" s="205"/>
      <c r="H28" s="196"/>
      <c r="I28" s="196"/>
      <c r="J28" s="196"/>
      <c r="K28" s="1"/>
      <c r="L28" s="1"/>
      <c r="M28" s="107"/>
      <c r="N28" s="107"/>
      <c r="O28" s="107"/>
      <c r="P28" s="107"/>
      <c r="Q28" s="107"/>
      <c r="R28" s="107"/>
      <c r="S28" s="107"/>
      <c r="T28" s="107"/>
      <c r="U28" s="107"/>
      <c r="V28" s="107"/>
      <c r="W28" s="107"/>
      <c r="X28" s="107"/>
      <c r="Y28" s="107"/>
      <c r="Z28" s="107"/>
      <c r="AA28" s="107"/>
      <c r="AB28" s="107"/>
    </row>
    <row r="29" spans="1:28" ht="138">
      <c r="A29" s="251">
        <v>44565</v>
      </c>
      <c r="B29" s="172" t="s">
        <v>101</v>
      </c>
      <c r="C29" s="173" t="s">
        <v>290</v>
      </c>
      <c r="D29" s="351">
        <v>2</v>
      </c>
      <c r="E29" s="352">
        <v>0</v>
      </c>
      <c r="F29" s="175"/>
      <c r="G29" s="207" t="s">
        <v>435</v>
      </c>
      <c r="H29" s="196"/>
      <c r="I29" s="196"/>
      <c r="J29" s="196"/>
      <c r="K29" s="255" t="s">
        <v>2</v>
      </c>
      <c r="L29" s="360">
        <f>SUM(D29:D32)-SUMIF(E29:E32,"-",D29:D32)</f>
        <v>6</v>
      </c>
      <c r="M29" s="107"/>
      <c r="N29" s="107"/>
      <c r="O29" s="107"/>
      <c r="P29" s="107"/>
      <c r="Q29" s="107"/>
      <c r="R29" s="107"/>
      <c r="S29" s="107"/>
      <c r="T29" s="107"/>
      <c r="U29" s="107"/>
      <c r="V29" s="107"/>
      <c r="W29" s="107"/>
      <c r="X29" s="107"/>
      <c r="Y29" s="107"/>
      <c r="Z29" s="107"/>
      <c r="AA29" s="107"/>
      <c r="AB29" s="107"/>
    </row>
    <row r="30" spans="1:28" ht="55.15">
      <c r="A30" s="251">
        <v>44596</v>
      </c>
      <c r="B30" s="172" t="s">
        <v>102</v>
      </c>
      <c r="C30" s="173" t="s">
        <v>292</v>
      </c>
      <c r="D30" s="351">
        <v>2</v>
      </c>
      <c r="E30" s="352">
        <v>0</v>
      </c>
      <c r="F30" s="175"/>
      <c r="G30" s="207"/>
      <c r="H30" s="196"/>
      <c r="I30" s="196"/>
      <c r="J30" s="196"/>
      <c r="K30" s="249" t="s">
        <v>3</v>
      </c>
      <c r="L30" s="359">
        <f>SUMIF(E29:E32,"~?",D29:D32)</f>
        <v>0</v>
      </c>
      <c r="M30" s="107"/>
      <c r="N30" s="107"/>
      <c r="O30" s="107"/>
      <c r="P30" s="107"/>
      <c r="Q30" s="107"/>
      <c r="R30" s="107"/>
      <c r="S30" s="107"/>
      <c r="T30" s="107"/>
      <c r="U30" s="107"/>
      <c r="V30" s="107"/>
      <c r="W30" s="107"/>
      <c r="X30" s="107"/>
      <c r="Y30" s="107"/>
      <c r="Z30" s="107"/>
      <c r="AA30" s="107"/>
      <c r="AB30" s="107"/>
    </row>
    <row r="31" spans="1:28" ht="69">
      <c r="A31" s="257">
        <v>44624</v>
      </c>
      <c r="B31" s="172" t="s">
        <v>103</v>
      </c>
      <c r="C31" s="173" t="s">
        <v>294</v>
      </c>
      <c r="D31" s="351">
        <v>2</v>
      </c>
      <c r="E31" s="352">
        <v>0</v>
      </c>
      <c r="F31" s="175"/>
      <c r="G31" s="207"/>
      <c r="H31" s="196"/>
      <c r="I31" s="196"/>
      <c r="J31" s="196"/>
      <c r="K31" s="249" t="s">
        <v>4</v>
      </c>
      <c r="L31" s="359">
        <f>SUM(E29:E32)</f>
        <v>0</v>
      </c>
      <c r="M31" s="107"/>
      <c r="N31" s="107"/>
      <c r="O31" s="107"/>
      <c r="P31" s="107"/>
      <c r="Q31" s="107"/>
      <c r="R31" s="107"/>
      <c r="S31" s="107"/>
      <c r="T31" s="107"/>
      <c r="U31" s="107"/>
      <c r="V31" s="107"/>
      <c r="W31" s="107"/>
      <c r="X31" s="107"/>
      <c r="Y31" s="107"/>
      <c r="Z31" s="107"/>
      <c r="AA31" s="107"/>
      <c r="AB31" s="107"/>
    </row>
    <row r="32" spans="1:28" ht="27.6">
      <c r="A32" s="171"/>
      <c r="B32" s="173"/>
      <c r="C32" s="173"/>
      <c r="D32" s="351"/>
      <c r="E32" s="352"/>
      <c r="F32" s="175"/>
      <c r="G32" s="207"/>
      <c r="H32" s="196"/>
      <c r="I32" s="196"/>
      <c r="J32" s="196"/>
      <c r="K32" s="249" t="s">
        <v>5</v>
      </c>
      <c r="L32" s="359">
        <f>L29-L30</f>
        <v>6</v>
      </c>
      <c r="M32" s="107"/>
      <c r="N32" s="107"/>
      <c r="O32" s="107"/>
      <c r="P32" s="107"/>
      <c r="Q32" s="107"/>
      <c r="R32" s="107"/>
      <c r="S32" s="107"/>
      <c r="T32" s="107"/>
      <c r="U32" s="107"/>
      <c r="V32" s="107"/>
      <c r="W32" s="107"/>
      <c r="X32" s="107"/>
      <c r="Y32" s="107"/>
      <c r="Z32" s="107"/>
      <c r="AA32" s="107"/>
      <c r="AB32" s="107"/>
    </row>
    <row r="33" spans="1:28" ht="27.6">
      <c r="A33" s="171"/>
      <c r="B33" s="173"/>
      <c r="C33" s="173"/>
      <c r="D33" s="351"/>
      <c r="E33" s="352"/>
      <c r="F33" s="175"/>
      <c r="G33" s="207"/>
      <c r="H33" s="196"/>
      <c r="I33" s="196"/>
      <c r="J33" s="196"/>
      <c r="K33" s="252" t="s">
        <v>423</v>
      </c>
      <c r="L33" s="253">
        <f>IFERROR(L31/L29,"N/A")</f>
        <v>0</v>
      </c>
      <c r="M33" s="107"/>
      <c r="N33" s="107"/>
      <c r="O33" s="107"/>
      <c r="P33" s="107"/>
      <c r="Q33" s="107"/>
      <c r="R33" s="107"/>
      <c r="S33" s="107"/>
      <c r="T33" s="107"/>
      <c r="U33" s="107"/>
      <c r="V33" s="107"/>
      <c r="W33" s="107"/>
      <c r="X33" s="107"/>
      <c r="Y33" s="107"/>
      <c r="Z33" s="107"/>
      <c r="AA33" s="107"/>
      <c r="AB33" s="107"/>
    </row>
    <row r="34" spans="1:28" ht="13.9">
      <c r="A34" s="162" t="s">
        <v>436</v>
      </c>
      <c r="B34" s="168" t="s">
        <v>296</v>
      </c>
      <c r="C34" s="169"/>
      <c r="D34" s="353"/>
      <c r="E34" s="353"/>
      <c r="F34" s="170"/>
      <c r="G34" s="205"/>
      <c r="H34" s="196"/>
      <c r="I34" s="196"/>
      <c r="J34" s="196"/>
      <c r="M34" s="107"/>
      <c r="N34" s="107"/>
      <c r="O34" s="107"/>
      <c r="P34" s="107"/>
      <c r="Q34" s="107"/>
      <c r="R34" s="107"/>
      <c r="S34" s="107"/>
      <c r="T34" s="107"/>
      <c r="U34" s="107"/>
      <c r="V34" s="107"/>
      <c r="W34" s="107"/>
      <c r="X34" s="107"/>
      <c r="Y34" s="107"/>
      <c r="Z34" s="107"/>
      <c r="AA34" s="107"/>
      <c r="AB34" s="107"/>
    </row>
    <row r="35" spans="1:28" ht="27.6">
      <c r="A35" s="251">
        <v>44566</v>
      </c>
      <c r="B35" s="172" t="s">
        <v>105</v>
      </c>
      <c r="C35" s="173" t="s">
        <v>297</v>
      </c>
      <c r="D35" s="351">
        <v>3</v>
      </c>
      <c r="E35" s="352">
        <v>0</v>
      </c>
      <c r="F35" s="175"/>
      <c r="G35" s="207" t="s">
        <v>437</v>
      </c>
      <c r="H35" s="196"/>
      <c r="I35" s="196"/>
      <c r="J35" s="196"/>
      <c r="K35" s="249" t="s">
        <v>2</v>
      </c>
      <c r="L35" s="359">
        <f>SUM(D35:D38)-SUMIF(E35:E38,"-",D35:D38)</f>
        <v>4</v>
      </c>
      <c r="M35" s="107"/>
      <c r="N35" s="107"/>
      <c r="O35" s="107"/>
      <c r="P35" s="107"/>
      <c r="Q35" s="107"/>
      <c r="R35" s="107"/>
      <c r="S35" s="107"/>
      <c r="T35" s="107"/>
      <c r="U35" s="107"/>
      <c r="V35" s="107"/>
      <c r="W35" s="107"/>
      <c r="X35" s="107"/>
      <c r="Y35" s="107"/>
      <c r="Z35" s="107"/>
      <c r="AA35" s="107"/>
      <c r="AB35" s="107"/>
    </row>
    <row r="36" spans="1:28" ht="69">
      <c r="A36" s="251">
        <v>44597</v>
      </c>
      <c r="B36" s="172" t="s">
        <v>107</v>
      </c>
      <c r="C36" s="173" t="s">
        <v>299</v>
      </c>
      <c r="D36" s="351">
        <v>1</v>
      </c>
      <c r="E36" s="352">
        <v>1</v>
      </c>
      <c r="F36" s="175"/>
      <c r="G36" s="207"/>
      <c r="H36" s="196"/>
      <c r="I36" s="196"/>
      <c r="J36" s="196"/>
      <c r="K36" s="249" t="s">
        <v>3</v>
      </c>
      <c r="L36" s="359">
        <f>SUMIF(E35:E38,"~?",D35:D38)</f>
        <v>0</v>
      </c>
      <c r="M36" s="107"/>
      <c r="N36" s="107"/>
      <c r="O36" s="107"/>
      <c r="P36" s="107"/>
      <c r="Q36" s="107"/>
      <c r="R36" s="107"/>
      <c r="S36" s="107"/>
      <c r="T36" s="107"/>
      <c r="U36" s="107"/>
      <c r="V36" s="107"/>
      <c r="W36" s="107"/>
      <c r="X36" s="107"/>
      <c r="Y36" s="107"/>
      <c r="Z36" s="107"/>
      <c r="AA36" s="107"/>
      <c r="AB36" s="107"/>
    </row>
    <row r="37" spans="1:28" ht="13.9">
      <c r="D37" s="354"/>
      <c r="E37" s="354"/>
      <c r="H37" s="196"/>
      <c r="I37" s="196"/>
      <c r="J37" s="196"/>
      <c r="K37" s="249" t="s">
        <v>4</v>
      </c>
      <c r="L37" s="359">
        <f>SUM(E35:E38)</f>
        <v>1</v>
      </c>
      <c r="M37" s="107"/>
      <c r="N37" s="107"/>
      <c r="O37" s="107"/>
      <c r="P37" s="107"/>
      <c r="Q37" s="107"/>
      <c r="R37" s="107"/>
      <c r="S37" s="107"/>
      <c r="T37" s="107"/>
      <c r="U37" s="107"/>
      <c r="V37" s="107"/>
      <c r="W37" s="107"/>
      <c r="X37" s="107"/>
      <c r="Y37" s="107"/>
      <c r="Z37" s="107"/>
      <c r="AA37" s="107"/>
      <c r="AB37" s="107"/>
    </row>
    <row r="38" spans="1:28" ht="27.6">
      <c r="A38" s="171"/>
      <c r="B38" s="173"/>
      <c r="C38" s="173"/>
      <c r="D38" s="351"/>
      <c r="E38" s="352"/>
      <c r="F38" s="175"/>
      <c r="G38" s="207"/>
      <c r="H38" s="196"/>
      <c r="I38" s="196"/>
      <c r="J38" s="196"/>
      <c r="K38" s="249" t="s">
        <v>5</v>
      </c>
      <c r="L38" s="359">
        <f>L35-L36</f>
        <v>4</v>
      </c>
      <c r="M38" s="107"/>
      <c r="N38" s="107"/>
      <c r="O38" s="107"/>
      <c r="P38" s="107"/>
      <c r="Q38" s="107"/>
      <c r="R38" s="107"/>
      <c r="S38" s="107"/>
      <c r="T38" s="107"/>
      <c r="U38" s="107"/>
      <c r="V38" s="107"/>
      <c r="W38" s="107"/>
      <c r="X38" s="107"/>
      <c r="Y38" s="107"/>
      <c r="Z38" s="107"/>
      <c r="AA38" s="107"/>
      <c r="AB38" s="107"/>
    </row>
    <row r="39" spans="1:28" ht="27.6">
      <c r="A39" s="171"/>
      <c r="B39" s="173"/>
      <c r="C39" s="173"/>
      <c r="D39" s="351"/>
      <c r="E39" s="352"/>
      <c r="F39" s="175"/>
      <c r="G39" s="207"/>
      <c r="H39" s="196"/>
      <c r="I39" s="196"/>
      <c r="J39" s="196"/>
      <c r="K39" s="252" t="s">
        <v>423</v>
      </c>
      <c r="L39" s="253">
        <f>IFERROR(L37/L35,"N/A")</f>
        <v>0.25</v>
      </c>
      <c r="M39" s="107"/>
      <c r="N39" s="107"/>
      <c r="O39" s="107"/>
      <c r="P39" s="107"/>
      <c r="Q39" s="107"/>
      <c r="R39" s="107"/>
      <c r="S39" s="107"/>
      <c r="T39" s="107"/>
      <c r="U39" s="107"/>
      <c r="V39" s="107"/>
      <c r="W39" s="107"/>
      <c r="X39" s="107"/>
      <c r="Y39" s="107"/>
      <c r="Z39" s="107"/>
      <c r="AA39" s="107"/>
      <c r="AB39" s="107"/>
    </row>
    <row r="40" spans="1:28" ht="28.9" customHeight="1">
      <c r="A40" s="162" t="s">
        <v>438</v>
      </c>
      <c r="B40" s="168" t="s">
        <v>31</v>
      </c>
      <c r="C40" s="169"/>
      <c r="D40" s="353"/>
      <c r="E40" s="353"/>
      <c r="F40" s="170"/>
      <c r="G40" s="205"/>
      <c r="H40" s="196"/>
      <c r="I40" s="196"/>
      <c r="J40" s="196"/>
      <c r="M40" s="107"/>
      <c r="N40" s="107"/>
      <c r="O40" s="107"/>
      <c r="P40" s="107"/>
      <c r="Q40" s="107"/>
      <c r="R40" s="107"/>
      <c r="S40" s="107"/>
      <c r="T40" s="107"/>
      <c r="U40" s="107"/>
      <c r="V40" s="107"/>
      <c r="W40" s="107"/>
      <c r="X40" s="107"/>
      <c r="Y40" s="107"/>
      <c r="Z40" s="107"/>
      <c r="AA40" s="107"/>
      <c r="AB40" s="107"/>
    </row>
    <row r="41" spans="1:28" ht="27.6">
      <c r="A41" s="171"/>
      <c r="B41" s="240" t="s">
        <v>300</v>
      </c>
      <c r="C41" s="240"/>
      <c r="D41" s="355"/>
      <c r="E41" s="355"/>
      <c r="F41" s="241"/>
      <c r="G41" s="210"/>
      <c r="H41" s="196"/>
      <c r="I41" s="196"/>
      <c r="J41" s="196"/>
      <c r="K41" s="249" t="s">
        <v>2</v>
      </c>
      <c r="L41" s="359">
        <f>SUM(D41:D50)-SUMIF(E41:E50,"-",D41:D50)</f>
        <v>11</v>
      </c>
      <c r="M41" s="107"/>
      <c r="N41" s="107"/>
      <c r="O41" s="107"/>
      <c r="P41" s="107"/>
      <c r="Q41" s="107"/>
      <c r="R41" s="107"/>
      <c r="S41" s="107"/>
      <c r="T41" s="107"/>
      <c r="U41" s="107"/>
      <c r="V41" s="107"/>
      <c r="W41" s="107"/>
      <c r="X41" s="107"/>
      <c r="Y41" s="107"/>
      <c r="Z41" s="107"/>
      <c r="AA41" s="107"/>
      <c r="AB41" s="107"/>
    </row>
    <row r="42" spans="1:28" ht="27.6">
      <c r="A42" s="229" t="s">
        <v>109</v>
      </c>
      <c r="B42" s="172" t="s">
        <v>110</v>
      </c>
      <c r="C42" s="173" t="s">
        <v>301</v>
      </c>
      <c r="D42" s="351">
        <v>2</v>
      </c>
      <c r="E42" s="352">
        <v>2</v>
      </c>
      <c r="F42" s="239"/>
      <c r="G42" s="207" t="s">
        <v>439</v>
      </c>
      <c r="H42" s="196"/>
      <c r="I42" s="196"/>
      <c r="J42" s="196"/>
      <c r="K42" s="249" t="s">
        <v>3</v>
      </c>
      <c r="L42" s="359">
        <f>SUMIF(E41:E50,"~?",D41:D50)</f>
        <v>0</v>
      </c>
      <c r="M42" s="107"/>
      <c r="N42" s="107"/>
      <c r="O42" s="107"/>
      <c r="P42" s="107"/>
      <c r="Q42" s="107"/>
      <c r="R42" s="107"/>
      <c r="S42" s="107"/>
      <c r="T42" s="107"/>
      <c r="U42" s="107"/>
      <c r="V42" s="107"/>
      <c r="W42" s="107"/>
      <c r="X42" s="107"/>
      <c r="Y42" s="107"/>
      <c r="Z42" s="107"/>
      <c r="AA42" s="107"/>
      <c r="AB42" s="107"/>
    </row>
    <row r="43" spans="1:28" ht="41.45">
      <c r="A43" s="230" t="s">
        <v>111</v>
      </c>
      <c r="B43" s="172" t="s">
        <v>112</v>
      </c>
      <c r="C43" s="173" t="s">
        <v>303</v>
      </c>
      <c r="D43" s="351">
        <v>1</v>
      </c>
      <c r="E43" s="352">
        <v>1</v>
      </c>
      <c r="F43" s="196"/>
      <c r="G43" s="196" t="s">
        <v>440</v>
      </c>
      <c r="H43" s="196"/>
      <c r="I43" s="196"/>
      <c r="J43" s="196"/>
      <c r="K43" s="249" t="s">
        <v>4</v>
      </c>
      <c r="L43" s="359">
        <f>SUM(E41:E50)</f>
        <v>6</v>
      </c>
      <c r="M43" s="107"/>
      <c r="N43" s="107"/>
      <c r="O43" s="107"/>
      <c r="P43" s="107"/>
      <c r="Q43" s="107"/>
      <c r="R43" s="107"/>
      <c r="S43" s="107"/>
      <c r="T43" s="107"/>
      <c r="U43" s="107"/>
      <c r="V43" s="107"/>
      <c r="W43" s="107"/>
      <c r="X43" s="107"/>
      <c r="Y43" s="107"/>
      <c r="Z43" s="107"/>
      <c r="AA43" s="107"/>
      <c r="AB43" s="107"/>
    </row>
    <row r="44" spans="1:28" ht="41.45">
      <c r="A44" s="231" t="s">
        <v>113</v>
      </c>
      <c r="B44" s="172" t="s">
        <v>114</v>
      </c>
      <c r="C44" s="173" t="s">
        <v>304</v>
      </c>
      <c r="D44" s="351">
        <v>2</v>
      </c>
      <c r="E44" s="352">
        <v>2</v>
      </c>
      <c r="F44" s="196"/>
      <c r="G44" s="196"/>
      <c r="H44" s="196"/>
      <c r="I44" s="196"/>
      <c r="J44" s="196"/>
      <c r="K44" s="249" t="s">
        <v>5</v>
      </c>
      <c r="L44" s="359">
        <f>L41-L42</f>
        <v>11</v>
      </c>
      <c r="M44" s="107"/>
      <c r="N44" s="107"/>
      <c r="O44" s="107"/>
      <c r="P44" s="107"/>
      <c r="Q44" s="107"/>
      <c r="R44" s="107"/>
      <c r="S44" s="107"/>
      <c r="T44" s="107"/>
      <c r="U44" s="107"/>
      <c r="V44" s="107"/>
      <c r="W44" s="107"/>
      <c r="X44" s="107"/>
      <c r="Y44" s="107"/>
      <c r="Z44" s="107"/>
      <c r="AA44" s="107"/>
      <c r="AB44" s="107"/>
    </row>
    <row r="45" spans="1:28" ht="27.6">
      <c r="A45" s="230"/>
      <c r="B45" s="240" t="s">
        <v>115</v>
      </c>
      <c r="C45" s="240"/>
      <c r="D45" s="355"/>
      <c r="E45" s="355"/>
      <c r="F45" s="241"/>
      <c r="G45" s="210"/>
      <c r="H45" s="196"/>
      <c r="I45" s="196"/>
      <c r="J45" s="196"/>
      <c r="K45" s="252" t="s">
        <v>423</v>
      </c>
      <c r="L45" s="253">
        <f>IFERROR(L43/L41,"N/A")</f>
        <v>0.54545454545454541</v>
      </c>
      <c r="M45" s="107"/>
      <c r="N45" s="107"/>
      <c r="O45" s="107"/>
      <c r="P45" s="107"/>
      <c r="Q45" s="107"/>
      <c r="R45" s="107"/>
      <c r="S45" s="107"/>
      <c r="T45" s="107"/>
      <c r="U45" s="107"/>
      <c r="V45" s="107"/>
      <c r="W45" s="107"/>
      <c r="X45" s="107"/>
      <c r="Y45" s="107"/>
      <c r="Z45" s="107"/>
      <c r="AA45" s="107"/>
      <c r="AB45" s="107"/>
    </row>
    <row r="46" spans="1:28" ht="69">
      <c r="A46" s="220" t="s">
        <v>116</v>
      </c>
      <c r="B46" s="172" t="s">
        <v>119</v>
      </c>
      <c r="C46" s="173" t="s">
        <v>307</v>
      </c>
      <c r="D46" s="351">
        <v>2</v>
      </c>
      <c r="E46" s="352">
        <v>0</v>
      </c>
      <c r="F46" s="175"/>
      <c r="G46" s="207"/>
      <c r="H46" s="196"/>
      <c r="I46" s="196"/>
      <c r="J46" s="196"/>
      <c r="K46" s="1"/>
      <c r="L46" s="1"/>
      <c r="M46" s="107"/>
      <c r="N46" s="107"/>
      <c r="O46" s="107"/>
      <c r="P46" s="107"/>
      <c r="Q46" s="107"/>
      <c r="R46" s="107"/>
      <c r="S46" s="107"/>
      <c r="T46" s="107"/>
      <c r="U46" s="107"/>
      <c r="V46" s="107"/>
      <c r="W46" s="107"/>
      <c r="X46" s="107"/>
      <c r="Y46" s="107"/>
      <c r="Z46" s="107"/>
      <c r="AA46" s="107"/>
      <c r="AB46" s="107"/>
    </row>
    <row r="47" spans="1:28" ht="13.9">
      <c r="A47" s="230"/>
      <c r="B47" s="240" t="s">
        <v>120</v>
      </c>
      <c r="C47" s="240"/>
      <c r="D47" s="355"/>
      <c r="E47" s="355"/>
      <c r="F47" s="241"/>
      <c r="G47" s="210"/>
      <c r="H47" s="196"/>
      <c r="I47" s="196"/>
      <c r="J47" s="196"/>
      <c r="K47" s="1"/>
      <c r="L47" s="1"/>
      <c r="M47" s="107"/>
      <c r="N47" s="107"/>
      <c r="O47" s="107"/>
      <c r="P47" s="107"/>
      <c r="Q47" s="107"/>
      <c r="R47" s="107"/>
      <c r="S47" s="107"/>
      <c r="T47" s="107"/>
      <c r="U47" s="107"/>
      <c r="V47" s="107"/>
      <c r="W47" s="107"/>
      <c r="X47" s="107"/>
      <c r="Y47" s="107"/>
      <c r="Z47" s="107"/>
      <c r="AA47" s="107"/>
      <c r="AB47" s="107"/>
    </row>
    <row r="48" spans="1:28" ht="41.45">
      <c r="A48" s="221" t="s">
        <v>121</v>
      </c>
      <c r="B48" s="172" t="s">
        <v>122</v>
      </c>
      <c r="C48" s="173" t="s">
        <v>309</v>
      </c>
      <c r="D48" s="351">
        <v>2</v>
      </c>
      <c r="E48" s="352">
        <v>1</v>
      </c>
      <c r="F48" s="175"/>
      <c r="G48" s="207" t="s">
        <v>441</v>
      </c>
      <c r="H48" s="196"/>
      <c r="I48" s="196"/>
      <c r="J48" s="196"/>
      <c r="K48" s="1"/>
      <c r="L48" s="1"/>
      <c r="M48" s="107"/>
      <c r="N48" s="107"/>
      <c r="O48" s="107"/>
      <c r="P48" s="107"/>
      <c r="Q48" s="107"/>
      <c r="R48" s="107"/>
      <c r="S48" s="107"/>
      <c r="T48" s="107"/>
      <c r="U48" s="107"/>
      <c r="V48" s="107"/>
      <c r="W48" s="107"/>
      <c r="X48" s="107"/>
      <c r="Y48" s="107"/>
      <c r="Z48" s="107"/>
      <c r="AA48" s="107"/>
      <c r="AB48" s="107"/>
    </row>
    <row r="49" spans="1:28" ht="55.15">
      <c r="A49" s="221" t="s">
        <v>123</v>
      </c>
      <c r="B49" s="172" t="s">
        <v>128</v>
      </c>
      <c r="C49" s="173" t="s">
        <v>312</v>
      </c>
      <c r="D49" s="351">
        <v>2</v>
      </c>
      <c r="E49" s="352">
        <v>0</v>
      </c>
      <c r="F49" s="196"/>
      <c r="G49" s="196" t="s">
        <v>442</v>
      </c>
      <c r="H49" s="196"/>
      <c r="I49" s="196"/>
      <c r="J49" s="196"/>
      <c r="K49" s="1"/>
      <c r="L49" s="1"/>
      <c r="M49" s="107"/>
      <c r="N49" s="107"/>
      <c r="O49" s="107"/>
      <c r="P49" s="107"/>
      <c r="Q49" s="107"/>
      <c r="R49" s="107"/>
      <c r="S49" s="107"/>
      <c r="T49" s="107"/>
      <c r="U49" s="107"/>
      <c r="V49" s="107"/>
      <c r="W49" s="107"/>
      <c r="X49" s="107"/>
      <c r="Y49" s="107"/>
      <c r="Z49" s="107"/>
      <c r="AA49" s="107"/>
      <c r="AB49" s="107"/>
    </row>
    <row r="50" spans="1:28" ht="13.9">
      <c r="A50" s="171"/>
      <c r="B50" s="173"/>
      <c r="C50" s="173"/>
      <c r="D50" s="351"/>
      <c r="E50" s="352"/>
      <c r="F50" s="175"/>
      <c r="G50" s="207"/>
      <c r="H50" s="196"/>
      <c r="I50" s="196"/>
      <c r="J50" s="196"/>
      <c r="K50" s="1"/>
      <c r="L50" s="1"/>
      <c r="M50" s="107"/>
      <c r="N50" s="107"/>
      <c r="O50" s="107"/>
      <c r="P50" s="107"/>
      <c r="Q50" s="107"/>
      <c r="R50" s="107"/>
      <c r="S50" s="107"/>
      <c r="T50" s="107"/>
      <c r="U50" s="107"/>
      <c r="V50" s="107"/>
      <c r="W50" s="107"/>
      <c r="X50" s="107"/>
      <c r="Y50" s="107"/>
      <c r="Z50" s="107"/>
      <c r="AA50" s="107"/>
      <c r="AB50" s="107"/>
    </row>
    <row r="51" spans="1:28" ht="13.9">
      <c r="A51" s="162" t="s">
        <v>443</v>
      </c>
      <c r="B51" s="168" t="s">
        <v>313</v>
      </c>
      <c r="C51" s="169"/>
      <c r="D51" s="353"/>
      <c r="E51" s="353"/>
      <c r="F51" s="170"/>
      <c r="G51" s="205"/>
      <c r="H51" s="196"/>
      <c r="I51" s="196"/>
      <c r="J51" s="196"/>
      <c r="K51" s="200"/>
      <c r="L51" s="200"/>
      <c r="M51" s="107"/>
      <c r="N51" s="107"/>
      <c r="O51" s="107"/>
      <c r="P51" s="107"/>
      <c r="Q51" s="107"/>
      <c r="R51" s="107"/>
      <c r="S51" s="107"/>
      <c r="T51" s="107"/>
      <c r="U51" s="107"/>
      <c r="V51" s="107"/>
      <c r="W51" s="107"/>
      <c r="X51" s="107"/>
      <c r="Y51" s="107"/>
      <c r="Z51" s="107"/>
      <c r="AA51" s="107"/>
      <c r="AB51" s="107"/>
    </row>
    <row r="52" spans="1:28" ht="27.6">
      <c r="A52" s="171"/>
      <c r="B52" s="242" t="s">
        <v>130</v>
      </c>
      <c r="C52" s="240"/>
      <c r="D52" s="355"/>
      <c r="E52" s="355"/>
      <c r="F52" s="241"/>
      <c r="G52" s="210"/>
      <c r="H52" s="196"/>
      <c r="I52" s="196"/>
      <c r="J52" s="196"/>
      <c r="K52" s="249" t="s">
        <v>2</v>
      </c>
      <c r="L52" s="359">
        <f>SUM(D52:D83)-SUMIF(E52:E83,"-",D52:D83)</f>
        <v>23</v>
      </c>
      <c r="M52" s="107"/>
      <c r="N52" s="107"/>
      <c r="O52" s="107"/>
      <c r="P52" s="107"/>
      <c r="Q52" s="107"/>
      <c r="R52" s="107"/>
      <c r="S52" s="107"/>
      <c r="T52" s="107"/>
      <c r="U52" s="107"/>
      <c r="V52" s="107"/>
      <c r="W52" s="107"/>
      <c r="X52" s="107"/>
      <c r="Y52" s="107"/>
      <c r="Z52" s="107"/>
      <c r="AA52" s="107"/>
      <c r="AB52" s="107"/>
    </row>
    <row r="53" spans="1:28" ht="55.15">
      <c r="A53" s="231" t="s">
        <v>131</v>
      </c>
      <c r="B53" s="172" t="s">
        <v>132</v>
      </c>
      <c r="C53" s="173" t="s">
        <v>314</v>
      </c>
      <c r="D53" s="351">
        <v>1</v>
      </c>
      <c r="E53" s="352">
        <v>1</v>
      </c>
      <c r="F53" s="196"/>
      <c r="G53" s="196"/>
      <c r="H53" s="196"/>
      <c r="I53" s="196"/>
      <c r="J53" s="196"/>
      <c r="K53" s="249" t="s">
        <v>3</v>
      </c>
      <c r="L53" s="359">
        <f>SUMIF(E52:E83,"~?",D52:D83)</f>
        <v>0</v>
      </c>
      <c r="M53" s="107"/>
      <c r="N53" s="107"/>
      <c r="O53" s="107"/>
      <c r="P53" s="107"/>
      <c r="Q53" s="107"/>
      <c r="R53" s="107"/>
      <c r="S53" s="107"/>
      <c r="T53" s="107"/>
      <c r="U53" s="107"/>
      <c r="V53" s="107"/>
      <c r="W53" s="107"/>
      <c r="X53" s="107"/>
      <c r="Y53" s="107"/>
      <c r="Z53" s="107"/>
      <c r="AA53" s="107"/>
      <c r="AB53" s="107"/>
    </row>
    <row r="54" spans="1:28" ht="69">
      <c r="A54" s="231" t="s">
        <v>133</v>
      </c>
      <c r="B54" s="172" t="s">
        <v>134</v>
      </c>
      <c r="C54" s="173" t="s">
        <v>317</v>
      </c>
      <c r="D54" s="351">
        <v>1</v>
      </c>
      <c r="E54" s="352">
        <v>0</v>
      </c>
      <c r="F54" s="196"/>
      <c r="G54" s="196" t="s">
        <v>444</v>
      </c>
      <c r="H54" s="196"/>
      <c r="I54" s="196"/>
      <c r="J54" s="196"/>
      <c r="K54" s="249" t="s">
        <v>4</v>
      </c>
      <c r="L54" s="359">
        <f>SUM(E52:E83)</f>
        <v>11</v>
      </c>
      <c r="M54" s="107"/>
      <c r="N54" s="107"/>
      <c r="O54" s="107"/>
      <c r="P54" s="107"/>
      <c r="Q54" s="107"/>
      <c r="R54" s="107"/>
      <c r="S54" s="107"/>
      <c r="T54" s="107"/>
      <c r="U54" s="107"/>
      <c r="V54" s="107"/>
      <c r="W54" s="107"/>
      <c r="X54" s="107"/>
      <c r="Y54" s="107"/>
      <c r="Z54" s="107"/>
      <c r="AA54" s="107"/>
      <c r="AB54" s="107"/>
    </row>
    <row r="55" spans="1:28" ht="27.6">
      <c r="A55" s="171"/>
      <c r="B55" s="240" t="s">
        <v>318</v>
      </c>
      <c r="C55" s="240"/>
      <c r="D55" s="355"/>
      <c r="E55" s="355"/>
      <c r="F55" s="241"/>
      <c r="G55" s="210"/>
      <c r="H55" s="196"/>
      <c r="I55" s="196"/>
      <c r="J55" s="196"/>
      <c r="K55" s="249" t="s">
        <v>5</v>
      </c>
      <c r="L55" s="359">
        <f>L52-L53</f>
        <v>23</v>
      </c>
      <c r="M55" s="107"/>
      <c r="N55" s="107"/>
      <c r="O55" s="107"/>
      <c r="P55" s="107"/>
      <c r="Q55" s="107"/>
      <c r="R55" s="107"/>
      <c r="S55" s="107"/>
      <c r="T55" s="107"/>
      <c r="U55" s="107"/>
      <c r="V55" s="107"/>
      <c r="W55" s="107"/>
      <c r="X55" s="107"/>
      <c r="Y55" s="107"/>
      <c r="Z55" s="107"/>
      <c r="AA55" s="107"/>
      <c r="AB55" s="107"/>
    </row>
    <row r="56" spans="1:28" ht="41.45">
      <c r="A56" s="171" t="s">
        <v>136</v>
      </c>
      <c r="B56" s="172" t="s">
        <v>137</v>
      </c>
      <c r="C56" s="173" t="s">
        <v>319</v>
      </c>
      <c r="D56" s="351">
        <v>1</v>
      </c>
      <c r="E56" s="352">
        <v>1</v>
      </c>
      <c r="F56" s="175"/>
      <c r="G56" s="207"/>
      <c r="H56" s="196"/>
      <c r="I56" s="196"/>
      <c r="J56" s="196"/>
      <c r="K56" s="252" t="s">
        <v>423</v>
      </c>
      <c r="L56" s="253">
        <f>IFERROR(L54/L52,"N/A")</f>
        <v>0.47826086956521741</v>
      </c>
      <c r="M56" s="107"/>
      <c r="N56" s="107"/>
      <c r="O56" s="107"/>
      <c r="P56" s="107"/>
      <c r="Q56" s="107"/>
      <c r="R56" s="107"/>
      <c r="S56" s="107"/>
      <c r="T56" s="107"/>
      <c r="U56" s="107"/>
      <c r="V56" s="107"/>
      <c r="W56" s="107"/>
      <c r="X56" s="107"/>
      <c r="Y56" s="107"/>
      <c r="Z56" s="107"/>
      <c r="AA56" s="107"/>
      <c r="AB56" s="107"/>
    </row>
    <row r="57" spans="1:28" ht="27.6">
      <c r="A57" s="171" t="s">
        <v>138</v>
      </c>
      <c r="B57" s="172" t="s">
        <v>139</v>
      </c>
      <c r="C57" s="173" t="s">
        <v>321</v>
      </c>
      <c r="D57" s="351">
        <v>1</v>
      </c>
      <c r="E57" s="352">
        <v>1</v>
      </c>
      <c r="F57" s="196"/>
      <c r="G57" s="196"/>
      <c r="H57" s="196"/>
      <c r="I57" s="196"/>
      <c r="J57" s="196"/>
      <c r="K57" s="1"/>
      <c r="L57" s="1"/>
      <c r="M57" s="107"/>
      <c r="N57" s="107"/>
      <c r="O57" s="107"/>
      <c r="P57" s="107"/>
      <c r="Q57" s="107"/>
      <c r="R57" s="107"/>
      <c r="S57" s="107"/>
      <c r="T57" s="107"/>
      <c r="U57" s="107"/>
      <c r="V57" s="107"/>
      <c r="W57" s="107"/>
      <c r="X57" s="107"/>
      <c r="Y57" s="107"/>
      <c r="Z57" s="107"/>
      <c r="AA57" s="107"/>
      <c r="AB57" s="107"/>
    </row>
    <row r="58" spans="1:28" ht="55.15">
      <c r="A58" s="171" t="s">
        <v>140</v>
      </c>
      <c r="B58" s="172" t="s">
        <v>141</v>
      </c>
      <c r="C58" s="173"/>
      <c r="D58" s="351">
        <v>1</v>
      </c>
      <c r="E58" s="352">
        <v>0</v>
      </c>
      <c r="F58" s="175"/>
      <c r="G58" s="207" t="s">
        <v>445</v>
      </c>
      <c r="H58" s="196"/>
      <c r="I58" s="196"/>
      <c r="J58" s="196"/>
      <c r="K58" s="1"/>
      <c r="L58" s="1"/>
      <c r="M58" s="107"/>
      <c r="N58" s="107"/>
      <c r="O58" s="107"/>
      <c r="P58" s="107"/>
      <c r="Q58" s="107"/>
      <c r="R58" s="107"/>
      <c r="S58" s="107"/>
      <c r="T58" s="107"/>
      <c r="U58" s="107"/>
      <c r="V58" s="107"/>
      <c r="W58" s="107"/>
      <c r="X58" s="107"/>
      <c r="Y58" s="107"/>
      <c r="Z58" s="107"/>
      <c r="AA58" s="107"/>
      <c r="AB58" s="107"/>
    </row>
    <row r="59" spans="1:28" ht="13.9">
      <c r="A59" s="171"/>
      <c r="B59" s="240" t="s">
        <v>323</v>
      </c>
      <c r="C59" s="240"/>
      <c r="D59" s="355"/>
      <c r="E59" s="355"/>
      <c r="F59" s="241"/>
      <c r="G59" s="210"/>
      <c r="H59" s="196"/>
      <c r="I59" s="196"/>
      <c r="J59" s="196"/>
      <c r="K59" s="1"/>
      <c r="L59" s="1"/>
      <c r="M59" s="107"/>
      <c r="N59" s="107"/>
      <c r="O59" s="107"/>
      <c r="P59" s="107"/>
      <c r="Q59" s="107"/>
      <c r="R59" s="107"/>
      <c r="S59" s="107"/>
      <c r="T59" s="107"/>
      <c r="U59" s="107"/>
      <c r="V59" s="107"/>
      <c r="W59" s="107"/>
      <c r="X59" s="107"/>
      <c r="Y59" s="107"/>
      <c r="Z59" s="107"/>
      <c r="AA59" s="107"/>
      <c r="AB59" s="107"/>
    </row>
    <row r="60" spans="1:28" ht="55.15">
      <c r="A60" s="171" t="s">
        <v>143</v>
      </c>
      <c r="B60" s="172" t="s">
        <v>144</v>
      </c>
      <c r="C60" s="173" t="s">
        <v>324</v>
      </c>
      <c r="D60" s="351">
        <v>1</v>
      </c>
      <c r="E60" s="352">
        <v>1</v>
      </c>
      <c r="F60" s="175"/>
      <c r="G60" s="207"/>
      <c r="H60" s="196"/>
      <c r="I60" s="196"/>
      <c r="J60" s="196"/>
      <c r="K60" s="1"/>
      <c r="L60" s="1"/>
      <c r="M60" s="107"/>
      <c r="N60" s="107"/>
      <c r="O60" s="107"/>
      <c r="P60" s="107"/>
      <c r="Q60" s="107"/>
      <c r="R60" s="107"/>
      <c r="S60" s="107"/>
      <c r="T60" s="107"/>
      <c r="U60" s="107"/>
      <c r="V60" s="107"/>
      <c r="W60" s="107"/>
      <c r="X60" s="107"/>
      <c r="Y60" s="107"/>
      <c r="Z60" s="107"/>
      <c r="AA60" s="107"/>
      <c r="AB60" s="107"/>
    </row>
    <row r="61" spans="1:28" ht="13.9">
      <c r="A61" s="171"/>
      <c r="B61" s="240" t="s">
        <v>325</v>
      </c>
      <c r="C61" s="240"/>
      <c r="D61" s="355"/>
      <c r="E61" s="355"/>
      <c r="F61" s="241"/>
      <c r="G61" s="210"/>
      <c r="H61" s="196"/>
      <c r="I61" s="196"/>
      <c r="J61" s="196"/>
      <c r="K61" s="1"/>
      <c r="L61" s="1"/>
      <c r="M61" s="107"/>
      <c r="N61" s="107"/>
      <c r="O61" s="107"/>
      <c r="P61" s="107"/>
      <c r="Q61" s="107"/>
      <c r="R61" s="107"/>
      <c r="S61" s="107"/>
      <c r="T61" s="107"/>
      <c r="U61" s="107"/>
      <c r="V61" s="107"/>
      <c r="W61" s="107"/>
      <c r="X61" s="107"/>
      <c r="Y61" s="107"/>
      <c r="Z61" s="107"/>
      <c r="AA61" s="107"/>
      <c r="AB61" s="107"/>
    </row>
    <row r="62" spans="1:28" ht="55.15">
      <c r="A62" s="171" t="s">
        <v>146</v>
      </c>
      <c r="B62" s="172" t="s">
        <v>147</v>
      </c>
      <c r="C62" s="173" t="s">
        <v>326</v>
      </c>
      <c r="D62" s="351">
        <v>1</v>
      </c>
      <c r="E62" s="352">
        <v>1</v>
      </c>
      <c r="F62" s="175"/>
      <c r="G62" s="207" t="s">
        <v>446</v>
      </c>
      <c r="H62" s="196"/>
      <c r="I62" s="196"/>
      <c r="J62" s="196"/>
      <c r="K62" s="1"/>
      <c r="L62" s="1"/>
      <c r="M62" s="107"/>
      <c r="N62" s="107"/>
      <c r="O62" s="107"/>
      <c r="P62" s="107"/>
      <c r="Q62" s="107"/>
      <c r="R62" s="107"/>
      <c r="S62" s="107"/>
      <c r="T62" s="107"/>
      <c r="U62" s="107"/>
      <c r="V62" s="107"/>
      <c r="W62" s="107"/>
      <c r="X62" s="107"/>
      <c r="Y62" s="107"/>
      <c r="Z62" s="107"/>
      <c r="AA62" s="107"/>
      <c r="AB62" s="107"/>
    </row>
    <row r="63" spans="1:28" ht="27.6">
      <c r="A63" s="171" t="s">
        <v>148</v>
      </c>
      <c r="B63" s="172" t="s">
        <v>149</v>
      </c>
      <c r="C63" s="173" t="s">
        <v>328</v>
      </c>
      <c r="D63" s="351">
        <v>1</v>
      </c>
      <c r="E63" s="352">
        <v>1</v>
      </c>
      <c r="F63" s="175"/>
      <c r="G63" s="207"/>
      <c r="H63" s="196"/>
      <c r="I63" s="196"/>
      <c r="J63" s="196"/>
      <c r="K63" s="1"/>
      <c r="L63" s="1"/>
      <c r="M63" s="107"/>
      <c r="N63" s="107"/>
      <c r="O63" s="107"/>
      <c r="P63" s="107"/>
      <c r="Q63" s="107"/>
      <c r="R63" s="107"/>
      <c r="S63" s="107"/>
      <c r="T63" s="107"/>
      <c r="U63" s="107"/>
      <c r="V63" s="107"/>
      <c r="W63" s="107"/>
      <c r="X63" s="107"/>
      <c r="Y63" s="107"/>
      <c r="Z63" s="107"/>
      <c r="AA63" s="107"/>
      <c r="AB63" s="107"/>
    </row>
    <row r="64" spans="1:28" ht="110.45">
      <c r="A64" s="171" t="s">
        <v>150</v>
      </c>
      <c r="B64" s="172" t="s">
        <v>151</v>
      </c>
      <c r="C64" s="173" t="s">
        <v>329</v>
      </c>
      <c r="D64" s="351">
        <v>1</v>
      </c>
      <c r="E64" s="352">
        <v>1</v>
      </c>
      <c r="F64" s="175"/>
      <c r="G64" s="207"/>
      <c r="H64" s="196"/>
      <c r="I64" s="196"/>
      <c r="J64" s="196"/>
      <c r="K64" s="1"/>
      <c r="L64" s="1"/>
      <c r="M64" s="107"/>
      <c r="N64" s="107"/>
      <c r="O64" s="107"/>
      <c r="P64" s="107"/>
      <c r="Q64" s="107"/>
      <c r="R64" s="107"/>
      <c r="S64" s="107"/>
      <c r="T64" s="107"/>
      <c r="U64" s="107"/>
      <c r="V64" s="107"/>
      <c r="W64" s="107"/>
      <c r="X64" s="107"/>
      <c r="Y64" s="107"/>
      <c r="Z64" s="107"/>
      <c r="AA64" s="107"/>
      <c r="AB64" s="107"/>
    </row>
    <row r="65" spans="1:28" ht="13.9">
      <c r="A65" s="171"/>
      <c r="B65" s="240" t="s">
        <v>331</v>
      </c>
      <c r="C65" s="240"/>
      <c r="D65" s="355"/>
      <c r="E65" s="355"/>
      <c r="F65" s="241"/>
      <c r="G65" s="210"/>
      <c r="H65" s="196"/>
      <c r="I65" s="196"/>
      <c r="J65" s="196"/>
      <c r="K65" s="1"/>
      <c r="L65" s="1"/>
      <c r="M65" s="107"/>
      <c r="N65" s="107"/>
      <c r="O65" s="107"/>
      <c r="P65" s="107"/>
      <c r="Q65" s="107"/>
      <c r="R65" s="107"/>
      <c r="S65" s="107"/>
      <c r="T65" s="107"/>
      <c r="U65" s="107"/>
      <c r="V65" s="107"/>
      <c r="W65" s="107"/>
      <c r="X65" s="107"/>
      <c r="Y65" s="107"/>
      <c r="Z65" s="107"/>
      <c r="AA65" s="107"/>
      <c r="AB65" s="107"/>
    </row>
    <row r="66" spans="1:28" ht="82.9">
      <c r="A66" s="171" t="s">
        <v>153</v>
      </c>
      <c r="B66" s="172" t="s">
        <v>154</v>
      </c>
      <c r="C66" s="173" t="s">
        <v>332</v>
      </c>
      <c r="D66" s="351">
        <v>1</v>
      </c>
      <c r="E66" s="352">
        <v>0</v>
      </c>
      <c r="F66" s="175"/>
      <c r="G66" s="207" t="s">
        <v>447</v>
      </c>
      <c r="H66" s="196"/>
      <c r="I66" s="196"/>
      <c r="J66" s="196"/>
      <c r="K66" s="1"/>
      <c r="L66" s="1"/>
      <c r="M66" s="107"/>
      <c r="N66" s="107"/>
      <c r="O66" s="107"/>
      <c r="P66" s="107"/>
      <c r="Q66" s="107"/>
      <c r="R66" s="107"/>
      <c r="S66" s="107"/>
      <c r="T66" s="107"/>
      <c r="U66" s="107"/>
      <c r="V66" s="107"/>
      <c r="W66" s="107"/>
      <c r="X66" s="107"/>
      <c r="Y66" s="107"/>
      <c r="Z66" s="107"/>
      <c r="AA66" s="107"/>
      <c r="AB66" s="107"/>
    </row>
    <row r="67" spans="1:28" ht="55.15">
      <c r="A67" s="171" t="s">
        <v>155</v>
      </c>
      <c r="B67" s="172" t="s">
        <v>156</v>
      </c>
      <c r="C67" s="173"/>
      <c r="D67" s="351">
        <v>1</v>
      </c>
      <c r="E67" s="352">
        <v>0</v>
      </c>
      <c r="F67" s="175"/>
      <c r="G67" s="207"/>
      <c r="H67" s="196"/>
      <c r="I67" s="196"/>
      <c r="J67" s="196"/>
      <c r="K67" s="1"/>
      <c r="L67" s="1"/>
      <c r="M67" s="107"/>
      <c r="N67" s="107"/>
      <c r="O67" s="107"/>
      <c r="P67" s="107"/>
      <c r="Q67" s="107"/>
      <c r="R67" s="107"/>
      <c r="S67" s="107"/>
      <c r="T67" s="107"/>
      <c r="U67" s="107"/>
      <c r="V67" s="107"/>
      <c r="W67" s="107"/>
      <c r="X67" s="107"/>
      <c r="Y67" s="107"/>
      <c r="Z67" s="107"/>
      <c r="AA67" s="107"/>
      <c r="AB67" s="107"/>
    </row>
    <row r="68" spans="1:28" ht="13.9">
      <c r="A68" s="171"/>
      <c r="B68" s="240" t="s">
        <v>335</v>
      </c>
      <c r="C68" s="240"/>
      <c r="D68" s="355"/>
      <c r="E68" s="355"/>
      <c r="F68" s="241"/>
      <c r="G68" s="210"/>
      <c r="H68" s="196"/>
      <c r="I68" s="196"/>
      <c r="J68" s="196"/>
      <c r="K68" s="1"/>
      <c r="L68" s="1"/>
      <c r="M68" s="107"/>
      <c r="N68" s="107"/>
      <c r="O68" s="107"/>
      <c r="P68" s="107"/>
      <c r="Q68" s="107"/>
      <c r="R68" s="107"/>
      <c r="S68" s="107"/>
      <c r="T68" s="107"/>
      <c r="U68" s="107"/>
      <c r="V68" s="107"/>
      <c r="W68" s="107"/>
      <c r="X68" s="107"/>
      <c r="Y68" s="107"/>
      <c r="Z68" s="107"/>
      <c r="AA68" s="107"/>
      <c r="AB68" s="107"/>
    </row>
    <row r="69" spans="1:28" ht="82.9">
      <c r="A69" s="171" t="s">
        <v>158</v>
      </c>
      <c r="B69" s="172" t="s">
        <v>159</v>
      </c>
      <c r="C69" s="173" t="s">
        <v>336</v>
      </c>
      <c r="D69" s="351">
        <v>3</v>
      </c>
      <c r="E69" s="352">
        <v>0</v>
      </c>
      <c r="F69" s="175"/>
      <c r="G69" s="207" t="s">
        <v>448</v>
      </c>
      <c r="H69" s="196"/>
      <c r="I69" s="196"/>
      <c r="J69" s="196"/>
      <c r="K69" s="1"/>
      <c r="L69" s="1"/>
      <c r="M69" s="107"/>
      <c r="N69" s="107"/>
      <c r="O69" s="107"/>
      <c r="P69" s="107"/>
      <c r="Q69" s="107"/>
      <c r="R69" s="107"/>
      <c r="S69" s="107"/>
      <c r="T69" s="107"/>
      <c r="U69" s="107"/>
      <c r="V69" s="107"/>
      <c r="W69" s="107"/>
      <c r="X69" s="107"/>
      <c r="Y69" s="107"/>
      <c r="Z69" s="107"/>
      <c r="AA69" s="107"/>
      <c r="AB69" s="107"/>
    </row>
    <row r="70" spans="1:28" ht="55.15">
      <c r="A70" s="171" t="s">
        <v>160</v>
      </c>
      <c r="B70" s="172" t="s">
        <v>161</v>
      </c>
      <c r="C70" s="173" t="s">
        <v>338</v>
      </c>
      <c r="D70" s="351">
        <v>1</v>
      </c>
      <c r="E70" s="352">
        <v>1</v>
      </c>
      <c r="F70" s="175"/>
      <c r="G70" s="207"/>
      <c r="H70" s="196"/>
      <c r="I70" s="196"/>
      <c r="J70" s="196"/>
      <c r="K70" s="1"/>
      <c r="L70" s="1"/>
      <c r="M70" s="107"/>
      <c r="N70" s="107"/>
      <c r="O70" s="107"/>
      <c r="P70" s="107"/>
      <c r="Q70" s="107"/>
      <c r="R70" s="107"/>
      <c r="S70" s="107"/>
      <c r="T70" s="107"/>
      <c r="U70" s="107"/>
      <c r="V70" s="107"/>
      <c r="W70" s="107"/>
      <c r="X70" s="107"/>
      <c r="Y70" s="107"/>
      <c r="Z70" s="107"/>
      <c r="AA70" s="107"/>
      <c r="AB70" s="107"/>
    </row>
    <row r="71" spans="1:28" ht="41.45">
      <c r="A71" s="171" t="s">
        <v>162</v>
      </c>
      <c r="B71" s="172" t="s">
        <v>340</v>
      </c>
      <c r="C71" s="173" t="s">
        <v>341</v>
      </c>
      <c r="D71" s="351">
        <v>1</v>
      </c>
      <c r="E71" s="352">
        <v>1</v>
      </c>
      <c r="F71" s="196"/>
      <c r="G71" s="196"/>
      <c r="H71" s="196"/>
      <c r="I71" s="196"/>
      <c r="J71" s="196"/>
      <c r="K71" s="1"/>
      <c r="L71" s="1"/>
      <c r="M71" s="107"/>
      <c r="N71" s="107"/>
      <c r="O71" s="107"/>
      <c r="P71" s="107"/>
      <c r="Q71" s="107"/>
      <c r="R71" s="107"/>
      <c r="S71" s="107"/>
      <c r="T71" s="107"/>
      <c r="U71" s="107"/>
      <c r="V71" s="107"/>
      <c r="W71" s="107"/>
      <c r="X71" s="107"/>
      <c r="Y71" s="107"/>
      <c r="Z71" s="107"/>
      <c r="AA71" s="107"/>
      <c r="AB71" s="107"/>
    </row>
    <row r="72" spans="1:28" ht="55.15">
      <c r="A72" s="171" t="s">
        <v>164</v>
      </c>
      <c r="B72" s="172" t="s">
        <v>342</v>
      </c>
      <c r="C72" s="173"/>
      <c r="D72" s="351">
        <v>1</v>
      </c>
      <c r="E72" s="352">
        <v>1</v>
      </c>
      <c r="F72" s="196"/>
      <c r="G72" s="196"/>
      <c r="H72" s="196"/>
      <c r="I72" s="196"/>
      <c r="J72" s="196"/>
      <c r="K72" s="1"/>
      <c r="L72" s="1"/>
      <c r="M72" s="107"/>
      <c r="N72" s="107"/>
      <c r="O72" s="107"/>
      <c r="P72" s="107"/>
      <c r="Q72" s="107"/>
      <c r="R72" s="107"/>
      <c r="S72" s="107"/>
      <c r="T72" s="107"/>
      <c r="U72" s="107"/>
      <c r="V72" s="107"/>
      <c r="W72" s="107"/>
      <c r="X72" s="107"/>
      <c r="Y72" s="107"/>
      <c r="Z72" s="107"/>
      <c r="AA72" s="107"/>
      <c r="AB72" s="107"/>
    </row>
    <row r="73" spans="1:28" ht="13.9">
      <c r="A73" s="171"/>
      <c r="B73" s="240" t="s">
        <v>343</v>
      </c>
      <c r="C73" s="240"/>
      <c r="D73" s="355"/>
      <c r="E73" s="355"/>
      <c r="F73" s="241"/>
      <c r="G73" s="210"/>
      <c r="H73" s="196"/>
      <c r="I73" s="196"/>
      <c r="J73" s="196"/>
      <c r="K73" s="1"/>
      <c r="L73" s="1"/>
      <c r="M73" s="107"/>
      <c r="N73" s="107"/>
      <c r="O73" s="107"/>
      <c r="P73" s="107"/>
      <c r="Q73" s="107"/>
      <c r="R73" s="107"/>
      <c r="S73" s="107"/>
      <c r="T73" s="107"/>
      <c r="U73" s="107"/>
      <c r="V73" s="107"/>
      <c r="W73" s="107"/>
      <c r="X73" s="107"/>
      <c r="Y73" s="107"/>
      <c r="Z73" s="107"/>
      <c r="AA73" s="107"/>
      <c r="AB73" s="107"/>
    </row>
    <row r="74" spans="1:28" ht="55.15">
      <c r="A74" s="171" t="s">
        <v>167</v>
      </c>
      <c r="B74" s="172" t="s">
        <v>168</v>
      </c>
      <c r="C74" s="173" t="s">
        <v>344</v>
      </c>
      <c r="D74" s="351">
        <v>1</v>
      </c>
      <c r="E74" s="352">
        <v>0</v>
      </c>
      <c r="F74" s="239"/>
      <c r="G74" s="207" t="s">
        <v>447</v>
      </c>
      <c r="H74" s="196"/>
      <c r="I74" s="196"/>
      <c r="J74" s="196"/>
      <c r="K74" s="1"/>
      <c r="L74" s="1"/>
      <c r="M74" s="107"/>
      <c r="N74" s="107"/>
      <c r="O74" s="107"/>
      <c r="P74" s="107"/>
      <c r="Q74" s="107"/>
      <c r="R74" s="107"/>
      <c r="S74" s="107"/>
      <c r="T74" s="107"/>
      <c r="U74" s="107"/>
      <c r="V74" s="107"/>
      <c r="W74" s="107"/>
      <c r="X74" s="107"/>
      <c r="Y74" s="107"/>
      <c r="Z74" s="107"/>
      <c r="AA74" s="107"/>
      <c r="AB74" s="107"/>
    </row>
    <row r="75" spans="1:28" ht="41.45">
      <c r="A75" s="171" t="s">
        <v>169</v>
      </c>
      <c r="B75" s="172" t="s">
        <v>170</v>
      </c>
      <c r="C75" s="173"/>
      <c r="D75" s="351">
        <v>1</v>
      </c>
      <c r="E75" s="352">
        <v>0</v>
      </c>
      <c r="F75" s="175"/>
      <c r="G75" s="207"/>
      <c r="H75" s="196"/>
      <c r="I75" s="196"/>
      <c r="J75" s="196"/>
      <c r="K75" s="1"/>
      <c r="L75" s="1"/>
      <c r="M75" s="107"/>
      <c r="N75" s="107"/>
      <c r="O75" s="107"/>
      <c r="P75" s="107"/>
      <c r="Q75" s="107"/>
      <c r="R75" s="107"/>
      <c r="S75" s="107"/>
      <c r="T75" s="107"/>
      <c r="U75" s="107"/>
      <c r="V75" s="107"/>
      <c r="W75" s="107"/>
      <c r="X75" s="107"/>
      <c r="Y75" s="107"/>
      <c r="Z75" s="107"/>
      <c r="AA75" s="107"/>
      <c r="AB75" s="107"/>
    </row>
    <row r="76" spans="1:28" ht="13.9">
      <c r="A76" s="171"/>
      <c r="B76" s="240" t="s">
        <v>348</v>
      </c>
      <c r="C76" s="240"/>
      <c r="D76" s="355"/>
      <c r="E76" s="355"/>
      <c r="F76" s="241"/>
      <c r="G76" s="210"/>
      <c r="H76" s="196"/>
      <c r="I76" s="196"/>
      <c r="J76" s="196"/>
      <c r="K76" s="1"/>
      <c r="L76" s="1"/>
      <c r="M76" s="107"/>
      <c r="N76" s="107"/>
      <c r="O76" s="107"/>
      <c r="P76" s="107"/>
      <c r="Q76" s="107"/>
      <c r="R76" s="107"/>
      <c r="S76" s="107"/>
      <c r="T76" s="107"/>
      <c r="U76" s="107"/>
      <c r="V76" s="107"/>
      <c r="W76" s="107"/>
      <c r="X76" s="107"/>
      <c r="Y76" s="107"/>
      <c r="Z76" s="107"/>
      <c r="AA76" s="107"/>
      <c r="AB76" s="107"/>
    </row>
    <row r="77" spans="1:28" ht="55.15">
      <c r="A77" s="171" t="s">
        <v>172</v>
      </c>
      <c r="B77" s="172" t="s">
        <v>173</v>
      </c>
      <c r="C77" s="173" t="s">
        <v>349</v>
      </c>
      <c r="D77" s="351">
        <v>1</v>
      </c>
      <c r="E77" s="352">
        <v>1</v>
      </c>
      <c r="F77" s="196"/>
      <c r="G77" s="196" t="s">
        <v>449</v>
      </c>
      <c r="H77" s="196"/>
      <c r="I77" s="378"/>
      <c r="J77" s="196"/>
      <c r="K77" s="1"/>
      <c r="L77" s="1"/>
      <c r="M77" s="107"/>
      <c r="N77" s="107"/>
      <c r="O77" s="107"/>
      <c r="P77" s="107"/>
      <c r="Q77" s="107"/>
      <c r="R77" s="107"/>
      <c r="S77" s="107"/>
      <c r="T77" s="107"/>
      <c r="U77" s="107"/>
      <c r="V77" s="107"/>
      <c r="W77" s="107"/>
      <c r="X77" s="107"/>
      <c r="Y77" s="107"/>
      <c r="Z77" s="107"/>
      <c r="AA77" s="107"/>
      <c r="AB77" s="107"/>
    </row>
    <row r="78" spans="1:28" ht="41.45">
      <c r="A78" s="171" t="s">
        <v>174</v>
      </c>
      <c r="B78" s="172" t="s">
        <v>175</v>
      </c>
      <c r="C78" s="173"/>
      <c r="D78" s="351">
        <v>1</v>
      </c>
      <c r="E78" s="352">
        <v>0</v>
      </c>
      <c r="F78" s="196"/>
      <c r="G78" s="196"/>
      <c r="H78" s="196"/>
      <c r="I78" s="381"/>
      <c r="J78" s="196"/>
      <c r="K78" s="1"/>
      <c r="L78" s="1"/>
      <c r="M78" s="107"/>
      <c r="N78" s="107"/>
      <c r="O78" s="107"/>
      <c r="P78" s="107"/>
      <c r="Q78" s="107"/>
      <c r="R78" s="107"/>
      <c r="S78" s="107"/>
      <c r="T78" s="107"/>
      <c r="U78" s="107"/>
      <c r="V78" s="107"/>
      <c r="W78" s="107"/>
      <c r="X78" s="107"/>
      <c r="Y78" s="107"/>
      <c r="Z78" s="107"/>
      <c r="AA78" s="107"/>
      <c r="AB78" s="107"/>
    </row>
    <row r="79" spans="1:28" ht="13.9">
      <c r="A79" s="171"/>
      <c r="B79" s="240" t="s">
        <v>351</v>
      </c>
      <c r="C79" s="240"/>
      <c r="D79" s="355"/>
      <c r="E79" s="355"/>
      <c r="F79" s="241"/>
      <c r="G79" s="210"/>
      <c r="H79" s="196"/>
      <c r="I79" s="196"/>
      <c r="J79" s="196"/>
      <c r="K79" s="1"/>
      <c r="L79" s="1"/>
      <c r="M79" s="107"/>
      <c r="N79" s="107"/>
      <c r="O79" s="107"/>
      <c r="P79" s="107"/>
      <c r="Q79" s="107"/>
      <c r="R79" s="107"/>
      <c r="S79" s="107"/>
      <c r="T79" s="107"/>
      <c r="U79" s="107"/>
      <c r="V79" s="107"/>
      <c r="W79" s="107"/>
      <c r="X79" s="107"/>
      <c r="Y79" s="107"/>
      <c r="Z79" s="107"/>
      <c r="AA79" s="107"/>
      <c r="AB79" s="107"/>
    </row>
    <row r="80" spans="1:28" ht="55.15">
      <c r="A80" s="171" t="s">
        <v>179</v>
      </c>
      <c r="B80" s="172" t="s">
        <v>180</v>
      </c>
      <c r="C80" s="173"/>
      <c r="D80" s="351">
        <v>1</v>
      </c>
      <c r="E80" s="352">
        <v>0</v>
      </c>
      <c r="F80" s="175"/>
      <c r="G80" s="207"/>
      <c r="H80" s="196"/>
      <c r="I80" s="196"/>
      <c r="J80" s="196"/>
      <c r="K80" s="1"/>
      <c r="L80" s="1"/>
      <c r="M80" s="107"/>
      <c r="N80" s="107"/>
      <c r="O80" s="107"/>
      <c r="P80" s="107"/>
      <c r="Q80" s="107"/>
      <c r="R80" s="107"/>
      <c r="S80" s="107"/>
      <c r="T80" s="107"/>
      <c r="U80" s="107"/>
      <c r="V80" s="107"/>
      <c r="W80" s="107"/>
      <c r="X80" s="107"/>
      <c r="Y80" s="107"/>
      <c r="Z80" s="107"/>
      <c r="AA80" s="107"/>
      <c r="AB80" s="107"/>
    </row>
    <row r="81" spans="1:28" ht="55.15">
      <c r="A81" s="171" t="s">
        <v>181</v>
      </c>
      <c r="B81" s="172" t="s">
        <v>182</v>
      </c>
      <c r="C81" s="173"/>
      <c r="D81" s="351">
        <v>1</v>
      </c>
      <c r="E81" s="352" t="s">
        <v>311</v>
      </c>
      <c r="F81" s="175"/>
      <c r="G81" s="207"/>
      <c r="H81" s="196"/>
      <c r="I81" s="196"/>
      <c r="J81" s="196"/>
      <c r="K81" s="1"/>
      <c r="L81" s="1"/>
      <c r="M81" s="107"/>
      <c r="N81" s="107"/>
      <c r="O81" s="107"/>
      <c r="P81" s="107"/>
      <c r="Q81" s="107"/>
      <c r="R81" s="107"/>
      <c r="S81" s="107"/>
      <c r="T81" s="107"/>
      <c r="U81" s="107"/>
      <c r="V81" s="107"/>
      <c r="W81" s="107"/>
      <c r="X81" s="107"/>
      <c r="Y81" s="107"/>
      <c r="Z81" s="107"/>
      <c r="AA81" s="107"/>
      <c r="AB81" s="107"/>
    </row>
    <row r="82" spans="1:28" ht="41.45">
      <c r="A82" s="171" t="s">
        <v>183</v>
      </c>
      <c r="B82" s="172" t="s">
        <v>184</v>
      </c>
      <c r="C82" s="173"/>
      <c r="D82" s="351">
        <v>1</v>
      </c>
      <c r="E82" s="352">
        <v>0</v>
      </c>
      <c r="F82" s="175"/>
      <c r="G82" s="207"/>
      <c r="H82" s="196"/>
      <c r="I82" s="196"/>
      <c r="J82" s="196"/>
      <c r="K82" s="1"/>
      <c r="L82" s="1"/>
      <c r="M82" s="107"/>
      <c r="N82" s="107"/>
      <c r="O82" s="107"/>
      <c r="P82" s="107"/>
      <c r="Q82" s="107"/>
      <c r="R82" s="107"/>
      <c r="S82" s="107"/>
      <c r="T82" s="107"/>
      <c r="U82" s="107"/>
      <c r="V82" s="107"/>
      <c r="W82" s="107"/>
      <c r="X82" s="107"/>
      <c r="Y82" s="107"/>
      <c r="Z82" s="107"/>
      <c r="AA82" s="107"/>
      <c r="AB82" s="107"/>
    </row>
    <row r="83" spans="1:28" ht="13.9">
      <c r="A83" s="171"/>
      <c r="B83" s="173"/>
      <c r="C83" s="173"/>
      <c r="D83" s="351"/>
      <c r="E83" s="352"/>
      <c r="F83" s="175"/>
      <c r="G83" s="207"/>
      <c r="H83" s="196"/>
      <c r="I83" s="196"/>
      <c r="J83" s="196"/>
      <c r="K83" s="1"/>
      <c r="L83" s="1"/>
      <c r="M83" s="107"/>
      <c r="N83" s="107"/>
      <c r="O83" s="107"/>
      <c r="P83" s="107"/>
      <c r="Q83" s="107"/>
      <c r="R83" s="107"/>
      <c r="S83" s="107"/>
      <c r="T83" s="107"/>
      <c r="U83" s="107"/>
      <c r="V83" s="107"/>
      <c r="W83" s="107"/>
      <c r="X83" s="107"/>
      <c r="Y83" s="107"/>
      <c r="Z83" s="107"/>
      <c r="AA83" s="107"/>
      <c r="AB83" s="107"/>
    </row>
    <row r="84" spans="1:28" ht="13.9">
      <c r="A84" s="162" t="s">
        <v>450</v>
      </c>
      <c r="B84" s="168" t="s">
        <v>353</v>
      </c>
      <c r="C84" s="169"/>
      <c r="D84" s="353"/>
      <c r="E84" s="353"/>
      <c r="F84" s="170"/>
      <c r="G84" s="205"/>
      <c r="H84" s="196"/>
      <c r="I84" s="196"/>
      <c r="J84" s="196"/>
      <c r="K84" s="200"/>
      <c r="L84" s="200"/>
      <c r="M84" s="107"/>
      <c r="N84" s="107"/>
      <c r="O84" s="107"/>
      <c r="P84" s="107"/>
      <c r="Q84" s="107"/>
      <c r="R84" s="107"/>
      <c r="S84" s="107"/>
      <c r="T84" s="107"/>
      <c r="U84" s="107"/>
      <c r="V84" s="107"/>
      <c r="W84" s="107"/>
      <c r="X84" s="107"/>
      <c r="Y84" s="107"/>
      <c r="Z84" s="107"/>
      <c r="AA84" s="107"/>
      <c r="AB84" s="107"/>
    </row>
    <row r="85" spans="1:28" ht="41.45">
      <c r="A85" s="222" t="s">
        <v>451</v>
      </c>
      <c r="B85" s="172" t="s">
        <v>186</v>
      </c>
      <c r="C85" s="173" t="s">
        <v>354</v>
      </c>
      <c r="D85" s="351">
        <v>2</v>
      </c>
      <c r="E85" s="352">
        <v>0</v>
      </c>
      <c r="F85" s="175"/>
      <c r="G85" s="196"/>
      <c r="H85" s="196"/>
      <c r="I85" s="196"/>
      <c r="J85" s="196"/>
      <c r="K85" s="249" t="s">
        <v>2</v>
      </c>
      <c r="L85" s="359">
        <f>SUM(D85:D88)-SUMIF(E85:E88,"-",D85:D88)</f>
        <v>2</v>
      </c>
      <c r="M85" s="107"/>
      <c r="N85" s="107"/>
      <c r="O85" s="107"/>
      <c r="P85" s="107"/>
      <c r="Q85" s="107"/>
      <c r="R85" s="107"/>
      <c r="S85" s="107"/>
      <c r="T85" s="107"/>
      <c r="U85" s="107"/>
      <c r="V85" s="107"/>
      <c r="W85" s="107"/>
      <c r="X85" s="107"/>
      <c r="Y85" s="107"/>
      <c r="Z85" s="107"/>
      <c r="AA85" s="107"/>
      <c r="AB85" s="107"/>
    </row>
    <row r="86" spans="1:28" ht="54" customHeight="1">
      <c r="B86" s="172"/>
      <c r="C86" s="173"/>
      <c r="D86" s="351"/>
      <c r="E86" s="352"/>
      <c r="F86" s="196"/>
      <c r="G86" s="196"/>
      <c r="H86" s="196"/>
      <c r="I86" s="196"/>
      <c r="J86" s="196"/>
      <c r="K86" s="249" t="s">
        <v>3</v>
      </c>
      <c r="L86" s="359">
        <f>SUMIF(E85:E88,"~?",D85:D88)</f>
        <v>0</v>
      </c>
      <c r="M86" s="107"/>
      <c r="N86" s="107"/>
      <c r="O86" s="107"/>
      <c r="P86" s="107"/>
      <c r="Q86" s="107"/>
      <c r="R86" s="107"/>
      <c r="S86" s="107"/>
      <c r="T86" s="107"/>
      <c r="U86" s="107"/>
      <c r="V86" s="107"/>
      <c r="W86" s="107"/>
      <c r="X86" s="107"/>
      <c r="Y86" s="107"/>
      <c r="Z86" s="107"/>
      <c r="AA86" s="107"/>
      <c r="AB86" s="107"/>
    </row>
    <row r="87" spans="1:28" ht="45.6" customHeight="1">
      <c r="B87" s="172"/>
      <c r="C87" s="173"/>
      <c r="D87" s="351"/>
      <c r="E87" s="352"/>
      <c r="F87" s="175"/>
      <c r="G87" s="206"/>
      <c r="H87" s="196"/>
      <c r="I87" s="196"/>
      <c r="J87" s="196"/>
      <c r="K87" s="249" t="s">
        <v>4</v>
      </c>
      <c r="L87" s="359">
        <f>SUM(E85:E88)</f>
        <v>0</v>
      </c>
      <c r="M87" s="107"/>
      <c r="N87" s="107"/>
      <c r="O87" s="107"/>
      <c r="P87" s="107"/>
      <c r="Q87" s="107"/>
      <c r="R87" s="107"/>
      <c r="S87" s="107"/>
      <c r="T87" s="107"/>
      <c r="U87" s="107"/>
      <c r="V87" s="107"/>
      <c r="W87" s="107"/>
      <c r="X87" s="107"/>
      <c r="Y87" s="107"/>
      <c r="Z87" s="107"/>
      <c r="AA87" s="107"/>
      <c r="AB87" s="107"/>
    </row>
    <row r="88" spans="1:28" ht="27.6">
      <c r="A88" s="171"/>
      <c r="B88" s="173"/>
      <c r="C88" s="173"/>
      <c r="D88" s="351"/>
      <c r="E88" s="352"/>
      <c r="F88" s="175"/>
      <c r="G88" s="207"/>
      <c r="H88" s="196"/>
      <c r="I88" s="196"/>
      <c r="J88" s="196"/>
      <c r="K88" s="249" t="s">
        <v>5</v>
      </c>
      <c r="L88" s="359">
        <f>L85-L86</f>
        <v>2</v>
      </c>
      <c r="M88" s="107"/>
      <c r="N88" s="107"/>
      <c r="O88" s="107"/>
      <c r="P88" s="107"/>
      <c r="Q88" s="107"/>
      <c r="R88" s="107"/>
      <c r="S88" s="107"/>
      <c r="T88" s="107"/>
      <c r="U88" s="107"/>
      <c r="V88" s="107"/>
      <c r="W88" s="107"/>
      <c r="X88" s="107"/>
      <c r="Y88" s="107"/>
      <c r="Z88" s="107"/>
      <c r="AA88" s="107"/>
      <c r="AB88" s="107"/>
    </row>
    <row r="89" spans="1:28" ht="39.6" customHeight="1">
      <c r="A89" s="171"/>
      <c r="B89" s="173"/>
      <c r="C89" s="173"/>
      <c r="D89" s="351"/>
      <c r="E89" s="352"/>
      <c r="F89" s="175"/>
      <c r="G89" s="207"/>
      <c r="H89" s="196"/>
      <c r="I89" s="196"/>
      <c r="J89" s="196"/>
      <c r="K89" s="252" t="s">
        <v>423</v>
      </c>
      <c r="L89" s="253">
        <f>IFERROR(L87/L85,"N/A")</f>
        <v>0</v>
      </c>
      <c r="M89" s="107"/>
      <c r="N89" s="107"/>
      <c r="O89" s="107"/>
      <c r="P89" s="107"/>
      <c r="Q89" s="107"/>
      <c r="R89" s="107"/>
      <c r="S89" s="107"/>
      <c r="T89" s="107"/>
      <c r="U89" s="107"/>
      <c r="V89" s="107"/>
      <c r="W89" s="107"/>
      <c r="X89" s="107"/>
      <c r="Y89" s="107"/>
      <c r="Z89" s="107"/>
      <c r="AA89" s="107"/>
      <c r="AB89" s="107"/>
    </row>
    <row r="90" spans="1:28" ht="31.15" customHeight="1">
      <c r="A90" s="162" t="s">
        <v>452</v>
      </c>
      <c r="B90" s="168" t="s">
        <v>37</v>
      </c>
      <c r="C90" s="169"/>
      <c r="D90" s="353"/>
      <c r="E90" s="353"/>
      <c r="F90" s="170"/>
      <c r="G90" s="205"/>
      <c r="H90" s="196"/>
      <c r="I90" s="196"/>
      <c r="J90" s="196"/>
      <c r="M90" s="107"/>
      <c r="N90" s="107"/>
      <c r="O90" s="107"/>
      <c r="P90" s="107"/>
      <c r="Q90" s="107"/>
      <c r="R90" s="107"/>
      <c r="S90" s="107"/>
      <c r="T90" s="107"/>
      <c r="U90" s="107"/>
      <c r="V90" s="107"/>
      <c r="W90" s="107"/>
      <c r="X90" s="107"/>
      <c r="Y90" s="107"/>
      <c r="Z90" s="107"/>
      <c r="AA90" s="107"/>
      <c r="AB90" s="107"/>
    </row>
    <row r="91" spans="1:28" ht="27.6">
      <c r="A91" s="171" t="s">
        <v>453</v>
      </c>
      <c r="B91" s="172" t="s">
        <v>190</v>
      </c>
      <c r="C91" s="173" t="s">
        <v>359</v>
      </c>
      <c r="D91" s="351">
        <v>3</v>
      </c>
      <c r="E91" s="352">
        <v>3</v>
      </c>
      <c r="F91" s="175"/>
      <c r="G91" s="206" t="s">
        <v>454</v>
      </c>
      <c r="H91" s="196"/>
      <c r="I91" s="196"/>
      <c r="J91" s="196"/>
      <c r="K91" s="249" t="s">
        <v>2</v>
      </c>
      <c r="L91" s="359">
        <f>SUM(D91:D94)-SUMIF(E91:E94,"-",D91:D94)</f>
        <v>5</v>
      </c>
      <c r="M91" s="107"/>
      <c r="N91" s="107"/>
      <c r="O91" s="107"/>
      <c r="P91" s="107"/>
      <c r="Q91" s="107"/>
      <c r="R91" s="107"/>
      <c r="S91" s="107"/>
      <c r="T91" s="107"/>
      <c r="U91" s="107"/>
      <c r="V91" s="107"/>
      <c r="W91" s="107"/>
      <c r="X91" s="107"/>
      <c r="Y91" s="107"/>
      <c r="Z91" s="107"/>
      <c r="AA91" s="107"/>
      <c r="AB91" s="107"/>
    </row>
    <row r="92" spans="1:28" ht="41.45">
      <c r="A92" s="222" t="s">
        <v>455</v>
      </c>
      <c r="B92" s="176" t="s">
        <v>191</v>
      </c>
      <c r="C92" s="173" t="s">
        <v>361</v>
      </c>
      <c r="D92" s="351">
        <v>2</v>
      </c>
      <c r="E92" s="352">
        <v>1</v>
      </c>
      <c r="F92" s="196"/>
      <c r="G92" s="196" t="s">
        <v>456</v>
      </c>
      <c r="H92" s="196"/>
      <c r="I92" s="196"/>
      <c r="J92" s="196"/>
      <c r="K92" s="249" t="s">
        <v>3</v>
      </c>
      <c r="L92" s="359">
        <f>SUMIF(E91:E94,"~?",D91:D94)</f>
        <v>0</v>
      </c>
      <c r="M92" s="107"/>
      <c r="N92" s="107"/>
      <c r="O92" s="107"/>
      <c r="P92" s="107"/>
      <c r="Q92" s="107"/>
      <c r="R92" s="107"/>
      <c r="S92" s="107"/>
      <c r="T92" s="107"/>
      <c r="U92" s="107"/>
      <c r="V92" s="107"/>
      <c r="W92" s="107"/>
      <c r="X92" s="107"/>
      <c r="Y92" s="107"/>
      <c r="Z92" s="107"/>
      <c r="AA92" s="107"/>
      <c r="AB92" s="107"/>
    </row>
    <row r="93" spans="1:28" ht="22.9" customHeight="1">
      <c r="A93" s="171"/>
      <c r="B93" s="176"/>
      <c r="C93" s="173"/>
      <c r="D93" s="351"/>
      <c r="E93" s="352"/>
      <c r="F93" s="196"/>
      <c r="G93" s="196"/>
      <c r="H93" s="196"/>
      <c r="I93" s="196"/>
      <c r="J93" s="196"/>
      <c r="K93" s="249" t="s">
        <v>4</v>
      </c>
      <c r="L93" s="359">
        <f>SUM(E91:E94)</f>
        <v>4</v>
      </c>
      <c r="M93" s="107"/>
      <c r="N93" s="107"/>
      <c r="O93" s="107"/>
      <c r="P93" s="107"/>
      <c r="Q93" s="107"/>
      <c r="R93" s="107"/>
      <c r="S93" s="107"/>
      <c r="T93" s="107"/>
      <c r="U93" s="107"/>
      <c r="V93" s="107"/>
      <c r="W93" s="107"/>
      <c r="X93" s="107"/>
      <c r="Y93" s="107"/>
      <c r="Z93" s="107"/>
      <c r="AA93" s="107"/>
      <c r="AB93" s="107"/>
    </row>
    <row r="94" spans="1:28" ht="27.6">
      <c r="A94" s="171"/>
      <c r="B94" s="172"/>
      <c r="C94" s="173"/>
      <c r="D94" s="351"/>
      <c r="E94" s="352"/>
      <c r="F94" s="175"/>
      <c r="G94" s="207"/>
      <c r="H94" s="196"/>
      <c r="I94" s="196"/>
      <c r="J94" s="196"/>
      <c r="K94" s="249" t="s">
        <v>5</v>
      </c>
      <c r="L94" s="359">
        <f>L91-L92</f>
        <v>5</v>
      </c>
      <c r="M94" s="107"/>
      <c r="N94" s="107"/>
      <c r="O94" s="107"/>
      <c r="P94" s="107"/>
      <c r="Q94" s="107"/>
      <c r="R94" s="107"/>
      <c r="S94" s="107"/>
      <c r="T94" s="107"/>
      <c r="U94" s="107"/>
      <c r="V94" s="107"/>
      <c r="W94" s="107"/>
      <c r="X94" s="107"/>
      <c r="Y94" s="107"/>
      <c r="Z94" s="107"/>
      <c r="AA94" s="107"/>
      <c r="AB94" s="107"/>
    </row>
    <row r="95" spans="1:28" ht="42.6" customHeight="1">
      <c r="A95" s="171"/>
      <c r="B95" s="172"/>
      <c r="C95" s="173"/>
      <c r="D95" s="351"/>
      <c r="E95" s="352"/>
      <c r="F95" s="175"/>
      <c r="G95" s="207"/>
      <c r="H95" s="196"/>
      <c r="I95" s="196"/>
      <c r="J95" s="196"/>
      <c r="K95" s="252" t="s">
        <v>423</v>
      </c>
      <c r="L95" s="253">
        <f>IFERROR(L93/L91,"N/A")</f>
        <v>0.8</v>
      </c>
      <c r="M95" s="107"/>
      <c r="N95" s="107"/>
      <c r="O95" s="107"/>
      <c r="P95" s="107"/>
      <c r="Q95" s="107"/>
      <c r="R95" s="107"/>
      <c r="S95" s="107"/>
      <c r="T95" s="107"/>
      <c r="U95" s="107"/>
      <c r="V95" s="107"/>
      <c r="W95" s="107"/>
      <c r="X95" s="107"/>
      <c r="Y95" s="107"/>
      <c r="Z95" s="107"/>
      <c r="AA95" s="107"/>
      <c r="AB95" s="107"/>
    </row>
    <row r="96" spans="1:28" ht="33.6" customHeight="1">
      <c r="A96" s="162" t="s">
        <v>457</v>
      </c>
      <c r="B96" s="168" t="s">
        <v>363</v>
      </c>
      <c r="C96" s="169"/>
      <c r="D96" s="353"/>
      <c r="E96" s="353"/>
      <c r="F96" s="170"/>
      <c r="G96" s="205"/>
      <c r="H96" s="196"/>
      <c r="I96" s="196"/>
      <c r="J96" s="196"/>
      <c r="M96" s="107"/>
      <c r="N96" s="107"/>
      <c r="O96" s="107"/>
      <c r="P96" s="107"/>
      <c r="Q96" s="107"/>
      <c r="R96" s="107"/>
      <c r="S96" s="107"/>
      <c r="T96" s="107"/>
      <c r="U96" s="107"/>
      <c r="V96" s="107"/>
      <c r="W96" s="107"/>
      <c r="X96" s="107"/>
      <c r="Y96" s="107"/>
      <c r="Z96" s="107"/>
      <c r="AA96" s="107"/>
      <c r="AB96" s="107"/>
    </row>
    <row r="97" spans="1:28" ht="41.45">
      <c r="A97" s="222" t="s">
        <v>458</v>
      </c>
      <c r="B97" s="172" t="s">
        <v>193</v>
      </c>
      <c r="C97" s="173" t="s">
        <v>364</v>
      </c>
      <c r="D97" s="351">
        <v>1</v>
      </c>
      <c r="E97" s="352">
        <v>0.5</v>
      </c>
      <c r="F97" s="175"/>
      <c r="G97" s="207" t="s">
        <v>459</v>
      </c>
      <c r="H97" s="196"/>
      <c r="I97" s="196"/>
      <c r="J97" s="196"/>
      <c r="K97" s="249" t="s">
        <v>2</v>
      </c>
      <c r="L97" s="359">
        <f>SUM(D97:D102)-SUMIF(E97:E102,"-",D97:D102)</f>
        <v>5</v>
      </c>
      <c r="M97" s="107"/>
      <c r="N97" s="107"/>
      <c r="O97" s="107"/>
      <c r="P97" s="107"/>
      <c r="Q97" s="107"/>
      <c r="R97" s="107"/>
      <c r="S97" s="107"/>
      <c r="T97" s="107"/>
      <c r="U97" s="107"/>
      <c r="V97" s="107"/>
      <c r="W97" s="107"/>
      <c r="X97" s="107"/>
      <c r="Y97" s="107"/>
      <c r="Z97" s="107"/>
      <c r="AA97" s="107"/>
      <c r="AB97" s="107"/>
    </row>
    <row r="98" spans="1:28" ht="41.45">
      <c r="A98" s="222" t="s">
        <v>460</v>
      </c>
      <c r="B98" s="172" t="s">
        <v>194</v>
      </c>
      <c r="C98" s="173" t="s">
        <v>366</v>
      </c>
      <c r="D98" s="351">
        <v>1</v>
      </c>
      <c r="E98" s="352">
        <v>1</v>
      </c>
      <c r="F98" s="175"/>
      <c r="G98" s="207"/>
      <c r="H98" s="196"/>
      <c r="I98" s="196"/>
      <c r="J98" s="196"/>
      <c r="K98" s="249" t="s">
        <v>3</v>
      </c>
      <c r="L98" s="359">
        <f>SUMIF(E97:E102,"~?",D97:D102)</f>
        <v>0</v>
      </c>
      <c r="M98" s="107"/>
      <c r="N98" s="107"/>
      <c r="O98" s="107"/>
      <c r="P98" s="107"/>
      <c r="Q98" s="107"/>
      <c r="R98" s="107"/>
      <c r="S98" s="107"/>
      <c r="T98" s="107"/>
      <c r="U98" s="107"/>
      <c r="V98" s="107"/>
      <c r="W98" s="107"/>
      <c r="X98" s="107"/>
      <c r="Y98" s="107"/>
      <c r="Z98" s="107"/>
      <c r="AA98" s="107"/>
      <c r="AB98" s="107"/>
    </row>
    <row r="99" spans="1:28" ht="82.9">
      <c r="A99" s="222" t="s">
        <v>461</v>
      </c>
      <c r="B99" s="172" t="s">
        <v>195</v>
      </c>
      <c r="C99" s="173" t="s">
        <v>368</v>
      </c>
      <c r="D99" s="351">
        <v>2</v>
      </c>
      <c r="E99" s="352">
        <v>0</v>
      </c>
      <c r="F99" s="175"/>
      <c r="G99" s="207" t="s">
        <v>462</v>
      </c>
      <c r="H99" s="196"/>
      <c r="I99" s="196"/>
      <c r="J99" s="196"/>
      <c r="K99" s="249" t="s">
        <v>4</v>
      </c>
      <c r="L99" s="359">
        <f>SUM(E97:E102)</f>
        <v>1.5</v>
      </c>
      <c r="M99" s="107"/>
      <c r="N99" s="107"/>
      <c r="O99" s="107"/>
      <c r="P99" s="107"/>
      <c r="Q99" s="107"/>
      <c r="R99" s="107"/>
      <c r="S99" s="107"/>
      <c r="T99" s="107"/>
      <c r="U99" s="107"/>
      <c r="V99" s="107"/>
      <c r="W99" s="107"/>
      <c r="X99" s="107"/>
      <c r="Y99" s="107"/>
      <c r="Z99" s="107"/>
      <c r="AA99" s="107"/>
      <c r="AB99" s="107"/>
    </row>
    <row r="100" spans="1:28" ht="27.6">
      <c r="A100" s="222" t="s">
        <v>463</v>
      </c>
      <c r="B100" s="172" t="s">
        <v>197</v>
      </c>
      <c r="C100" s="173" t="s">
        <v>371</v>
      </c>
      <c r="D100" s="351">
        <v>1</v>
      </c>
      <c r="E100" s="352">
        <v>0</v>
      </c>
      <c r="F100" s="175"/>
      <c r="G100" s="207"/>
      <c r="H100" s="196"/>
      <c r="I100" s="196"/>
      <c r="J100" s="196"/>
      <c r="K100" s="249" t="s">
        <v>5</v>
      </c>
      <c r="L100" s="359">
        <f>L97-L98</f>
        <v>5</v>
      </c>
      <c r="M100" s="107"/>
      <c r="N100" s="107"/>
      <c r="O100" s="107"/>
      <c r="P100" s="107"/>
      <c r="Q100" s="107"/>
      <c r="R100" s="107"/>
      <c r="S100" s="107"/>
      <c r="T100" s="107"/>
      <c r="U100" s="107"/>
      <c r="V100" s="107"/>
      <c r="W100" s="107"/>
      <c r="X100" s="107"/>
      <c r="Y100" s="107"/>
      <c r="Z100" s="107"/>
      <c r="AA100" s="107"/>
      <c r="AB100" s="107"/>
    </row>
    <row r="101" spans="1:28" ht="27.6">
      <c r="A101" s="177"/>
      <c r="B101" s="258"/>
      <c r="C101" s="259"/>
      <c r="D101" s="357"/>
      <c r="E101" s="357"/>
      <c r="F101" s="260"/>
      <c r="G101" s="211"/>
      <c r="H101" s="196"/>
      <c r="I101" s="196"/>
      <c r="J101" s="196"/>
      <c r="K101" s="252" t="s">
        <v>423</v>
      </c>
      <c r="L101" s="253">
        <f>IFERROR(L99/L97,"N/A")</f>
        <v>0.3</v>
      </c>
      <c r="M101" s="107"/>
      <c r="N101" s="107"/>
      <c r="O101" s="107"/>
      <c r="P101" s="107"/>
      <c r="Q101" s="107"/>
      <c r="R101" s="107"/>
      <c r="S101" s="107"/>
      <c r="T101" s="107"/>
      <c r="U101" s="107"/>
      <c r="V101" s="107"/>
      <c r="W101" s="107"/>
      <c r="X101" s="107"/>
      <c r="Y101" s="107"/>
      <c r="Z101" s="107"/>
      <c r="AA101" s="107"/>
      <c r="AB101" s="107"/>
    </row>
    <row r="102" spans="1:28" ht="13.9">
      <c r="A102" s="178"/>
      <c r="D102" s="354"/>
      <c r="E102" s="354"/>
      <c r="H102" s="196"/>
      <c r="I102" s="196"/>
      <c r="J102" s="196"/>
      <c r="M102" s="107"/>
      <c r="N102" s="107"/>
      <c r="O102" s="107"/>
      <c r="P102" s="107"/>
      <c r="Q102" s="107"/>
      <c r="R102" s="107"/>
      <c r="S102" s="107"/>
      <c r="T102" s="107"/>
      <c r="U102" s="107"/>
      <c r="V102" s="107"/>
      <c r="W102" s="107"/>
      <c r="X102" s="107"/>
      <c r="Y102" s="107"/>
      <c r="Z102" s="107"/>
      <c r="AA102" s="107"/>
      <c r="AB102" s="107"/>
    </row>
    <row r="103" spans="1:28" ht="13.9">
      <c r="A103" s="171"/>
      <c r="B103" s="173"/>
      <c r="C103" s="173"/>
      <c r="D103" s="351"/>
      <c r="E103" s="352"/>
      <c r="F103" s="175"/>
      <c r="G103" s="207"/>
      <c r="H103" s="196"/>
      <c r="I103" s="196"/>
      <c r="J103" s="196"/>
      <c r="K103" s="1"/>
      <c r="L103" s="1"/>
      <c r="M103" s="107"/>
      <c r="N103" s="107"/>
      <c r="O103" s="107"/>
      <c r="P103" s="107"/>
      <c r="Q103" s="107"/>
      <c r="R103" s="107"/>
      <c r="S103" s="107"/>
      <c r="T103" s="107"/>
      <c r="U103" s="107"/>
      <c r="V103" s="107"/>
      <c r="W103" s="107"/>
      <c r="X103" s="107"/>
      <c r="Y103" s="107"/>
      <c r="Z103" s="107"/>
      <c r="AA103" s="107"/>
      <c r="AB103" s="107"/>
    </row>
    <row r="104" spans="1:28" ht="13.9">
      <c r="A104" s="162" t="s">
        <v>464</v>
      </c>
      <c r="B104" s="168" t="s">
        <v>373</v>
      </c>
      <c r="C104" s="169"/>
      <c r="D104" s="353"/>
      <c r="E104" s="353"/>
      <c r="F104" s="170"/>
      <c r="G104" s="205"/>
      <c r="H104" s="196"/>
      <c r="I104" s="196"/>
      <c r="J104" s="196"/>
      <c r="K104" s="200"/>
      <c r="L104" s="200"/>
      <c r="M104" s="107"/>
      <c r="N104" s="107"/>
      <c r="O104" s="107"/>
      <c r="P104" s="107"/>
      <c r="Q104" s="107"/>
      <c r="R104" s="107"/>
      <c r="S104" s="107"/>
      <c r="T104" s="107"/>
      <c r="U104" s="107"/>
      <c r="V104" s="107"/>
      <c r="W104" s="107"/>
      <c r="X104" s="107"/>
      <c r="Y104" s="107"/>
      <c r="Z104" s="107"/>
      <c r="AA104" s="107"/>
      <c r="AB104" s="107"/>
    </row>
    <row r="105" spans="1:28" ht="55.15">
      <c r="A105" s="223" t="s">
        <v>465</v>
      </c>
      <c r="B105" s="172" t="s">
        <v>199</v>
      </c>
      <c r="C105" s="173" t="s">
        <v>374</v>
      </c>
      <c r="D105" s="351">
        <v>2</v>
      </c>
      <c r="E105" s="352">
        <v>0</v>
      </c>
      <c r="F105" s="175"/>
      <c r="G105" s="207"/>
      <c r="H105" s="196"/>
      <c r="I105" s="196"/>
      <c r="J105" s="196"/>
      <c r="K105" s="249" t="s">
        <v>2</v>
      </c>
      <c r="L105" s="359">
        <f>SUM(D105:D109)-SUMIF(E105:E109,"-",D105:D109)</f>
        <v>7</v>
      </c>
      <c r="M105" s="107"/>
      <c r="N105" s="107"/>
      <c r="O105" s="107"/>
      <c r="P105" s="107"/>
      <c r="Q105" s="107"/>
      <c r="R105" s="107"/>
      <c r="S105" s="107"/>
      <c r="T105" s="107"/>
      <c r="U105" s="107"/>
      <c r="V105" s="107"/>
      <c r="W105" s="107"/>
      <c r="X105" s="107"/>
      <c r="Y105" s="107"/>
      <c r="Z105" s="107"/>
      <c r="AA105" s="107"/>
      <c r="AB105" s="107"/>
    </row>
    <row r="106" spans="1:28" ht="96.6">
      <c r="A106" s="223" t="s">
        <v>466</v>
      </c>
      <c r="B106" s="173" t="s">
        <v>200</v>
      </c>
      <c r="C106" s="173" t="s">
        <v>467</v>
      </c>
      <c r="D106" s="351">
        <v>3</v>
      </c>
      <c r="E106" s="352">
        <v>0</v>
      </c>
      <c r="F106" s="175"/>
      <c r="G106" s="207"/>
      <c r="H106" s="196"/>
      <c r="I106" s="196"/>
      <c r="J106" s="196"/>
      <c r="K106" s="249" t="s">
        <v>3</v>
      </c>
      <c r="L106" s="359">
        <f>SUMIF(E105:E109,"~?",D105:D109)</f>
        <v>0</v>
      </c>
      <c r="M106" s="107"/>
      <c r="N106" s="107"/>
      <c r="O106" s="107"/>
      <c r="P106" s="107"/>
      <c r="Q106" s="107"/>
      <c r="R106" s="107"/>
      <c r="S106" s="107"/>
      <c r="T106" s="107"/>
      <c r="U106" s="107"/>
      <c r="V106" s="107"/>
      <c r="W106" s="107"/>
      <c r="X106" s="107"/>
      <c r="Y106" s="107"/>
      <c r="Z106" s="107"/>
      <c r="AA106" s="107"/>
      <c r="AB106" s="107"/>
    </row>
    <row r="107" spans="1:28" ht="55.15">
      <c r="A107" s="222" t="s">
        <v>468</v>
      </c>
      <c r="B107" s="173" t="s">
        <v>202</v>
      </c>
      <c r="C107" s="173" t="s">
        <v>377</v>
      </c>
      <c r="D107" s="351">
        <v>2</v>
      </c>
      <c r="E107" s="352">
        <v>0</v>
      </c>
      <c r="F107" s="175"/>
      <c r="G107" s="207"/>
      <c r="H107" s="196"/>
      <c r="I107" s="196"/>
      <c r="J107" s="196"/>
      <c r="K107" s="249" t="s">
        <v>4</v>
      </c>
      <c r="L107" s="359">
        <f>SUM(E105:E109)</f>
        <v>0</v>
      </c>
      <c r="M107" s="107"/>
      <c r="N107" s="107"/>
      <c r="O107" s="107"/>
      <c r="P107" s="107"/>
      <c r="Q107" s="107"/>
      <c r="R107" s="107"/>
      <c r="S107" s="107"/>
      <c r="T107" s="107"/>
      <c r="U107" s="107"/>
      <c r="V107" s="107"/>
      <c r="W107" s="107"/>
      <c r="X107" s="107"/>
      <c r="Y107" s="107"/>
      <c r="Z107" s="107"/>
      <c r="AA107" s="107"/>
      <c r="AB107" s="107"/>
    </row>
    <row r="108" spans="1:28" ht="27.6">
      <c r="D108" s="354"/>
      <c r="E108" s="354"/>
      <c r="H108" s="196"/>
      <c r="I108" s="196"/>
      <c r="J108" s="196"/>
      <c r="K108" s="249" t="s">
        <v>5</v>
      </c>
      <c r="L108" s="359">
        <f>L105-L106</f>
        <v>7</v>
      </c>
      <c r="M108" s="107"/>
      <c r="N108" s="107"/>
      <c r="O108" s="107"/>
      <c r="P108" s="107"/>
      <c r="Q108" s="107"/>
      <c r="R108" s="107"/>
      <c r="S108" s="107"/>
      <c r="T108" s="107"/>
      <c r="U108" s="107"/>
      <c r="V108" s="107"/>
      <c r="W108" s="107"/>
      <c r="X108" s="107"/>
      <c r="Y108" s="107"/>
      <c r="Z108" s="107"/>
      <c r="AA108" s="107"/>
      <c r="AB108" s="107"/>
    </row>
    <row r="109" spans="1:28" ht="27.6">
      <c r="A109" s="171"/>
      <c r="B109" s="173"/>
      <c r="C109" s="173"/>
      <c r="D109" s="351"/>
      <c r="E109" s="352"/>
      <c r="F109" s="175"/>
      <c r="G109" s="207"/>
      <c r="H109" s="196"/>
      <c r="I109" s="196"/>
      <c r="J109" s="196"/>
      <c r="K109" s="252" t="s">
        <v>423</v>
      </c>
      <c r="L109" s="253">
        <f>IFERROR(L107/L105,"N/A")</f>
        <v>0</v>
      </c>
      <c r="M109" s="107"/>
      <c r="N109" s="107"/>
      <c r="O109" s="107"/>
      <c r="P109" s="107"/>
      <c r="Q109" s="107"/>
      <c r="R109" s="107"/>
      <c r="S109" s="107"/>
      <c r="T109" s="107"/>
      <c r="U109" s="107"/>
      <c r="V109" s="107"/>
      <c r="W109" s="107"/>
      <c r="X109" s="107"/>
      <c r="Y109" s="107"/>
      <c r="Z109" s="107"/>
      <c r="AA109" s="107"/>
      <c r="AB109" s="107"/>
    </row>
    <row r="110" spans="1:28" ht="13.9">
      <c r="A110" s="162" t="s">
        <v>469</v>
      </c>
      <c r="B110" s="168" t="s">
        <v>203</v>
      </c>
      <c r="C110" s="169"/>
      <c r="D110" s="353"/>
      <c r="E110" s="353"/>
      <c r="F110" s="170"/>
      <c r="G110" s="205"/>
      <c r="H110" s="196"/>
      <c r="I110" s="196"/>
      <c r="J110" s="196"/>
      <c r="K110" s="200"/>
      <c r="L110" s="200"/>
      <c r="M110" s="107"/>
      <c r="N110" s="107"/>
      <c r="O110" s="107"/>
      <c r="P110" s="107"/>
      <c r="Q110" s="107"/>
      <c r="R110" s="107"/>
      <c r="S110" s="107"/>
      <c r="T110" s="107"/>
      <c r="U110" s="107"/>
      <c r="V110" s="107"/>
      <c r="W110" s="107"/>
      <c r="X110" s="107"/>
      <c r="Y110" s="107"/>
      <c r="Z110" s="107"/>
      <c r="AA110" s="107"/>
      <c r="AB110" s="107"/>
    </row>
    <row r="111" spans="1:28" ht="27.6">
      <c r="A111" s="222" t="s">
        <v>470</v>
      </c>
      <c r="B111" s="172" t="s">
        <v>204</v>
      </c>
      <c r="C111" s="173"/>
      <c r="D111" s="351">
        <v>3</v>
      </c>
      <c r="E111" s="352" t="s">
        <v>311</v>
      </c>
      <c r="F111" s="207"/>
      <c r="G111" s="207"/>
      <c r="H111" s="196"/>
      <c r="I111" s="196"/>
      <c r="J111" s="196"/>
      <c r="K111" s="249" t="s">
        <v>2</v>
      </c>
      <c r="L111" s="359">
        <f>SUM(D111:D115)-SUMIF(E111:E115,"-",D111:D115)</f>
        <v>0</v>
      </c>
      <c r="M111" s="107"/>
      <c r="N111" s="107"/>
      <c r="O111" s="107"/>
      <c r="P111" s="107"/>
      <c r="Q111" s="107"/>
      <c r="R111" s="107"/>
      <c r="S111" s="107"/>
      <c r="T111" s="107"/>
      <c r="U111" s="107"/>
      <c r="V111" s="107"/>
      <c r="W111" s="107"/>
      <c r="X111" s="107"/>
      <c r="Y111" s="107"/>
      <c r="Z111" s="107"/>
      <c r="AA111" s="107"/>
      <c r="AB111" s="107"/>
    </row>
    <row r="112" spans="1:28" ht="55.15">
      <c r="A112" s="222" t="s">
        <v>471</v>
      </c>
      <c r="B112" s="201" t="s">
        <v>205</v>
      </c>
      <c r="C112" s="173"/>
      <c r="D112" s="351">
        <v>1</v>
      </c>
      <c r="E112" s="352" t="s">
        <v>311</v>
      </c>
      <c r="F112" s="175"/>
      <c r="G112" s="207"/>
      <c r="H112" s="196"/>
      <c r="I112" s="196"/>
      <c r="J112" s="196"/>
      <c r="K112" s="249" t="s">
        <v>3</v>
      </c>
      <c r="L112" s="359">
        <f>SUMIF(E111:E115,"~?",D111:D115)</f>
        <v>0</v>
      </c>
      <c r="M112" s="107"/>
      <c r="N112" s="107"/>
      <c r="O112" s="107"/>
      <c r="P112" s="107"/>
      <c r="Q112" s="107"/>
      <c r="R112" s="107"/>
      <c r="S112" s="107"/>
      <c r="T112" s="107"/>
      <c r="U112" s="107"/>
      <c r="V112" s="107"/>
      <c r="W112" s="107"/>
      <c r="X112" s="107"/>
      <c r="Y112" s="107"/>
      <c r="Z112" s="107"/>
      <c r="AA112" s="107"/>
      <c r="AB112" s="107"/>
    </row>
    <row r="113" spans="1:28" ht="55.15">
      <c r="A113" s="222" t="s">
        <v>472</v>
      </c>
      <c r="B113" s="172" t="s">
        <v>207</v>
      </c>
      <c r="C113" s="173"/>
      <c r="D113" s="351">
        <v>2</v>
      </c>
      <c r="E113" s="352" t="s">
        <v>311</v>
      </c>
      <c r="F113" s="175"/>
      <c r="G113" s="207"/>
      <c r="H113" s="196"/>
      <c r="I113" s="196"/>
      <c r="J113" s="196"/>
      <c r="K113" s="249" t="s">
        <v>4</v>
      </c>
      <c r="L113" s="359">
        <f>SUM(E111:E115)</f>
        <v>0</v>
      </c>
      <c r="M113" s="107"/>
      <c r="N113" s="107"/>
      <c r="O113" s="107"/>
      <c r="P113" s="107"/>
      <c r="Q113" s="107"/>
      <c r="R113" s="107"/>
      <c r="S113" s="107"/>
      <c r="T113" s="107"/>
      <c r="U113" s="107"/>
      <c r="V113" s="107"/>
      <c r="W113" s="107"/>
      <c r="X113" s="107"/>
      <c r="Y113" s="107"/>
      <c r="Z113" s="107"/>
      <c r="AA113" s="107"/>
      <c r="AB113" s="107"/>
    </row>
    <row r="114" spans="1:28" ht="27.6">
      <c r="A114" s="222" t="s">
        <v>473</v>
      </c>
      <c r="B114" s="172" t="s">
        <v>208</v>
      </c>
      <c r="C114" s="173" t="s">
        <v>379</v>
      </c>
      <c r="D114" s="351">
        <v>1</v>
      </c>
      <c r="E114" s="352" t="s">
        <v>311</v>
      </c>
      <c r="F114" s="175"/>
      <c r="G114" s="207"/>
      <c r="H114" s="196"/>
      <c r="I114" s="196"/>
      <c r="J114" s="196"/>
      <c r="K114" s="249" t="s">
        <v>5</v>
      </c>
      <c r="L114" s="359">
        <f>L111-L112</f>
        <v>0</v>
      </c>
      <c r="M114" s="107"/>
      <c r="N114" s="107"/>
      <c r="O114" s="107"/>
      <c r="P114" s="107"/>
      <c r="Q114" s="107"/>
      <c r="R114" s="107"/>
      <c r="S114" s="107"/>
      <c r="T114" s="107"/>
      <c r="U114" s="107"/>
      <c r="V114" s="107"/>
      <c r="W114" s="107"/>
      <c r="X114" s="107"/>
      <c r="Y114" s="107"/>
      <c r="Z114" s="107"/>
      <c r="AA114" s="107"/>
      <c r="AB114" s="107"/>
    </row>
    <row r="115" spans="1:28" ht="27.6">
      <c r="D115" s="354"/>
      <c r="E115" s="354"/>
      <c r="H115" s="196"/>
      <c r="I115" s="196"/>
      <c r="J115" s="196"/>
      <c r="K115" s="252" t="s">
        <v>423</v>
      </c>
      <c r="L115" s="253" t="str">
        <f>IFERROR(L113/L111,"N/A")</f>
        <v>N/A</v>
      </c>
      <c r="M115" s="107"/>
      <c r="N115" s="107"/>
      <c r="O115" s="107"/>
      <c r="P115" s="107"/>
      <c r="Q115" s="107"/>
      <c r="R115" s="107"/>
      <c r="S115" s="107"/>
      <c r="T115" s="107"/>
      <c r="U115" s="107"/>
      <c r="V115" s="107"/>
      <c r="W115" s="107"/>
      <c r="X115" s="107"/>
      <c r="Y115" s="107"/>
      <c r="Z115" s="107"/>
      <c r="AA115" s="107"/>
      <c r="AB115" s="107"/>
    </row>
    <row r="116" spans="1:28" ht="13.9">
      <c r="A116" s="162" t="s">
        <v>474</v>
      </c>
      <c r="B116" s="168" t="s">
        <v>44</v>
      </c>
      <c r="C116" s="169"/>
      <c r="D116" s="353"/>
      <c r="E116" s="353"/>
      <c r="F116" s="170"/>
      <c r="G116" s="205"/>
      <c r="H116" s="196"/>
      <c r="I116" s="196"/>
      <c r="J116" s="196"/>
      <c r="K116" s="200"/>
      <c r="L116" s="200"/>
      <c r="M116" s="107"/>
      <c r="N116" s="107"/>
      <c r="O116" s="107"/>
      <c r="P116" s="107"/>
      <c r="Q116" s="107"/>
      <c r="R116" s="107"/>
      <c r="S116" s="107"/>
      <c r="T116" s="107"/>
      <c r="U116" s="107"/>
      <c r="V116" s="107"/>
      <c r="W116" s="107"/>
      <c r="X116" s="107"/>
      <c r="Y116" s="107"/>
      <c r="Z116" s="107"/>
      <c r="AA116" s="107"/>
      <c r="AB116" s="107"/>
    </row>
    <row r="117" spans="1:28" ht="55.15">
      <c r="A117" s="222" t="s">
        <v>475</v>
      </c>
      <c r="B117" s="172" t="s">
        <v>210</v>
      </c>
      <c r="C117" s="173" t="s">
        <v>380</v>
      </c>
      <c r="D117" s="351">
        <v>1</v>
      </c>
      <c r="E117" s="352">
        <v>1</v>
      </c>
      <c r="F117" s="175"/>
      <c r="G117" s="207"/>
      <c r="H117" s="196"/>
      <c r="I117" s="196"/>
      <c r="J117" s="196"/>
      <c r="K117" s="249" t="s">
        <v>2</v>
      </c>
      <c r="L117" s="359">
        <f>SUM(D117:D122)-SUMIF(E117:E122,"-",D117:D122)</f>
        <v>5</v>
      </c>
      <c r="M117" s="107"/>
      <c r="N117" s="107"/>
      <c r="O117" s="107"/>
      <c r="P117" s="107"/>
      <c r="Q117" s="107"/>
      <c r="R117" s="107"/>
      <c r="S117" s="107"/>
      <c r="T117" s="107"/>
      <c r="U117" s="107"/>
      <c r="V117" s="107"/>
      <c r="W117" s="107"/>
      <c r="X117" s="107"/>
      <c r="Y117" s="107"/>
      <c r="Z117" s="107"/>
      <c r="AA117" s="107"/>
      <c r="AB117" s="107"/>
    </row>
    <row r="118" spans="1:28" ht="27.6">
      <c r="A118" s="222" t="s">
        <v>476</v>
      </c>
      <c r="B118" s="172" t="s">
        <v>211</v>
      </c>
      <c r="C118" s="173"/>
      <c r="D118" s="351">
        <v>1</v>
      </c>
      <c r="E118" s="352">
        <v>1</v>
      </c>
      <c r="F118" s="175"/>
      <c r="G118" s="207"/>
      <c r="H118" s="196"/>
      <c r="I118" s="196"/>
      <c r="J118" s="196"/>
      <c r="K118" s="249" t="s">
        <v>3</v>
      </c>
      <c r="L118" s="359">
        <f>SUMIF(E117:E122,"~?",D117:D122)</f>
        <v>0</v>
      </c>
      <c r="M118" s="107"/>
      <c r="N118" s="107"/>
      <c r="O118" s="107"/>
      <c r="P118" s="107"/>
      <c r="Q118" s="107"/>
      <c r="R118" s="107"/>
      <c r="S118" s="107"/>
      <c r="T118" s="107"/>
      <c r="U118" s="107"/>
      <c r="V118" s="107"/>
      <c r="W118" s="107"/>
      <c r="X118" s="107"/>
      <c r="Y118" s="107"/>
      <c r="Z118" s="107"/>
      <c r="AA118" s="107"/>
      <c r="AB118" s="107"/>
    </row>
    <row r="119" spans="1:28" ht="55.15">
      <c r="A119" s="222" t="s">
        <v>477</v>
      </c>
      <c r="B119" s="172" t="s">
        <v>212</v>
      </c>
      <c r="C119" s="173" t="s">
        <v>383</v>
      </c>
      <c r="D119" s="351">
        <v>1</v>
      </c>
      <c r="E119" s="352">
        <v>1</v>
      </c>
      <c r="F119" s="175"/>
      <c r="G119" s="207"/>
      <c r="H119" s="196"/>
      <c r="I119" s="196"/>
      <c r="J119" s="196"/>
      <c r="K119" s="249" t="s">
        <v>4</v>
      </c>
      <c r="L119" s="359">
        <f>SUM(E117:E122)</f>
        <v>5</v>
      </c>
      <c r="M119" s="107"/>
      <c r="N119" s="107"/>
      <c r="O119" s="107"/>
      <c r="P119" s="107"/>
      <c r="Q119" s="107"/>
      <c r="R119" s="107"/>
      <c r="S119" s="107"/>
      <c r="T119" s="107"/>
      <c r="U119" s="107"/>
      <c r="V119" s="107"/>
      <c r="W119" s="107"/>
      <c r="X119" s="107"/>
      <c r="Y119" s="107"/>
      <c r="Z119" s="107"/>
      <c r="AA119" s="107"/>
      <c r="AB119" s="107"/>
    </row>
    <row r="120" spans="1:28" ht="41.45">
      <c r="A120" s="222" t="s">
        <v>478</v>
      </c>
      <c r="B120" s="172" t="s">
        <v>385</v>
      </c>
      <c r="C120" s="173" t="s">
        <v>386</v>
      </c>
      <c r="D120" s="351">
        <v>1</v>
      </c>
      <c r="E120" s="352">
        <v>1</v>
      </c>
      <c r="G120" s="207"/>
      <c r="H120" s="196"/>
      <c r="I120" s="196"/>
      <c r="J120" s="196"/>
      <c r="K120" s="249" t="s">
        <v>5</v>
      </c>
      <c r="L120" s="359">
        <f>L117-L118</f>
        <v>5</v>
      </c>
      <c r="M120" s="107"/>
      <c r="N120" s="107"/>
      <c r="O120" s="107"/>
      <c r="P120" s="107"/>
      <c r="Q120" s="107"/>
      <c r="R120" s="107"/>
      <c r="S120" s="107"/>
      <c r="T120" s="107"/>
      <c r="U120" s="107"/>
      <c r="V120" s="107"/>
      <c r="W120" s="107"/>
      <c r="X120" s="107"/>
      <c r="Y120" s="107"/>
      <c r="Z120" s="107"/>
      <c r="AA120" s="107"/>
      <c r="AB120" s="107"/>
    </row>
    <row r="121" spans="1:28" ht="41.45">
      <c r="A121" s="222" t="s">
        <v>479</v>
      </c>
      <c r="B121" s="172" t="s">
        <v>214</v>
      </c>
      <c r="C121" s="173" t="s">
        <v>388</v>
      </c>
      <c r="D121" s="351">
        <v>1</v>
      </c>
      <c r="E121" s="352">
        <v>1</v>
      </c>
      <c r="F121" s="175"/>
      <c r="G121" s="175"/>
      <c r="H121" s="196"/>
      <c r="I121" s="196"/>
      <c r="J121" s="196"/>
      <c r="K121" s="252" t="s">
        <v>423</v>
      </c>
      <c r="L121" s="253">
        <f>IFERROR(L119/L117,"N/A")</f>
        <v>1</v>
      </c>
      <c r="M121" s="107"/>
      <c r="N121" s="107"/>
      <c r="O121" s="107"/>
      <c r="P121" s="107"/>
      <c r="Q121" s="107"/>
      <c r="R121" s="107"/>
      <c r="S121" s="107"/>
      <c r="T121" s="107"/>
      <c r="U121" s="107"/>
      <c r="V121" s="107"/>
      <c r="W121" s="107"/>
      <c r="X121" s="107"/>
      <c r="Y121" s="107"/>
      <c r="Z121" s="107"/>
      <c r="AA121" s="107"/>
      <c r="AB121" s="107"/>
    </row>
    <row r="122" spans="1:28" ht="13.9">
      <c r="A122" s="171"/>
      <c r="B122" s="173"/>
      <c r="C122" s="173"/>
      <c r="D122" s="351"/>
      <c r="E122" s="352"/>
      <c r="F122" s="175"/>
      <c r="G122" s="207"/>
      <c r="H122" s="196"/>
      <c r="I122" s="196"/>
      <c r="J122" s="196"/>
      <c r="K122" s="1"/>
      <c r="L122" s="1"/>
      <c r="M122" s="107"/>
      <c r="N122" s="107"/>
      <c r="O122" s="107"/>
      <c r="P122" s="107"/>
      <c r="Q122" s="107"/>
      <c r="R122" s="107"/>
      <c r="S122" s="107"/>
      <c r="T122" s="107"/>
      <c r="U122" s="107"/>
      <c r="V122" s="107"/>
      <c r="W122" s="107"/>
      <c r="X122" s="107"/>
      <c r="Y122" s="107"/>
      <c r="Z122" s="107"/>
      <c r="AA122" s="107"/>
      <c r="AB122" s="107"/>
    </row>
    <row r="123" spans="1:28" ht="13.9">
      <c r="A123" s="162" t="s">
        <v>480</v>
      </c>
      <c r="B123" s="168" t="s">
        <v>45</v>
      </c>
      <c r="C123" s="169"/>
      <c r="D123" s="353"/>
      <c r="E123" s="353"/>
      <c r="F123" s="170"/>
      <c r="G123" s="205"/>
      <c r="H123" s="196"/>
      <c r="I123" s="196"/>
      <c r="J123" s="196"/>
      <c r="K123" s="200"/>
      <c r="L123" s="200"/>
      <c r="M123" s="107"/>
      <c r="N123" s="107"/>
      <c r="O123" s="107"/>
      <c r="P123" s="107"/>
      <c r="Q123" s="107"/>
      <c r="R123" s="107"/>
      <c r="S123" s="107"/>
      <c r="T123" s="107"/>
      <c r="U123" s="107"/>
      <c r="V123" s="107"/>
      <c r="W123" s="107"/>
      <c r="X123" s="107"/>
      <c r="Y123" s="107"/>
      <c r="Z123" s="107"/>
      <c r="AA123" s="107"/>
      <c r="AB123" s="107"/>
    </row>
    <row r="124" spans="1:28" ht="69">
      <c r="A124" s="223" t="s">
        <v>481</v>
      </c>
      <c r="B124" s="172" t="s">
        <v>215</v>
      </c>
      <c r="C124" s="173" t="s">
        <v>389</v>
      </c>
      <c r="D124" s="351">
        <v>1</v>
      </c>
      <c r="E124" s="352">
        <v>1</v>
      </c>
      <c r="F124" s="175"/>
      <c r="G124" s="207"/>
      <c r="H124" s="196"/>
      <c r="I124" s="196"/>
      <c r="J124" s="196"/>
      <c r="K124" s="249" t="s">
        <v>2</v>
      </c>
      <c r="L124" s="359">
        <f>SUM(D124:D130)-SUMIF(E124:E130,"-",D124:D130)</f>
        <v>7</v>
      </c>
      <c r="M124" s="107"/>
      <c r="N124" s="107"/>
      <c r="O124" s="107"/>
      <c r="P124" s="107"/>
      <c r="Q124" s="107"/>
      <c r="R124" s="107"/>
      <c r="S124" s="107"/>
      <c r="T124" s="107"/>
      <c r="U124" s="107"/>
      <c r="V124" s="107"/>
      <c r="W124" s="107"/>
      <c r="X124" s="107"/>
      <c r="Y124" s="107"/>
      <c r="Z124" s="107"/>
      <c r="AA124" s="107"/>
      <c r="AB124" s="107"/>
    </row>
    <row r="125" spans="1:28" ht="27.6">
      <c r="A125" s="223" t="s">
        <v>482</v>
      </c>
      <c r="B125" s="172" t="s">
        <v>216</v>
      </c>
      <c r="C125" s="173"/>
      <c r="D125" s="351">
        <v>1</v>
      </c>
      <c r="E125" s="352">
        <v>0</v>
      </c>
      <c r="F125" s="175"/>
      <c r="G125" s="207"/>
      <c r="H125" s="196"/>
      <c r="I125" s="196"/>
      <c r="J125" s="196"/>
      <c r="K125" s="249" t="s">
        <v>3</v>
      </c>
      <c r="L125" s="359">
        <f>SUMIF(E124:E130,"~?",D124:D130)</f>
        <v>0</v>
      </c>
      <c r="M125" s="107"/>
      <c r="N125" s="107"/>
      <c r="O125" s="107"/>
      <c r="P125" s="107"/>
      <c r="Q125" s="107"/>
      <c r="R125" s="107"/>
      <c r="S125" s="107"/>
      <c r="T125" s="107"/>
      <c r="U125" s="107"/>
      <c r="V125" s="107"/>
      <c r="W125" s="107"/>
      <c r="X125" s="107"/>
      <c r="Y125" s="107"/>
      <c r="Z125" s="107"/>
      <c r="AA125" s="107"/>
      <c r="AB125" s="107"/>
    </row>
    <row r="126" spans="1:28" ht="27.6">
      <c r="A126" s="223" t="s">
        <v>483</v>
      </c>
      <c r="B126" s="172" t="s">
        <v>217</v>
      </c>
      <c r="C126" s="173" t="s">
        <v>390</v>
      </c>
      <c r="D126" s="351">
        <v>1</v>
      </c>
      <c r="E126" s="352">
        <v>0</v>
      </c>
      <c r="F126" s="175"/>
      <c r="G126" s="207"/>
      <c r="H126" s="196"/>
      <c r="I126" s="196"/>
      <c r="J126" s="196"/>
      <c r="K126" s="249" t="s">
        <v>4</v>
      </c>
      <c r="L126" s="359">
        <f>SUM(E124:E130)</f>
        <v>1</v>
      </c>
      <c r="M126" s="107"/>
      <c r="N126" s="107"/>
      <c r="O126" s="107"/>
      <c r="P126" s="107"/>
      <c r="Q126" s="107"/>
      <c r="R126" s="107"/>
      <c r="S126" s="107"/>
      <c r="T126" s="107"/>
      <c r="U126" s="107"/>
      <c r="V126" s="107"/>
      <c r="W126" s="107"/>
      <c r="X126" s="107"/>
      <c r="Y126" s="107"/>
      <c r="Z126" s="107"/>
      <c r="AA126" s="107"/>
      <c r="AB126" s="107"/>
    </row>
    <row r="127" spans="1:28" ht="27.6">
      <c r="A127" s="223" t="s">
        <v>484</v>
      </c>
      <c r="B127" s="172" t="s">
        <v>218</v>
      </c>
      <c r="C127" s="173"/>
      <c r="D127" s="351">
        <v>1</v>
      </c>
      <c r="E127" s="352">
        <v>0</v>
      </c>
      <c r="F127" s="175"/>
      <c r="G127" s="207"/>
      <c r="H127" s="196"/>
      <c r="I127" s="196"/>
      <c r="J127" s="196"/>
      <c r="K127" s="249" t="s">
        <v>5</v>
      </c>
      <c r="L127" s="359">
        <f>L124-L125</f>
        <v>7</v>
      </c>
      <c r="M127" s="107"/>
      <c r="N127" s="107"/>
      <c r="O127" s="107"/>
      <c r="P127" s="107"/>
      <c r="Q127" s="107"/>
      <c r="R127" s="107"/>
      <c r="S127" s="107"/>
      <c r="T127" s="107"/>
      <c r="U127" s="107"/>
      <c r="V127" s="107"/>
      <c r="W127" s="107"/>
      <c r="X127" s="107"/>
      <c r="Y127" s="107"/>
      <c r="Z127" s="107"/>
      <c r="AA127" s="107"/>
      <c r="AB127" s="107"/>
    </row>
    <row r="128" spans="1:28" ht="41.45">
      <c r="A128" s="223" t="s">
        <v>485</v>
      </c>
      <c r="B128" s="172" t="s">
        <v>219</v>
      </c>
      <c r="C128" s="173" t="s">
        <v>391</v>
      </c>
      <c r="D128" s="351">
        <v>1</v>
      </c>
      <c r="E128" s="352">
        <v>0</v>
      </c>
      <c r="F128" s="175"/>
      <c r="G128" s="207"/>
      <c r="H128" s="196"/>
      <c r="I128" s="196"/>
      <c r="J128" s="196"/>
      <c r="K128" s="252" t="s">
        <v>423</v>
      </c>
      <c r="L128" s="253">
        <f>IFERROR(L126/L124,"N/A")</f>
        <v>0.14285714285714285</v>
      </c>
      <c r="M128" s="107"/>
      <c r="N128" s="107"/>
      <c r="O128" s="107"/>
      <c r="P128" s="107"/>
      <c r="Q128" s="107"/>
      <c r="R128" s="107"/>
      <c r="S128" s="107"/>
      <c r="T128" s="107"/>
      <c r="U128" s="107"/>
      <c r="V128" s="107"/>
      <c r="W128" s="107"/>
      <c r="X128" s="107"/>
      <c r="Y128" s="107"/>
      <c r="Z128" s="107"/>
      <c r="AA128" s="107"/>
      <c r="AB128" s="107"/>
    </row>
    <row r="129" spans="1:28" ht="27.6">
      <c r="A129" s="223" t="s">
        <v>486</v>
      </c>
      <c r="B129" s="172" t="s">
        <v>220</v>
      </c>
      <c r="C129" s="173" t="s">
        <v>392</v>
      </c>
      <c r="D129" s="351">
        <v>1</v>
      </c>
      <c r="E129" s="352">
        <v>0</v>
      </c>
      <c r="F129" s="175"/>
      <c r="G129" s="207"/>
      <c r="H129" s="196"/>
      <c r="I129" s="196"/>
      <c r="J129" s="196"/>
      <c r="K129" s="1"/>
      <c r="L129" s="1"/>
      <c r="M129" s="107"/>
      <c r="N129" s="107"/>
      <c r="O129" s="107"/>
      <c r="P129" s="107"/>
      <c r="Q129" s="107"/>
      <c r="R129" s="107"/>
      <c r="S129" s="107"/>
      <c r="T129" s="107"/>
      <c r="U129" s="107"/>
      <c r="V129" s="107"/>
      <c r="W129" s="107"/>
      <c r="X129" s="107"/>
      <c r="Y129" s="107"/>
      <c r="Z129" s="107"/>
      <c r="AA129" s="107"/>
      <c r="AB129" s="107"/>
    </row>
    <row r="130" spans="1:28" ht="96.6">
      <c r="A130" s="223" t="s">
        <v>487</v>
      </c>
      <c r="B130" s="172" t="s">
        <v>221</v>
      </c>
      <c r="C130" s="173" t="s">
        <v>393</v>
      </c>
      <c r="D130" s="351">
        <v>1</v>
      </c>
      <c r="E130" s="352">
        <v>0</v>
      </c>
      <c r="F130" s="175"/>
      <c r="G130" s="207"/>
      <c r="H130" s="196"/>
      <c r="I130" s="196"/>
      <c r="J130" s="196"/>
      <c r="K130" s="1"/>
      <c r="L130" s="1"/>
      <c r="M130" s="107"/>
      <c r="N130" s="107"/>
      <c r="O130" s="107"/>
      <c r="P130" s="107"/>
      <c r="Q130" s="107"/>
      <c r="R130" s="107"/>
      <c r="S130" s="107"/>
      <c r="T130" s="107"/>
      <c r="U130" s="107"/>
      <c r="V130" s="107"/>
      <c r="W130" s="107"/>
      <c r="X130" s="107"/>
      <c r="Y130" s="107"/>
      <c r="Z130" s="107"/>
      <c r="AA130" s="107"/>
      <c r="AB130" s="107"/>
    </row>
    <row r="131" spans="1:28" ht="13.9">
      <c r="A131" s="261"/>
      <c r="B131" s="173"/>
      <c r="C131" s="173"/>
      <c r="D131" s="351"/>
      <c r="E131" s="352"/>
      <c r="F131" s="175"/>
      <c r="G131" s="207"/>
      <c r="H131" s="196"/>
      <c r="I131" s="196"/>
      <c r="J131" s="196"/>
      <c r="K131" s="1"/>
      <c r="L131" s="1"/>
      <c r="M131" s="107"/>
      <c r="N131" s="107"/>
      <c r="O131" s="107"/>
      <c r="P131" s="107"/>
      <c r="Q131" s="107"/>
      <c r="R131" s="107"/>
      <c r="S131" s="107"/>
      <c r="T131" s="107"/>
      <c r="U131" s="107"/>
      <c r="V131" s="107"/>
      <c r="W131" s="107"/>
      <c r="X131" s="107"/>
      <c r="Y131" s="107"/>
      <c r="Z131" s="107"/>
      <c r="AA131" s="107"/>
      <c r="AB131" s="107"/>
    </row>
    <row r="132" spans="1:28" ht="13.9">
      <c r="A132" s="162" t="s">
        <v>488</v>
      </c>
      <c r="B132" s="168" t="s">
        <v>47</v>
      </c>
      <c r="C132" s="169"/>
      <c r="D132" s="353"/>
      <c r="E132" s="353"/>
      <c r="F132" s="170"/>
      <c r="G132" s="205"/>
      <c r="H132" s="196"/>
      <c r="I132" s="196"/>
      <c r="J132" s="196"/>
      <c r="K132" s="200"/>
      <c r="L132" s="200"/>
      <c r="M132" s="107"/>
      <c r="N132" s="107"/>
      <c r="O132" s="107"/>
      <c r="P132" s="107"/>
      <c r="Q132" s="107"/>
      <c r="R132" s="107"/>
      <c r="S132" s="107"/>
      <c r="T132" s="107"/>
      <c r="U132" s="107"/>
      <c r="V132" s="107"/>
      <c r="W132" s="107"/>
      <c r="X132" s="107"/>
      <c r="Y132" s="107"/>
      <c r="Z132" s="107"/>
      <c r="AA132" s="107"/>
      <c r="AB132" s="107"/>
    </row>
    <row r="133" spans="1:28" ht="27.6">
      <c r="A133" s="223" t="s">
        <v>489</v>
      </c>
      <c r="B133" s="172" t="s">
        <v>223</v>
      </c>
      <c r="C133" s="173" t="s">
        <v>394</v>
      </c>
      <c r="D133" s="351">
        <v>1</v>
      </c>
      <c r="E133" s="352">
        <v>0</v>
      </c>
      <c r="F133" s="175"/>
      <c r="G133" s="207"/>
      <c r="H133" s="196"/>
      <c r="I133" s="196"/>
      <c r="J133" s="196"/>
      <c r="K133" s="249" t="s">
        <v>2</v>
      </c>
      <c r="L133" s="359">
        <f>SUM(D133:D146)-SUMIF(E133:E146,"-",D133:D146)</f>
        <v>12</v>
      </c>
      <c r="M133" s="107"/>
      <c r="N133" s="107"/>
      <c r="O133" s="107"/>
      <c r="P133" s="107"/>
      <c r="Q133" s="107"/>
      <c r="R133" s="107"/>
      <c r="S133" s="107"/>
      <c r="T133" s="107"/>
      <c r="U133" s="107"/>
      <c r="V133" s="107"/>
      <c r="W133" s="107"/>
      <c r="X133" s="107"/>
      <c r="Y133" s="107"/>
      <c r="Z133" s="107"/>
      <c r="AA133" s="107"/>
      <c r="AB133" s="107"/>
    </row>
    <row r="134" spans="1:28" ht="41.45">
      <c r="A134" s="223" t="s">
        <v>490</v>
      </c>
      <c r="B134" s="172" t="s">
        <v>224</v>
      </c>
      <c r="C134" s="173" t="s">
        <v>395</v>
      </c>
      <c r="D134" s="351">
        <v>1</v>
      </c>
      <c r="E134" s="352">
        <v>0</v>
      </c>
      <c r="F134" s="175"/>
      <c r="G134" s="207"/>
      <c r="H134" s="196"/>
      <c r="I134" s="196"/>
      <c r="J134" s="196"/>
      <c r="K134" s="249" t="s">
        <v>3</v>
      </c>
      <c r="L134" s="359">
        <f>SUMIF(E133:E146,"~?",D133:D146)</f>
        <v>0</v>
      </c>
      <c r="M134" s="107"/>
      <c r="N134" s="107"/>
      <c r="O134" s="107"/>
      <c r="P134" s="107"/>
      <c r="Q134" s="107"/>
      <c r="R134" s="107"/>
      <c r="S134" s="107"/>
      <c r="T134" s="107"/>
      <c r="U134" s="107"/>
      <c r="V134" s="107"/>
      <c r="W134" s="107"/>
      <c r="X134" s="107"/>
      <c r="Y134" s="107"/>
      <c r="Z134" s="107"/>
      <c r="AA134" s="107"/>
      <c r="AB134" s="107"/>
    </row>
    <row r="135" spans="1:28" ht="41.45">
      <c r="A135" s="223" t="s">
        <v>491</v>
      </c>
      <c r="B135" s="172" t="s">
        <v>225</v>
      </c>
      <c r="C135" s="173" t="s">
        <v>396</v>
      </c>
      <c r="D135" s="351">
        <v>1</v>
      </c>
      <c r="E135" s="352">
        <v>0</v>
      </c>
      <c r="F135" s="175"/>
      <c r="G135" s="207"/>
      <c r="H135" s="196"/>
      <c r="I135" s="196"/>
      <c r="J135" s="196"/>
      <c r="K135" s="249" t="s">
        <v>4</v>
      </c>
      <c r="L135" s="359">
        <f>SUM(E133:E145)</f>
        <v>0</v>
      </c>
      <c r="M135" s="107"/>
      <c r="N135" s="107"/>
      <c r="O135" s="107"/>
      <c r="P135" s="107"/>
      <c r="Q135" s="107"/>
      <c r="R135" s="107"/>
      <c r="S135" s="107"/>
      <c r="T135" s="107"/>
      <c r="U135" s="107"/>
      <c r="V135" s="107"/>
      <c r="W135" s="107"/>
      <c r="X135" s="107"/>
      <c r="Y135" s="107"/>
      <c r="Z135" s="107"/>
      <c r="AA135" s="107"/>
      <c r="AB135" s="107"/>
    </row>
    <row r="136" spans="1:28" ht="82.9">
      <c r="A136" s="223" t="s">
        <v>492</v>
      </c>
      <c r="B136" s="172" t="s">
        <v>226</v>
      </c>
      <c r="C136" s="173" t="s">
        <v>397</v>
      </c>
      <c r="D136" s="351">
        <v>1</v>
      </c>
      <c r="E136" s="352">
        <v>0</v>
      </c>
      <c r="F136" s="175"/>
      <c r="G136" s="207"/>
      <c r="H136" s="196"/>
      <c r="I136" s="196"/>
      <c r="J136" s="196"/>
      <c r="K136" s="249" t="s">
        <v>5</v>
      </c>
      <c r="L136" s="359">
        <f>L133-L134</f>
        <v>12</v>
      </c>
      <c r="M136" s="107"/>
      <c r="N136" s="107"/>
      <c r="O136" s="107"/>
      <c r="P136" s="107"/>
      <c r="Q136" s="107"/>
      <c r="R136" s="107"/>
      <c r="S136" s="107"/>
      <c r="T136" s="107"/>
      <c r="U136" s="107"/>
      <c r="V136" s="107"/>
      <c r="W136" s="107"/>
      <c r="X136" s="107"/>
      <c r="Y136" s="107"/>
      <c r="Z136" s="107"/>
      <c r="AA136" s="107"/>
      <c r="AB136" s="107"/>
    </row>
    <row r="137" spans="1:28" ht="27.6">
      <c r="A137" s="262"/>
      <c r="B137" s="173"/>
      <c r="C137" s="173"/>
      <c r="D137" s="351"/>
      <c r="E137" s="352"/>
      <c r="F137" s="175"/>
      <c r="G137" s="207"/>
      <c r="H137" s="196"/>
      <c r="I137" s="196"/>
      <c r="J137" s="196"/>
      <c r="K137" s="252" t="s">
        <v>423</v>
      </c>
      <c r="L137" s="253">
        <f>IFERROR(L135/L133,"N/A")</f>
        <v>0</v>
      </c>
      <c r="M137" s="107"/>
      <c r="N137" s="107"/>
      <c r="O137" s="107"/>
      <c r="P137" s="107"/>
      <c r="Q137" s="107"/>
      <c r="R137" s="107"/>
      <c r="S137" s="107"/>
      <c r="T137" s="107"/>
      <c r="U137" s="107"/>
      <c r="V137" s="107"/>
      <c r="W137" s="107"/>
      <c r="X137" s="107"/>
      <c r="Y137" s="107"/>
      <c r="Z137" s="107"/>
      <c r="AA137" s="107"/>
      <c r="AB137" s="107"/>
    </row>
    <row r="138" spans="1:28" ht="13.9">
      <c r="A138" s="262"/>
      <c r="B138" s="242" t="s">
        <v>398</v>
      </c>
      <c r="C138" s="240"/>
      <c r="D138" s="355"/>
      <c r="E138" s="355"/>
      <c r="F138" s="241"/>
      <c r="G138" s="210"/>
      <c r="H138" s="196"/>
      <c r="I138" s="196"/>
      <c r="J138" s="196"/>
      <c r="K138" s="1"/>
      <c r="L138" s="1"/>
      <c r="M138" s="107"/>
      <c r="N138" s="107"/>
      <c r="O138" s="107"/>
      <c r="P138" s="107"/>
      <c r="Q138" s="107"/>
      <c r="R138" s="107"/>
      <c r="S138" s="107"/>
      <c r="T138" s="107"/>
      <c r="U138" s="107"/>
      <c r="V138" s="107"/>
      <c r="W138" s="107"/>
      <c r="X138" s="107"/>
      <c r="Y138" s="107"/>
      <c r="Z138" s="107"/>
      <c r="AA138" s="107"/>
      <c r="AB138" s="107"/>
    </row>
    <row r="139" spans="1:28" ht="27.6">
      <c r="A139" s="223" t="s">
        <v>493</v>
      </c>
      <c r="B139" s="172" t="s">
        <v>228</v>
      </c>
      <c r="C139" s="173"/>
      <c r="D139" s="351">
        <v>1</v>
      </c>
      <c r="E139" s="352">
        <v>0</v>
      </c>
      <c r="F139" s="175"/>
      <c r="G139" s="207"/>
      <c r="H139" s="196"/>
      <c r="I139" s="196"/>
      <c r="J139" s="196"/>
      <c r="K139" s="1"/>
      <c r="L139" s="1"/>
      <c r="M139" s="107"/>
      <c r="N139" s="107"/>
      <c r="O139" s="107"/>
      <c r="P139" s="107"/>
      <c r="Q139" s="107"/>
      <c r="R139" s="107"/>
      <c r="S139" s="107"/>
      <c r="T139" s="107"/>
      <c r="U139" s="107"/>
      <c r="V139" s="107"/>
      <c r="W139" s="107"/>
      <c r="X139" s="107"/>
      <c r="Y139" s="107"/>
      <c r="Z139" s="107"/>
      <c r="AA139" s="107"/>
      <c r="AB139" s="107"/>
    </row>
    <row r="140" spans="1:28" ht="27.6">
      <c r="A140" s="223" t="s">
        <v>494</v>
      </c>
      <c r="B140" s="172" t="s">
        <v>229</v>
      </c>
      <c r="C140" s="173"/>
      <c r="D140" s="351">
        <v>1</v>
      </c>
      <c r="E140" s="352">
        <v>0</v>
      </c>
      <c r="F140" s="175"/>
      <c r="G140" s="207"/>
      <c r="H140" s="196"/>
      <c r="I140" s="196"/>
      <c r="J140" s="196"/>
      <c r="K140" s="1"/>
      <c r="L140" s="1"/>
      <c r="M140" s="107"/>
      <c r="N140" s="107"/>
      <c r="O140" s="107"/>
      <c r="P140" s="107"/>
      <c r="Q140" s="107"/>
      <c r="R140" s="107"/>
      <c r="S140" s="107"/>
      <c r="T140" s="107"/>
      <c r="U140" s="107"/>
      <c r="V140" s="107"/>
      <c r="W140" s="107"/>
      <c r="X140" s="107"/>
      <c r="Y140" s="107"/>
      <c r="Z140" s="107"/>
      <c r="AA140" s="107"/>
      <c r="AB140" s="107"/>
    </row>
    <row r="141" spans="1:28" ht="27.6">
      <c r="A141" s="223" t="s">
        <v>495</v>
      </c>
      <c r="B141" s="172" t="s">
        <v>230</v>
      </c>
      <c r="C141" s="173" t="s">
        <v>399</v>
      </c>
      <c r="D141" s="351">
        <v>1</v>
      </c>
      <c r="E141" s="352">
        <v>0</v>
      </c>
      <c r="F141" s="175"/>
      <c r="G141" s="207"/>
      <c r="H141" s="196"/>
      <c r="I141" s="196"/>
      <c r="J141" s="196"/>
      <c r="K141" s="1"/>
      <c r="L141" s="1"/>
      <c r="M141" s="107"/>
      <c r="N141" s="107"/>
      <c r="O141" s="107"/>
      <c r="P141" s="107"/>
      <c r="Q141" s="107"/>
      <c r="R141" s="107"/>
      <c r="S141" s="107"/>
      <c r="T141" s="107"/>
      <c r="U141" s="107"/>
      <c r="V141" s="107"/>
      <c r="W141" s="107"/>
      <c r="X141" s="107"/>
      <c r="Y141" s="107"/>
      <c r="Z141" s="107"/>
      <c r="AA141" s="107"/>
      <c r="AB141" s="107"/>
    </row>
    <row r="142" spans="1:28" ht="55.15">
      <c r="A142" s="223" t="s">
        <v>496</v>
      </c>
      <c r="B142" s="172" t="s">
        <v>231</v>
      </c>
      <c r="C142" s="173"/>
      <c r="D142" s="351">
        <v>1</v>
      </c>
      <c r="E142" s="352">
        <v>0</v>
      </c>
      <c r="F142" s="175"/>
      <c r="G142" s="207"/>
      <c r="H142" s="196"/>
      <c r="I142" s="196"/>
      <c r="J142" s="196"/>
      <c r="K142" s="1"/>
      <c r="L142" s="1"/>
      <c r="M142" s="107"/>
      <c r="N142" s="107"/>
      <c r="O142" s="107"/>
      <c r="P142" s="107"/>
      <c r="Q142" s="107"/>
      <c r="R142" s="107"/>
      <c r="S142" s="107"/>
      <c r="T142" s="107"/>
      <c r="U142" s="107"/>
      <c r="V142" s="107"/>
      <c r="W142" s="107"/>
      <c r="X142" s="107"/>
      <c r="Y142" s="107"/>
      <c r="Z142" s="107"/>
      <c r="AA142" s="107"/>
      <c r="AB142" s="107"/>
    </row>
    <row r="143" spans="1:28" ht="13.9">
      <c r="A143" s="223" t="s">
        <v>497</v>
      </c>
      <c r="B143" s="172" t="s">
        <v>232</v>
      </c>
      <c r="C143" s="173"/>
      <c r="D143" s="351">
        <v>1</v>
      </c>
      <c r="E143" s="352">
        <v>0</v>
      </c>
      <c r="F143" s="175"/>
      <c r="G143" s="207"/>
      <c r="H143" s="196"/>
      <c r="I143" s="196"/>
      <c r="J143" s="196"/>
      <c r="K143" s="1"/>
      <c r="L143" s="1"/>
      <c r="M143" s="107"/>
      <c r="N143" s="107"/>
      <c r="O143" s="107"/>
      <c r="P143" s="107"/>
      <c r="Q143" s="107"/>
      <c r="R143" s="107"/>
      <c r="S143" s="107"/>
      <c r="T143" s="107"/>
      <c r="U143" s="107"/>
      <c r="V143" s="107"/>
      <c r="W143" s="107"/>
      <c r="X143" s="107"/>
      <c r="Y143" s="107"/>
      <c r="Z143" s="107"/>
      <c r="AA143" s="107"/>
      <c r="AB143" s="107"/>
    </row>
    <row r="144" spans="1:28" ht="13.9">
      <c r="A144" s="223" t="s">
        <v>498</v>
      </c>
      <c r="B144" s="172" t="s">
        <v>499</v>
      </c>
      <c r="C144" s="173"/>
      <c r="D144" s="351">
        <v>1</v>
      </c>
      <c r="E144" s="352">
        <v>0</v>
      </c>
      <c r="F144" s="175"/>
      <c r="G144" s="207"/>
      <c r="H144" s="196"/>
      <c r="I144" s="196"/>
      <c r="J144" s="196"/>
      <c r="K144" s="1"/>
      <c r="L144" s="1"/>
      <c r="M144" s="107"/>
      <c r="N144" s="107"/>
      <c r="O144" s="107"/>
      <c r="P144" s="107"/>
      <c r="Q144" s="107"/>
      <c r="R144" s="107"/>
      <c r="S144" s="107"/>
      <c r="T144" s="107"/>
      <c r="U144" s="107"/>
      <c r="V144" s="107"/>
      <c r="W144" s="107"/>
      <c r="X144" s="107"/>
      <c r="Y144" s="107"/>
      <c r="Z144" s="107"/>
      <c r="AA144" s="107"/>
      <c r="AB144" s="107"/>
    </row>
    <row r="145" spans="1:28" ht="110.45">
      <c r="A145" s="223" t="s">
        <v>500</v>
      </c>
      <c r="B145" s="172" t="s">
        <v>234</v>
      </c>
      <c r="C145" s="173" t="s">
        <v>400</v>
      </c>
      <c r="D145" s="351">
        <v>2</v>
      </c>
      <c r="E145" s="352">
        <v>0</v>
      </c>
      <c r="F145" s="175"/>
      <c r="G145" s="207"/>
      <c r="H145" s="196"/>
      <c r="I145" s="196"/>
      <c r="J145" s="196"/>
      <c r="K145" s="1"/>
      <c r="L145" s="1"/>
      <c r="M145" s="107"/>
      <c r="N145" s="107"/>
      <c r="O145" s="107"/>
      <c r="P145" s="107"/>
      <c r="Q145" s="107"/>
      <c r="R145" s="107"/>
      <c r="S145" s="107"/>
      <c r="T145" s="107"/>
      <c r="U145" s="107"/>
      <c r="V145" s="107"/>
      <c r="W145" s="107"/>
      <c r="X145" s="107"/>
      <c r="Y145" s="107"/>
      <c r="Z145" s="107"/>
      <c r="AA145" s="107"/>
      <c r="AB145" s="107"/>
    </row>
    <row r="146" spans="1:28" ht="13.9">
      <c r="A146" s="262"/>
      <c r="B146" s="173"/>
      <c r="C146" s="173"/>
      <c r="D146" s="174"/>
      <c r="E146" s="188"/>
      <c r="F146" s="175"/>
      <c r="G146" s="207"/>
      <c r="H146" s="196"/>
      <c r="I146" s="196"/>
      <c r="J146" s="196"/>
      <c r="K146" s="1"/>
      <c r="L146" s="1"/>
      <c r="M146" s="107"/>
      <c r="N146" s="107"/>
      <c r="O146" s="107"/>
      <c r="P146" s="107"/>
      <c r="Q146" s="107"/>
      <c r="R146" s="107"/>
      <c r="S146" s="107"/>
      <c r="T146" s="107"/>
      <c r="U146" s="107"/>
      <c r="V146" s="107"/>
      <c r="W146" s="107"/>
      <c r="X146" s="107"/>
      <c r="Y146" s="107"/>
      <c r="Z146" s="107"/>
      <c r="AA146" s="107"/>
      <c r="AB146" s="107"/>
    </row>
    <row r="147" spans="1:28" ht="13.9">
      <c r="A147" s="171"/>
      <c r="B147" s="173"/>
      <c r="C147" s="173"/>
      <c r="D147" s="174"/>
      <c r="E147" s="188"/>
      <c r="F147" s="175"/>
      <c r="G147" s="207"/>
      <c r="H147" s="196"/>
      <c r="I147" s="196"/>
      <c r="J147" s="196"/>
      <c r="K147" s="1"/>
      <c r="L147" s="1"/>
      <c r="M147" s="107"/>
      <c r="N147" s="107"/>
      <c r="O147" s="107"/>
      <c r="P147" s="107"/>
      <c r="Q147" s="107"/>
      <c r="R147" s="107"/>
      <c r="S147" s="107"/>
      <c r="T147" s="107"/>
      <c r="U147" s="107"/>
      <c r="V147" s="107"/>
      <c r="W147" s="107"/>
      <c r="X147" s="107"/>
      <c r="Y147" s="107"/>
      <c r="Z147" s="107"/>
      <c r="AA147" s="107"/>
      <c r="AB147" s="107"/>
    </row>
    <row r="148" spans="1:28" ht="13.9">
      <c r="A148" s="179"/>
      <c r="B148" s="180"/>
      <c r="C148" s="180"/>
      <c r="D148" s="181"/>
      <c r="E148" s="192"/>
      <c r="F148" s="182"/>
      <c r="G148" s="212"/>
      <c r="H148" s="196"/>
      <c r="I148" s="196"/>
      <c r="J148" s="196"/>
      <c r="K148" s="1"/>
      <c r="L148" s="1"/>
      <c r="M148" s="107"/>
      <c r="N148" s="107"/>
      <c r="O148" s="107"/>
      <c r="P148" s="107"/>
      <c r="Q148" s="107"/>
      <c r="R148" s="107"/>
      <c r="S148" s="107"/>
      <c r="T148" s="107"/>
      <c r="U148" s="107"/>
      <c r="V148" s="107"/>
      <c r="W148" s="107"/>
      <c r="X148" s="107"/>
      <c r="Y148" s="107"/>
      <c r="Z148" s="107"/>
      <c r="AA148" s="107"/>
      <c r="AB148" s="107"/>
    </row>
    <row r="149" spans="1:28" ht="13.9">
      <c r="A149" s="171"/>
      <c r="B149" s="173"/>
      <c r="C149" s="173"/>
      <c r="D149" s="174"/>
      <c r="E149" s="188"/>
      <c r="F149" s="175"/>
      <c r="G149" s="207"/>
      <c r="H149" s="196"/>
      <c r="I149" s="196"/>
      <c r="J149" s="196"/>
      <c r="K149" s="1"/>
      <c r="L149" s="1"/>
      <c r="M149" s="107"/>
      <c r="N149" s="107"/>
      <c r="O149" s="107"/>
      <c r="P149" s="107"/>
      <c r="Q149" s="107"/>
      <c r="R149" s="107"/>
      <c r="S149" s="107"/>
      <c r="T149" s="107"/>
      <c r="U149" s="107"/>
      <c r="V149" s="107"/>
      <c r="W149" s="107"/>
      <c r="X149" s="107"/>
      <c r="Y149" s="107"/>
      <c r="Z149" s="107"/>
      <c r="AA149" s="107"/>
      <c r="AB149" s="107"/>
    </row>
    <row r="150" spans="1:28" ht="13.9">
      <c r="A150" s="171"/>
      <c r="B150" s="183" t="s">
        <v>403</v>
      </c>
      <c r="C150" s="263"/>
      <c r="D150" s="184" t="s">
        <v>250</v>
      </c>
      <c r="F150" s="175"/>
      <c r="G150" s="207"/>
      <c r="H150" s="196"/>
      <c r="I150" s="196"/>
      <c r="J150" s="196"/>
      <c r="K150" s="1"/>
      <c r="L150" s="1"/>
      <c r="M150" s="107"/>
      <c r="N150" s="107"/>
      <c r="O150" s="107"/>
      <c r="P150" s="107"/>
      <c r="Q150" s="107"/>
      <c r="R150" s="107"/>
      <c r="S150" s="107"/>
      <c r="T150" s="107"/>
      <c r="U150" s="107"/>
      <c r="V150" s="107"/>
      <c r="W150" s="107"/>
      <c r="X150" s="107"/>
      <c r="Y150" s="107"/>
      <c r="Z150" s="107"/>
      <c r="AA150" s="107"/>
      <c r="AB150" s="107"/>
    </row>
    <row r="151" spans="1:28" ht="30" customHeight="1">
      <c r="A151" s="185"/>
      <c r="B151" s="264" t="s">
        <v>2</v>
      </c>
      <c r="C151" s="265" t="s">
        <v>501</v>
      </c>
      <c r="D151" s="19">
        <f>SUM(D7:D146)-SUMIF(E5:E146,"-",D5:D146)</f>
        <v>109</v>
      </c>
      <c r="E151" s="1"/>
      <c r="F151" s="175"/>
      <c r="G151" s="207"/>
      <c r="H151" s="196"/>
      <c r="I151" s="196"/>
      <c r="J151" s="196"/>
      <c r="K151" s="1"/>
      <c r="L151" s="1"/>
      <c r="M151" s="107"/>
      <c r="N151" s="107"/>
      <c r="O151" s="107"/>
      <c r="P151" s="107"/>
      <c r="Q151" s="107"/>
      <c r="R151" s="107"/>
      <c r="S151" s="107"/>
      <c r="T151" s="107"/>
      <c r="U151" s="107"/>
      <c r="V151" s="107"/>
      <c r="W151" s="107"/>
      <c r="X151" s="107"/>
      <c r="Y151" s="107"/>
      <c r="Z151" s="107"/>
      <c r="AA151" s="107"/>
      <c r="AB151" s="107"/>
    </row>
    <row r="152" spans="1:28" ht="30" customHeight="1">
      <c r="A152" s="185"/>
      <c r="B152" s="264" t="s">
        <v>3</v>
      </c>
      <c r="C152" s="265" t="s">
        <v>241</v>
      </c>
      <c r="D152" s="19">
        <f>SUMIF(E5:E146,"~?",D5:D146)</f>
        <v>0</v>
      </c>
      <c r="E152" s="1"/>
      <c r="F152" s="175"/>
      <c r="G152" s="207"/>
      <c r="H152" s="196"/>
      <c r="I152" s="196"/>
      <c r="J152" s="196"/>
      <c r="K152" s="1"/>
      <c r="L152" s="1"/>
      <c r="M152" s="107"/>
      <c r="N152" s="107"/>
      <c r="O152" s="107"/>
      <c r="P152" s="107"/>
      <c r="Q152" s="107"/>
      <c r="R152" s="107"/>
      <c r="S152" s="107"/>
      <c r="T152" s="107"/>
      <c r="U152" s="107"/>
      <c r="V152" s="107"/>
      <c r="W152" s="107"/>
      <c r="X152" s="107"/>
      <c r="Y152" s="107"/>
      <c r="Z152" s="107"/>
      <c r="AA152" s="107"/>
      <c r="AB152" s="107"/>
    </row>
    <row r="153" spans="1:28" ht="30" customHeight="1">
      <c r="A153" s="185"/>
      <c r="B153" s="264" t="s">
        <v>4</v>
      </c>
      <c r="C153" s="265" t="s">
        <v>242</v>
      </c>
      <c r="D153" s="19">
        <f>SUM(E5:E146)</f>
        <v>50.5</v>
      </c>
      <c r="E153" s="1"/>
      <c r="F153" s="175"/>
      <c r="G153" s="207"/>
      <c r="H153" s="196"/>
      <c r="I153" s="196"/>
      <c r="J153" s="196"/>
      <c r="K153" s="1"/>
      <c r="L153" s="1"/>
      <c r="M153" s="107"/>
      <c r="N153" s="107"/>
      <c r="O153" s="107"/>
      <c r="P153" s="107"/>
      <c r="Q153" s="107"/>
      <c r="R153" s="107"/>
      <c r="S153" s="107"/>
      <c r="T153" s="107"/>
      <c r="U153" s="107"/>
      <c r="V153" s="107"/>
      <c r="W153" s="107"/>
      <c r="X153" s="107"/>
      <c r="Y153" s="107"/>
      <c r="Z153" s="107"/>
      <c r="AA153" s="107"/>
      <c r="AB153" s="107"/>
    </row>
    <row r="154" spans="1:28" ht="30" customHeight="1">
      <c r="A154" s="185"/>
      <c r="B154" s="264" t="s">
        <v>5</v>
      </c>
      <c r="C154" s="265" t="s">
        <v>243</v>
      </c>
      <c r="D154" s="19">
        <f>D151-D152</f>
        <v>109</v>
      </c>
      <c r="E154" s="1"/>
      <c r="F154" s="175"/>
      <c r="G154" s="207"/>
      <c r="H154" s="196"/>
      <c r="I154" s="196"/>
      <c r="J154" s="196"/>
      <c r="K154" s="1"/>
      <c r="L154" s="1"/>
      <c r="M154" s="107"/>
      <c r="N154" s="107"/>
      <c r="O154" s="107"/>
      <c r="P154" s="107"/>
      <c r="Q154" s="107"/>
      <c r="R154" s="107"/>
      <c r="S154" s="107"/>
      <c r="T154" s="107"/>
      <c r="U154" s="107"/>
      <c r="V154" s="107"/>
      <c r="W154" s="107"/>
      <c r="X154" s="107"/>
      <c r="Y154" s="107"/>
      <c r="Z154" s="107"/>
      <c r="AA154" s="107"/>
      <c r="AB154" s="107"/>
    </row>
    <row r="155" spans="1:28" ht="30" customHeight="1">
      <c r="A155" s="185"/>
      <c r="B155" s="266" t="s">
        <v>244</v>
      </c>
      <c r="C155" s="265" t="s">
        <v>502</v>
      </c>
      <c r="D155" s="267">
        <f>SUMPRODUCT(C160:C174,Váhy!C2:C16)</f>
        <v>0.45890833803877279</v>
      </c>
      <c r="E155" s="218"/>
      <c r="F155" s="175"/>
      <c r="G155" s="207"/>
      <c r="H155" s="196"/>
      <c r="I155" s="196"/>
      <c r="J155" s="196"/>
      <c r="K155" s="1"/>
      <c r="L155" s="1"/>
      <c r="M155" s="107"/>
      <c r="N155" s="107"/>
      <c r="O155" s="107"/>
      <c r="P155" s="107"/>
      <c r="Q155" s="107"/>
      <c r="R155" s="107"/>
      <c r="S155" s="107"/>
      <c r="T155" s="107"/>
      <c r="U155" s="107"/>
      <c r="V155" s="107"/>
      <c r="W155" s="107"/>
      <c r="X155" s="107"/>
      <c r="Y155" s="107"/>
      <c r="Z155" s="107"/>
      <c r="AA155" s="107"/>
      <c r="AB155" s="107"/>
    </row>
    <row r="156" spans="1:28" ht="13.9">
      <c r="A156" s="185"/>
      <c r="B156" s="175"/>
      <c r="C156" s="175"/>
      <c r="D156" s="175"/>
      <c r="E156" s="175"/>
      <c r="F156" s="175"/>
      <c r="G156" s="207"/>
      <c r="H156" s="196"/>
      <c r="I156" s="196"/>
      <c r="J156" s="196"/>
      <c r="K156" s="1"/>
      <c r="L156" s="1"/>
      <c r="M156" s="107"/>
      <c r="N156" s="107"/>
      <c r="O156" s="107"/>
      <c r="P156" s="107"/>
      <c r="Q156" s="107"/>
      <c r="R156" s="107"/>
      <c r="S156" s="107"/>
      <c r="T156" s="107"/>
      <c r="U156" s="107"/>
      <c r="V156" s="107"/>
      <c r="W156" s="107"/>
      <c r="X156" s="107"/>
      <c r="Y156" s="107"/>
      <c r="Z156" s="107"/>
      <c r="AA156" s="107"/>
      <c r="AB156" s="107"/>
    </row>
    <row r="157" spans="1:28" ht="13.9">
      <c r="A157" s="171"/>
      <c r="B157" s="175"/>
      <c r="C157" s="175"/>
      <c r="D157" s="175"/>
      <c r="E157" s="175"/>
      <c r="F157" s="175"/>
      <c r="G157" s="207"/>
      <c r="H157" s="196"/>
      <c r="I157" s="196"/>
      <c r="J157" s="196"/>
      <c r="K157" s="1"/>
      <c r="L157" s="1"/>
      <c r="M157" s="107"/>
      <c r="N157" s="107"/>
      <c r="O157" s="107"/>
      <c r="P157" s="107"/>
      <c r="Q157" s="107"/>
      <c r="R157" s="107"/>
      <c r="S157" s="107"/>
      <c r="T157" s="107"/>
      <c r="U157" s="107"/>
      <c r="V157" s="107"/>
      <c r="W157" s="107"/>
      <c r="X157" s="107"/>
      <c r="Y157" s="107"/>
      <c r="Z157" s="107"/>
      <c r="AA157" s="107"/>
      <c r="AB157" s="107"/>
    </row>
    <row r="158" spans="1:28" ht="13.9">
      <c r="A158" s="171"/>
      <c r="B158" s="175"/>
      <c r="C158" s="175"/>
      <c r="D158" s="175"/>
      <c r="E158" s="175"/>
      <c r="F158" s="175"/>
      <c r="G158" s="207"/>
      <c r="H158" s="196"/>
      <c r="I158" s="196"/>
      <c r="J158" s="196"/>
      <c r="K158" s="1"/>
      <c r="L158" s="1"/>
      <c r="M158" s="107"/>
      <c r="N158" s="107"/>
      <c r="O158" s="107"/>
      <c r="P158" s="107"/>
      <c r="Q158" s="107"/>
      <c r="R158" s="107"/>
      <c r="S158" s="107"/>
      <c r="T158" s="107"/>
      <c r="U158" s="107"/>
      <c r="V158" s="107"/>
      <c r="W158" s="107"/>
      <c r="X158" s="107"/>
      <c r="Y158" s="107"/>
      <c r="Z158" s="107"/>
      <c r="AA158" s="107"/>
      <c r="AB158" s="107"/>
    </row>
    <row r="159" spans="1:28" ht="41.45">
      <c r="A159" s="171"/>
      <c r="B159" s="183" t="s">
        <v>503</v>
      </c>
      <c r="C159" s="183" t="s">
        <v>504</v>
      </c>
      <c r="D159" s="197" t="s">
        <v>505</v>
      </c>
      <c r="E159" s="175"/>
      <c r="F159" s="175"/>
      <c r="G159" s="207"/>
      <c r="H159" s="196"/>
      <c r="I159" s="196"/>
      <c r="J159" s="196"/>
      <c r="K159" s="1"/>
      <c r="L159" s="1"/>
      <c r="M159" s="107"/>
      <c r="N159" s="107"/>
      <c r="O159" s="107"/>
      <c r="P159" s="107"/>
      <c r="Q159" s="107"/>
      <c r="R159" s="107"/>
      <c r="S159" s="107"/>
      <c r="T159" s="107"/>
      <c r="U159" s="107"/>
      <c r="V159" s="107"/>
      <c r="W159" s="107"/>
      <c r="X159" s="107"/>
      <c r="Y159" s="107"/>
      <c r="Z159" s="107"/>
      <c r="AA159" s="107"/>
      <c r="AB159" s="107"/>
    </row>
    <row r="160" spans="1:28" ht="13.9">
      <c r="A160" s="171"/>
      <c r="B160" s="175" t="str">
        <f>[1]Dimenzie!$B$2</f>
        <v>Vyhľadateľnosť</v>
      </c>
      <c r="C160" s="198">
        <f>L11</f>
        <v>0.91666666666666663</v>
      </c>
      <c r="D160" s="198">
        <f>1-C160</f>
        <v>8.333333333333337E-2</v>
      </c>
      <c r="E160" s="175"/>
      <c r="F160" s="175"/>
      <c r="G160" s="207"/>
      <c r="H160" s="196"/>
      <c r="I160" s="196"/>
      <c r="J160" s="196"/>
      <c r="K160" s="1"/>
      <c r="L160" s="1"/>
      <c r="M160" s="107"/>
      <c r="N160" s="107"/>
      <c r="O160" s="107"/>
      <c r="P160" s="107"/>
      <c r="Q160" s="107"/>
      <c r="R160" s="107"/>
      <c r="S160" s="107"/>
      <c r="T160" s="107"/>
      <c r="U160" s="107"/>
      <c r="V160" s="107"/>
      <c r="W160" s="107"/>
      <c r="X160" s="107"/>
      <c r="Y160" s="107"/>
      <c r="Z160" s="107"/>
      <c r="AA160" s="107"/>
      <c r="AB160" s="107"/>
    </row>
    <row r="161" spans="1:28" ht="13.9">
      <c r="A161" s="171"/>
      <c r="B161" s="175" t="str">
        <f>[1]Dimenzie!$B$3</f>
        <v>Návody a informovanosť</v>
      </c>
      <c r="C161" s="198">
        <f>L17</f>
        <v>0.95833333333333337</v>
      </c>
      <c r="D161" s="198">
        <f t="shared" ref="D161:D174" si="0">1-C161</f>
        <v>4.166666666666663E-2</v>
      </c>
      <c r="E161" s="175"/>
      <c r="F161" s="175"/>
      <c r="G161" s="207"/>
      <c r="H161" s="196"/>
      <c r="I161" s="196"/>
      <c r="J161" s="196"/>
      <c r="K161" s="1"/>
      <c r="L161" s="1"/>
      <c r="M161" s="107"/>
      <c r="N161" s="107"/>
      <c r="O161" s="107"/>
      <c r="P161" s="107"/>
      <c r="Q161" s="107"/>
      <c r="R161" s="107"/>
      <c r="S161" s="107"/>
      <c r="T161" s="107"/>
      <c r="U161" s="107"/>
      <c r="V161" s="107"/>
      <c r="W161" s="107"/>
      <c r="X161" s="107"/>
      <c r="Y161" s="107"/>
      <c r="Z161" s="107"/>
      <c r="AA161" s="107"/>
      <c r="AB161" s="107"/>
    </row>
    <row r="162" spans="1:28" ht="13.9">
      <c r="A162" s="171"/>
      <c r="B162" s="175" t="str">
        <f>[1]Dimenzie!$B$4</f>
        <v>Navigácia vo formulároch</v>
      </c>
      <c r="C162" s="198">
        <f>L27</f>
        <v>1</v>
      </c>
      <c r="D162" s="198">
        <f t="shared" si="0"/>
        <v>0</v>
      </c>
      <c r="E162" s="175"/>
      <c r="F162" s="175"/>
      <c r="G162" s="207"/>
      <c r="H162" s="196"/>
      <c r="I162" s="196"/>
      <c r="J162" s="196"/>
      <c r="K162" s="1"/>
      <c r="L162" s="1"/>
      <c r="M162" s="107"/>
      <c r="N162" s="107"/>
      <c r="O162" s="107"/>
      <c r="P162" s="107"/>
      <c r="Q162" s="107"/>
      <c r="R162" s="107"/>
      <c r="S162" s="107"/>
      <c r="T162" s="107"/>
      <c r="U162" s="107"/>
      <c r="V162" s="107"/>
      <c r="W162" s="107"/>
      <c r="X162" s="107"/>
      <c r="Y162" s="107"/>
      <c r="Z162" s="107"/>
      <c r="AA162" s="107"/>
      <c r="AB162" s="107"/>
    </row>
    <row r="163" spans="1:28" ht="13.9">
      <c r="A163" s="171"/>
      <c r="B163" s="175" t="str">
        <f>[1]Dimenzie!$B$5</f>
        <v>Proaktívnosť</v>
      </c>
      <c r="C163" s="198">
        <f>L33</f>
        <v>0</v>
      </c>
      <c r="D163" s="198">
        <f t="shared" si="0"/>
        <v>1</v>
      </c>
      <c r="E163" s="175"/>
      <c r="F163" s="175"/>
      <c r="G163" s="207"/>
      <c r="H163" s="196"/>
      <c r="I163" s="196"/>
      <c r="J163" s="196"/>
      <c r="K163" s="1"/>
      <c r="L163" s="1"/>
      <c r="M163" s="107"/>
      <c r="N163" s="107"/>
      <c r="O163" s="107"/>
      <c r="P163" s="107"/>
      <c r="Q163" s="107"/>
      <c r="R163" s="107"/>
      <c r="S163" s="107"/>
      <c r="T163" s="107"/>
      <c r="U163" s="107"/>
      <c r="V163" s="107"/>
      <c r="W163" s="107"/>
      <c r="X163" s="107"/>
      <c r="Y163" s="107"/>
      <c r="Z163" s="107"/>
      <c r="AA163" s="107"/>
      <c r="AB163" s="107"/>
    </row>
    <row r="164" spans="1:28" ht="13.9">
      <c r="A164" s="171"/>
      <c r="B164" s="175" t="str">
        <f>[1]Dimenzie!$B$6</f>
        <v>1x a dosť!</v>
      </c>
      <c r="C164" s="198">
        <f>L39</f>
        <v>0.25</v>
      </c>
      <c r="D164" s="198">
        <f t="shared" si="0"/>
        <v>0.75</v>
      </c>
      <c r="E164" s="175"/>
      <c r="F164" s="175"/>
      <c r="G164" s="207"/>
      <c r="H164" s="196"/>
      <c r="I164" s="196"/>
      <c r="J164" s="196"/>
      <c r="K164" s="1"/>
      <c r="L164" s="1"/>
      <c r="M164" s="107"/>
      <c r="N164" s="107"/>
      <c r="O164" s="107"/>
      <c r="P164" s="107"/>
      <c r="Q164" s="107"/>
      <c r="R164" s="107"/>
      <c r="S164" s="107"/>
      <c r="T164" s="107"/>
      <c r="U164" s="107"/>
      <c r="V164" s="107"/>
      <c r="W164" s="107"/>
      <c r="X164" s="107"/>
      <c r="Y164" s="107"/>
      <c r="Z164" s="107"/>
      <c r="AA164" s="107"/>
      <c r="AB164" s="107"/>
    </row>
    <row r="165" spans="1:28" ht="13.9">
      <c r="A165" s="171"/>
      <c r="B165" s="175" t="str">
        <f>[1]Dimenzie!$B$7</f>
        <v>Spätná väzba</v>
      </c>
      <c r="C165" s="198">
        <f>L45</f>
        <v>0.54545454545454541</v>
      </c>
      <c r="D165" s="198">
        <f t="shared" si="0"/>
        <v>0.45454545454545459</v>
      </c>
      <c r="E165" s="175"/>
      <c r="F165" s="175"/>
      <c r="G165" s="207"/>
      <c r="H165" s="196"/>
      <c r="I165" s="196"/>
      <c r="J165" s="196"/>
      <c r="K165" s="1"/>
      <c r="L165" s="1"/>
      <c r="M165" s="107"/>
      <c r="N165" s="107"/>
      <c r="O165" s="107"/>
      <c r="P165" s="107"/>
      <c r="Q165" s="107"/>
      <c r="R165" s="107"/>
      <c r="S165" s="107"/>
      <c r="T165" s="107"/>
      <c r="U165" s="107"/>
      <c r="V165" s="107"/>
      <c r="W165" s="107"/>
      <c r="X165" s="107"/>
      <c r="Y165" s="107"/>
      <c r="Z165" s="107"/>
      <c r="AA165" s="107"/>
      <c r="AB165" s="107"/>
    </row>
    <row r="166" spans="1:28" ht="13.9">
      <c r="A166" s="171"/>
      <c r="B166" s="175" t="str">
        <f>[1]Dimenzie!$B$8</f>
        <v>Použiteľnosť</v>
      </c>
      <c r="C166" s="198">
        <f>L56</f>
        <v>0.47826086956521741</v>
      </c>
      <c r="D166" s="198">
        <f t="shared" si="0"/>
        <v>0.52173913043478259</v>
      </c>
      <c r="E166" s="175"/>
      <c r="F166" s="175"/>
      <c r="G166" s="207"/>
      <c r="H166" s="196"/>
      <c r="I166" s="196"/>
      <c r="J166" s="196"/>
      <c r="K166" s="1"/>
      <c r="L166" s="1"/>
      <c r="M166" s="107"/>
      <c r="N166" s="107"/>
      <c r="O166" s="107"/>
      <c r="P166" s="107"/>
      <c r="Q166" s="107"/>
      <c r="R166" s="107"/>
      <c r="S166" s="107"/>
      <c r="T166" s="107"/>
      <c r="U166" s="107"/>
      <c r="V166" s="107"/>
      <c r="W166" s="107"/>
      <c r="X166" s="107"/>
      <c r="Y166" s="107"/>
      <c r="Z166" s="107"/>
      <c r="AA166" s="107"/>
      <c r="AB166" s="107"/>
    </row>
    <row r="167" spans="1:28" ht="13.9">
      <c r="A167" s="171"/>
      <c r="B167" s="175" t="str">
        <f>[1]Dimenzie!$B$9</f>
        <v>Zrozumiteľnosť</v>
      </c>
      <c r="C167" s="198">
        <f>L89</f>
        <v>0</v>
      </c>
      <c r="D167" s="198">
        <f t="shared" si="0"/>
        <v>1</v>
      </c>
      <c r="E167" s="175"/>
      <c r="F167" s="175"/>
      <c r="G167" s="207"/>
      <c r="H167" s="196"/>
      <c r="I167" s="196"/>
      <c r="J167" s="196"/>
      <c r="K167" s="1"/>
      <c r="L167" s="1"/>
      <c r="M167" s="107"/>
      <c r="N167" s="107"/>
      <c r="O167" s="107"/>
      <c r="P167" s="107"/>
      <c r="Q167" s="107"/>
      <c r="R167" s="107"/>
      <c r="S167" s="107"/>
      <c r="T167" s="107"/>
      <c r="U167" s="107"/>
      <c r="V167" s="107"/>
      <c r="W167" s="107"/>
      <c r="X167" s="107"/>
      <c r="Y167" s="107"/>
      <c r="Z167" s="107"/>
      <c r="AA167" s="107"/>
      <c r="AB167" s="107"/>
    </row>
    <row r="168" spans="1:28" ht="13.9">
      <c r="A168" s="171"/>
      <c r="B168" s="175" t="str">
        <f>[1]Dimenzie!$B$10</f>
        <v>Dostupnosť online</v>
      </c>
      <c r="C168" s="198">
        <f>L95</f>
        <v>0.8</v>
      </c>
      <c r="D168" s="198">
        <f t="shared" si="0"/>
        <v>0.19999999999999996</v>
      </c>
      <c r="E168" s="175"/>
      <c r="F168" s="175"/>
      <c r="G168" s="207"/>
      <c r="H168" s="196"/>
      <c r="I168" s="196"/>
      <c r="J168" s="196"/>
      <c r="K168" s="1"/>
      <c r="L168" s="1"/>
      <c r="M168" s="107"/>
      <c r="N168" s="107"/>
      <c r="O168" s="107"/>
      <c r="P168" s="107"/>
      <c r="Q168" s="107"/>
      <c r="R168" s="107"/>
      <c r="S168" s="107"/>
      <c r="T168" s="107"/>
      <c r="U168" s="107"/>
      <c r="V168" s="107"/>
      <c r="W168" s="107"/>
      <c r="X168" s="107"/>
      <c r="Y168" s="107"/>
      <c r="Z168" s="107"/>
      <c r="AA168" s="107"/>
      <c r="AB168" s="107"/>
    </row>
    <row r="169" spans="1:28" ht="13.9">
      <c r="A169" s="171"/>
      <c r="B169" s="175" t="str">
        <f>[1]Dimenzie!$B$11</f>
        <v>Mobilita</v>
      </c>
      <c r="C169" s="198">
        <f>L101</f>
        <v>0.3</v>
      </c>
      <c r="D169" s="198">
        <f t="shared" si="0"/>
        <v>0.7</v>
      </c>
      <c r="E169" s="175"/>
      <c r="F169" s="175"/>
      <c r="G169" s="207"/>
      <c r="H169" s="196"/>
      <c r="I169" s="196"/>
      <c r="J169" s="196"/>
      <c r="K169" s="1"/>
      <c r="L169" s="1"/>
      <c r="M169" s="107"/>
      <c r="N169" s="107"/>
      <c r="O169" s="107"/>
      <c r="P169" s="107"/>
      <c r="Q169" s="107"/>
      <c r="R169" s="107"/>
      <c r="S169" s="107"/>
      <c r="T169" s="107"/>
      <c r="U169" s="107"/>
      <c r="V169" s="107"/>
      <c r="W169" s="107"/>
      <c r="X169" s="107"/>
      <c r="Y169" s="107"/>
      <c r="Z169" s="107"/>
      <c r="AA169" s="107"/>
      <c r="AB169" s="107"/>
    </row>
    <row r="170" spans="1:28" ht="13.9">
      <c r="A170" s="171"/>
      <c r="B170" s="175" t="str">
        <f>[1]Dimenzie!$B$12</f>
        <v>Inkluzívnosť</v>
      </c>
      <c r="C170" s="198">
        <f>L109</f>
        <v>0</v>
      </c>
      <c r="D170" s="198">
        <f t="shared" si="0"/>
        <v>1</v>
      </c>
      <c r="E170" s="175"/>
      <c r="F170" s="175"/>
      <c r="G170" s="207"/>
      <c r="H170" s="196"/>
      <c r="I170" s="196"/>
      <c r="J170" s="196"/>
      <c r="K170" s="1"/>
      <c r="L170" s="1"/>
      <c r="M170" s="107"/>
      <c r="N170" s="107"/>
      <c r="O170" s="107"/>
      <c r="P170" s="107"/>
      <c r="Q170" s="107"/>
      <c r="R170" s="107"/>
      <c r="S170" s="107"/>
      <c r="T170" s="107"/>
      <c r="U170" s="107"/>
      <c r="V170" s="107"/>
      <c r="W170" s="107"/>
      <c r="X170" s="107"/>
      <c r="Y170" s="107"/>
      <c r="Z170" s="107"/>
      <c r="AA170" s="107"/>
      <c r="AB170" s="107"/>
    </row>
    <row r="171" spans="1:28" ht="13.9">
      <c r="A171" s="171"/>
      <c r="B171" s="175" t="str">
        <f>[1]Dimenzie!$B$13</f>
        <v>Platba</v>
      </c>
      <c r="C171" s="198" t="str">
        <f>L115</f>
        <v>N/A</v>
      </c>
      <c r="D171" s="198" t="e">
        <f t="shared" si="0"/>
        <v>#VALUE!</v>
      </c>
      <c r="E171" s="175"/>
      <c r="F171" s="175"/>
      <c r="G171" s="207"/>
      <c r="H171" s="196"/>
      <c r="I171" s="196"/>
      <c r="J171" s="196"/>
      <c r="K171" s="1"/>
      <c r="L171" s="1"/>
      <c r="M171" s="107"/>
      <c r="N171" s="107"/>
      <c r="O171" s="107"/>
      <c r="P171" s="107"/>
      <c r="Q171" s="107"/>
      <c r="R171" s="107"/>
      <c r="S171" s="107"/>
      <c r="T171" s="107"/>
      <c r="U171" s="107"/>
      <c r="V171" s="107"/>
      <c r="W171" s="107"/>
      <c r="X171" s="107"/>
      <c r="Y171" s="107"/>
      <c r="Z171" s="107"/>
      <c r="AA171" s="107"/>
      <c r="AB171" s="107"/>
    </row>
    <row r="172" spans="1:28" ht="13.9">
      <c r="A172" s="171"/>
      <c r="B172" s="175" t="str">
        <f>[1]Dimenzie!$B$14</f>
        <v>Bezpečnosť</v>
      </c>
      <c r="C172" s="198">
        <f>L121</f>
        <v>1</v>
      </c>
      <c r="D172" s="198">
        <f t="shared" si="0"/>
        <v>0</v>
      </c>
      <c r="E172" s="175"/>
      <c r="F172" s="175"/>
      <c r="G172" s="207"/>
      <c r="H172" s="196"/>
      <c r="I172" s="199"/>
      <c r="J172" s="196"/>
      <c r="K172" s="1"/>
      <c r="L172" s="1"/>
      <c r="M172" s="107"/>
      <c r="N172" s="107"/>
      <c r="O172" s="107"/>
      <c r="P172" s="107"/>
      <c r="Q172" s="107"/>
      <c r="R172" s="107"/>
      <c r="S172" s="107"/>
      <c r="T172" s="107"/>
      <c r="U172" s="107"/>
      <c r="V172" s="107"/>
      <c r="W172" s="107"/>
      <c r="X172" s="107"/>
      <c r="Y172" s="107"/>
      <c r="Z172" s="107"/>
      <c r="AA172" s="107"/>
      <c r="AB172" s="107"/>
    </row>
    <row r="173" spans="1:28" ht="13.9">
      <c r="A173" s="171"/>
      <c r="B173" s="175" t="str">
        <f>[1]Dimenzie!$B$15</f>
        <v>Transparentnosť</v>
      </c>
      <c r="C173" s="198">
        <f>L128</f>
        <v>0.14285714285714285</v>
      </c>
      <c r="D173" s="198">
        <f t="shared" si="0"/>
        <v>0.85714285714285721</v>
      </c>
      <c r="E173" s="175"/>
      <c r="F173" s="175"/>
      <c r="G173" s="207"/>
      <c r="H173" s="196"/>
      <c r="I173" s="196"/>
      <c r="J173" s="196"/>
      <c r="K173" s="1"/>
      <c r="L173" s="1"/>
      <c r="M173" s="107"/>
      <c r="N173" s="107"/>
      <c r="O173" s="107"/>
      <c r="P173" s="107"/>
      <c r="Q173" s="107"/>
      <c r="R173" s="107"/>
      <c r="S173" s="107"/>
      <c r="T173" s="107"/>
      <c r="U173" s="107"/>
      <c r="V173" s="107"/>
      <c r="W173" s="107"/>
      <c r="X173" s="107"/>
      <c r="Y173" s="107"/>
      <c r="Z173" s="107"/>
      <c r="AA173" s="107"/>
      <c r="AB173" s="107"/>
    </row>
    <row r="174" spans="1:28" ht="13.9">
      <c r="A174" s="171"/>
      <c r="B174" s="175" t="str">
        <f>[1]Dimenzie!$B$16</f>
        <v>Rozvoj</v>
      </c>
      <c r="C174" s="198">
        <f>L137</f>
        <v>0</v>
      </c>
      <c r="D174" s="198">
        <f t="shared" si="0"/>
        <v>1</v>
      </c>
      <c r="E174" s="175"/>
      <c r="F174" s="175"/>
      <c r="G174" s="207"/>
      <c r="H174" s="196"/>
      <c r="I174" s="196"/>
      <c r="J174" s="196"/>
      <c r="K174" s="1"/>
      <c r="L174" s="1"/>
      <c r="M174" s="107"/>
      <c r="N174" s="107"/>
      <c r="O174" s="107"/>
      <c r="P174" s="107"/>
      <c r="Q174" s="107"/>
      <c r="R174" s="107"/>
      <c r="S174" s="107"/>
      <c r="T174" s="107"/>
      <c r="U174" s="107"/>
      <c r="V174" s="107"/>
      <c r="W174" s="107"/>
      <c r="X174" s="107"/>
      <c r="Y174" s="107"/>
      <c r="Z174" s="107"/>
      <c r="AA174" s="107"/>
      <c r="AB174" s="107"/>
    </row>
    <row r="175" spans="1:28" ht="13.9">
      <c r="A175" s="171"/>
      <c r="B175" s="175"/>
      <c r="C175" s="175"/>
      <c r="D175" s="175"/>
      <c r="E175" s="175"/>
      <c r="F175" s="175"/>
      <c r="G175" s="207"/>
      <c r="H175" s="196"/>
      <c r="I175" s="196"/>
      <c r="J175" s="196"/>
      <c r="K175" s="1"/>
      <c r="L175" s="1"/>
      <c r="M175" s="107"/>
      <c r="N175" s="107"/>
      <c r="O175" s="107"/>
      <c r="P175" s="107"/>
      <c r="Q175" s="107"/>
      <c r="R175" s="107"/>
      <c r="S175" s="107"/>
      <c r="T175" s="107"/>
      <c r="U175" s="107"/>
      <c r="V175" s="107"/>
      <c r="W175" s="107"/>
      <c r="X175" s="107"/>
      <c r="Y175" s="107"/>
      <c r="Z175" s="107"/>
      <c r="AA175" s="107"/>
      <c r="AB175" s="107"/>
    </row>
    <row r="176" spans="1:28" ht="13.9">
      <c r="A176" s="171"/>
      <c r="B176" s="175"/>
      <c r="C176" s="175"/>
      <c r="D176" s="175"/>
      <c r="E176" s="175"/>
      <c r="F176" s="175"/>
      <c r="G176" s="207"/>
      <c r="H176" s="196"/>
      <c r="I176" s="196"/>
      <c r="J176" s="196"/>
      <c r="K176" s="1"/>
      <c r="L176" s="1"/>
      <c r="M176" s="107"/>
      <c r="N176" s="107"/>
      <c r="O176" s="107"/>
      <c r="P176" s="107"/>
      <c r="Q176" s="107"/>
      <c r="R176" s="107"/>
      <c r="S176" s="107"/>
      <c r="T176" s="107"/>
      <c r="U176" s="107"/>
      <c r="V176" s="107"/>
      <c r="W176" s="107"/>
      <c r="X176" s="107"/>
      <c r="Y176" s="107"/>
      <c r="Z176" s="107"/>
      <c r="AA176" s="107"/>
      <c r="AB176" s="107"/>
    </row>
    <row r="177" spans="1:28" ht="13.9">
      <c r="A177" s="171"/>
      <c r="B177" s="175"/>
      <c r="C177" s="175"/>
      <c r="D177" s="175"/>
      <c r="E177" s="175"/>
      <c r="F177" s="175"/>
      <c r="G177" s="207"/>
      <c r="H177" s="196"/>
      <c r="I177" s="196"/>
      <c r="J177" s="196"/>
      <c r="K177" s="1"/>
      <c r="L177" s="1"/>
      <c r="M177" s="107"/>
      <c r="N177" s="107"/>
      <c r="O177" s="107"/>
      <c r="P177" s="107"/>
      <c r="Q177" s="107"/>
      <c r="R177" s="107"/>
      <c r="S177" s="107"/>
      <c r="T177" s="107"/>
      <c r="U177" s="107"/>
      <c r="V177" s="107"/>
      <c r="W177" s="107"/>
      <c r="X177" s="107"/>
      <c r="Y177" s="107"/>
      <c r="Z177" s="107"/>
      <c r="AA177" s="107"/>
      <c r="AB177" s="107"/>
    </row>
    <row r="178" spans="1:28" ht="13.9">
      <c r="A178" s="171"/>
      <c r="B178" s="175"/>
      <c r="C178" s="175"/>
      <c r="D178" s="175"/>
      <c r="E178" s="175"/>
      <c r="F178" s="175"/>
      <c r="G178" s="207"/>
      <c r="H178" s="196"/>
      <c r="I178" s="196"/>
      <c r="J178" s="196"/>
      <c r="K178" s="1"/>
      <c r="L178" s="1"/>
      <c r="M178" s="107"/>
      <c r="N178" s="107"/>
      <c r="O178" s="107"/>
      <c r="P178" s="107"/>
      <c r="Q178" s="107"/>
      <c r="R178" s="107"/>
      <c r="S178" s="107"/>
      <c r="T178" s="107"/>
      <c r="U178" s="107"/>
      <c r="V178" s="107"/>
      <c r="W178" s="107"/>
      <c r="X178" s="107"/>
      <c r="Y178" s="107"/>
      <c r="Z178" s="107"/>
      <c r="AA178" s="107"/>
      <c r="AB178" s="107"/>
    </row>
    <row r="179" spans="1:28" ht="13.9">
      <c r="A179" s="171"/>
      <c r="B179" s="175"/>
      <c r="C179" s="175"/>
      <c r="D179" s="175"/>
      <c r="E179" s="175"/>
      <c r="F179" s="175"/>
      <c r="G179" s="207"/>
      <c r="H179" s="196"/>
      <c r="I179" s="196"/>
      <c r="J179" s="196"/>
      <c r="K179" s="1"/>
      <c r="L179" s="1"/>
      <c r="M179" s="107"/>
      <c r="N179" s="107"/>
      <c r="O179" s="107"/>
      <c r="P179" s="107"/>
      <c r="Q179" s="107"/>
      <c r="R179" s="107"/>
      <c r="S179" s="107"/>
      <c r="T179" s="107"/>
      <c r="U179" s="107"/>
      <c r="V179" s="107"/>
      <c r="W179" s="107"/>
      <c r="X179" s="107"/>
      <c r="Y179" s="107"/>
      <c r="Z179" s="107"/>
      <c r="AA179" s="107"/>
      <c r="AB179" s="107"/>
    </row>
    <row r="180" spans="1:28" ht="13.9">
      <c r="A180" s="171"/>
      <c r="B180" s="175"/>
      <c r="C180" s="175"/>
      <c r="D180" s="175"/>
      <c r="E180" s="175"/>
      <c r="F180" s="175"/>
      <c r="G180" s="207"/>
      <c r="H180" s="196"/>
      <c r="I180" s="196"/>
      <c r="J180" s="196"/>
      <c r="K180" s="1"/>
      <c r="L180" s="1"/>
      <c r="M180" s="107"/>
      <c r="N180" s="107"/>
      <c r="O180" s="107"/>
      <c r="P180" s="107"/>
      <c r="Q180" s="107"/>
      <c r="R180" s="107"/>
      <c r="S180" s="107"/>
      <c r="T180" s="107"/>
      <c r="U180" s="107"/>
      <c r="V180" s="107"/>
      <c r="W180" s="107"/>
      <c r="X180" s="107"/>
      <c r="Y180" s="107"/>
      <c r="Z180" s="107"/>
      <c r="AA180" s="107"/>
      <c r="AB180" s="107"/>
    </row>
    <row r="181" spans="1:28" ht="13.9">
      <c r="A181" s="171"/>
      <c r="B181" s="175"/>
      <c r="C181" s="175"/>
      <c r="D181" s="175"/>
      <c r="E181" s="175"/>
      <c r="F181" s="175"/>
      <c r="G181" s="207"/>
      <c r="H181" s="196"/>
      <c r="I181" s="196"/>
      <c r="J181" s="196"/>
      <c r="K181" s="1"/>
      <c r="L181" s="1"/>
      <c r="M181" s="107"/>
      <c r="N181" s="107"/>
      <c r="O181" s="107"/>
      <c r="P181" s="107"/>
      <c r="Q181" s="107"/>
      <c r="R181" s="107"/>
      <c r="S181" s="107"/>
      <c r="T181" s="107"/>
      <c r="U181" s="107"/>
      <c r="V181" s="107"/>
      <c r="W181" s="107"/>
      <c r="X181" s="107"/>
      <c r="Y181" s="107"/>
      <c r="Z181" s="107"/>
      <c r="AA181" s="107"/>
      <c r="AB181" s="107"/>
    </row>
    <row r="182" spans="1:28" ht="13.9">
      <c r="A182" s="171"/>
      <c r="B182" s="175"/>
      <c r="C182" s="175"/>
      <c r="D182" s="175"/>
      <c r="E182" s="175"/>
      <c r="F182" s="175"/>
      <c r="G182" s="207"/>
      <c r="H182" s="196"/>
      <c r="I182" s="196"/>
      <c r="J182" s="196"/>
      <c r="K182" s="1"/>
      <c r="L182" s="1"/>
      <c r="M182" s="107"/>
      <c r="N182" s="107"/>
      <c r="O182" s="107"/>
      <c r="P182" s="107"/>
      <c r="Q182" s="107"/>
      <c r="R182" s="107"/>
      <c r="S182" s="107"/>
      <c r="T182" s="107"/>
      <c r="U182" s="107"/>
      <c r="V182" s="107"/>
      <c r="W182" s="107"/>
      <c r="X182" s="107"/>
      <c r="Y182" s="107"/>
      <c r="Z182" s="107"/>
      <c r="AA182" s="107"/>
      <c r="AB182" s="107"/>
    </row>
    <row r="183" spans="1:28" ht="13.9">
      <c r="A183" s="171"/>
      <c r="B183" s="175"/>
      <c r="C183" s="175"/>
      <c r="D183" s="175"/>
      <c r="E183" s="175"/>
      <c r="F183" s="175"/>
      <c r="G183" s="207"/>
      <c r="H183" s="196"/>
      <c r="I183" s="196"/>
      <c r="J183" s="196"/>
      <c r="K183" s="1"/>
      <c r="L183" s="1"/>
      <c r="M183" s="107"/>
      <c r="N183" s="107"/>
      <c r="O183" s="107"/>
      <c r="P183" s="107"/>
      <c r="Q183" s="107"/>
      <c r="R183" s="107"/>
      <c r="S183" s="107"/>
      <c r="T183" s="107"/>
      <c r="U183" s="107"/>
      <c r="V183" s="107"/>
      <c r="W183" s="107"/>
      <c r="X183" s="107"/>
      <c r="Y183" s="107"/>
      <c r="Z183" s="107"/>
      <c r="AA183" s="107"/>
      <c r="AB183" s="107"/>
    </row>
    <row r="184" spans="1:28" ht="13.9">
      <c r="A184" s="171"/>
      <c r="B184" s="175"/>
      <c r="C184" s="175"/>
      <c r="D184" s="175"/>
      <c r="E184" s="175"/>
      <c r="F184" s="175"/>
      <c r="G184" s="207"/>
      <c r="H184" s="196"/>
      <c r="I184" s="196"/>
      <c r="J184" s="196"/>
      <c r="K184" s="1"/>
      <c r="L184" s="1"/>
      <c r="M184" s="107"/>
      <c r="N184" s="107"/>
      <c r="O184" s="107"/>
      <c r="P184" s="107"/>
      <c r="Q184" s="107"/>
      <c r="R184" s="107"/>
      <c r="S184" s="107"/>
      <c r="T184" s="107"/>
      <c r="U184" s="107"/>
      <c r="V184" s="107"/>
      <c r="W184" s="107"/>
      <c r="X184" s="107"/>
      <c r="Y184" s="107"/>
      <c r="Z184" s="107"/>
      <c r="AA184" s="107"/>
      <c r="AB184" s="107"/>
    </row>
    <row r="185" spans="1:28" ht="13.9">
      <c r="A185" s="171"/>
      <c r="B185" s="175"/>
      <c r="C185" s="175"/>
      <c r="D185" s="175"/>
      <c r="E185" s="175"/>
      <c r="F185" s="175"/>
      <c r="G185" s="207"/>
      <c r="H185" s="196"/>
      <c r="I185" s="196"/>
      <c r="J185" s="196"/>
      <c r="K185" s="1"/>
      <c r="L185" s="1"/>
      <c r="M185" s="107"/>
      <c r="N185" s="107"/>
      <c r="O185" s="107"/>
      <c r="P185" s="107"/>
      <c r="Q185" s="107"/>
      <c r="R185" s="107"/>
      <c r="S185" s="107"/>
      <c r="T185" s="107"/>
      <c r="U185" s="107"/>
      <c r="V185" s="107"/>
      <c r="W185" s="107"/>
      <c r="X185" s="107"/>
      <c r="Y185" s="107"/>
      <c r="Z185" s="107"/>
      <c r="AA185" s="107"/>
      <c r="AB185" s="107"/>
    </row>
    <row r="186" spans="1:28" ht="13.9">
      <c r="A186" s="171"/>
      <c r="B186" s="175"/>
      <c r="C186" s="175"/>
      <c r="D186" s="175"/>
      <c r="E186" s="175"/>
      <c r="F186" s="175"/>
      <c r="G186" s="207"/>
      <c r="H186" s="196"/>
      <c r="I186" s="196"/>
      <c r="J186" s="196"/>
      <c r="K186" s="1"/>
      <c r="L186" s="1"/>
      <c r="M186" s="107"/>
      <c r="N186" s="107"/>
      <c r="O186" s="107"/>
      <c r="P186" s="107"/>
      <c r="Q186" s="107"/>
      <c r="R186" s="107"/>
      <c r="S186" s="107"/>
      <c r="T186" s="107"/>
      <c r="U186" s="107"/>
      <c r="V186" s="107"/>
      <c r="W186" s="107"/>
      <c r="X186" s="107"/>
      <c r="Y186" s="107"/>
      <c r="Z186" s="107"/>
      <c r="AA186" s="107"/>
      <c r="AB186" s="107"/>
    </row>
    <row r="187" spans="1:28" ht="13.9">
      <c r="A187" s="171"/>
      <c r="B187" s="175"/>
      <c r="C187" s="175"/>
      <c r="D187" s="175"/>
      <c r="E187" s="175"/>
      <c r="F187" s="175"/>
      <c r="G187" s="207"/>
      <c r="H187" s="196"/>
      <c r="I187" s="196"/>
      <c r="J187" s="196"/>
      <c r="K187" s="1"/>
      <c r="L187" s="1"/>
      <c r="M187" s="107"/>
      <c r="N187" s="107"/>
      <c r="O187" s="107"/>
      <c r="P187" s="107"/>
      <c r="Q187" s="107"/>
      <c r="R187" s="107"/>
      <c r="S187" s="107"/>
      <c r="T187" s="107"/>
      <c r="U187" s="107"/>
      <c r="V187" s="107"/>
      <c r="W187" s="107"/>
      <c r="X187" s="107"/>
      <c r="Y187" s="107"/>
      <c r="Z187" s="107"/>
      <c r="AA187" s="107"/>
      <c r="AB187" s="107"/>
    </row>
    <row r="188" spans="1:28" ht="13.9">
      <c r="A188" s="171"/>
      <c r="B188" s="175"/>
      <c r="C188" s="175"/>
      <c r="D188" s="175"/>
      <c r="E188" s="175"/>
      <c r="F188" s="175"/>
      <c r="G188" s="207"/>
      <c r="H188" s="196"/>
      <c r="I188" s="196"/>
      <c r="J188" s="196"/>
      <c r="K188" s="1"/>
      <c r="L188" s="1"/>
      <c r="M188" s="107"/>
      <c r="N188" s="107"/>
      <c r="O188" s="107"/>
      <c r="P188" s="107"/>
      <c r="Q188" s="107"/>
      <c r="R188" s="107"/>
      <c r="S188" s="107"/>
      <c r="T188" s="107"/>
      <c r="U188" s="107"/>
      <c r="V188" s="107"/>
      <c r="W188" s="107"/>
      <c r="X188" s="107"/>
      <c r="Y188" s="107"/>
      <c r="Z188" s="107"/>
      <c r="AA188" s="107"/>
      <c r="AB188" s="107"/>
    </row>
    <row r="189" spans="1:28" ht="13.9">
      <c r="A189" s="171"/>
      <c r="B189" s="175"/>
      <c r="C189" s="175"/>
      <c r="D189" s="175"/>
      <c r="E189" s="175"/>
      <c r="F189" s="175"/>
      <c r="G189" s="207"/>
      <c r="H189" s="196"/>
      <c r="I189" s="196"/>
      <c r="J189" s="196"/>
      <c r="K189" s="1"/>
      <c r="L189" s="1"/>
      <c r="M189" s="107"/>
      <c r="N189" s="107"/>
      <c r="O189" s="107"/>
      <c r="P189" s="107"/>
      <c r="Q189" s="107"/>
      <c r="R189" s="107"/>
      <c r="S189" s="107"/>
      <c r="T189" s="107"/>
      <c r="U189" s="107"/>
      <c r="V189" s="107"/>
      <c r="W189" s="107"/>
      <c r="X189" s="107"/>
      <c r="Y189" s="107"/>
      <c r="Z189" s="107"/>
      <c r="AA189" s="107"/>
      <c r="AB189" s="107"/>
    </row>
    <row r="190" spans="1:28" ht="13.9">
      <c r="A190" s="171"/>
      <c r="B190" s="175"/>
      <c r="C190" s="175"/>
      <c r="D190" s="175"/>
      <c r="E190" s="175"/>
      <c r="F190" s="175"/>
      <c r="G190" s="207"/>
      <c r="H190" s="196"/>
      <c r="I190" s="196"/>
      <c r="J190" s="196"/>
      <c r="K190" s="1"/>
      <c r="L190" s="1"/>
      <c r="M190" s="107"/>
      <c r="N190" s="107"/>
      <c r="O190" s="107"/>
      <c r="P190" s="107"/>
      <c r="Q190" s="107"/>
      <c r="R190" s="107"/>
      <c r="S190" s="107"/>
      <c r="T190" s="107"/>
      <c r="U190" s="107"/>
      <c r="V190" s="107"/>
      <c r="W190" s="107"/>
      <c r="X190" s="107"/>
      <c r="Y190" s="107"/>
      <c r="Z190" s="107"/>
      <c r="AA190" s="107"/>
      <c r="AB190" s="107"/>
    </row>
    <row r="191" spans="1:28" ht="13.9">
      <c r="A191" s="171"/>
      <c r="B191" s="175"/>
      <c r="C191" s="175"/>
      <c r="D191" s="175"/>
      <c r="E191" s="175"/>
      <c r="F191" s="175"/>
      <c r="G191" s="207"/>
      <c r="H191" s="196"/>
      <c r="I191" s="196"/>
      <c r="J191" s="196"/>
      <c r="K191" s="1"/>
      <c r="L191" s="1"/>
      <c r="M191" s="107"/>
      <c r="N191" s="107"/>
      <c r="O191" s="107"/>
      <c r="P191" s="107"/>
      <c r="Q191" s="107"/>
      <c r="R191" s="107"/>
      <c r="S191" s="107"/>
      <c r="T191" s="107"/>
      <c r="U191" s="107"/>
      <c r="V191" s="107"/>
      <c r="W191" s="107"/>
      <c r="X191" s="107"/>
      <c r="Y191" s="107"/>
      <c r="Z191" s="107"/>
      <c r="AA191" s="107"/>
      <c r="AB191" s="107"/>
    </row>
    <row r="192" spans="1:28" ht="13.9">
      <c r="A192" s="171"/>
      <c r="B192" s="175"/>
      <c r="C192" s="175"/>
      <c r="D192" s="175"/>
      <c r="E192" s="175"/>
      <c r="F192" s="175"/>
      <c r="G192" s="207"/>
      <c r="H192" s="196"/>
      <c r="I192" s="196"/>
      <c r="J192" s="196"/>
      <c r="K192" s="1"/>
      <c r="L192" s="1"/>
      <c r="M192" s="107"/>
      <c r="N192" s="107"/>
      <c r="O192" s="107"/>
      <c r="P192" s="107"/>
      <c r="Q192" s="107"/>
      <c r="R192" s="107"/>
      <c r="S192" s="107"/>
      <c r="T192" s="107"/>
      <c r="U192" s="107"/>
      <c r="V192" s="107"/>
      <c r="W192" s="107"/>
      <c r="X192" s="107"/>
      <c r="Y192" s="107"/>
      <c r="Z192" s="107"/>
      <c r="AA192" s="107"/>
      <c r="AB192" s="107"/>
    </row>
    <row r="193" spans="1:28" ht="13.9">
      <c r="A193" s="171"/>
      <c r="B193" s="175"/>
      <c r="C193" s="175"/>
      <c r="D193" s="175"/>
      <c r="E193" s="175"/>
      <c r="F193" s="175"/>
      <c r="G193" s="207"/>
      <c r="H193" s="196"/>
      <c r="I193" s="196"/>
      <c r="J193" s="196"/>
      <c r="K193" s="1"/>
      <c r="L193" s="1"/>
      <c r="M193" s="107"/>
      <c r="N193" s="107"/>
      <c r="O193" s="107"/>
      <c r="P193" s="107"/>
      <c r="Q193" s="107"/>
      <c r="R193" s="107"/>
      <c r="S193" s="107"/>
      <c r="T193" s="107"/>
      <c r="U193" s="107"/>
      <c r="V193" s="107"/>
      <c r="W193" s="107"/>
      <c r="X193" s="107"/>
      <c r="Y193" s="107"/>
      <c r="Z193" s="107"/>
      <c r="AA193" s="107"/>
      <c r="AB193" s="107"/>
    </row>
    <row r="194" spans="1:28" ht="13.9">
      <c r="A194" s="171"/>
      <c r="B194" s="175"/>
      <c r="C194" s="175"/>
      <c r="D194" s="175"/>
      <c r="E194" s="175"/>
      <c r="F194" s="175"/>
      <c r="G194" s="207"/>
      <c r="H194" s="196"/>
      <c r="I194" s="196"/>
      <c r="J194" s="196"/>
      <c r="K194" s="1"/>
      <c r="L194" s="1"/>
      <c r="M194" s="107"/>
      <c r="N194" s="107"/>
      <c r="O194" s="107"/>
      <c r="P194" s="107"/>
      <c r="Q194" s="107"/>
      <c r="R194" s="107"/>
      <c r="S194" s="107"/>
      <c r="T194" s="107"/>
      <c r="U194" s="107"/>
      <c r="V194" s="107"/>
      <c r="W194" s="107"/>
      <c r="X194" s="107"/>
      <c r="Y194" s="107"/>
      <c r="Z194" s="107"/>
      <c r="AA194" s="107"/>
      <c r="AB194" s="107"/>
    </row>
    <row r="195" spans="1:28" ht="13.9">
      <c r="A195" s="171"/>
      <c r="B195" s="175"/>
      <c r="C195" s="175"/>
      <c r="D195" s="175"/>
      <c r="E195" s="175"/>
      <c r="F195" s="175"/>
      <c r="G195" s="207"/>
      <c r="H195" s="196"/>
      <c r="I195" s="196"/>
      <c r="J195" s="196"/>
      <c r="K195" s="1"/>
      <c r="L195" s="1"/>
      <c r="M195" s="107"/>
      <c r="N195" s="107"/>
      <c r="O195" s="107"/>
      <c r="P195" s="107"/>
      <c r="Q195" s="107"/>
      <c r="R195" s="107"/>
      <c r="S195" s="107"/>
      <c r="T195" s="107"/>
      <c r="U195" s="107"/>
      <c r="V195" s="107"/>
      <c r="W195" s="107"/>
      <c r="X195" s="107"/>
      <c r="Y195" s="107"/>
      <c r="Z195" s="107"/>
      <c r="AA195" s="107"/>
      <c r="AB195" s="107"/>
    </row>
    <row r="196" spans="1:28" ht="13.9">
      <c r="A196" s="171"/>
      <c r="B196" s="175"/>
      <c r="C196" s="175"/>
      <c r="D196" s="175"/>
      <c r="E196" s="175"/>
      <c r="F196" s="175"/>
      <c r="G196" s="207"/>
      <c r="H196" s="196"/>
      <c r="I196" s="196"/>
      <c r="J196" s="196"/>
      <c r="K196" s="1"/>
      <c r="L196" s="1"/>
      <c r="M196" s="107"/>
      <c r="N196" s="107"/>
      <c r="O196" s="107"/>
      <c r="P196" s="107"/>
      <c r="Q196" s="107"/>
      <c r="R196" s="107"/>
      <c r="S196" s="107"/>
      <c r="T196" s="107"/>
      <c r="U196" s="107"/>
      <c r="V196" s="107"/>
      <c r="W196" s="107"/>
      <c r="X196" s="107"/>
      <c r="Y196" s="107"/>
      <c r="Z196" s="107"/>
      <c r="AA196" s="107"/>
      <c r="AB196" s="107"/>
    </row>
    <row r="197" spans="1:28" ht="13.9">
      <c r="A197" s="171"/>
      <c r="B197" s="175"/>
      <c r="C197" s="175"/>
      <c r="D197" s="175"/>
      <c r="E197" s="175"/>
      <c r="F197" s="175"/>
      <c r="G197" s="207"/>
      <c r="H197" s="196"/>
      <c r="I197" s="196"/>
      <c r="J197" s="196"/>
      <c r="K197" s="1"/>
      <c r="L197" s="1"/>
      <c r="M197" s="107"/>
      <c r="N197" s="107"/>
      <c r="O197" s="107"/>
      <c r="P197" s="107"/>
      <c r="Q197" s="107"/>
      <c r="R197" s="107"/>
      <c r="S197" s="107"/>
      <c r="T197" s="107"/>
      <c r="U197" s="107"/>
      <c r="V197" s="107"/>
      <c r="W197" s="107"/>
      <c r="X197" s="107"/>
      <c r="Y197" s="107"/>
      <c r="Z197" s="107"/>
      <c r="AA197" s="107"/>
      <c r="AB197" s="107"/>
    </row>
    <row r="198" spans="1:28" ht="13.9">
      <c r="A198" s="171"/>
      <c r="B198" s="175"/>
      <c r="C198" s="175"/>
      <c r="D198" s="175"/>
      <c r="E198" s="175"/>
      <c r="F198" s="175"/>
      <c r="G198" s="207"/>
      <c r="H198" s="196"/>
      <c r="I198" s="196"/>
      <c r="J198" s="196"/>
      <c r="K198" s="1"/>
      <c r="L198" s="1"/>
      <c r="M198" s="107"/>
      <c r="N198" s="107"/>
      <c r="O198" s="107"/>
      <c r="P198" s="107"/>
      <c r="Q198" s="107"/>
      <c r="R198" s="107"/>
      <c r="S198" s="107"/>
      <c r="T198" s="107"/>
      <c r="U198" s="107"/>
      <c r="V198" s="107"/>
      <c r="W198" s="107"/>
      <c r="X198" s="107"/>
      <c r="Y198" s="107"/>
      <c r="Z198" s="107"/>
      <c r="AA198" s="107"/>
      <c r="AB198" s="107"/>
    </row>
    <row r="199" spans="1:28" ht="13.9">
      <c r="A199" s="171"/>
      <c r="B199" s="175"/>
      <c r="C199" s="175"/>
      <c r="D199" s="175"/>
      <c r="E199" s="175"/>
      <c r="F199" s="175"/>
      <c r="G199" s="207"/>
      <c r="H199" s="196"/>
      <c r="I199" s="196"/>
      <c r="J199" s="196"/>
      <c r="K199" s="1"/>
      <c r="L199" s="1"/>
      <c r="M199" s="107"/>
      <c r="N199" s="107"/>
      <c r="O199" s="107"/>
      <c r="P199" s="107"/>
      <c r="Q199" s="107"/>
      <c r="R199" s="107"/>
      <c r="S199" s="107"/>
      <c r="T199" s="107"/>
      <c r="U199" s="107"/>
      <c r="V199" s="107"/>
      <c r="W199" s="107"/>
      <c r="X199" s="107"/>
      <c r="Y199" s="107"/>
      <c r="Z199" s="107"/>
      <c r="AA199" s="107"/>
      <c r="AB199" s="107"/>
    </row>
    <row r="200" spans="1:28" ht="13.9">
      <c r="A200" s="171"/>
      <c r="B200" s="175"/>
      <c r="C200" s="175"/>
      <c r="D200" s="175"/>
      <c r="E200" s="175"/>
      <c r="F200" s="175"/>
      <c r="G200" s="207"/>
      <c r="H200" s="196"/>
      <c r="I200" s="196"/>
      <c r="J200" s="196"/>
      <c r="K200" s="1"/>
      <c r="L200" s="1"/>
      <c r="M200" s="107"/>
      <c r="N200" s="107"/>
      <c r="O200" s="107"/>
      <c r="P200" s="107"/>
      <c r="Q200" s="107"/>
      <c r="R200" s="107"/>
      <c r="S200" s="107"/>
      <c r="T200" s="107"/>
      <c r="U200" s="107"/>
      <c r="V200" s="107"/>
      <c r="W200" s="107"/>
      <c r="X200" s="107"/>
      <c r="Y200" s="107"/>
      <c r="Z200" s="107"/>
      <c r="AA200" s="107"/>
      <c r="AB200" s="107"/>
    </row>
    <row r="201" spans="1:28" ht="13.9">
      <c r="A201" s="171"/>
      <c r="B201" s="175"/>
      <c r="C201" s="175"/>
      <c r="D201" s="175"/>
      <c r="E201" s="175"/>
      <c r="F201" s="175"/>
      <c r="G201" s="207"/>
      <c r="H201" s="196"/>
      <c r="I201" s="196"/>
      <c r="J201" s="196"/>
      <c r="K201" s="1"/>
      <c r="L201" s="1"/>
      <c r="M201" s="107"/>
      <c r="N201" s="107"/>
      <c r="O201" s="107"/>
      <c r="P201" s="107"/>
      <c r="Q201" s="107"/>
      <c r="R201" s="107"/>
      <c r="S201" s="107"/>
      <c r="T201" s="107"/>
      <c r="U201" s="107"/>
      <c r="V201" s="107"/>
      <c r="W201" s="107"/>
      <c r="X201" s="107"/>
      <c r="Y201" s="107"/>
      <c r="Z201" s="107"/>
      <c r="AA201" s="107"/>
      <c r="AB201" s="107"/>
    </row>
    <row r="202" spans="1:28" ht="13.9">
      <c r="A202" s="171"/>
      <c r="B202" s="175"/>
      <c r="C202" s="175"/>
      <c r="D202" s="175"/>
      <c r="E202" s="175"/>
      <c r="F202" s="175"/>
      <c r="G202" s="207"/>
      <c r="H202" s="196"/>
      <c r="I202" s="196"/>
      <c r="J202" s="196"/>
      <c r="K202" s="1"/>
      <c r="L202" s="1"/>
      <c r="M202" s="107"/>
      <c r="N202" s="107"/>
      <c r="O202" s="107"/>
      <c r="P202" s="107"/>
      <c r="Q202" s="107"/>
      <c r="R202" s="107"/>
      <c r="S202" s="107"/>
      <c r="T202" s="107"/>
      <c r="U202" s="107"/>
      <c r="V202" s="107"/>
      <c r="W202" s="107"/>
      <c r="X202" s="107"/>
      <c r="Y202" s="107"/>
      <c r="Z202" s="107"/>
      <c r="AA202" s="107"/>
      <c r="AB202" s="107"/>
    </row>
    <row r="203" spans="1:28" ht="13.9">
      <c r="A203" s="171"/>
      <c r="B203" s="175"/>
      <c r="C203" s="175"/>
      <c r="D203" s="175"/>
      <c r="E203" s="175"/>
      <c r="F203" s="175"/>
      <c r="G203" s="207"/>
      <c r="H203" s="196"/>
      <c r="I203" s="196"/>
      <c r="J203" s="196"/>
      <c r="K203" s="1"/>
      <c r="L203" s="1"/>
      <c r="M203" s="107"/>
      <c r="N203" s="107"/>
      <c r="O203" s="107"/>
      <c r="P203" s="107"/>
      <c r="Q203" s="107"/>
      <c r="R203" s="107"/>
      <c r="S203" s="107"/>
      <c r="T203" s="107"/>
      <c r="U203" s="107"/>
      <c r="V203" s="107"/>
      <c r="W203" s="107"/>
      <c r="X203" s="107"/>
      <c r="Y203" s="107"/>
      <c r="Z203" s="107"/>
      <c r="AA203" s="107"/>
      <c r="AB203" s="107"/>
    </row>
    <row r="204" spans="1:28" ht="13.9">
      <c r="A204" s="171"/>
      <c r="B204" s="175"/>
      <c r="C204" s="175"/>
      <c r="D204" s="175"/>
      <c r="E204" s="175"/>
      <c r="F204" s="175"/>
      <c r="G204" s="207"/>
      <c r="H204" s="196"/>
      <c r="I204" s="196"/>
      <c r="J204" s="196"/>
      <c r="K204" s="1"/>
      <c r="L204" s="1"/>
      <c r="M204" s="107"/>
      <c r="N204" s="107"/>
      <c r="O204" s="107"/>
      <c r="P204" s="107"/>
      <c r="Q204" s="107"/>
      <c r="R204" s="107"/>
      <c r="S204" s="107"/>
      <c r="T204" s="107"/>
      <c r="U204" s="107"/>
      <c r="V204" s="107"/>
      <c r="W204" s="107"/>
      <c r="X204" s="107"/>
      <c r="Y204" s="107"/>
      <c r="Z204" s="107"/>
      <c r="AA204" s="107"/>
      <c r="AB204" s="107"/>
    </row>
    <row r="205" spans="1:28" ht="13.9">
      <c r="A205" s="171"/>
      <c r="B205" s="175"/>
      <c r="C205" s="175"/>
      <c r="D205" s="175"/>
      <c r="E205" s="175"/>
      <c r="F205" s="175"/>
      <c r="G205" s="207"/>
      <c r="H205" s="196"/>
      <c r="I205" s="196"/>
      <c r="J205" s="196"/>
      <c r="K205" s="1"/>
      <c r="L205" s="1"/>
      <c r="M205" s="107"/>
      <c r="N205" s="107"/>
      <c r="O205" s="107"/>
      <c r="P205" s="107"/>
      <c r="Q205" s="107"/>
      <c r="R205" s="107"/>
      <c r="S205" s="107"/>
      <c r="T205" s="107"/>
      <c r="U205" s="107"/>
      <c r="V205" s="107"/>
      <c r="W205" s="107"/>
      <c r="X205" s="107"/>
      <c r="Y205" s="107"/>
      <c r="Z205" s="107"/>
      <c r="AA205" s="107"/>
      <c r="AB205" s="107"/>
    </row>
    <row r="206" spans="1:28" ht="13.9">
      <c r="A206" s="171"/>
      <c r="B206" s="175"/>
      <c r="C206" s="175"/>
      <c r="D206" s="175"/>
      <c r="E206" s="175"/>
      <c r="F206" s="175"/>
      <c r="G206" s="207"/>
      <c r="H206" s="196"/>
      <c r="I206" s="196"/>
      <c r="J206" s="196"/>
      <c r="K206" s="1"/>
      <c r="L206" s="1"/>
      <c r="M206" s="107"/>
      <c r="N206" s="107"/>
      <c r="O206" s="107"/>
      <c r="P206" s="107"/>
      <c r="Q206" s="107"/>
      <c r="R206" s="107"/>
      <c r="S206" s="107"/>
      <c r="T206" s="107"/>
      <c r="U206" s="107"/>
      <c r="V206" s="107"/>
      <c r="W206" s="107"/>
      <c r="X206" s="107"/>
      <c r="Y206" s="107"/>
      <c r="Z206" s="107"/>
      <c r="AA206" s="107"/>
      <c r="AB206" s="107"/>
    </row>
    <row r="207" spans="1:28" ht="13.9">
      <c r="A207" s="171"/>
      <c r="B207" s="175"/>
      <c r="C207" s="175"/>
      <c r="D207" s="175"/>
      <c r="E207" s="175"/>
      <c r="F207" s="175"/>
      <c r="G207" s="207"/>
      <c r="H207" s="196"/>
      <c r="I207" s="196"/>
      <c r="J207" s="196"/>
      <c r="K207" s="1"/>
      <c r="L207" s="1"/>
      <c r="M207" s="107"/>
      <c r="N207" s="107"/>
      <c r="O207" s="107"/>
      <c r="P207" s="107"/>
      <c r="Q207" s="107"/>
      <c r="R207" s="107"/>
      <c r="S207" s="107"/>
      <c r="T207" s="107"/>
      <c r="U207" s="107"/>
      <c r="V207" s="107"/>
      <c r="W207" s="107"/>
      <c r="X207" s="107"/>
      <c r="Y207" s="107"/>
      <c r="Z207" s="107"/>
      <c r="AA207" s="107"/>
      <c r="AB207" s="107"/>
    </row>
    <row r="208" spans="1:28" ht="13.9">
      <c r="A208" s="171"/>
      <c r="B208" s="175"/>
      <c r="C208" s="175"/>
      <c r="D208" s="175"/>
      <c r="E208" s="175"/>
      <c r="F208" s="175"/>
      <c r="G208" s="207"/>
      <c r="H208" s="196"/>
      <c r="I208" s="196"/>
      <c r="J208" s="196"/>
      <c r="K208" s="1"/>
      <c r="L208" s="1"/>
      <c r="M208" s="107"/>
      <c r="N208" s="107"/>
      <c r="O208" s="107"/>
      <c r="P208" s="107"/>
      <c r="Q208" s="107"/>
      <c r="R208" s="107"/>
      <c r="S208" s="107"/>
      <c r="T208" s="107"/>
      <c r="U208" s="107"/>
      <c r="V208" s="107"/>
      <c r="W208" s="107"/>
      <c r="X208" s="107"/>
      <c r="Y208" s="107"/>
      <c r="Z208" s="107"/>
      <c r="AA208" s="107"/>
      <c r="AB208" s="107"/>
    </row>
  </sheetData>
  <autoFilter ref="A1:AB208" xr:uid="{00000000-0009-0000-0000-000008000000}"/>
  <mergeCells count="1">
    <mergeCell ref="I77:I78"/>
  </mergeCells>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B1EFF3F3D99A8C469C716A9848546DCD" ma:contentTypeVersion="11" ma:contentTypeDescription="Umožňuje vytvoriť nový dokument." ma:contentTypeScope="" ma:versionID="64d7c5e0bcd1fd7711054041a3633751">
  <xsd:schema xmlns:xsd="http://www.w3.org/2001/XMLSchema" xmlns:xs="http://www.w3.org/2001/XMLSchema" xmlns:p="http://schemas.microsoft.com/office/2006/metadata/properties" xmlns:ns2="093cd19f-61eb-499b-ba8a-96ded585498e" xmlns:ns3="45a0424a-b6ff-4064-ab3b-f5cc1d862c5f" targetNamespace="http://schemas.microsoft.com/office/2006/metadata/properties" ma:root="true" ma:fieldsID="b07c63d2ed5c54b2bc2845c521b5d695" ns2:_="" ns3:_="">
    <xsd:import namespace="093cd19f-61eb-499b-ba8a-96ded585498e"/>
    <xsd:import namespace="45a0424a-b6ff-4064-ab3b-f5cc1d862c5f"/>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93cd19f-61eb-499b-ba8a-96ded585498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Značky obrázka" ma:readOnly="false" ma:fieldId="{5cf76f15-5ced-4ddc-b409-7134ff3c332f}" ma:taxonomyMulti="true" ma:sspId="823deb3c-b9f3-4fad-b534-fe0741e7144a"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5a0424a-b6ff-4064-ab3b-f5cc1d862c5f"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fb093d69-c3d8-4bf5-8b32-7b45c5182836}" ma:internalName="TaxCatchAll" ma:showField="CatchAllData" ma:web="45a0424a-b6ff-4064-ab3b-f5cc1d862c5f">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Zdieľa sa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Zdieľané s podrobnosťam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45a0424a-b6ff-4064-ab3b-f5cc1d862c5f" xsi:nil="true"/>
    <lcf76f155ced4ddcb4097134ff3c332f xmlns="093cd19f-61eb-499b-ba8a-96ded585498e">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D526888-29A9-4428-B020-F8304E6CB5D5}"/>
</file>

<file path=customXml/itemProps2.xml><?xml version="1.0" encoding="utf-8"?>
<ds:datastoreItem xmlns:ds="http://schemas.openxmlformats.org/officeDocument/2006/customXml" ds:itemID="{6AE36D03-EB44-4B57-84CB-3CAF92B69A21}"/>
</file>

<file path=customXml/itemProps3.xml><?xml version="1.0" encoding="utf-8"?>
<ds:datastoreItem xmlns:ds="http://schemas.openxmlformats.org/officeDocument/2006/customXml" ds:itemID="{25C611A4-A3DB-485D-B380-FCB7B6284EF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Martin Konečný</dc:creator>
  <cp:keywords/>
  <dc:description/>
  <cp:lastModifiedBy>Sýkora, Lenka</cp:lastModifiedBy>
  <cp:revision/>
  <dcterms:created xsi:type="dcterms:W3CDTF">2019-08-14T15:11:58Z</dcterms:created>
  <dcterms:modified xsi:type="dcterms:W3CDTF">2023-06-09T07:50:15Z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0x010100B1EFF3F3D99A8C469C716A9848546DCD</vt:lpwstr>
  </property>
  <property fmtid="{D5CDD505-2E9C-101B-9397-08002B2CF9AE}" pid="3" name="MediaServiceImageTags">
    <vt:lpwstr/>
  </property>
</Properties>
</file>