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P\Prehľad uhradených ŽoP\prehľad uhradených ŽoP za rok 2024\PO 2014-2020\"/>
    </mc:Choice>
  </mc:AlternateContent>
  <bookViews>
    <workbookView xWindow="0" yWindow="0" windowWidth="28800" windowHeight="12180" tabRatio="672" activeTab="2"/>
  </bookViews>
  <sheets>
    <sheet name="1.1." sheetId="4" r:id="rId1"/>
    <sheet name="2.1." sheetId="5" r:id="rId2"/>
    <sheet name="3.1." sheetId="2" r:id="rId3"/>
    <sheet name="4.1." sheetId="1" r:id="rId4"/>
    <sheet name="5.1." sheetId="6" r:id="rId5"/>
    <sheet name="6.1." sheetId="3" r:id="rId6"/>
    <sheet name="7.1." sheetId="8" r:id="rId7"/>
    <sheet name="8.1." sheetId="9" r:id="rId8"/>
    <sheet name="9.1. " sheetId="11" r:id="rId9"/>
    <sheet name="10.1." sheetId="13" r:id="rId10"/>
    <sheet name="OP Dodatočný príspevok" sheetId="10" r:id="rId11"/>
    <sheet name="Sumár čerpania" sheetId="7" r:id="rId12"/>
    <sheet name="ELURY " sheetId="12" r:id="rId13"/>
  </sheets>
  <definedNames>
    <definedName name="_xlnm._FilterDatabase" localSheetId="1" hidden="1">'2.1.'!$11:$1430</definedName>
    <definedName name="_xlnm._FilterDatabase" localSheetId="3" hidden="1">'4.1.'!$A$11:$I$11</definedName>
    <definedName name="_xlnm.Print_Area" localSheetId="1">'2.1.'!$A$1:$BI$1448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2" l="1"/>
  <c r="E87" i="2"/>
  <c r="F87" i="2"/>
  <c r="G87" i="2"/>
  <c r="C87" i="2"/>
  <c r="C86" i="2"/>
  <c r="C85" i="2"/>
  <c r="D296" i="5"/>
  <c r="E296" i="5"/>
  <c r="F296" i="5"/>
  <c r="G296" i="5"/>
  <c r="C295" i="5"/>
  <c r="C296" i="5" s="1"/>
  <c r="D365" i="8" l="1"/>
  <c r="E365" i="8"/>
  <c r="F365" i="8"/>
  <c r="G365" i="8"/>
  <c r="C365" i="8"/>
  <c r="C361" i="8"/>
  <c r="C362" i="8"/>
  <c r="C363" i="8"/>
  <c r="C364" i="8"/>
  <c r="C80" i="2"/>
  <c r="C81" i="2"/>
  <c r="C82" i="2"/>
  <c r="C83" i="2"/>
  <c r="C84" i="2"/>
  <c r="C72" i="2" l="1"/>
  <c r="C73" i="2"/>
  <c r="C74" i="2"/>
  <c r="C75" i="2"/>
  <c r="C76" i="2"/>
  <c r="C77" i="2"/>
  <c r="C78" i="2"/>
  <c r="C79" i="2"/>
  <c r="C357" i="8" l="1"/>
  <c r="C358" i="8"/>
  <c r="C359" i="8"/>
  <c r="C360" i="8"/>
  <c r="C356" i="8"/>
  <c r="D366" i="8"/>
  <c r="F366" i="8"/>
  <c r="D355" i="8"/>
  <c r="E355" i="8"/>
  <c r="F355" i="8"/>
  <c r="G355" i="8"/>
  <c r="E366" i="8"/>
  <c r="G366" i="8"/>
  <c r="G112" i="4" l="1"/>
  <c r="F58" i="9" l="1"/>
  <c r="G58" i="9"/>
  <c r="C58" i="9"/>
  <c r="D58" i="9"/>
  <c r="E58" i="9"/>
  <c r="D95" i="4" l="1"/>
  <c r="E95" i="4"/>
  <c r="F95" i="4"/>
  <c r="G95" i="4"/>
  <c r="C351" i="8"/>
  <c r="C352" i="8"/>
  <c r="C353" i="8"/>
  <c r="C354" i="8"/>
  <c r="D76" i="1"/>
  <c r="E76" i="1"/>
  <c r="F76" i="1"/>
  <c r="G76" i="1"/>
  <c r="C76" i="1"/>
  <c r="C72" i="1"/>
  <c r="C73" i="1"/>
  <c r="C74" i="1"/>
  <c r="C75" i="1"/>
  <c r="D301" i="5"/>
  <c r="E301" i="5"/>
  <c r="F301" i="5"/>
  <c r="G301" i="5"/>
  <c r="D294" i="5"/>
  <c r="E294" i="5"/>
  <c r="F294" i="5"/>
  <c r="G294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D96" i="4"/>
  <c r="E96" i="4"/>
  <c r="F96" i="4"/>
  <c r="G96" i="4"/>
  <c r="C93" i="4"/>
  <c r="C94" i="4"/>
  <c r="D472" i="6" l="1"/>
  <c r="E472" i="6"/>
  <c r="F472" i="6"/>
  <c r="G472" i="6"/>
  <c r="C472" i="6"/>
  <c r="C465" i="6"/>
  <c r="C466" i="6"/>
  <c r="C467" i="6"/>
  <c r="C468" i="6"/>
  <c r="C469" i="6"/>
  <c r="C470" i="6"/>
  <c r="C471" i="6"/>
  <c r="D71" i="2"/>
  <c r="E71" i="2"/>
  <c r="F71" i="2"/>
  <c r="G71" i="2"/>
  <c r="C69" i="2"/>
  <c r="C70" i="2"/>
  <c r="D93" i="10" l="1"/>
  <c r="E93" i="10"/>
  <c r="F93" i="10"/>
  <c r="G93" i="10"/>
  <c r="C93" i="10"/>
  <c r="C91" i="10"/>
  <c r="C92" i="10"/>
  <c r="D473" i="6" l="1"/>
  <c r="E473" i="6"/>
  <c r="F473" i="6"/>
  <c r="G473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37" i="6"/>
  <c r="D77" i="1"/>
  <c r="E77" i="1"/>
  <c r="F77" i="1"/>
  <c r="G77" i="1"/>
  <c r="C71" i="1"/>
  <c r="C70" i="1"/>
  <c r="C65" i="2"/>
  <c r="C66" i="2"/>
  <c r="C67" i="2"/>
  <c r="C68" i="2"/>
  <c r="C64" i="2"/>
  <c r="C263" i="5"/>
  <c r="C264" i="5"/>
  <c r="C265" i="5"/>
  <c r="C266" i="5"/>
  <c r="C267" i="5"/>
  <c r="C268" i="5"/>
  <c r="D86" i="4"/>
  <c r="E86" i="4"/>
  <c r="F86" i="4"/>
  <c r="G86" i="4"/>
  <c r="C87" i="4"/>
  <c r="C88" i="4"/>
  <c r="C89" i="4"/>
  <c r="C90" i="4"/>
  <c r="C91" i="4"/>
  <c r="C92" i="4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19" i="8"/>
  <c r="D237" i="5"/>
  <c r="E237" i="5"/>
  <c r="F237" i="5"/>
  <c r="G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94" i="5" l="1"/>
  <c r="C355" i="8"/>
  <c r="C71" i="2"/>
  <c r="C95" i="4"/>
  <c r="D94" i="10"/>
  <c r="F94" i="10"/>
  <c r="G94" i="10"/>
  <c r="E94" i="10"/>
  <c r="C89" i="10"/>
  <c r="C90" i="10"/>
  <c r="C88" i="10"/>
  <c r="D318" i="8" l="1"/>
  <c r="E318" i="8"/>
  <c r="F318" i="8"/>
  <c r="G318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D436" i="6"/>
  <c r="E436" i="6"/>
  <c r="F436" i="6"/>
  <c r="G436" i="6"/>
  <c r="C434" i="6"/>
  <c r="C435" i="6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83" i="4"/>
  <c r="C84" i="4"/>
  <c r="C85" i="4"/>
  <c r="D87" i="10" l="1"/>
  <c r="E87" i="10"/>
  <c r="F87" i="10"/>
  <c r="G87" i="10"/>
  <c r="C82" i="10"/>
  <c r="C83" i="10"/>
  <c r="C84" i="10"/>
  <c r="C85" i="10"/>
  <c r="C86" i="10"/>
  <c r="C420" i="6" l="1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D69" i="1"/>
  <c r="E69" i="1"/>
  <c r="F69" i="1"/>
  <c r="G69" i="1"/>
  <c r="C69" i="1"/>
  <c r="C68" i="1"/>
  <c r="D63" i="2"/>
  <c r="E63" i="2"/>
  <c r="F63" i="2"/>
  <c r="G63" i="2"/>
  <c r="C62" i="2"/>
  <c r="E112" i="4" l="1"/>
  <c r="E103" i="4" s="1"/>
  <c r="F112" i="4"/>
  <c r="F103" i="4" s="1"/>
  <c r="G103" i="4"/>
  <c r="D112" i="4"/>
  <c r="D103" i="4" s="1"/>
  <c r="D75" i="4"/>
  <c r="E75" i="4"/>
  <c r="F75" i="4"/>
  <c r="G75" i="4"/>
  <c r="D53" i="9" l="1"/>
  <c r="E53" i="9"/>
  <c r="F53" i="9"/>
  <c r="G53" i="9"/>
  <c r="C49" i="9"/>
  <c r="C50" i="9"/>
  <c r="C51" i="9"/>
  <c r="C52" i="9"/>
  <c r="C48" i="9" l="1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417" i="6"/>
  <c r="C418" i="6"/>
  <c r="C419" i="6"/>
  <c r="C220" i="5"/>
  <c r="C388" i="6" l="1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57" i="2"/>
  <c r="C58" i="2"/>
  <c r="C59" i="2"/>
  <c r="C60" i="2"/>
  <c r="C61" i="2"/>
  <c r="C217" i="5"/>
  <c r="C218" i="5"/>
  <c r="C219" i="5"/>
  <c r="C79" i="4"/>
  <c r="C80" i="4"/>
  <c r="C81" i="4"/>
  <c r="C82" i="4"/>
  <c r="C79" i="10" l="1"/>
  <c r="C80" i="10"/>
  <c r="C81" i="10"/>
  <c r="C78" i="10"/>
  <c r="C87" i="10" l="1"/>
  <c r="D29" i="3"/>
  <c r="E29" i="3"/>
  <c r="F29" i="3"/>
  <c r="G29" i="3"/>
  <c r="C357" i="6" l="1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67" i="1"/>
  <c r="C51" i="2"/>
  <c r="C52" i="2"/>
  <c r="C53" i="2"/>
  <c r="C54" i="2"/>
  <c r="C55" i="2"/>
  <c r="C56" i="2"/>
  <c r="C50" i="2"/>
  <c r="C63" i="2" l="1"/>
  <c r="D25" i="11"/>
  <c r="E25" i="11"/>
  <c r="F25" i="11"/>
  <c r="G25" i="11"/>
  <c r="D20" i="11"/>
  <c r="E20" i="11"/>
  <c r="F20" i="11"/>
  <c r="G20" i="11"/>
  <c r="C19" i="11"/>
  <c r="C25" i="11" s="1"/>
  <c r="C45" i="9"/>
  <c r="C46" i="9"/>
  <c r="C47" i="9"/>
  <c r="C44" i="9"/>
  <c r="C53" i="9" s="1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35" i="8"/>
  <c r="C236" i="8"/>
  <c r="C237" i="8"/>
  <c r="C224" i="8"/>
  <c r="C225" i="8"/>
  <c r="C226" i="8"/>
  <c r="C227" i="8"/>
  <c r="C228" i="8"/>
  <c r="C229" i="8"/>
  <c r="C230" i="8"/>
  <c r="C231" i="8"/>
  <c r="C232" i="8"/>
  <c r="C233" i="8"/>
  <c r="C234" i="8"/>
  <c r="C223" i="8"/>
  <c r="C13" i="3"/>
  <c r="C14" i="3"/>
  <c r="D23" i="3"/>
  <c r="E23" i="3"/>
  <c r="F23" i="3"/>
  <c r="G23" i="3"/>
  <c r="C22" i="3"/>
  <c r="C21" i="3"/>
  <c r="C356" i="6"/>
  <c r="C436" i="6" s="1"/>
  <c r="C66" i="1"/>
  <c r="C65" i="1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199" i="5"/>
  <c r="C77" i="4"/>
  <c r="C78" i="4"/>
  <c r="C76" i="4"/>
  <c r="C86" i="4" l="1"/>
  <c r="C318" i="8"/>
  <c r="C237" i="5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D77" i="10"/>
  <c r="E77" i="10"/>
  <c r="F77" i="10"/>
  <c r="G77" i="10"/>
  <c r="D17" i="13" l="1"/>
  <c r="E17" i="13"/>
  <c r="F17" i="13"/>
  <c r="G17" i="13"/>
  <c r="C17" i="13"/>
  <c r="C11" i="13"/>
  <c r="D355" i="6"/>
  <c r="E355" i="6"/>
  <c r="F355" i="6"/>
  <c r="G355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G92" i="2"/>
  <c r="F92" i="2" s="1"/>
  <c r="E92" i="2" s="1"/>
  <c r="D49" i="2"/>
  <c r="D88" i="2" s="1"/>
  <c r="E49" i="2"/>
  <c r="E88" i="2" s="1"/>
  <c r="F49" i="2"/>
  <c r="F88" i="2" s="1"/>
  <c r="G49" i="2"/>
  <c r="G88" i="2" s="1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195" i="5"/>
  <c r="C196" i="5"/>
  <c r="C197" i="5"/>
  <c r="C194" i="5"/>
  <c r="D92" i="2" l="1"/>
  <c r="F21" i="7"/>
  <c r="D21" i="11"/>
  <c r="D24" i="11" s="1"/>
  <c r="E21" i="11"/>
  <c r="E24" i="11" s="1"/>
  <c r="F21" i="11"/>
  <c r="F24" i="11" s="1"/>
  <c r="G21" i="11"/>
  <c r="G24" i="11" s="1"/>
  <c r="C12" i="11"/>
  <c r="C13" i="11"/>
  <c r="C14" i="11"/>
  <c r="C15" i="11"/>
  <c r="C16" i="11"/>
  <c r="C17" i="11"/>
  <c r="C18" i="11"/>
  <c r="C11" i="11"/>
  <c r="D43" i="9"/>
  <c r="E43" i="9"/>
  <c r="F43" i="9"/>
  <c r="G43" i="9"/>
  <c r="C36" i="9"/>
  <c r="C37" i="9"/>
  <c r="C38" i="9"/>
  <c r="C39" i="9"/>
  <c r="C40" i="9"/>
  <c r="C41" i="9"/>
  <c r="C42" i="9"/>
  <c r="D222" i="8"/>
  <c r="E222" i="8"/>
  <c r="F222" i="8"/>
  <c r="G222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D24" i="3"/>
  <c r="D28" i="3" s="1"/>
  <c r="E24" i="3"/>
  <c r="E28" i="3" s="1"/>
  <c r="F24" i="3"/>
  <c r="F28" i="3" s="1"/>
  <c r="G24" i="3"/>
  <c r="G28" i="3" s="1"/>
  <c r="C12" i="3"/>
  <c r="C29" i="3" s="1"/>
  <c r="C15" i="3"/>
  <c r="C16" i="3"/>
  <c r="C17" i="3"/>
  <c r="C18" i="3"/>
  <c r="C19" i="3"/>
  <c r="C20" i="3"/>
  <c r="C11" i="3"/>
  <c r="D476" i="6"/>
  <c r="D478" i="6" s="1"/>
  <c r="F476" i="6"/>
  <c r="F478" i="6" s="1"/>
  <c r="E476" i="6"/>
  <c r="E478" i="6" s="1"/>
  <c r="G476" i="6"/>
  <c r="G478" i="6" s="1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13" i="6"/>
  <c r="D64" i="1"/>
  <c r="E64" i="1"/>
  <c r="F64" i="1"/>
  <c r="G64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D91" i="2"/>
  <c r="D93" i="2" s="1"/>
  <c r="E91" i="2"/>
  <c r="E93" i="2" s="1"/>
  <c r="F91" i="2"/>
  <c r="F93" i="2" s="1"/>
  <c r="G91" i="2"/>
  <c r="G93" i="2" s="1"/>
  <c r="C13" i="2"/>
  <c r="C14" i="2"/>
  <c r="C15" i="2"/>
  <c r="C16" i="2"/>
  <c r="C12" i="2"/>
  <c r="D198" i="5"/>
  <c r="D297" i="5" s="1"/>
  <c r="E198" i="5"/>
  <c r="E297" i="5" s="1"/>
  <c r="F198" i="5"/>
  <c r="F297" i="5" s="1"/>
  <c r="G198" i="5"/>
  <c r="G297" i="5" s="1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26" i="5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23" i="3" l="1"/>
  <c r="C24" i="3" s="1"/>
  <c r="C20" i="11"/>
  <c r="C355" i="6"/>
  <c r="C473" i="6" s="1"/>
  <c r="C21" i="11"/>
  <c r="C49" i="2"/>
  <c r="C88" i="2" s="1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3" i="10"/>
  <c r="E43" i="10"/>
  <c r="F43" i="10"/>
  <c r="G43" i="10"/>
  <c r="C476" i="6" l="1"/>
  <c r="C478" i="6" s="1"/>
  <c r="C77" i="10"/>
  <c r="G300" i="5"/>
  <c r="F31" i="7"/>
  <c r="F30" i="7"/>
  <c r="F26" i="7"/>
  <c r="C19" i="13"/>
  <c r="E26" i="11"/>
  <c r="E28" i="11" s="1"/>
  <c r="E13" i="7" s="1"/>
  <c r="F26" i="11"/>
  <c r="F28" i="11" s="1"/>
  <c r="G26" i="11"/>
  <c r="G28" i="11" s="1"/>
  <c r="D26" i="11"/>
  <c r="C27" i="11"/>
  <c r="C24" i="11"/>
  <c r="F480" i="6"/>
  <c r="G480" i="6"/>
  <c r="E30" i="3"/>
  <c r="E32" i="3" s="1"/>
  <c r="F30" i="3"/>
  <c r="F32" i="3" s="1"/>
  <c r="G30" i="3"/>
  <c r="G32" i="3" s="1"/>
  <c r="D30" i="3"/>
  <c r="D32" i="3" s="1"/>
  <c r="C31" i="3"/>
  <c r="C28" i="3"/>
  <c r="E480" i="6"/>
  <c r="C479" i="6"/>
  <c r="D95" i="2"/>
  <c r="C92" i="2"/>
  <c r="C91" i="2" s="1"/>
  <c r="C93" i="2" s="1"/>
  <c r="C94" i="2"/>
  <c r="E95" i="2"/>
  <c r="F95" i="2"/>
  <c r="D300" i="5"/>
  <c r="E300" i="5"/>
  <c r="H300" i="5" s="1"/>
  <c r="F300" i="5"/>
  <c r="D29" i="9"/>
  <c r="D54" i="9" s="1"/>
  <c r="E29" i="9"/>
  <c r="E54" i="9" s="1"/>
  <c r="F29" i="9"/>
  <c r="F54" i="9" s="1"/>
  <c r="G29" i="9"/>
  <c r="G54" i="9" s="1"/>
  <c r="C26" i="11" l="1"/>
  <c r="C10" i="7"/>
  <c r="C30" i="3"/>
  <c r="D9" i="7"/>
  <c r="D480" i="6"/>
  <c r="C480" i="6" s="1"/>
  <c r="C7" i="7"/>
  <c r="C32" i="3"/>
  <c r="D10" i="7"/>
  <c r="G95" i="2"/>
  <c r="C95" i="2" s="1"/>
  <c r="D28" i="11"/>
  <c r="D13" i="7" s="1"/>
  <c r="C303" i="5"/>
  <c r="E10" i="7" l="1"/>
  <c r="C9" i="7"/>
  <c r="E9" i="7" s="1"/>
  <c r="D7" i="7"/>
  <c r="E7" i="7" s="1"/>
  <c r="C28" i="11"/>
  <c r="C13" i="7" s="1"/>
  <c r="D57" i="9"/>
  <c r="E57" i="9"/>
  <c r="F57" i="9"/>
  <c r="G57" i="9"/>
  <c r="C30" i="9"/>
  <c r="C31" i="9"/>
  <c r="C32" i="9"/>
  <c r="C33" i="9"/>
  <c r="C34" i="9"/>
  <c r="C35" i="9"/>
  <c r="C28" i="9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01" i="8"/>
  <c r="D80" i="1"/>
  <c r="D82" i="1" s="1"/>
  <c r="D84" i="1" s="1"/>
  <c r="G80" i="1"/>
  <c r="F80" i="1"/>
  <c r="F82" i="1" s="1"/>
  <c r="F84" i="1" s="1"/>
  <c r="E80" i="1"/>
  <c r="E82" i="1" s="1"/>
  <c r="E84" i="1" s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2" i="1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12" i="5"/>
  <c r="C13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4" i="5"/>
  <c r="C15" i="5"/>
  <c r="G100" i="4"/>
  <c r="F100" i="4"/>
  <c r="E100" i="4"/>
  <c r="D100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14" i="4"/>
  <c r="C301" i="5" l="1"/>
  <c r="G82" i="1"/>
  <c r="G84" i="1" s="1"/>
  <c r="C64" i="1"/>
  <c r="C77" i="1" s="1"/>
  <c r="C222" i="8"/>
  <c r="C75" i="4"/>
  <c r="C96" i="4" s="1"/>
  <c r="C43" i="9"/>
  <c r="C198" i="5"/>
  <c r="C297" i="5" s="1"/>
  <c r="C8" i="7"/>
  <c r="D8" i="7"/>
  <c r="F102" i="4"/>
  <c r="F104" i="4" s="1"/>
  <c r="E102" i="4"/>
  <c r="E104" i="4" s="1"/>
  <c r="G102" i="4"/>
  <c r="G104" i="4" s="1"/>
  <c r="C23" i="7" s="1"/>
  <c r="D102" i="4"/>
  <c r="D104" i="4" s="1"/>
  <c r="C5" i="7" s="1"/>
  <c r="C80" i="1" l="1"/>
  <c r="C82" i="1" s="1"/>
  <c r="C84" i="1" s="1"/>
  <c r="C300" i="5"/>
  <c r="C100" i="4"/>
  <c r="C102" i="4" s="1"/>
  <c r="C104" i="4" s="1"/>
  <c r="E8" i="7"/>
  <c r="D5" i="7"/>
  <c r="E5" i="7" s="1"/>
  <c r="D373" i="8"/>
  <c r="E373" i="8"/>
  <c r="F373" i="8"/>
  <c r="G373" i="8"/>
  <c r="C373" i="8"/>
  <c r="D60" i="9"/>
  <c r="E60" i="9"/>
  <c r="F60" i="9"/>
  <c r="G60" i="9"/>
  <c r="C60" i="9"/>
  <c r="D100" i="10"/>
  <c r="E100" i="10"/>
  <c r="F100" i="10"/>
  <c r="G100" i="10"/>
  <c r="C100" i="10"/>
  <c r="G371" i="8"/>
  <c r="F28" i="7" s="1"/>
  <c r="F371" i="8"/>
  <c r="F27" i="7" s="1"/>
  <c r="D371" i="8"/>
  <c r="F25" i="7" l="1"/>
  <c r="C371" i="8"/>
  <c r="C33" i="10"/>
  <c r="C34" i="10"/>
  <c r="C35" i="10"/>
  <c r="C36" i="10"/>
  <c r="C37" i="10"/>
  <c r="C38" i="10"/>
  <c r="C39" i="10"/>
  <c r="C40" i="10"/>
  <c r="C41" i="10"/>
  <c r="C42" i="10"/>
  <c r="C12" i="9" l="1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11" i="9"/>
  <c r="G59" i="9"/>
  <c r="G61" i="9" s="1"/>
  <c r="F59" i="9"/>
  <c r="F61" i="9" s="1"/>
  <c r="D12" i="7" s="1"/>
  <c r="E59" i="9"/>
  <c r="E61" i="9" s="1"/>
  <c r="D59" i="9"/>
  <c r="D61" i="9" s="1"/>
  <c r="C12" i="7" s="1"/>
  <c r="D100" i="8"/>
  <c r="E100" i="8"/>
  <c r="F100" i="8"/>
  <c r="G100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2" i="8"/>
  <c r="C11" i="8"/>
  <c r="E12" i="7" l="1"/>
  <c r="D370" i="8"/>
  <c r="E370" i="8"/>
  <c r="F370" i="8"/>
  <c r="G370" i="8"/>
  <c r="C29" i="9"/>
  <c r="C54" i="9" s="1"/>
  <c r="C100" i="8"/>
  <c r="C366" i="8" s="1"/>
  <c r="D97" i="10"/>
  <c r="E97" i="10"/>
  <c r="F97" i="10"/>
  <c r="G97" i="10"/>
  <c r="F372" i="8" l="1"/>
  <c r="F374" i="8" s="1"/>
  <c r="E372" i="8"/>
  <c r="E374" i="8" s="1"/>
  <c r="C370" i="8"/>
  <c r="C372" i="8" s="1"/>
  <c r="C374" i="8" s="1"/>
  <c r="G372" i="8"/>
  <c r="G374" i="8" s="1"/>
  <c r="D372" i="8"/>
  <c r="D374" i="8" s="1"/>
  <c r="G109" i="10"/>
  <c r="C39" i="7"/>
  <c r="F109" i="10"/>
  <c r="C38" i="7"/>
  <c r="E109" i="10"/>
  <c r="C37" i="7"/>
  <c r="D109" i="10"/>
  <c r="C36" i="7"/>
  <c r="C57" i="9"/>
  <c r="C59" i="9" s="1"/>
  <c r="C61" i="9" s="1"/>
  <c r="F101" i="10"/>
  <c r="F99" i="10"/>
  <c r="G99" i="10"/>
  <c r="G101" i="10"/>
  <c r="E101" i="10"/>
  <c r="E99" i="10"/>
  <c r="D101" i="10"/>
  <c r="D99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10" i="10"/>
  <c r="C11" i="10"/>
  <c r="C12" i="10"/>
  <c r="C9" i="10"/>
  <c r="C11" i="7" l="1"/>
  <c r="D11" i="7"/>
  <c r="C15" i="7"/>
  <c r="C43" i="10"/>
  <c r="C94" i="10" s="1"/>
  <c r="D15" i="7"/>
  <c r="D12" i="13"/>
  <c r="D13" i="13"/>
  <c r="D16" i="13" s="1"/>
  <c r="E12" i="13"/>
  <c r="E13" i="13" s="1"/>
  <c r="E16" i="13" s="1"/>
  <c r="F12" i="13"/>
  <c r="F13" i="13" s="1"/>
  <c r="F16" i="13" s="1"/>
  <c r="G12" i="13"/>
  <c r="G13" i="13" s="1"/>
  <c r="G16" i="13" s="1"/>
  <c r="C12" i="13"/>
  <c r="C13" i="13" s="1"/>
  <c r="C16" i="13" s="1"/>
  <c r="C18" i="13" s="1"/>
  <c r="IO249" i="10"/>
  <c r="IV256" i="4"/>
  <c r="E11" i="7" l="1"/>
  <c r="D18" i="13"/>
  <c r="D20" i="13" s="1"/>
  <c r="C25" i="7"/>
  <c r="E18" i="13"/>
  <c r="E20" i="13" s="1"/>
  <c r="C26" i="7"/>
  <c r="C97" i="10"/>
  <c r="G18" i="13"/>
  <c r="G20" i="13" s="1"/>
  <c r="C28" i="7"/>
  <c r="F18" i="13"/>
  <c r="F20" i="13" s="1"/>
  <c r="C27" i="7"/>
  <c r="C109" i="10" l="1"/>
  <c r="C101" i="10"/>
  <c r="C99" i="10"/>
  <c r="D14" i="7"/>
  <c r="C14" i="7"/>
  <c r="E14" i="7" s="1"/>
  <c r="C20" i="13"/>
  <c r="E15" i="7"/>
  <c r="C35" i="7"/>
  <c r="F20" i="7" l="1"/>
  <c r="D302" i="5"/>
  <c r="D304" i="5" s="1"/>
  <c r="C20" i="7" l="1"/>
  <c r="F34" i="7"/>
  <c r="C21" i="7"/>
  <c r="C30" i="7" l="1"/>
  <c r="E302" i="5"/>
  <c r="E304" i="5" s="1"/>
  <c r="C6" i="7" s="1"/>
  <c r="C16" i="7" s="1"/>
  <c r="C44" i="7" l="1"/>
  <c r="C22" i="7"/>
  <c r="F302" i="5"/>
  <c r="F304" i="5" s="1"/>
  <c r="F22" i="7"/>
  <c r="F23" i="7"/>
  <c r="G302" i="5"/>
  <c r="G304" i="5" s="1"/>
  <c r="D6" i="7" s="1"/>
  <c r="F35" i="7" l="1"/>
  <c r="F36" i="7" s="1"/>
  <c r="E6" i="7"/>
  <c r="E16" i="7" s="1"/>
  <c r="D16" i="7"/>
  <c r="C19" i="7"/>
  <c r="C31" i="7"/>
  <c r="F19" i="7"/>
  <c r="C32" i="7" l="1"/>
  <c r="C42" i="7" s="1"/>
  <c r="C45" i="7"/>
  <c r="C46" i="7" s="1"/>
  <c r="C302" i="5"/>
  <c r="C304" i="5" s="1"/>
</calcChain>
</file>

<file path=xl/sharedStrings.xml><?xml version="1.0" encoding="utf-8"?>
<sst xmlns="http://schemas.openxmlformats.org/spreadsheetml/2006/main" count="3367" uniqueCount="2121">
  <si>
    <t>ROK  2019</t>
  </si>
  <si>
    <t>IROP - Integrovaný regionálny operačný program 2014-2020</t>
  </si>
  <si>
    <t>Prioritná os 1  - Bezpečná a ekologická doprava v regiónoch</t>
  </si>
  <si>
    <t>Opatrenie 1.1 - Bezpečná a ekologická doprava v regiónoch</t>
  </si>
  <si>
    <t>Kód ISUF</t>
  </si>
  <si>
    <t>Prvok programovej štruktúry</t>
  </si>
  <si>
    <t>CIA</t>
  </si>
  <si>
    <t>0DV010A</t>
  </si>
  <si>
    <t>ITMS Kód</t>
  </si>
  <si>
    <t xml:space="preserve"> Prijímateľ</t>
  </si>
  <si>
    <t>Výška žiadosti</t>
  </si>
  <si>
    <t>z toho zdroj:</t>
  </si>
  <si>
    <t>Úhrada</t>
  </si>
  <si>
    <t>ERDF 1AA1</t>
  </si>
  <si>
    <t>ERDF 3AA1</t>
  </si>
  <si>
    <t>ŠR 1AA2</t>
  </si>
  <si>
    <t>ŠR 3AA2</t>
  </si>
  <si>
    <t>Spolu</t>
  </si>
  <si>
    <t>vratky na výdavkový účet</t>
  </si>
  <si>
    <t xml:space="preserve">spolu </t>
  </si>
  <si>
    <t>1AA1</t>
  </si>
  <si>
    <t>3AA1</t>
  </si>
  <si>
    <t>1AA2</t>
  </si>
  <si>
    <t>3AA2</t>
  </si>
  <si>
    <t xml:space="preserve">Transfery očistené o vratky </t>
  </si>
  <si>
    <t>Prioritná os 2  - Ľahší prístup k efektívnym a kvalitnejším službám</t>
  </si>
  <si>
    <t>Opatrenie 2.1 - Ľahší prístup k efektívnym a kvalitnejším službám</t>
  </si>
  <si>
    <t>0DV010B</t>
  </si>
  <si>
    <t>Prijímateľ</t>
  </si>
  <si>
    <t>Elury</t>
  </si>
  <si>
    <t>Prioritná os 3  - Mobilizácia kreatívneho potenciálu v regiónoch</t>
  </si>
  <si>
    <t>Opatrenie 3.1 - Mobilizácia kreatívneho potenciálu v regiónoch</t>
  </si>
  <si>
    <t>0DV010C</t>
  </si>
  <si>
    <t xml:space="preserve">Spolu </t>
  </si>
  <si>
    <t>Prioritná os 4  - Zlepšenie kvality života v regiónoch</t>
  </si>
  <si>
    <t>Opatrenie 4.1 - Zlepšenie kvality života v regiónoch</t>
  </si>
  <si>
    <t>0DV010D</t>
  </si>
  <si>
    <t>Prioritná os 5 -  Miestny rozvoj vedený komunitou</t>
  </si>
  <si>
    <t>Opatrenie 5.1 -  Miestny rozvoj vedený komunitou</t>
  </si>
  <si>
    <t>0DV010E</t>
  </si>
  <si>
    <t>Prioritná os 6  - Technická pomoc</t>
  </si>
  <si>
    <t>Opatrenie 6.1 - Technická pomoc</t>
  </si>
  <si>
    <t>0DV010F</t>
  </si>
  <si>
    <t>Elur</t>
  </si>
  <si>
    <t>Transféry</t>
  </si>
  <si>
    <t>Prioritná os 7  - REACT</t>
  </si>
  <si>
    <t>Opatrenie 7.1 - REACT - EU</t>
  </si>
  <si>
    <t>0DV010G</t>
  </si>
  <si>
    <t>ERDF 1AZ1</t>
  </si>
  <si>
    <t>ERDF 3AZ1</t>
  </si>
  <si>
    <t>ŠR 1AZ2</t>
  </si>
  <si>
    <t>ŠR 3AZ2</t>
  </si>
  <si>
    <t>1AZ1</t>
  </si>
  <si>
    <t>3AZ1</t>
  </si>
  <si>
    <t>1AZ2</t>
  </si>
  <si>
    <t>3AZ2</t>
  </si>
  <si>
    <t>Prioritná os 8 - Technická pomoce -REACT -EÚ</t>
  </si>
  <si>
    <t>Opatrenie 8.1 - Technická pomoc - REACT - EÚ</t>
  </si>
  <si>
    <t>0DV010H</t>
  </si>
  <si>
    <t>Prioritná os 9 - Fast Care (Ukrajina)</t>
  </si>
  <si>
    <t xml:space="preserve">Opatrenie 9.1. </t>
  </si>
  <si>
    <t>0DV010J</t>
  </si>
  <si>
    <t>Prioritná os 10 - SAFE Care (Podpora energetickej krízy)</t>
  </si>
  <si>
    <t xml:space="preserve">Opatrenie 10.1. </t>
  </si>
  <si>
    <t>0DV010K</t>
  </si>
  <si>
    <t>OP Dodatočný príspevok (SUR+)</t>
  </si>
  <si>
    <t>ODV010I</t>
  </si>
  <si>
    <t>ERDF 1BI1</t>
  </si>
  <si>
    <t>ERDF 3BI1</t>
  </si>
  <si>
    <t>ŠR 1BI2</t>
  </si>
  <si>
    <t>ŠR 3BI2</t>
  </si>
  <si>
    <t>1BI1</t>
  </si>
  <si>
    <t>3BI1</t>
  </si>
  <si>
    <t>1BI2</t>
  </si>
  <si>
    <t>3BI2</t>
  </si>
  <si>
    <t>čerpanie RIS</t>
  </si>
  <si>
    <t>Čerpanie transfery + elúry očistené o vratky na VÚ</t>
  </si>
  <si>
    <t>opatrenia</t>
  </si>
  <si>
    <t>EÚ</t>
  </si>
  <si>
    <t>ŠR</t>
  </si>
  <si>
    <t>1.1.</t>
  </si>
  <si>
    <t>2.1.</t>
  </si>
  <si>
    <t>3.1.</t>
  </si>
  <si>
    <t>4.1.</t>
  </si>
  <si>
    <t>5.1.</t>
  </si>
  <si>
    <t>6.1.</t>
  </si>
  <si>
    <t>7.1.</t>
  </si>
  <si>
    <t>8.1.</t>
  </si>
  <si>
    <t xml:space="preserve">9.1. </t>
  </si>
  <si>
    <t>10.1.</t>
  </si>
  <si>
    <t>OP Dodatočný príspevok</t>
  </si>
  <si>
    <t>RIS  IROP transféry</t>
  </si>
  <si>
    <t>1AA1,3AA1,1AZ1, 3AZ1</t>
  </si>
  <si>
    <t>1AA2, 3AA2, 1AZ2,3AZ2</t>
  </si>
  <si>
    <t>1AA1, 3AA1, 1AZ1, 3AZ1, 1BI1</t>
  </si>
  <si>
    <t>RIS  OP DP</t>
  </si>
  <si>
    <t>1AA2, 3AA2, 1AZ2, 3AZ2, 1BI2</t>
  </si>
  <si>
    <t>IROP + OP Dodatočný príspevok</t>
  </si>
  <si>
    <t>EU    (*AA1, *AZ1, *BI1)</t>
  </si>
  <si>
    <t>ŠR    (*AA2, *AZ2, *BI2)</t>
  </si>
  <si>
    <t xml:space="preserve">čerpanie očistené o zrefundované vrátenia </t>
  </si>
  <si>
    <t>vratky na VU</t>
  </si>
  <si>
    <t>ROK 2024</t>
  </si>
  <si>
    <t>399021CSU3500101</t>
  </si>
  <si>
    <t>Mesto Banská Bystrica</t>
  </si>
  <si>
    <t>399021CTL5500101</t>
  </si>
  <si>
    <t>Banskobystrický samosprávny kraj</t>
  </si>
  <si>
    <t>399021CUQ1500101</t>
  </si>
  <si>
    <t>St. Martin n.o.</t>
  </si>
  <si>
    <t>399021DGJ7500301</t>
  </si>
  <si>
    <t>CENTRUM Alžbeta, n.o.</t>
  </si>
  <si>
    <t>399021DHM4500201</t>
  </si>
  <si>
    <t>Trenčiansky samosprávny kraj</t>
  </si>
  <si>
    <t>399021DJX9500101</t>
  </si>
  <si>
    <t>Obec Bernolákovo</t>
  </si>
  <si>
    <t>399021DNG7500101</t>
  </si>
  <si>
    <t>Mesto Hnúšťa</t>
  </si>
  <si>
    <t>399021DNH5500301</t>
  </si>
  <si>
    <t>Mesto Košice</t>
  </si>
  <si>
    <t>399021DNI6500101</t>
  </si>
  <si>
    <t>Mestská časť Bratislava - Vajnory</t>
  </si>
  <si>
    <t>399021DNL2500101</t>
  </si>
  <si>
    <t>399021DNW9500201</t>
  </si>
  <si>
    <t>Mesto Nitra</t>
  </si>
  <si>
    <t>399021DQF6500101</t>
  </si>
  <si>
    <t>Obec Výčapy-Opatovce</t>
  </si>
  <si>
    <t>399021DQG3500101</t>
  </si>
  <si>
    <t>Nitriansky samosprávny kraj</t>
  </si>
  <si>
    <t>399021DQG5500101</t>
  </si>
  <si>
    <t>399021DQU4500101</t>
  </si>
  <si>
    <t>Obec Veľké Leváre</t>
  </si>
  <si>
    <t>399021DRD9500101</t>
  </si>
  <si>
    <t>ARRIVA Trnava, a.s.</t>
  </si>
  <si>
    <t>399021DTL6500101</t>
  </si>
  <si>
    <t>Mesto Malacky</t>
  </si>
  <si>
    <t>399021DUU4500101</t>
  </si>
  <si>
    <t>Obec Divinka</t>
  </si>
  <si>
    <t>399021DVI6500101</t>
  </si>
  <si>
    <t>Obec Tomášov</t>
  </si>
  <si>
    <t>399021DVQ2500101</t>
  </si>
  <si>
    <t>Spojená škola, Jarmočná 108, Stará Ľubovňa</t>
  </si>
  <si>
    <t>399021DVY9500101</t>
  </si>
  <si>
    <t>399021DWT7500101</t>
  </si>
  <si>
    <t>Obec Rohožník</t>
  </si>
  <si>
    <t>399021DWX3500101</t>
  </si>
  <si>
    <t>399021DWX4500101</t>
  </si>
  <si>
    <t>Obec Šenkvice</t>
  </si>
  <si>
    <t>SOŠ agropotravinárska a technická, Kežmarok</t>
  </si>
  <si>
    <t>302071BGT5500201</t>
  </si>
  <si>
    <t>302071BIG4500401</t>
  </si>
  <si>
    <t>Obec Kalinkovo</t>
  </si>
  <si>
    <t>302071BKA5500201</t>
  </si>
  <si>
    <t>302071BKD9500501</t>
  </si>
  <si>
    <t>Mesto Humenné</t>
  </si>
  <si>
    <t>302071BLG1500101</t>
  </si>
  <si>
    <t>Obec Pečovská Nová Ves</t>
  </si>
  <si>
    <t>302071BLK6500101</t>
  </si>
  <si>
    <t>302071BLQ7500101</t>
  </si>
  <si>
    <t>Obec Čirč</t>
  </si>
  <si>
    <t>302071BLS9500101</t>
  </si>
  <si>
    <t>Kysucká knižnica v Čadci</t>
  </si>
  <si>
    <t>302071BLU7500101</t>
  </si>
  <si>
    <t>Mesto Trnava</t>
  </si>
  <si>
    <t>302071BLV2500201</t>
  </si>
  <si>
    <t>302071BLZ9500601</t>
  </si>
  <si>
    <t>302071BNK1500101</t>
  </si>
  <si>
    <t>Mestské divadlo ACTORES Rožňava</t>
  </si>
  <si>
    <t>302071BNM1500101</t>
  </si>
  <si>
    <t>Obec Lozorno</t>
  </si>
  <si>
    <t>302071BNN2500101</t>
  </si>
  <si>
    <t>Záhorská knižnica</t>
  </si>
  <si>
    <t>302071BNP1500101</t>
  </si>
  <si>
    <t>Obec Veľké Úľany</t>
  </si>
  <si>
    <t>302071BNP8500101</t>
  </si>
  <si>
    <t>Mesto Trstená</t>
  </si>
  <si>
    <t>302071BNR2500101</t>
  </si>
  <si>
    <t>Mestský dom kultúry, príspevková organizácia</t>
  </si>
  <si>
    <t>302071BNR6500101</t>
  </si>
  <si>
    <t>Mesto Liptovský Hrádok</t>
  </si>
  <si>
    <t>302071BNW8500301</t>
  </si>
  <si>
    <t>Mestská časť Bratislava - Staré Mesto</t>
  </si>
  <si>
    <t>302071BNW9500101</t>
  </si>
  <si>
    <t>Spišské divadlo</t>
  </si>
  <si>
    <t>302071BNX7500101</t>
  </si>
  <si>
    <t>Bábkové divadlo v Košiciach</t>
  </si>
  <si>
    <t>302071BPB6500101</t>
  </si>
  <si>
    <t>Obec Kapušany</t>
  </si>
  <si>
    <t>302071BPS3500401</t>
  </si>
  <si>
    <t>Obec Zuberec</t>
  </si>
  <si>
    <t>302071BPS3500501</t>
  </si>
  <si>
    <t>302071BPS4500101</t>
  </si>
  <si>
    <t>Divadlo Andreja Bagara v Nitre</t>
  </si>
  <si>
    <t>302071BPW4500201</t>
  </si>
  <si>
    <t>Mesto Myjava</t>
  </si>
  <si>
    <t>302071BPW8500101</t>
  </si>
  <si>
    <t>Galéria Miloša Alexandra Bazovského v Trenčíne</t>
  </si>
  <si>
    <t>302071BQF1500101</t>
  </si>
  <si>
    <t>Mesto Moldava nad Bodvou</t>
  </si>
  <si>
    <t>302071BQJ7500101</t>
  </si>
  <si>
    <t>Obec Stará Bystrica</t>
  </si>
  <si>
    <t>302071BQK8500201</t>
  </si>
  <si>
    <t>Mesto Stropkov</t>
  </si>
  <si>
    <t>302071BQP9500101</t>
  </si>
  <si>
    <t>Kultúrne centrum Andreja Sládkoviča v Detve</t>
  </si>
  <si>
    <t>302071BRV7500101</t>
  </si>
  <si>
    <t>Knižnica Ružinov, p.o.</t>
  </si>
  <si>
    <t>302071BRY5500101</t>
  </si>
  <si>
    <t>Mesto Vranov nad Topľou</t>
  </si>
  <si>
    <t>302071BRZ2500101</t>
  </si>
  <si>
    <t>Obec Rabča</t>
  </si>
  <si>
    <t>302071BSC9500101</t>
  </si>
  <si>
    <t>Obec Zákamenné</t>
  </si>
  <si>
    <t>302071BSD2500101</t>
  </si>
  <si>
    <t>Obec Kamenín</t>
  </si>
  <si>
    <t>302071BSH2500101</t>
  </si>
  <si>
    <t>Spišské kultúrne centrum a knižnica</t>
  </si>
  <si>
    <t>302071BSH5500101</t>
  </si>
  <si>
    <t>Obec Nová Dedinka</t>
  </si>
  <si>
    <t>302071BSJ2500101</t>
  </si>
  <si>
    <t>Obec Malý Slavkov</t>
  </si>
  <si>
    <t>302071BSP6500101</t>
  </si>
  <si>
    <t>Obec Lehnice</t>
  </si>
  <si>
    <t>302071BSQ1500101</t>
  </si>
  <si>
    <t>Obec Kriváň</t>
  </si>
  <si>
    <t>302071BSX6501001</t>
  </si>
  <si>
    <t>Mesto Stupava</t>
  </si>
  <si>
    <t>302071BTB7500101</t>
  </si>
  <si>
    <t>302071BUC5500201</t>
  </si>
  <si>
    <t>Mesto Tornaľa</t>
  </si>
  <si>
    <t>302071BUW7500401</t>
  </si>
  <si>
    <t>302071BWU2500101</t>
  </si>
  <si>
    <t>Obec Lužianky</t>
  </si>
  <si>
    <t>302071BXB8500201</t>
  </si>
  <si>
    <t>Obec Malinovo</t>
  </si>
  <si>
    <t>302071BXD8500101</t>
  </si>
  <si>
    <t>Mesto Sliač</t>
  </si>
  <si>
    <t>302071BXM9500101</t>
  </si>
  <si>
    <t>Okrášľovací spolok za obnovu pamiatok</t>
  </si>
  <si>
    <t>302071BXV9500101</t>
  </si>
  <si>
    <t>Stredná odborná škola obchodu a služieb, Školská 4, Michalovce</t>
  </si>
  <si>
    <t>302071BYB1500101</t>
  </si>
  <si>
    <t>Hotelová akadémia Južná trieda 10, Košice</t>
  </si>
  <si>
    <t>302071BYR2500101</t>
  </si>
  <si>
    <t>302071BYV2500101</t>
  </si>
  <si>
    <t>302071BYW5500101</t>
  </si>
  <si>
    <t>302071BZB1500101</t>
  </si>
  <si>
    <t>Mesto Žilina</t>
  </si>
  <si>
    <t>302071BZC3500201</t>
  </si>
  <si>
    <t>Mestská časť Bratislava- Nové Mesto</t>
  </si>
  <si>
    <t>302071BZG3500101</t>
  </si>
  <si>
    <t>302071BZG3500201</t>
  </si>
  <si>
    <t>302071BZH3500101</t>
  </si>
  <si>
    <t>Mesto Modrý Kameň</t>
  </si>
  <si>
    <t>302071BZP6500102</t>
  </si>
  <si>
    <t>Mesto Svidník</t>
  </si>
  <si>
    <t>302071BZP6500201</t>
  </si>
  <si>
    <t>302071BZT1500101</t>
  </si>
  <si>
    <t>302071BZU4500101</t>
  </si>
  <si>
    <t>Stredná odborná škola agrotechnických a gastronomických služieb – Agrártechnikai és Gasztronómiai Szolgáltatási Szakközépiskola, J. Majlátha 2, Pribeník</t>
  </si>
  <si>
    <t>302071BZW3500101</t>
  </si>
  <si>
    <t>302071CAW5500101</t>
  </si>
  <si>
    <t>Košický samosprávny kraj</t>
  </si>
  <si>
    <t>302071CBH7500101</t>
  </si>
  <si>
    <t>Mesto Fiľakovo</t>
  </si>
  <si>
    <t>302071CFJ6500101</t>
  </si>
  <si>
    <t>Stredná odborná škola</t>
  </si>
  <si>
    <t>302071CPU1500101</t>
  </si>
  <si>
    <t>302071CPW5500101</t>
  </si>
  <si>
    <t>302071CQF2500101</t>
  </si>
  <si>
    <t>302071CQF2500201</t>
  </si>
  <si>
    <t>302071CRB3500101</t>
  </si>
  <si>
    <t>Bratislavský samosprávny kraj</t>
  </si>
  <si>
    <t>302071CRF7500101</t>
  </si>
  <si>
    <t>Mesto Lučenec</t>
  </si>
  <si>
    <t>302071CRL7500201</t>
  </si>
  <si>
    <t>Mesto Trenčín</t>
  </si>
  <si>
    <t>302071CRV7500101</t>
  </si>
  <si>
    <t>302071CSR4500101</t>
  </si>
  <si>
    <t>Mesto Ružomberok</t>
  </si>
  <si>
    <t>302071CSV5500101</t>
  </si>
  <si>
    <t>Mestská časť Košice-Sídlisko Ťahanovce</t>
  </si>
  <si>
    <t>302071CSY4500101</t>
  </si>
  <si>
    <t>Obec Ľubotice</t>
  </si>
  <si>
    <t>302071CTL8500101</t>
  </si>
  <si>
    <t>Správa ciest Žilinského samosprávneho kraja</t>
  </si>
  <si>
    <t>302071CTV8500201</t>
  </si>
  <si>
    <t>Správa Národného parku Nízke Tatry so sídlom v Banskej Bystrici</t>
  </si>
  <si>
    <t>302071CUH4500101</t>
  </si>
  <si>
    <t>Obec Klenovec</t>
  </si>
  <si>
    <t>302071CUY7500101</t>
  </si>
  <si>
    <t>302071CVD2500101</t>
  </si>
  <si>
    <t>Mesto Poprad</t>
  </si>
  <si>
    <t>302071CVD5500101</t>
  </si>
  <si>
    <t>Mesto Trebišov</t>
  </si>
  <si>
    <t>302071CVD6500101</t>
  </si>
  <si>
    <t>302071CVK6500101</t>
  </si>
  <si>
    <t>Obec Čerenčany</t>
  </si>
  <si>
    <t>302071CVM3500101</t>
  </si>
  <si>
    <t>Obec Rimavská Baňa</t>
  </si>
  <si>
    <t>302071DFR9500101</t>
  </si>
  <si>
    <t>Obec Belža</t>
  </si>
  <si>
    <t>302071DFW6500101</t>
  </si>
  <si>
    <t>Mesto Vrútky</t>
  </si>
  <si>
    <t>február</t>
  </si>
  <si>
    <t>302081BRP4500801</t>
  </si>
  <si>
    <t>302081BRP4501001</t>
  </si>
  <si>
    <t>302081BRP4501102</t>
  </si>
  <si>
    <t>302081BVW3500201</t>
  </si>
  <si>
    <t>302081CCC5500101</t>
  </si>
  <si>
    <t>302081CCR6500201</t>
  </si>
  <si>
    <t>Mesto Zvolen</t>
  </si>
  <si>
    <t>302081CFS9500401</t>
  </si>
  <si>
    <t>Trnavský samosprávny kraj</t>
  </si>
  <si>
    <t>302081CGB6500301</t>
  </si>
  <si>
    <t>Mesto Michalovce</t>
  </si>
  <si>
    <t>302081CGB6500401</t>
  </si>
  <si>
    <t>302081CKG1500201</t>
  </si>
  <si>
    <t>Mesto Prievidza</t>
  </si>
  <si>
    <t>302081CKZ3500301</t>
  </si>
  <si>
    <t>302081CPV1500201</t>
  </si>
  <si>
    <t>302081CQB8500401</t>
  </si>
  <si>
    <t>302081CSW9500201</t>
  </si>
  <si>
    <t>Mesto Prešov</t>
  </si>
  <si>
    <t>302081CSW9500301</t>
  </si>
  <si>
    <t>302081CXU9500101</t>
  </si>
  <si>
    <t>302081DDS3500101</t>
  </si>
  <si>
    <t>Prešovský samosprávny kraj</t>
  </si>
  <si>
    <t>MIRRI SR</t>
  </si>
  <si>
    <t>ELUR</t>
  </si>
  <si>
    <t>399021CTL4500101</t>
  </si>
  <si>
    <t>399021CVM5500201</t>
  </si>
  <si>
    <t>399021CVM8500101</t>
  </si>
  <si>
    <t>Spojená škola, Duchnovičova 506, Medzilaborce</t>
  </si>
  <si>
    <t>399021DHC3500101</t>
  </si>
  <si>
    <t>Obec Rybník</t>
  </si>
  <si>
    <t>399021DNF1500101</t>
  </si>
  <si>
    <t>399021DNH7500101</t>
  </si>
  <si>
    <t>399021DQY6500101</t>
  </si>
  <si>
    <t>Obec Dolný Ohaj</t>
  </si>
  <si>
    <t>399021DVP5500101</t>
  </si>
  <si>
    <t>399021DVP7500101</t>
  </si>
  <si>
    <t>399021DWA2500101</t>
  </si>
  <si>
    <t xml:space="preserve">IROP 2024 </t>
  </si>
  <si>
    <t>302011AFR9500101</t>
  </si>
  <si>
    <t>302011APA2500101</t>
  </si>
  <si>
    <t>302011AQF9500101</t>
  </si>
  <si>
    <t>Žilinský samosprávny kraj</t>
  </si>
  <si>
    <t>302011ASZ2500101</t>
  </si>
  <si>
    <t>CYKLO SENICA</t>
  </si>
  <si>
    <t>302011AVP7500101</t>
  </si>
  <si>
    <t>302011AVZ5500201</t>
  </si>
  <si>
    <t>302011AXF6500101</t>
  </si>
  <si>
    <t>302011BBT3500101</t>
  </si>
  <si>
    <t>302011BCI1500101</t>
  </si>
  <si>
    <t>302011BCI1500201</t>
  </si>
  <si>
    <t>302011BCI3500101</t>
  </si>
  <si>
    <t>302011BCW2500101</t>
  </si>
  <si>
    <t>302011BCH9500101</t>
  </si>
  <si>
    <t>302011BCH9500201</t>
  </si>
  <si>
    <t>302011BNW4500101</t>
  </si>
  <si>
    <t>302011BQQ2500101</t>
  </si>
  <si>
    <t>302011BQQ3500101</t>
  </si>
  <si>
    <t>302011I503500401</t>
  </si>
  <si>
    <t>302011K748500101</t>
  </si>
  <si>
    <t>eurobus, a.s.</t>
  </si>
  <si>
    <t>302011L755500201</t>
  </si>
  <si>
    <t>302011N593500101</t>
  </si>
  <si>
    <t>SAD Prešov, a.s.</t>
  </si>
  <si>
    <t>302011T796500101</t>
  </si>
  <si>
    <t>302011Y963500701</t>
  </si>
  <si>
    <t>302011Z068500201</t>
  </si>
  <si>
    <t>marec</t>
  </si>
  <si>
    <t>302021AHW8500201</t>
  </si>
  <si>
    <t>Zariadenie sociálnych služieb Radmera</t>
  </si>
  <si>
    <t>302021AID6500101</t>
  </si>
  <si>
    <t>302021AIH8500201</t>
  </si>
  <si>
    <t>Deutsch-Slowakische Akademien, a.s.</t>
  </si>
  <si>
    <t>302021AMG1500401</t>
  </si>
  <si>
    <t>302021APV6500101</t>
  </si>
  <si>
    <t>302021ASP3500101</t>
  </si>
  <si>
    <t>302021AWR1500101</t>
  </si>
  <si>
    <t>Mesto Spišská Nová Ves</t>
  </si>
  <si>
    <t>302021AWR1500201</t>
  </si>
  <si>
    <t>302021AWX5500101</t>
  </si>
  <si>
    <t>302021AXV3500101</t>
  </si>
  <si>
    <t>Nemocnica s poliklinikou Prievidza so sídlom v Bojniciach</t>
  </si>
  <si>
    <t>302021AXX1500601</t>
  </si>
  <si>
    <t>Kysucká nemocnica s poliklinikou Čadca</t>
  </si>
  <si>
    <t>302021AXX9500101</t>
  </si>
  <si>
    <t>Fakultná nemocnica Trnava</t>
  </si>
  <si>
    <t>302021AYY5500301</t>
  </si>
  <si>
    <t>Nemocnica Alexandra Wintera n.o.</t>
  </si>
  <si>
    <t>302021AZS8500101</t>
  </si>
  <si>
    <t>302021AZX1500201</t>
  </si>
  <si>
    <t>Obec Kláštor pod Znievom</t>
  </si>
  <si>
    <t>302021BDL4500101</t>
  </si>
  <si>
    <t>Stredná odborná škola elektrotechnická</t>
  </si>
  <si>
    <t>302021BDL4500201</t>
  </si>
  <si>
    <t>302021BFG1500201</t>
  </si>
  <si>
    <t>Nemocnica AGEL Krompachy s.r.o.</t>
  </si>
  <si>
    <t>302021BFG2500201</t>
  </si>
  <si>
    <t>Nemocnica AGEL Levoča a.s.</t>
  </si>
  <si>
    <t>302021BFH8500201</t>
  </si>
  <si>
    <t>Nemocnica Dr. Vojtecha Alexandra v Kežmarku n. o.</t>
  </si>
  <si>
    <t>302021BGF9500401</t>
  </si>
  <si>
    <t>302021BHV1500401</t>
  </si>
  <si>
    <t>Lobelka, s.r.o.</t>
  </si>
  <si>
    <t>302021BIA1500301</t>
  </si>
  <si>
    <t>Mesto Krásno nad Kysucou</t>
  </si>
  <si>
    <t>302021BIG7500301</t>
  </si>
  <si>
    <t>302021BJF1500101</t>
  </si>
  <si>
    <t>Mesto Svit</t>
  </si>
  <si>
    <t>302021BJS6500501</t>
  </si>
  <si>
    <t>Mesto Nové Mesto nad Váhom</t>
  </si>
  <si>
    <t>302021BKD2500101</t>
  </si>
  <si>
    <t>Obec Borovce</t>
  </si>
  <si>
    <t>302021BKD7500901</t>
  </si>
  <si>
    <t>Ministerstvo obrany Slovenskej republiky</t>
  </si>
  <si>
    <t>302021BKD7501001</t>
  </si>
  <si>
    <t>Úrad verejného zdravotníctva Slovenskej republiky</t>
  </si>
  <si>
    <t>302021BKI6500101</t>
  </si>
  <si>
    <t>Obec Záborské</t>
  </si>
  <si>
    <t>302021BKI6500201</t>
  </si>
  <si>
    <t>302021BKJ9500101</t>
  </si>
  <si>
    <t>302021BKK6500301</t>
  </si>
  <si>
    <t>Obec Dolná Tižina</t>
  </si>
  <si>
    <t>302021BKP8500201</t>
  </si>
  <si>
    <t>Obec Čajkov</t>
  </si>
  <si>
    <t>302021BKX9500101</t>
  </si>
  <si>
    <t>Obec Bučany</t>
  </si>
  <si>
    <t>302021BKY8500101</t>
  </si>
  <si>
    <t>Fakultná nemocnica AGEL Skalica a.s.</t>
  </si>
  <si>
    <t>302021BMB6500401</t>
  </si>
  <si>
    <t>302021BMB6500501</t>
  </si>
  <si>
    <t>302021BMF4500101</t>
  </si>
  <si>
    <t>Záchranná zdravotná služba Bratislava</t>
  </si>
  <si>
    <t>302021BMH1501001</t>
  </si>
  <si>
    <t>ZaMED, s.r.o.</t>
  </si>
  <si>
    <t>302021BMV7500101</t>
  </si>
  <si>
    <t>Stredná priemyselná škola strojnícka, Komenského 2, Košice</t>
  </si>
  <si>
    <t>302021BNG2500401</t>
  </si>
  <si>
    <t>302021BNG2500501</t>
  </si>
  <si>
    <t>302021BNG7500201</t>
  </si>
  <si>
    <t>Obchodná akadémia , Kapušianska 2 ,  Michalovce</t>
  </si>
  <si>
    <t>302021BNI7500301</t>
  </si>
  <si>
    <t>Stredná odborná škola beauty služieb, Gemerská 1, Košice</t>
  </si>
  <si>
    <t>302021BPI7500101</t>
  </si>
  <si>
    <t>Mesto Poltár</t>
  </si>
  <si>
    <t>302021BPL2500101</t>
  </si>
  <si>
    <t>302021BPL2500201</t>
  </si>
  <si>
    <t>302021BPL2500301</t>
  </si>
  <si>
    <t>302021BPL7500101</t>
  </si>
  <si>
    <t>302021BPN1500101</t>
  </si>
  <si>
    <t>Obec Čechynce</t>
  </si>
  <si>
    <t>302021BPS6500101</t>
  </si>
  <si>
    <t>302021BPT4500101</t>
  </si>
  <si>
    <t>302021BPU6500201</t>
  </si>
  <si>
    <t>Obec Belá</t>
  </si>
  <si>
    <t>302021BPU9500101</t>
  </si>
  <si>
    <t>302021BPV4500101</t>
  </si>
  <si>
    <t>Stredná odborná škola technická</t>
  </si>
  <si>
    <t>302021BPY2500101</t>
  </si>
  <si>
    <t>Obec Červený Hrádok</t>
  </si>
  <si>
    <t>302021BQC8500201</t>
  </si>
  <si>
    <t>Mesto Námestovo</t>
  </si>
  <si>
    <t>302021BQD6500101</t>
  </si>
  <si>
    <t>Obec Valaliky</t>
  </si>
  <si>
    <t>302021BQG9500101</t>
  </si>
  <si>
    <t>302021BQL8500101</t>
  </si>
  <si>
    <t>Stredná odborná škola gastronómie a služieb</t>
  </si>
  <si>
    <t>302021BQV4500201</t>
  </si>
  <si>
    <t>Cirkevná stredná odborná škola sv.Terézie z Lisieux, Farská 5, Bánovce nad Bebravou</t>
  </si>
  <si>
    <t>302021BRC6500301</t>
  </si>
  <si>
    <t>Zariadenie svätej Márie, n.o.</t>
  </si>
  <si>
    <t>302021BSZ9500401</t>
  </si>
  <si>
    <t>GreTa n.o.</t>
  </si>
  <si>
    <t>302021BTB2500301</t>
  </si>
  <si>
    <t>302021BTG9500101</t>
  </si>
  <si>
    <t>Obec Štiavnické Bane</t>
  </si>
  <si>
    <t>302021BTJ9500201</t>
  </si>
  <si>
    <t>Obec Holice</t>
  </si>
  <si>
    <t>302021BUR7500101</t>
  </si>
  <si>
    <t>302021BUR7500201</t>
  </si>
  <si>
    <t>302021BXX4500201</t>
  </si>
  <si>
    <t>AUTIS</t>
  </si>
  <si>
    <t>302021BYA8500201</t>
  </si>
  <si>
    <t>Obec Víťaz</t>
  </si>
  <si>
    <t>302021BYC1500201</t>
  </si>
  <si>
    <t>MISERICORDIA n.o.</t>
  </si>
  <si>
    <t>302021BYC1500301</t>
  </si>
  <si>
    <t>302021CBV3500201</t>
  </si>
  <si>
    <t>Obec Chorvátsky Grob</t>
  </si>
  <si>
    <t>302021CBV3500301</t>
  </si>
  <si>
    <t>302021CDM4500401</t>
  </si>
  <si>
    <t>302021CDM4500501</t>
  </si>
  <si>
    <t>302021CDV1500201</t>
  </si>
  <si>
    <t>Obec Veľké Ripňany</t>
  </si>
  <si>
    <t>302021I889500101</t>
  </si>
  <si>
    <t>302021I890500101</t>
  </si>
  <si>
    <t>302021I892500101</t>
  </si>
  <si>
    <t>302021I893500101</t>
  </si>
  <si>
    <t>302021I911500101</t>
  </si>
  <si>
    <t>302021I913500101</t>
  </si>
  <si>
    <t>302021I915500101</t>
  </si>
  <si>
    <t>302021I943500101</t>
  </si>
  <si>
    <t>302021I945500101</t>
  </si>
  <si>
    <t>302021I948500101</t>
  </si>
  <si>
    <t>302021J502500401</t>
  </si>
  <si>
    <t>302021J615500602</t>
  </si>
  <si>
    <t>302021J766500301</t>
  </si>
  <si>
    <t>Mesto Leopoldov</t>
  </si>
  <si>
    <t>302021K215500101</t>
  </si>
  <si>
    <t>302021K264500901</t>
  </si>
  <si>
    <t>Spojená škola, Námestie sv. Martina 5, Holíč</t>
  </si>
  <si>
    <t>302021K419500301</t>
  </si>
  <si>
    <t>Obec Podbrezová</t>
  </si>
  <si>
    <t>302021K419500401</t>
  </si>
  <si>
    <t>302021M487500401</t>
  </si>
  <si>
    <t>302021M538500201</t>
  </si>
  <si>
    <t>Stredná odborná škola služieb a lesníctva</t>
  </si>
  <si>
    <t>302021M652500201</t>
  </si>
  <si>
    <t>302021M710500201</t>
  </si>
  <si>
    <t>Mestská časť Bratislava - Rusovce</t>
  </si>
  <si>
    <t>302021M866500501</t>
  </si>
  <si>
    <t>302021N419500301</t>
  </si>
  <si>
    <t>302021N939500101</t>
  </si>
  <si>
    <t>302021Q262500101</t>
  </si>
  <si>
    <t>Zariadenie sociálnych služieb Slatinka</t>
  </si>
  <si>
    <t>302021Q398500701</t>
  </si>
  <si>
    <t>302021Q398500801</t>
  </si>
  <si>
    <t>302021W425500401</t>
  </si>
  <si>
    <t>Čas pomoci, n.o.</t>
  </si>
  <si>
    <t>302021W680500101</t>
  </si>
  <si>
    <t>Obec Divín</t>
  </si>
  <si>
    <t>302021W682500101</t>
  </si>
  <si>
    <t>302021W785500101</t>
  </si>
  <si>
    <t>302021W974500101</t>
  </si>
  <si>
    <t>Obec Nána</t>
  </si>
  <si>
    <t>302021X398500101</t>
  </si>
  <si>
    <t>Mladosť n.o.</t>
  </si>
  <si>
    <t>302021X535500101</t>
  </si>
  <si>
    <t>302021X836500201</t>
  </si>
  <si>
    <t>Slniečko volá na deti</t>
  </si>
  <si>
    <t>302021Z773500201</t>
  </si>
  <si>
    <t>Ústredie práce, sociálnych vecí a rodiny</t>
  </si>
  <si>
    <t>Stredná odborná škola agropotravinárska a technická, Kežmarok</t>
  </si>
  <si>
    <t>Stredná odborná škola techniky a remesiel, Kráľovský Chlmec</t>
  </si>
  <si>
    <t>Stredná odborná škola techniky a služieb, Veľké Kapušany</t>
  </si>
  <si>
    <t>Katolícka materská škola Svätej Rodiny, Revúca</t>
  </si>
  <si>
    <t>Stredná odborná škola techniky a služieb, Prakovce</t>
  </si>
  <si>
    <t>Súkromná spojená škola Železiarne Podbrezová, Podbrezová</t>
  </si>
  <si>
    <t>302041BBU6500101</t>
  </si>
  <si>
    <t>302041BCA7500501</t>
  </si>
  <si>
    <t>302041BCC3500101</t>
  </si>
  <si>
    <t>Mesto Kežmarok</t>
  </si>
  <si>
    <t>302041BCN8500201</t>
  </si>
  <si>
    <t>Mesto Brezno</t>
  </si>
  <si>
    <t>302041BCR4500101</t>
  </si>
  <si>
    <t>302041BCR4500201</t>
  </si>
  <si>
    <t>302041BCT5500201</t>
  </si>
  <si>
    <t>302041BCY8500101</t>
  </si>
  <si>
    <t>Mesto Bardejov</t>
  </si>
  <si>
    <t>302041BDC2500101</t>
  </si>
  <si>
    <t>302041BDD3500101</t>
  </si>
  <si>
    <t>302041BDG8500301</t>
  </si>
  <si>
    <t>302041BDK7500301</t>
  </si>
  <si>
    <t>302041BDM2500101</t>
  </si>
  <si>
    <t>Mesto Štúrovo</t>
  </si>
  <si>
    <t>302041BDM6500101</t>
  </si>
  <si>
    <t>Obec Ruská Nová Ves</t>
  </si>
  <si>
    <t>302041BDN2500301</t>
  </si>
  <si>
    <t>302041BDP7500101</t>
  </si>
  <si>
    <t>Mesto Levoča</t>
  </si>
  <si>
    <t>302041BDP8500101</t>
  </si>
  <si>
    <t>Mesto Komárno</t>
  </si>
  <si>
    <t>302041BDQ7500101</t>
  </si>
  <si>
    <t>302041BDU5500101</t>
  </si>
  <si>
    <t>Obec Drienov</t>
  </si>
  <si>
    <t>302041K335500201</t>
  </si>
  <si>
    <t>302041K672500101</t>
  </si>
  <si>
    <t>Obec Slovenská Ľupča</t>
  </si>
  <si>
    <t>302041M670500201</t>
  </si>
  <si>
    <t>302041M822500101</t>
  </si>
  <si>
    <t>Východoslovenská vodárenská spoločnosť, a.s. Košice</t>
  </si>
  <si>
    <t>302041M845500101</t>
  </si>
  <si>
    <t>302041M921500101</t>
  </si>
  <si>
    <t>Obec Jánovce</t>
  </si>
  <si>
    <t>302041M937500101</t>
  </si>
  <si>
    <t>Obec Golianovo</t>
  </si>
  <si>
    <t>302041M962500201</t>
  </si>
  <si>
    <t>Obec Teplička</t>
  </si>
  <si>
    <t>302041M962500301</t>
  </si>
  <si>
    <t>302071BLU6500101</t>
  </si>
  <si>
    <t>302071BMM3500101</t>
  </si>
  <si>
    <t>Obec Kotešová</t>
  </si>
  <si>
    <t>302071BMX8500101</t>
  </si>
  <si>
    <t>Obec Červenica pri Sabinove</t>
  </si>
  <si>
    <t>302071BPN6500101</t>
  </si>
  <si>
    <t>Regionálne kultúrne centrum v Prievidzi</t>
  </si>
  <si>
    <t>302071BPW8500201</t>
  </si>
  <si>
    <t>302071BPX7500301</t>
  </si>
  <si>
    <t>Hvezdáreň a planetárium Milana Rastislava Štefánika v Hlohovci</t>
  </si>
  <si>
    <t>302071BPX7500401</t>
  </si>
  <si>
    <t>302071BPZ8500101</t>
  </si>
  <si>
    <t>302071BPZ8500201</t>
  </si>
  <si>
    <t>302071BQN7500101</t>
  </si>
  <si>
    <t>Obec Plášťovce</t>
  </si>
  <si>
    <t>302071BQQ1500201</t>
  </si>
  <si>
    <t>Vihorlatská knižnica v Humennom</t>
  </si>
  <si>
    <t>302071BRB5500101</t>
  </si>
  <si>
    <t>Obec Nová Bystrica</t>
  </si>
  <si>
    <t>302071BRH3500201</t>
  </si>
  <si>
    <t>Mestská knižnica Žilina</t>
  </si>
  <si>
    <t>302071BRQ6500201</t>
  </si>
  <si>
    <t>Múzeum v Kežmarku</t>
  </si>
  <si>
    <t>302071BRS7500101</t>
  </si>
  <si>
    <t>Obec Beladice</t>
  </si>
  <si>
    <t>302071BRX5500101</t>
  </si>
  <si>
    <t>Kysucké múzeum</t>
  </si>
  <si>
    <t>302071BRZ3500101</t>
  </si>
  <si>
    <t>Knižnica pre mládež mesta Košice</t>
  </si>
  <si>
    <t>302071BSD4500101</t>
  </si>
  <si>
    <t>Obec Habovka</t>
  </si>
  <si>
    <t>302071BSD6500101</t>
  </si>
  <si>
    <t>Obec Nižná</t>
  </si>
  <si>
    <t>302071BSD8500201</t>
  </si>
  <si>
    <t>Obec Veľké Hoste</t>
  </si>
  <si>
    <t>302071BSF7500101</t>
  </si>
  <si>
    <t>Mesto Hriňová</t>
  </si>
  <si>
    <t>302071BSH2500201</t>
  </si>
  <si>
    <t>302071BSM9500101</t>
  </si>
  <si>
    <t>Obec Kanianka</t>
  </si>
  <si>
    <t>302071BSX6501301</t>
  </si>
  <si>
    <t>302071BTA6500101</t>
  </si>
  <si>
    <t>302071BWT6500201</t>
  </si>
  <si>
    <t>Univerzita Pavla Jozefa Šafárika v Košiciach</t>
  </si>
  <si>
    <t>302071BXF5500101</t>
  </si>
  <si>
    <t>Stredná zdravotnícka škola</t>
  </si>
  <si>
    <t>302071BXN7500101</t>
  </si>
  <si>
    <t>Mesto Skalica</t>
  </si>
  <si>
    <t>302071BXU5500101</t>
  </si>
  <si>
    <t>Žilinská univerzita v Žiline</t>
  </si>
  <si>
    <t>302071BXV7500101</t>
  </si>
  <si>
    <t>302071BYS4500101</t>
  </si>
  <si>
    <t>302071BYV2500201</t>
  </si>
  <si>
    <t>302071BZN7500101</t>
  </si>
  <si>
    <t>302071CCN6500201</t>
  </si>
  <si>
    <t>Stredná odborná škola hotelových služieb a dopravy</t>
  </si>
  <si>
    <t>302071CPQ5500101</t>
  </si>
  <si>
    <t>Obec Vtáčkovce</t>
  </si>
  <si>
    <t>302071CPW8500201</t>
  </si>
  <si>
    <t>Správa Národného parku Malá Fatra so sídlom vo Varíne</t>
  </si>
  <si>
    <t>302071CQA6500101</t>
  </si>
  <si>
    <t>Správa Tatranského národného parku so sídlom v Tatranskej Lomnici</t>
  </si>
  <si>
    <t>302071CQB7500101</t>
  </si>
  <si>
    <t>Správa Pieninského národného parku so sídlom v Spišskej Starej Vsi</t>
  </si>
  <si>
    <t>302071CQD4500301</t>
  </si>
  <si>
    <t>302071CQQ5500101</t>
  </si>
  <si>
    <t>Metropolitný inštitút Bratislavy</t>
  </si>
  <si>
    <t>302071CQR2500201</t>
  </si>
  <si>
    <t>Obec Nižná Myšľa</t>
  </si>
  <si>
    <t>302071CSZ4500101</t>
  </si>
  <si>
    <t>Správa Národného parku Poloniny so sídlom v Stakčíne</t>
  </si>
  <si>
    <t>302071CTA7500101</t>
  </si>
  <si>
    <t>302071CVD4500101</t>
  </si>
  <si>
    <t>302071CVH3500101</t>
  </si>
  <si>
    <t>Mesto Nové Zámky</t>
  </si>
  <si>
    <t>302071CVJ4500101</t>
  </si>
  <si>
    <t>302071CVL9500101</t>
  </si>
  <si>
    <t>302081BRP4501301</t>
  </si>
  <si>
    <t>302081CGB6500501</t>
  </si>
  <si>
    <t>302081CQB8500501</t>
  </si>
  <si>
    <t>302081CTL6500401</t>
  </si>
  <si>
    <t>302081CTV4500201</t>
  </si>
  <si>
    <t>302081CXU9500201</t>
  </si>
  <si>
    <t>302081DGS2500101</t>
  </si>
  <si>
    <t>SPOLU</t>
  </si>
  <si>
    <t>399021DJW2500101</t>
  </si>
  <si>
    <t>399021DGG4500101</t>
  </si>
  <si>
    <t>399021DVS1500101</t>
  </si>
  <si>
    <t>399021DWU7500101</t>
  </si>
  <si>
    <t>399021DTR2500101</t>
  </si>
  <si>
    <t>399021DSP5500201</t>
  </si>
  <si>
    <t>399021DGG8500101</t>
  </si>
  <si>
    <t>399021CQQ3500101</t>
  </si>
  <si>
    <t>399021DGJ5500101</t>
  </si>
  <si>
    <t>399021DQK4500201</t>
  </si>
  <si>
    <t>399021DNX1500201</t>
  </si>
  <si>
    <t>399021DHF6500101</t>
  </si>
  <si>
    <t>399021DUT4500101</t>
  </si>
  <si>
    <t>399021CUK3500101</t>
  </si>
  <si>
    <t>399021DUT1500101</t>
  </si>
  <si>
    <t>399021CXU7500101</t>
  </si>
  <si>
    <t>399021CXB1500201</t>
  </si>
  <si>
    <t>399021DHP5500101</t>
  </si>
  <si>
    <t>Mesto Nováky</t>
  </si>
  <si>
    <t>Mesto Tlmače</t>
  </si>
  <si>
    <t>Obec Veľká Paka</t>
  </si>
  <si>
    <t>Mesto Zlaté Moravce</t>
  </si>
  <si>
    <t>Občianske združenie AURA</t>
  </si>
  <si>
    <t>Mesto Senica</t>
  </si>
  <si>
    <t>Obec Častá</t>
  </si>
  <si>
    <t>Obec Limbach</t>
  </si>
  <si>
    <t>302011AFN4500101</t>
  </si>
  <si>
    <t>302011APX5500101</t>
  </si>
  <si>
    <t>302011APZ1500401</t>
  </si>
  <si>
    <t>302011AQI9500101</t>
  </si>
  <si>
    <t>302011AQI9500201</t>
  </si>
  <si>
    <t>302011ARF2500101</t>
  </si>
  <si>
    <t>302011ARF8500101</t>
  </si>
  <si>
    <t>302011ARM7500101</t>
  </si>
  <si>
    <t>302011ART1500201</t>
  </si>
  <si>
    <t>302011ART2500201</t>
  </si>
  <si>
    <t>302011ART5500101</t>
  </si>
  <si>
    <t>302011ART5500201</t>
  </si>
  <si>
    <t>302011ART6500201</t>
  </si>
  <si>
    <t>302011ART6500301</t>
  </si>
  <si>
    <t>302011ART7500101</t>
  </si>
  <si>
    <t>302011ART7500201</t>
  </si>
  <si>
    <t>302011ASZ9500301</t>
  </si>
  <si>
    <t>302011AZI8500101</t>
  </si>
  <si>
    <t>302011BAD8500201</t>
  </si>
  <si>
    <t>302011BNM5500101</t>
  </si>
  <si>
    <t>302011BNQ4500201</t>
  </si>
  <si>
    <t>302011BPT7500201</t>
  </si>
  <si>
    <t>302011BPT7500301</t>
  </si>
  <si>
    <t>302011BQI3500101</t>
  </si>
  <si>
    <t>302011BQI4500101</t>
  </si>
  <si>
    <t>302011BQI5500101</t>
  </si>
  <si>
    <t>302011BQQ9500101</t>
  </si>
  <si>
    <t>302011BTF8500201</t>
  </si>
  <si>
    <t>302011BTG8500101</t>
  </si>
  <si>
    <t>302011M184500201</t>
  </si>
  <si>
    <t>302011N545500101</t>
  </si>
  <si>
    <t>302011Q672500101</t>
  </si>
  <si>
    <t>302011Q797500101</t>
  </si>
  <si>
    <t>302011R367500101</t>
  </si>
  <si>
    <t>302011Y008500301</t>
  </si>
  <si>
    <t>302011Y169500101</t>
  </si>
  <si>
    <t>302011Y934500101</t>
  </si>
  <si>
    <t>Dopravný podnik Bratislava, akciová spoločnosť</t>
  </si>
  <si>
    <t>Združenie obcí mestskej oblasti Trnava</t>
  </si>
  <si>
    <t>Obec Šarišské Michaľany</t>
  </si>
  <si>
    <t>Mesto Turzovka</t>
  </si>
  <si>
    <t>Dopravný podnik mesta Prešov, akciová spoločnosť</t>
  </si>
  <si>
    <t>302021AA01500201</t>
  </si>
  <si>
    <t>302021ASW6500101</t>
  </si>
  <si>
    <t>302021AXV3500201</t>
  </si>
  <si>
    <t>302021AXW5500501</t>
  </si>
  <si>
    <t>302021AYR3500101</t>
  </si>
  <si>
    <t>302021AYZ1500501</t>
  </si>
  <si>
    <t>302021AZF6500101</t>
  </si>
  <si>
    <t>302021AZU4500201</t>
  </si>
  <si>
    <t>302021BGF5500601</t>
  </si>
  <si>
    <t>302021BIW1500301</t>
  </si>
  <si>
    <t>302021BKG1500101</t>
  </si>
  <si>
    <t>302021BKS2500101</t>
  </si>
  <si>
    <t>302021BKU3500901</t>
  </si>
  <si>
    <t>302021BKY2500101</t>
  </si>
  <si>
    <t>302021BLV7500101</t>
  </si>
  <si>
    <t>302021BLV7500201</t>
  </si>
  <si>
    <t>302021BPR3500101</t>
  </si>
  <si>
    <t>302021BQD7500101</t>
  </si>
  <si>
    <t>302021BQG6500201</t>
  </si>
  <si>
    <t>302021BQJ4500101</t>
  </si>
  <si>
    <t>302021BQS4500201</t>
  </si>
  <si>
    <t>302021BQS7500101</t>
  </si>
  <si>
    <t>302021BQV2500101</t>
  </si>
  <si>
    <t>302021BRC6500401</t>
  </si>
  <si>
    <t>302021BRW1500101</t>
  </si>
  <si>
    <t>302021BTG3500101</t>
  </si>
  <si>
    <t>302021BXJ5500101</t>
  </si>
  <si>
    <t>302021BYC1500401</t>
  </si>
  <si>
    <t>302021CAX1500101</t>
  </si>
  <si>
    <t>302021CBS3500501</t>
  </si>
  <si>
    <t>302021CBV3500401</t>
  </si>
  <si>
    <t>302021CCA1500401</t>
  </si>
  <si>
    <t>302021CCR2500101</t>
  </si>
  <si>
    <t>302021CDN4500201</t>
  </si>
  <si>
    <t>302021CFB7500301</t>
  </si>
  <si>
    <t>302021CFD8500801</t>
  </si>
  <si>
    <t>302021CIL9500101</t>
  </si>
  <si>
    <t>302021CKZ9500101</t>
  </si>
  <si>
    <t>302021CLV9500101</t>
  </si>
  <si>
    <t>302021CPJ9500101</t>
  </si>
  <si>
    <t>302021CHB8500301</t>
  </si>
  <si>
    <t>302021I106500101</t>
  </si>
  <si>
    <t>302021I779500101</t>
  </si>
  <si>
    <t>302021I841500101</t>
  </si>
  <si>
    <t>302021J326500201</t>
  </si>
  <si>
    <t>302021J349500301</t>
  </si>
  <si>
    <t>302021J351500101</t>
  </si>
  <si>
    <t>302021J467500201</t>
  </si>
  <si>
    <t>302021J578500201</t>
  </si>
  <si>
    <t>302021J578500401</t>
  </si>
  <si>
    <t>302021K157500101</t>
  </si>
  <si>
    <t>302021K421500301</t>
  </si>
  <si>
    <t>302021K464500201</t>
  </si>
  <si>
    <t>302021K822500401</t>
  </si>
  <si>
    <t>302021M098500601</t>
  </si>
  <si>
    <t>302021M442500101</t>
  </si>
  <si>
    <t>302021N590500101</t>
  </si>
  <si>
    <t>302021Q398500901</t>
  </si>
  <si>
    <t>302021V648500101</t>
  </si>
  <si>
    <t>302021W493500201</t>
  </si>
  <si>
    <t>302021W826500201</t>
  </si>
  <si>
    <t>302021W852500601</t>
  </si>
  <si>
    <t>302021W937500201</t>
  </si>
  <si>
    <t>302021X098500201</t>
  </si>
  <si>
    <t>302021X127500301</t>
  </si>
  <si>
    <t>302021X170500201</t>
  </si>
  <si>
    <t>302021X549500101</t>
  </si>
  <si>
    <t>302021X889500201</t>
  </si>
  <si>
    <t>Nemocnica s poliklinikou Myjava so sídlom v Myjave</t>
  </si>
  <si>
    <t>Východoslovenský ústav srdcových a cievnych chorôb, a.s.</t>
  </si>
  <si>
    <t>Nemocnica s poliklinikou Ilava, n. o.</t>
  </si>
  <si>
    <t>Obec Jarovnice</t>
  </si>
  <si>
    <t>KARDIOCENTRUM NITRA s.r.o.</t>
  </si>
  <si>
    <t>Obec Ivanka pri Nitre</t>
  </si>
  <si>
    <t>Rímskokatolícka cirkev Biskupstvo Nitra</t>
  </si>
  <si>
    <t>Obec Mošovce</t>
  </si>
  <si>
    <t>Mesto Púchov</t>
  </si>
  <si>
    <t>Stredná odborná škola obchodu a služieb</t>
  </si>
  <si>
    <t>SAMARITÁN, n. o.</t>
  </si>
  <si>
    <t>Ústredná vojenská nemocnica SNP Ružomberok-fakultná nemocnica</t>
  </si>
  <si>
    <t>Obec Jakubov</t>
  </si>
  <si>
    <t>Obec Malé Leváre</t>
  </si>
  <si>
    <t>Obec Slovenský Grob</t>
  </si>
  <si>
    <t>Mesto Svätý Jur</t>
  </si>
  <si>
    <t>Mestská časť Bratislava-Petržalka</t>
  </si>
  <si>
    <t>INškôlka s. r. o.</t>
  </si>
  <si>
    <t>Obec Jablonec</t>
  </si>
  <si>
    <t>GPN s.r.o.</t>
  </si>
  <si>
    <t>Mesto Sereď</t>
  </si>
  <si>
    <t>Obec Balog nad Ipľom</t>
  </si>
  <si>
    <t>Mesto Spišská Belá</t>
  </si>
  <si>
    <t>Obec Súľov - Hradná</t>
  </si>
  <si>
    <t>Obec Brestovany</t>
  </si>
  <si>
    <t>Obec Predmier</t>
  </si>
  <si>
    <t>Stredná odborná škola informačných technológií, Ostrovského 1, Košice</t>
  </si>
  <si>
    <t>Spojená škola</t>
  </si>
  <si>
    <t>Obec Plešivec</t>
  </si>
  <si>
    <t>Mesto Piešťany</t>
  </si>
  <si>
    <t>Nemocnica s poliklinikou Sv. Lukáša Galanta, a.s.</t>
  </si>
  <si>
    <t>Stredná odborná škola automobilová, Coburgova 7859/39, Trnava</t>
  </si>
  <si>
    <t>Obec Sečovská Polianka</t>
  </si>
  <si>
    <t>Obec Mútne</t>
  </si>
  <si>
    <t>ZLATÝ ŽIVOT n.o.</t>
  </si>
  <si>
    <t>Mesto Rajecké Teplice</t>
  </si>
  <si>
    <t>Obec Kamienka</t>
  </si>
  <si>
    <t>VIVA, n.o.</t>
  </si>
  <si>
    <t>Zariadenie Božieho milosrdenstva, n.o.</t>
  </si>
  <si>
    <t>OAZIS - Zariadenie sociálnych služieb</t>
  </si>
  <si>
    <t>302031ABF7502401</t>
  </si>
  <si>
    <t>302031ABF7502701</t>
  </si>
  <si>
    <t>302031ABF7502801</t>
  </si>
  <si>
    <t>302031ABF7503001</t>
  </si>
  <si>
    <t>302031H704500101</t>
  </si>
  <si>
    <t>Rozhlas a televízia Slovenska</t>
  </si>
  <si>
    <t>Roman Michalovič</t>
  </si>
  <si>
    <t>302041BCA7500601</t>
  </si>
  <si>
    <t>302041BCA7500701</t>
  </si>
  <si>
    <t>302041BCA7500801</t>
  </si>
  <si>
    <t>302041BCA7500901</t>
  </si>
  <si>
    <t>302041BCA7501001</t>
  </si>
  <si>
    <t>302041BCA7501101</t>
  </si>
  <si>
    <t>302041BCD4500201</t>
  </si>
  <si>
    <t>302041BCM3500101</t>
  </si>
  <si>
    <t>302041BDA5500101</t>
  </si>
  <si>
    <t>302041BDB7500101</t>
  </si>
  <si>
    <t>302041BDG7500101</t>
  </si>
  <si>
    <t>302041BDJ3500101</t>
  </si>
  <si>
    <t>302041BDJ7500101</t>
  </si>
  <si>
    <t>302041BDP6500101</t>
  </si>
  <si>
    <t>302041BDP7500201</t>
  </si>
  <si>
    <t>302041BDQ3500201</t>
  </si>
  <si>
    <t>302041BDR3500101</t>
  </si>
  <si>
    <t>302041BDS7500101</t>
  </si>
  <si>
    <t>302041BDV5500101</t>
  </si>
  <si>
    <t>302041M475500301</t>
  </si>
  <si>
    <t>302041M497500101</t>
  </si>
  <si>
    <t>302041M726500101</t>
  </si>
  <si>
    <t>302041M830500101</t>
  </si>
  <si>
    <t>302041M865500101</t>
  </si>
  <si>
    <t>Mesto Stará Turá</t>
  </si>
  <si>
    <t>Obec Haniska</t>
  </si>
  <si>
    <t>Mesto Žiar nad Hronom</t>
  </si>
  <si>
    <t>Mesto Nová Baňa</t>
  </si>
  <si>
    <t>Mesto Lipany</t>
  </si>
  <si>
    <t>Obec Cífer</t>
  </si>
  <si>
    <t>Trenčianska univerzita Alexandra Dubčeka v Trenčíne</t>
  </si>
  <si>
    <t>Obec Veľká Lomnica</t>
  </si>
  <si>
    <t>Mesto Rožňava</t>
  </si>
  <si>
    <t>Mesto Revúca</t>
  </si>
  <si>
    <t>Stredoslovenská vodárenská spoločnosť, a.s.</t>
  </si>
  <si>
    <t>302051AA51501301</t>
  </si>
  <si>
    <t>302051AA51501401</t>
  </si>
  <si>
    <t>302051AA97500701</t>
  </si>
  <si>
    <t>302051ABW9500301</t>
  </si>
  <si>
    <t>302051ABW9500501</t>
  </si>
  <si>
    <t>302051ACU4500201</t>
  </si>
  <si>
    <t>302051ACU4500301</t>
  </si>
  <si>
    <t>302051ACU4500401</t>
  </si>
  <si>
    <t>302051ADF9500401</t>
  </si>
  <si>
    <t>302051ADF9500501</t>
  </si>
  <si>
    <t>302051ADF9500601</t>
  </si>
  <si>
    <t>302051ADF9500701</t>
  </si>
  <si>
    <t>302051ADF9500801</t>
  </si>
  <si>
    <t>302051AFJ4500701</t>
  </si>
  <si>
    <t>302051AJA7500401</t>
  </si>
  <si>
    <t>302051AJA7500501</t>
  </si>
  <si>
    <t>302051AJA7500601</t>
  </si>
  <si>
    <t>302051AJA7500701</t>
  </si>
  <si>
    <t>302051AJV5501001</t>
  </si>
  <si>
    <t>302051AJV5501101</t>
  </si>
  <si>
    <t>302051AJV5501201</t>
  </si>
  <si>
    <t>302051AJV5501301</t>
  </si>
  <si>
    <t>302051AJV5501401</t>
  </si>
  <si>
    <t>302051AKD6500301</t>
  </si>
  <si>
    <t>302051AKD6500401</t>
  </si>
  <si>
    <t>302051AKD6500501</t>
  </si>
  <si>
    <t>302051AKD6500601</t>
  </si>
  <si>
    <t>302051AKD6500701</t>
  </si>
  <si>
    <t>302051AKT7500101</t>
  </si>
  <si>
    <t>302051AKT7500301</t>
  </si>
  <si>
    <t>302051AKZ8500301</t>
  </si>
  <si>
    <t>302051ALF3500401</t>
  </si>
  <si>
    <t>302051ALF3500501</t>
  </si>
  <si>
    <t>302051ALF3500601</t>
  </si>
  <si>
    <t>302051AMZ8500601</t>
  </si>
  <si>
    <t>302051APC6500301</t>
  </si>
  <si>
    <t>302051BFI7500101</t>
  </si>
  <si>
    <t>302051BPA5500701</t>
  </si>
  <si>
    <t>302051BPA5500801</t>
  </si>
  <si>
    <t>302051P780501001</t>
  </si>
  <si>
    <t>302051P780501101</t>
  </si>
  <si>
    <t>302051P780501201</t>
  </si>
  <si>
    <t>302051P780501301</t>
  </si>
  <si>
    <t>302051P780501401</t>
  </si>
  <si>
    <t>302051P780501501</t>
  </si>
  <si>
    <t>302051P780501601</t>
  </si>
  <si>
    <t>302051P782501201</t>
  </si>
  <si>
    <t>302051P782501301</t>
  </si>
  <si>
    <t>302051P782501401</t>
  </si>
  <si>
    <t>302051P785501301</t>
  </si>
  <si>
    <t>302051P785501501</t>
  </si>
  <si>
    <t>302051P785501601</t>
  </si>
  <si>
    <t>302051P785501701</t>
  </si>
  <si>
    <t>302051P785501801</t>
  </si>
  <si>
    <t>302051P788500401</t>
  </si>
  <si>
    <t>302051P788500501</t>
  </si>
  <si>
    <t>302051P788500601</t>
  </si>
  <si>
    <t>302051P788500701</t>
  </si>
  <si>
    <t>302051P788500801</t>
  </si>
  <si>
    <t>302051P807500201</t>
  </si>
  <si>
    <t>302051P807500601</t>
  </si>
  <si>
    <t>302051P813500501</t>
  </si>
  <si>
    <t>302051P814500501</t>
  </si>
  <si>
    <t>302051P814500601</t>
  </si>
  <si>
    <t>302051P814500701</t>
  </si>
  <si>
    <t>302051P814500801</t>
  </si>
  <si>
    <t>302051P814500901</t>
  </si>
  <si>
    <t>302051P814501001</t>
  </si>
  <si>
    <t>302051P826500401</t>
  </si>
  <si>
    <t>302051P833501001</t>
  </si>
  <si>
    <t>302051P833501201</t>
  </si>
  <si>
    <t>302051P840500901</t>
  </si>
  <si>
    <t>302051P892500501</t>
  </si>
  <si>
    <t>302051P892500701</t>
  </si>
  <si>
    <t>302051P892500801</t>
  </si>
  <si>
    <t>302051P892501001</t>
  </si>
  <si>
    <t>302051P892501201</t>
  </si>
  <si>
    <t>302051P892501401</t>
  </si>
  <si>
    <t>302051P938500301</t>
  </si>
  <si>
    <t>302051P942500301</t>
  </si>
  <si>
    <t>302051P942500401</t>
  </si>
  <si>
    <t>302051P942500501</t>
  </si>
  <si>
    <t>302051P942500601</t>
  </si>
  <si>
    <t>302051P942500701</t>
  </si>
  <si>
    <t>302051P942500801</t>
  </si>
  <si>
    <t>302051P944500501</t>
  </si>
  <si>
    <t>302051P964500601</t>
  </si>
  <si>
    <t>302051P964500701</t>
  </si>
  <si>
    <t>302051P964500901</t>
  </si>
  <si>
    <t>302051P964501001</t>
  </si>
  <si>
    <t>302051P977501201</t>
  </si>
  <si>
    <t>302051P977501301</t>
  </si>
  <si>
    <t>302051P977501401</t>
  </si>
  <si>
    <t>302051Q002500501</t>
  </si>
  <si>
    <t>302051Q002500601</t>
  </si>
  <si>
    <t>302051Q002500701</t>
  </si>
  <si>
    <t>302051Q002500801</t>
  </si>
  <si>
    <t>302051Q002500901</t>
  </si>
  <si>
    <t>302051Q002501001</t>
  </si>
  <si>
    <t>302051Q002501101</t>
  </si>
  <si>
    <t>302051Q002501301</t>
  </si>
  <si>
    <t>302051Q002501401</t>
  </si>
  <si>
    <t>302051Q066500101</t>
  </si>
  <si>
    <t>302051Q068500201</t>
  </si>
  <si>
    <t>302051Q069500101</t>
  </si>
  <si>
    <t>302051Q069500201</t>
  </si>
  <si>
    <t>302051Q069500301</t>
  </si>
  <si>
    <t>302051Q069500401</t>
  </si>
  <si>
    <t>302051Q071500201</t>
  </si>
  <si>
    <t>302051Q071500301</t>
  </si>
  <si>
    <t>302051Q072500101</t>
  </si>
  <si>
    <t>302051Q072500201</t>
  </si>
  <si>
    <t>302051Q072500301</t>
  </si>
  <si>
    <t>302051Q081500401</t>
  </si>
  <si>
    <t>302051Q081500501</t>
  </si>
  <si>
    <t>302051Q081500601</t>
  </si>
  <si>
    <t>302051Q081500701</t>
  </si>
  <si>
    <t>302051Q081500801</t>
  </si>
  <si>
    <t>302051Q088500301</t>
  </si>
  <si>
    <t>302051Q091500401</t>
  </si>
  <si>
    <t>302051Q091500501</t>
  </si>
  <si>
    <t>302051Q108502201</t>
  </si>
  <si>
    <t>302051Q108502301</t>
  </si>
  <si>
    <t>302051Q108502401</t>
  </si>
  <si>
    <t>302051Q108502501</t>
  </si>
  <si>
    <t>302051Q108502601</t>
  </si>
  <si>
    <t>302051Q108502701</t>
  </si>
  <si>
    <t>302051Q108503001</t>
  </si>
  <si>
    <t>302051Q108503101</t>
  </si>
  <si>
    <t>302051Q156501001</t>
  </si>
  <si>
    <t>302051Q156501101</t>
  </si>
  <si>
    <t>302051Q156501201</t>
  </si>
  <si>
    <t>302051Q178500401</t>
  </si>
  <si>
    <t>302051Q178500501</t>
  </si>
  <si>
    <t>302051Q181500901</t>
  </si>
  <si>
    <t>302051Q181501001</t>
  </si>
  <si>
    <t>302051Q181501101</t>
  </si>
  <si>
    <t>302051Q198500201</t>
  </si>
  <si>
    <t>302051Q198500301</t>
  </si>
  <si>
    <t>302051Q198500401</t>
  </si>
  <si>
    <t>302051Q198500501</t>
  </si>
  <si>
    <t>302051Q198500601</t>
  </si>
  <si>
    <t>302051Q198500701</t>
  </si>
  <si>
    <t>302051Q292500301</t>
  </si>
  <si>
    <t>302051Q292500401</t>
  </si>
  <si>
    <t>302051Q339500301</t>
  </si>
  <si>
    <t>302051Q390500301</t>
  </si>
  <si>
    <t>302051Q391500401</t>
  </si>
  <si>
    <t>302051Q391500501</t>
  </si>
  <si>
    <t>302051Q425500701</t>
  </si>
  <si>
    <t>302051Q446500301</t>
  </si>
  <si>
    <t>302051Q446500401</t>
  </si>
  <si>
    <t>302051Q446500501</t>
  </si>
  <si>
    <t>302051Q446500601</t>
  </si>
  <si>
    <t>302051Q446500701</t>
  </si>
  <si>
    <t>302051Q446500901</t>
  </si>
  <si>
    <t>302051Q446501401</t>
  </si>
  <si>
    <t>302051Q545500401</t>
  </si>
  <si>
    <t>302051Q570501001</t>
  </si>
  <si>
    <t>302051Q570501201</t>
  </si>
  <si>
    <t>302051Q570501301</t>
  </si>
  <si>
    <t>302051Q571501101</t>
  </si>
  <si>
    <t>302051Q571501201</t>
  </si>
  <si>
    <t>302051Q575500801</t>
  </si>
  <si>
    <t>302051Q632500201</t>
  </si>
  <si>
    <t>302051Q634500201</t>
  </si>
  <si>
    <t>302051Q634500301</t>
  </si>
  <si>
    <t>302051Q634500401</t>
  </si>
  <si>
    <t>302051Q636500301</t>
  </si>
  <si>
    <t>302051Q647500101</t>
  </si>
  <si>
    <t>302051Q765500501</t>
  </si>
  <si>
    <t>302051Q765500901</t>
  </si>
  <si>
    <t>302051Q765501101</t>
  </si>
  <si>
    <t>302051R013501001</t>
  </si>
  <si>
    <t>302051R013501101</t>
  </si>
  <si>
    <t>302051R013501201</t>
  </si>
  <si>
    <t>302051R013501301</t>
  </si>
  <si>
    <t>302051R013501401</t>
  </si>
  <si>
    <t>302051R026500801</t>
  </si>
  <si>
    <t>302051R026501001</t>
  </si>
  <si>
    <t>302051R026501101</t>
  </si>
  <si>
    <t>302051R026501201</t>
  </si>
  <si>
    <t>302051R026501301</t>
  </si>
  <si>
    <t>302051R038501201</t>
  </si>
  <si>
    <t>302051R038501301</t>
  </si>
  <si>
    <t>302051R038501401</t>
  </si>
  <si>
    <t>302051R038501501</t>
  </si>
  <si>
    <t>302051R038501601</t>
  </si>
  <si>
    <t>302051R038501701</t>
  </si>
  <si>
    <t>302051R038501801</t>
  </si>
  <si>
    <t>302051R038501901</t>
  </si>
  <si>
    <t>302051R045500101</t>
  </si>
  <si>
    <t>302051R045500201</t>
  </si>
  <si>
    <t>302051R045500301</t>
  </si>
  <si>
    <t>302051R045500401</t>
  </si>
  <si>
    <t>302051R459500101</t>
  </si>
  <si>
    <t>302051R459500201</t>
  </si>
  <si>
    <t>302051R459500301</t>
  </si>
  <si>
    <t>302051R459500401</t>
  </si>
  <si>
    <t>302051R506500301</t>
  </si>
  <si>
    <t>302051R506500401</t>
  </si>
  <si>
    <t>302051R506500501</t>
  </si>
  <si>
    <t>302051R506500601</t>
  </si>
  <si>
    <t>302051S658501101</t>
  </si>
  <si>
    <t>302051S704500101</t>
  </si>
  <si>
    <t>302051S704500201</t>
  </si>
  <si>
    <t>302051T003500801</t>
  </si>
  <si>
    <t>302051T302500901</t>
  </si>
  <si>
    <t>302051T302501001</t>
  </si>
  <si>
    <t>302051T302501101</t>
  </si>
  <si>
    <t>302051T302501201</t>
  </si>
  <si>
    <t>302051T341500701</t>
  </si>
  <si>
    <t>302051T341500801</t>
  </si>
  <si>
    <t>302051T341500901</t>
  </si>
  <si>
    <t>302051T341501001</t>
  </si>
  <si>
    <t>302051T341501101</t>
  </si>
  <si>
    <t>302051T341501201</t>
  </si>
  <si>
    <t>302051T377500701</t>
  </si>
  <si>
    <t>302051T377500801</t>
  </si>
  <si>
    <t>302051T377500901</t>
  </si>
  <si>
    <t>302051T377501001</t>
  </si>
  <si>
    <t>302051T377501101</t>
  </si>
  <si>
    <t>302051T388500101</t>
  </si>
  <si>
    <t>302051T388500201</t>
  </si>
  <si>
    <t>302051T388500301</t>
  </si>
  <si>
    <t>302051T388500401</t>
  </si>
  <si>
    <t>302051T388500501</t>
  </si>
  <si>
    <t>302051T388500601</t>
  </si>
  <si>
    <t>302051T388500701</t>
  </si>
  <si>
    <t>302051T388500801</t>
  </si>
  <si>
    <t>302051T388500901</t>
  </si>
  <si>
    <t>302051T388501001</t>
  </si>
  <si>
    <t>302051T388501101</t>
  </si>
  <si>
    <t>302051T472500701</t>
  </si>
  <si>
    <t>302051T472500801</t>
  </si>
  <si>
    <t>302051T472500901</t>
  </si>
  <si>
    <t>302051T477500501</t>
  </si>
  <si>
    <t>302051T612501901</t>
  </si>
  <si>
    <t>302051T612502001</t>
  </si>
  <si>
    <t>302051T612502101</t>
  </si>
  <si>
    <t>302051T612502201</t>
  </si>
  <si>
    <t>302051T714500401</t>
  </si>
  <si>
    <t>302051T714500601</t>
  </si>
  <si>
    <t>302051T714500701</t>
  </si>
  <si>
    <t>302051T714500901</t>
  </si>
  <si>
    <t>302051T714501001</t>
  </si>
  <si>
    <t>302051T714501101</t>
  </si>
  <si>
    <t>302051T714501201</t>
  </si>
  <si>
    <t>302051T714501301</t>
  </si>
  <si>
    <t>302051T714501401</t>
  </si>
  <si>
    <t>302051T714501501</t>
  </si>
  <si>
    <t>302051T714501701</t>
  </si>
  <si>
    <t>302051T714501801</t>
  </si>
  <si>
    <t>302051T714501901</t>
  </si>
  <si>
    <t>302051T714502001</t>
  </si>
  <si>
    <t>302051T714502101</t>
  </si>
  <si>
    <t>302051T714502201</t>
  </si>
  <si>
    <t>302051T714502301</t>
  </si>
  <si>
    <t>302051T714502501</t>
  </si>
  <si>
    <t>302051V254500301</t>
  </si>
  <si>
    <t>302051W965500401</t>
  </si>
  <si>
    <t>302051W965500501</t>
  </si>
  <si>
    <t>302051W965500601</t>
  </si>
  <si>
    <t>302051W965500701</t>
  </si>
  <si>
    <t>302051W965500801</t>
  </si>
  <si>
    <t>302051W965500901</t>
  </si>
  <si>
    <t>302051X145500601</t>
  </si>
  <si>
    <t>302051X145500701</t>
  </si>
  <si>
    <t>302051X145500801</t>
  </si>
  <si>
    <t>302051X145500901</t>
  </si>
  <si>
    <t>302051X145501001</t>
  </si>
  <si>
    <t>302051X147500401</t>
  </si>
  <si>
    <t>302051X147500501</t>
  </si>
  <si>
    <t>302051X178500401</t>
  </si>
  <si>
    <t>302051X178500501</t>
  </si>
  <si>
    <t>302051X178500701</t>
  </si>
  <si>
    <t>302051X255500201</t>
  </si>
  <si>
    <t>302051X255500301</t>
  </si>
  <si>
    <t>302051X255500401</t>
  </si>
  <si>
    <t>302051X266501101</t>
  </si>
  <si>
    <t>302051X266501201</t>
  </si>
  <si>
    <t>302051X266501301</t>
  </si>
  <si>
    <t>302051X266501401</t>
  </si>
  <si>
    <t>302051X266501501</t>
  </si>
  <si>
    <t>302051X293500201</t>
  </si>
  <si>
    <t>302051X293500301</t>
  </si>
  <si>
    <t>302051X334500101</t>
  </si>
  <si>
    <t>302051X334500201</t>
  </si>
  <si>
    <t>302051X334500301</t>
  </si>
  <si>
    <t>302051X334500401</t>
  </si>
  <si>
    <t>302051X334500501</t>
  </si>
  <si>
    <t>302051X334500601</t>
  </si>
  <si>
    <t>302051X334500701</t>
  </si>
  <si>
    <t>302051X347500701</t>
  </si>
  <si>
    <t>302051X347500801</t>
  </si>
  <si>
    <t>302051X347500901</t>
  </si>
  <si>
    <t>302051X347501001</t>
  </si>
  <si>
    <t>302051X347501101</t>
  </si>
  <si>
    <t>302051X375500201</t>
  </si>
  <si>
    <t>302051X375500301</t>
  </si>
  <si>
    <t>302051X375500501</t>
  </si>
  <si>
    <t>302051X653500401</t>
  </si>
  <si>
    <t>302051X653500501</t>
  </si>
  <si>
    <t>302051X653500601</t>
  </si>
  <si>
    <t>302051X653500701</t>
  </si>
  <si>
    <t>302051X653500801</t>
  </si>
  <si>
    <t>302051Y119500401</t>
  </si>
  <si>
    <t>302051Y372500201</t>
  </si>
  <si>
    <t>302051Y372500301</t>
  </si>
  <si>
    <t>302051Y447500901</t>
  </si>
  <si>
    <t>302051Y447501001</t>
  </si>
  <si>
    <t>302051Y447501101</t>
  </si>
  <si>
    <t>302051Y450501501</t>
  </si>
  <si>
    <t>302051Y488501601</t>
  </si>
  <si>
    <t>302051Y534500701</t>
  </si>
  <si>
    <t>302051Y534500801</t>
  </si>
  <si>
    <t>302051Z470501401</t>
  </si>
  <si>
    <t>302051Z799500401</t>
  </si>
  <si>
    <t>302051Z799500501</t>
  </si>
  <si>
    <t>302051Z799500601</t>
  </si>
  <si>
    <t>302051Z799500801</t>
  </si>
  <si>
    <t>302051Z799501001</t>
  </si>
  <si>
    <t>302051Z799501101</t>
  </si>
  <si>
    <t>302051Z814502401</t>
  </si>
  <si>
    <t>302051Z829500101</t>
  </si>
  <si>
    <t>302051Z880501501</t>
  </si>
  <si>
    <t>302051Z880501601</t>
  </si>
  <si>
    <t>302051Z909501101</t>
  </si>
  <si>
    <t>302051Z913500401</t>
  </si>
  <si>
    <t>"Mikroregión Hurbanovo"</t>
  </si>
  <si>
    <t>VITIS</t>
  </si>
  <si>
    <t>Miestna akčná skupina Krajšie Kysuce</t>
  </si>
  <si>
    <t>Miestna akčná skupina Inovec</t>
  </si>
  <si>
    <t>Miestna akčná skupina ZDRUŽENIE DOLNÝ ŽITNÝ OSTROV</t>
  </si>
  <si>
    <t>Miestna akčná skupina MAGURA STRÁŽOV</t>
  </si>
  <si>
    <t>SEKČOV - TOPĽA</t>
  </si>
  <si>
    <t>Naše Považie</t>
  </si>
  <si>
    <t>Verejno - súkromné partnerstvo Hontiansko - Dobronivské</t>
  </si>
  <si>
    <t>Miestna akčná skupina Horný Liptov</t>
  </si>
  <si>
    <t>Verejno-súkromné partnerstvo Horehron</t>
  </si>
  <si>
    <t>Občianske združenie Tekov-Hont</t>
  </si>
  <si>
    <t>Miestna akčná skupina MALOHONT</t>
  </si>
  <si>
    <t>Miestna akčná skupina Chopok juh</t>
  </si>
  <si>
    <t>MAS SKALA, o.z.</t>
  </si>
  <si>
    <t>Miestna akčná skupina ĽUBOVNIANSKO</t>
  </si>
  <si>
    <t>Občianske združenie Zlatá cesta</t>
  </si>
  <si>
    <t>Miestna akčná skupina Vršatec</t>
  </si>
  <si>
    <t>Kopaničiarsky región - miestna akčná skupina</t>
  </si>
  <si>
    <t>MAS "Horný Šariš - Minčol"</t>
  </si>
  <si>
    <t>Miestna akčná skupina DUŠA, občianske združenie</t>
  </si>
  <si>
    <t>Miestna akčná skupina HNILEC, o.z.</t>
  </si>
  <si>
    <t>Občianske združenie pre rozvoj regiónu Spiš</t>
  </si>
  <si>
    <t>Miestna akčná skupina SĽUBICA, o.z.</t>
  </si>
  <si>
    <t>Verejno-súkromné partnerstvo Južný Gemer</t>
  </si>
  <si>
    <t>Pro Tatry, o. z.</t>
  </si>
  <si>
    <t>Miestna akčná skupina TOPOĽA, o.z.</t>
  </si>
  <si>
    <t>Miestna akčná skupina LABOREC, o.z.</t>
  </si>
  <si>
    <t>MAS Gemer-Rožňava</t>
  </si>
  <si>
    <t>Miestna akčná skupina HORNÁ TOPĽA</t>
  </si>
  <si>
    <t>Žiar</t>
  </si>
  <si>
    <t>Občianske združenie Dukla</t>
  </si>
  <si>
    <t>Miestna akčná skupina OLŠAVA - TORYSA, o.z.</t>
  </si>
  <si>
    <t>Miestna akčná skupina ROŇAVA, o.z.</t>
  </si>
  <si>
    <t>Miestna akčná skupina HORNÁD - ČIERNA HORA, o.z.</t>
  </si>
  <si>
    <t>Miestna akčná skupina HORNÁD - SLANSKÉ VRCHY, o.z.</t>
  </si>
  <si>
    <t>Miestna akčná skupina Bodva</t>
  </si>
  <si>
    <t>Miestna akčná skupina Spoločenstva obcí topoľčiansko-duchonského mikroregiónu</t>
  </si>
  <si>
    <t>Miestna akčná skupina TOKAJ-ROVINA, o.z.</t>
  </si>
  <si>
    <t>Občianske združenie KRAS</t>
  </si>
  <si>
    <t>Ipeľská Kotlina - Novohrad</t>
  </si>
  <si>
    <t>NAŠA LIESKA o.z.</t>
  </si>
  <si>
    <t>Miestna akčná skupina Terchovská dolina</t>
  </si>
  <si>
    <t>MAS ŠAFRÁN</t>
  </si>
  <si>
    <t>Občianske združenie Žiarska kotlina</t>
  </si>
  <si>
    <t>Občianske združenie ŽIBRICA</t>
  </si>
  <si>
    <t>Občianske združenie Stredný Liptov</t>
  </si>
  <si>
    <t>Malokarpatské partnerstvo o.z.</t>
  </si>
  <si>
    <t>Dolné Záhorie</t>
  </si>
  <si>
    <t>Občianske združenie Podhoran</t>
  </si>
  <si>
    <t>OZ "Partnerstvo pre MAS Turiec"</t>
  </si>
  <si>
    <t>OZ RADOŠINKA</t>
  </si>
  <si>
    <t>MAS Orava, o.z.</t>
  </si>
  <si>
    <t>OZ "Partnerstvo pre MAS Dolný Liptov"</t>
  </si>
  <si>
    <t>Miestna akčná skupina Bystrická dolina</t>
  </si>
  <si>
    <t>Partnerstvo Muránska planina - Čierny Hron</t>
  </si>
  <si>
    <t>Združenie mikroregiónu SVORNOSŤ</t>
  </si>
  <si>
    <t>Miestna akčná skupina Dudváh</t>
  </si>
  <si>
    <t>Miestna akčná skupina CEDRON - NITRAVA</t>
  </si>
  <si>
    <t>VSP - Stredný Gemer</t>
  </si>
  <si>
    <t>Miestna akčná skupina Zemplín pod Vihorlatom, o.z.</t>
  </si>
  <si>
    <t>Miloj Spiš, o.z.</t>
  </si>
  <si>
    <t>Občianske združenie Poniklec - Váh</t>
  </si>
  <si>
    <t>Miestna akčná skupina Pod hradom Čičva</t>
  </si>
  <si>
    <t>Združenie obcí Bielokarpatsko-trenčianskeho mikroregiónu a Mikroregiónu Bošáčka</t>
  </si>
  <si>
    <t>Miestna akčná skupina RUDOHORIE, o.z.</t>
  </si>
  <si>
    <t>MAS Záhorie, o.z.</t>
  </si>
  <si>
    <t>Partnerstvo pre Horné Záhorie o. z.</t>
  </si>
  <si>
    <t>Miestna akčná skupina Slanské vrchy - Topľa</t>
  </si>
  <si>
    <t>Partnerstvo Južného Novohradu</t>
  </si>
  <si>
    <t>Mikroregión TRÍBEČSKO</t>
  </si>
  <si>
    <t>Banskobystrický geomontánny park</t>
  </si>
  <si>
    <t>Agroprameň</t>
  </si>
  <si>
    <t>Miestna akčná skupina Biela Orava</t>
  </si>
  <si>
    <t>Občianske združenie MAS Pod Vihorlatom, o. z.</t>
  </si>
  <si>
    <t>Miestna akčná skupina Stredné Ponitrie</t>
  </si>
  <si>
    <t>Regionálne združenie Dolná Nitra o. z.</t>
  </si>
  <si>
    <t>Miestna akčná skupina Hontiansko-Novohradské partnerstvo</t>
  </si>
  <si>
    <t>Občianske združenie Naše Jadro</t>
  </si>
  <si>
    <t>Občianske združenie Ipeľ - Hont</t>
  </si>
  <si>
    <t>Hontianske Poiplie</t>
  </si>
  <si>
    <t>Miestna akčná skupina POONDAVIE, o.z.</t>
  </si>
  <si>
    <t>Miestna akčná skupina Rajecká dolina, r.s.p.</t>
  </si>
  <si>
    <t>Miestna akčná skupina Strážovské vrchy</t>
  </si>
  <si>
    <t>Občianske združenie MAS LEV, o.z.</t>
  </si>
  <si>
    <t>Miestna akčná skupina Dolné Považie - Alsó Vágmente Helyi Akciócsoport</t>
  </si>
  <si>
    <t>MAS Podunajsko o.z.</t>
  </si>
  <si>
    <t>Občianske združenie MAS Sabinovsko, o.z.</t>
  </si>
  <si>
    <t>MAS - Dvory a okolie</t>
  </si>
  <si>
    <t>Miestna akčná skupina Cerovina, občianske združenie</t>
  </si>
  <si>
    <t>MAS HORNOHRAD</t>
  </si>
  <si>
    <t>302061ANC8500701</t>
  </si>
  <si>
    <t>302061BFD2500501</t>
  </si>
  <si>
    <t>302061CLB5500701</t>
  </si>
  <si>
    <t>302061CLB5500801</t>
  </si>
  <si>
    <t>302061CLQ5500101</t>
  </si>
  <si>
    <t>302061CTX4500201</t>
  </si>
  <si>
    <t>302061CTY6500401</t>
  </si>
  <si>
    <t>302061DCA6500201</t>
  </si>
  <si>
    <t>302061DCA6500301</t>
  </si>
  <si>
    <t>Ministerstvo investícií, regionálneho rozvoja a informatizácie Slovenskej republiky</t>
  </si>
  <si>
    <t>302061DFT3500101</t>
  </si>
  <si>
    <t>302071BHV2500301</t>
  </si>
  <si>
    <t>302071BKW4500701</t>
  </si>
  <si>
    <t>302071BLV1500201</t>
  </si>
  <si>
    <t>302071BMF5500101</t>
  </si>
  <si>
    <t>302071BMK8500101</t>
  </si>
  <si>
    <t>302071BMY3500201</t>
  </si>
  <si>
    <t>302071BMY4500101</t>
  </si>
  <si>
    <t>302071BNA4500101</t>
  </si>
  <si>
    <t>302071BNC4500101</t>
  </si>
  <si>
    <t>302071BNG3500101</t>
  </si>
  <si>
    <t>302071BNH2500101</t>
  </si>
  <si>
    <t>302071BNT7500101</t>
  </si>
  <si>
    <t>302071BPB8500101</t>
  </si>
  <si>
    <t>302071BPK8500101</t>
  </si>
  <si>
    <t>302071BPM9500201</t>
  </si>
  <si>
    <t>302071BPX7500501</t>
  </si>
  <si>
    <t>302071BQP1500101</t>
  </si>
  <si>
    <t>302071BQS1500101</t>
  </si>
  <si>
    <t>302071BQS6500101</t>
  </si>
  <si>
    <t>302071BQV8500101</t>
  </si>
  <si>
    <t>302071BRB2500101</t>
  </si>
  <si>
    <t>302071BRH8500301</t>
  </si>
  <si>
    <t>302071BRI9500101</t>
  </si>
  <si>
    <t>302071BRK2500201</t>
  </si>
  <si>
    <t>302071BRM9500101</t>
  </si>
  <si>
    <t>302071BRP1500101</t>
  </si>
  <si>
    <t>302071BRP9500101</t>
  </si>
  <si>
    <t>302071BRQ9500301</t>
  </si>
  <si>
    <t>302071BRR4500101</t>
  </si>
  <si>
    <t>302071BRR9500101</t>
  </si>
  <si>
    <t>302071BRT7500101</t>
  </si>
  <si>
    <t>302071BRU4500101</t>
  </si>
  <si>
    <t>302071BSC7500101</t>
  </si>
  <si>
    <t>302071BSJ7500101</t>
  </si>
  <si>
    <t>302071BSK7500101</t>
  </si>
  <si>
    <t>302071BSL7500101</t>
  </si>
  <si>
    <t>302071BSM2500101</t>
  </si>
  <si>
    <t>302071BSP5500101</t>
  </si>
  <si>
    <t>302071BSQ6500201</t>
  </si>
  <si>
    <t>302071BTB6500101</t>
  </si>
  <si>
    <t>302071BUW9500201</t>
  </si>
  <si>
    <t>302071BWT6500301</t>
  </si>
  <si>
    <t>302071BWT6500401</t>
  </si>
  <si>
    <t>302071BXD6500201</t>
  </si>
  <si>
    <t>302071BXK5500401</t>
  </si>
  <si>
    <t>302071BXU8500101</t>
  </si>
  <si>
    <t>302071BYB8500401</t>
  </si>
  <si>
    <t>302071BYC3500201</t>
  </si>
  <si>
    <t>302071BZL8500101</t>
  </si>
  <si>
    <t>302071BZQ1500101</t>
  </si>
  <si>
    <t>302071CCN3500201</t>
  </si>
  <si>
    <t>302071CNM1500201</t>
  </si>
  <si>
    <t>302071CPP1500101</t>
  </si>
  <si>
    <t>302071CPT4500101</t>
  </si>
  <si>
    <t>302071CQC1500101</t>
  </si>
  <si>
    <t>302071CQC2500101</t>
  </si>
  <si>
    <t>302071CQC8500101</t>
  </si>
  <si>
    <t>302071CQK8500101</t>
  </si>
  <si>
    <t>302071CQN9500101</t>
  </si>
  <si>
    <t>302071CQQ4500101</t>
  </si>
  <si>
    <t>302071CQY8500101</t>
  </si>
  <si>
    <t>302071CSY2500101</t>
  </si>
  <si>
    <t>302071CTA6500101</t>
  </si>
  <si>
    <t>302071CTB8500101</t>
  </si>
  <si>
    <t>302071CTX9500101</t>
  </si>
  <si>
    <t>302071CVC1500101</t>
  </si>
  <si>
    <t>302071CVD3500101</t>
  </si>
  <si>
    <t>302071CVN1500201</t>
  </si>
  <si>
    <t>302071CVN1500301</t>
  </si>
  <si>
    <t>302071CVN1500401</t>
  </si>
  <si>
    <t>302071CVQ9500101</t>
  </si>
  <si>
    <t>302071DFU2500101</t>
  </si>
  <si>
    <t>302071DFW3500101</t>
  </si>
  <si>
    <t>302071DFX1500101</t>
  </si>
  <si>
    <t>Obec Iliašovce</t>
  </si>
  <si>
    <t>Obec Jakubova Voľa</t>
  </si>
  <si>
    <t>Obec Vidiná</t>
  </si>
  <si>
    <t>Mestské kultúrne stredisko</t>
  </si>
  <si>
    <t>Obec Dunajská Lužná</t>
  </si>
  <si>
    <t>obec Trenčianska Turná</t>
  </si>
  <si>
    <t>Obec Dechtice</t>
  </si>
  <si>
    <t>Liptovské múzeum</t>
  </si>
  <si>
    <t>Obec Sučany</t>
  </si>
  <si>
    <t>Obec Mojzesovo</t>
  </si>
  <si>
    <t>Obec Konská</t>
  </si>
  <si>
    <t>Obec Štrba</t>
  </si>
  <si>
    <t>Obec Buzica</t>
  </si>
  <si>
    <t>Staromestská knižnica</t>
  </si>
  <si>
    <t>Obec Helcmanovce</t>
  </si>
  <si>
    <t>Krajská knižnica Ľudovíta Štúra</t>
  </si>
  <si>
    <t>Obec Hlinné</t>
  </si>
  <si>
    <t>Obec Jelka</t>
  </si>
  <si>
    <t>Obec Branč</t>
  </si>
  <si>
    <t>IDS Východ, s.r.o.</t>
  </si>
  <si>
    <t>Obec Nižný Hrušov</t>
  </si>
  <si>
    <t>Ponitrianske múzeum v Nitre</t>
  </si>
  <si>
    <t>Ľubovnianska knižnica</t>
  </si>
  <si>
    <t>Dom kultúry v Námestove</t>
  </si>
  <si>
    <t>Obec Palárikovo</t>
  </si>
  <si>
    <t>Mesto Považská Bystrica</t>
  </si>
  <si>
    <t>Mesto Senec</t>
  </si>
  <si>
    <t>Mestská časť Bratislava–Karlova Ves</t>
  </si>
  <si>
    <t>Stredná priemyselná škola technická, Hviezdoslavova 6, Spišská Nová Ves</t>
  </si>
  <si>
    <t>Obec Tajov</t>
  </si>
  <si>
    <t>Mesto Jelšava</t>
  </si>
  <si>
    <t>Mestská časť Košice-Staré Mesto</t>
  </si>
  <si>
    <t>Obec Družstevná pri Hornáde</t>
  </si>
  <si>
    <t>Obec Jasov</t>
  </si>
  <si>
    <t>Obec Rimavské Janovce</t>
  </si>
  <si>
    <t>Správa Národného parku Muránska planina so sídlom v Revúcej</t>
  </si>
  <si>
    <t>Obec Ulič</t>
  </si>
  <si>
    <t>Obec Kováčová</t>
  </si>
  <si>
    <t>Správa Národného parku Slovenský raj so sídlom v Spišskej Novej Vsi</t>
  </si>
  <si>
    <t>302081BRP4501401</t>
  </si>
  <si>
    <t>302081CKW1500501</t>
  </si>
  <si>
    <t>302081CPZ8500201</t>
  </si>
  <si>
    <t>302081CQB8500301</t>
  </si>
  <si>
    <t>302081CVJ6500101</t>
  </si>
  <si>
    <t>302081DKU4500101</t>
  </si>
  <si>
    <t>302081DLN2500101</t>
  </si>
  <si>
    <t>302091CWN7500101</t>
  </si>
  <si>
    <t>302091CZI8500101</t>
  </si>
  <si>
    <t>302091DAI1500101</t>
  </si>
  <si>
    <t>302091DAM3500101</t>
  </si>
  <si>
    <t>302091DBD2500101</t>
  </si>
  <si>
    <t>302091DFF1500101</t>
  </si>
  <si>
    <t>302091DGY2500101</t>
  </si>
  <si>
    <t>302091DKN3500101</t>
  </si>
  <si>
    <t>Obec Svätá Mária</t>
  </si>
  <si>
    <t>Obec Andrejová</t>
  </si>
  <si>
    <t>Obec Michal nad Žitavou</t>
  </si>
  <si>
    <t>Obec Hlboké nad Váhom</t>
  </si>
  <si>
    <t>Obec Východná</t>
  </si>
  <si>
    <t>Obec Michalová</t>
  </si>
  <si>
    <t>Obec Malá Lehota</t>
  </si>
  <si>
    <t>Obec Regetovka</t>
  </si>
  <si>
    <t>302021AFG2500601</t>
  </si>
  <si>
    <t>302021BKD7500801</t>
  </si>
  <si>
    <t>302021J206500901</t>
  </si>
  <si>
    <t>302021J208501101</t>
  </si>
  <si>
    <t>302031ABB7500501</t>
  </si>
  <si>
    <t>302031ABB7500901</t>
  </si>
  <si>
    <t>302031ABB7501001</t>
  </si>
  <si>
    <t>302031ABB7501101</t>
  </si>
  <si>
    <t>302031ABB7501201</t>
  </si>
  <si>
    <t>302031ABB7501401</t>
  </si>
  <si>
    <t>302031ABF6501001</t>
  </si>
  <si>
    <t>302031ABF6501101</t>
  </si>
  <si>
    <t>302031ABF6501201</t>
  </si>
  <si>
    <t>302031ABF6501301</t>
  </si>
  <si>
    <t>302031ABF6501401</t>
  </si>
  <si>
    <t>302031ABF7502501</t>
  </si>
  <si>
    <t>302031ABF7502601</t>
  </si>
  <si>
    <t>302031ABF8502301</t>
  </si>
  <si>
    <t>302031ABF8502401</t>
  </si>
  <si>
    <t>302031ABF8502501</t>
  </si>
  <si>
    <t>302031ABF8502701</t>
  </si>
  <si>
    <t>302031ACX4500601</t>
  </si>
  <si>
    <t>302031ACX4500801</t>
  </si>
  <si>
    <t>302031ACX4501001</t>
  </si>
  <si>
    <t>302031ADF7500901</t>
  </si>
  <si>
    <t>302031ADF7501001</t>
  </si>
  <si>
    <t>302031ADT3500601</t>
  </si>
  <si>
    <t>302031G332500201</t>
  </si>
  <si>
    <t>302031G545500201</t>
  </si>
  <si>
    <t>302031H203500201</t>
  </si>
  <si>
    <t>302031H590500801</t>
  </si>
  <si>
    <t>302031H623500301</t>
  </si>
  <si>
    <t>302031H715500401</t>
  </si>
  <si>
    <t>302031H715500501</t>
  </si>
  <si>
    <t>302031H780500401</t>
  </si>
  <si>
    <t>302031H854500101</t>
  </si>
  <si>
    <t>Univerzita sv. Cyrila a Metoda v Trnave vysoká škola</t>
  </si>
  <si>
    <t>Chocolate Patrik s.r.o.</t>
  </si>
  <si>
    <t>ABEline s. r. o.</t>
  </si>
  <si>
    <t>EsoSvet s.r.o.</t>
  </si>
  <si>
    <t>ARMSTRONG CC, s.r.o.</t>
  </si>
  <si>
    <t>Tao Scorpi, s.r.o.</t>
  </si>
  <si>
    <t>True Development, s.r.o.</t>
  </si>
  <si>
    <t>Katarína Predajnianská</t>
  </si>
  <si>
    <t>Ing. Zsolt Papp</t>
  </si>
  <si>
    <t>302051AFY1500401</t>
  </si>
  <si>
    <t>302051P792500101</t>
  </si>
  <si>
    <t>302051P833501101</t>
  </si>
  <si>
    <t>302051Q002501201</t>
  </si>
  <si>
    <t>302051Q178500601</t>
  </si>
  <si>
    <t>302051Q292500501</t>
  </si>
  <si>
    <t>302051Q390500201</t>
  </si>
  <si>
    <t>302051Q575500901</t>
  </si>
  <si>
    <t>302051R013501501</t>
  </si>
  <si>
    <t>302051X371500101</t>
  </si>
  <si>
    <t>302051Y488501701</t>
  </si>
  <si>
    <t>302051Z332501501</t>
  </si>
  <si>
    <t>302051Z470501501</t>
  </si>
  <si>
    <t>Miestna akčná skupina 11 PLUS</t>
  </si>
  <si>
    <t>302101DWV1500101</t>
  </si>
  <si>
    <t>Ministerstvo hospodárstva Slovenskej republiky</t>
  </si>
  <si>
    <t>399021DVG6500101</t>
  </si>
  <si>
    <t>399021DGQ2500101</t>
  </si>
  <si>
    <t>399021DVX3500101</t>
  </si>
  <si>
    <t>399021DPM3500101</t>
  </si>
  <si>
    <t>399021DXR2500101</t>
  </si>
  <si>
    <t>399021DRY9500301</t>
  </si>
  <si>
    <t>399021DIY5500101</t>
  </si>
  <si>
    <t>399021DQQ9500101</t>
  </si>
  <si>
    <t>399021DWA3500101</t>
  </si>
  <si>
    <t>399021DQV8500201</t>
  </si>
  <si>
    <t>399021DWP9500101</t>
  </si>
  <si>
    <t>399021DSV1500101</t>
  </si>
  <si>
    <t>399021DST3500101</t>
  </si>
  <si>
    <t>399021DPX9500101</t>
  </si>
  <si>
    <t>399021DNK8500101</t>
  </si>
  <si>
    <t>Oravská Lesná</t>
  </si>
  <si>
    <t>Štiavnik</t>
  </si>
  <si>
    <t>Strečno</t>
  </si>
  <si>
    <t>Lipany</t>
  </si>
  <si>
    <t>Šaľa</t>
  </si>
  <si>
    <t>Zlaté Moravce</t>
  </si>
  <si>
    <t>Senica</t>
  </si>
  <si>
    <t>Leopoldov</t>
  </si>
  <si>
    <t>Mestská časť Bratislava - Nové Mesto</t>
  </si>
  <si>
    <t>Švošov</t>
  </si>
  <si>
    <t>Arcidiecézna charita Košice</t>
  </si>
  <si>
    <t>Kotrčiná Lúčka</t>
  </si>
  <si>
    <t>Tehla</t>
  </si>
  <si>
    <t>Báb</t>
  </si>
  <si>
    <t>apríl</t>
  </si>
  <si>
    <t>302011AGX5500301</t>
  </si>
  <si>
    <t>302011BAK8500101</t>
  </si>
  <si>
    <t>302011BQQ7500101</t>
  </si>
  <si>
    <t>302021AVZ7500301</t>
  </si>
  <si>
    <t>Mesto Sládkovičovo</t>
  </si>
  <si>
    <t>302021BKP3500401</t>
  </si>
  <si>
    <t>Obec Prečín</t>
  </si>
  <si>
    <t>302021BKX1500101</t>
  </si>
  <si>
    <t>Obec Štítnik</t>
  </si>
  <si>
    <t>302021BPX3500301</t>
  </si>
  <si>
    <t>Obec Skalité</t>
  </si>
  <si>
    <t>302021BQA8500101</t>
  </si>
  <si>
    <t>Obec Dulov</t>
  </si>
  <si>
    <t>302021BQJ9500101</t>
  </si>
  <si>
    <t>302021BSW4500201</t>
  </si>
  <si>
    <t>Nezisková organizácia UniCare</t>
  </si>
  <si>
    <t>302021BTG9500201</t>
  </si>
  <si>
    <t>302021BTJ9500301</t>
  </si>
  <si>
    <t>302021BTN8500101</t>
  </si>
  <si>
    <t>Obec Nitrianska Blatnica</t>
  </si>
  <si>
    <t>302021I891500101</t>
  </si>
  <si>
    <t>302021K563500101</t>
  </si>
  <si>
    <t>302021K632500101</t>
  </si>
  <si>
    <t>Obec Čierny Brod</t>
  </si>
  <si>
    <t>302021L055500401</t>
  </si>
  <si>
    <t>302021M098500701</t>
  </si>
  <si>
    <t>302021M446500101</t>
  </si>
  <si>
    <t>Stredná odborná škola technická, Nová 5245/9, Piešťany</t>
  </si>
  <si>
    <t>302021N942500401</t>
  </si>
  <si>
    <t>302021X162500601</t>
  </si>
  <si>
    <t>302041BCR1500101</t>
  </si>
  <si>
    <t>302041BCR1500401</t>
  </si>
  <si>
    <t>302051Q598500101</t>
  </si>
  <si>
    <t>OZ Malokarpatský región</t>
  </si>
  <si>
    <t>302061CAR4500101</t>
  </si>
  <si>
    <t>302061CKU9500301</t>
  </si>
  <si>
    <t>302071BFR9500301</t>
  </si>
  <si>
    <t>302071BFR9500401</t>
  </si>
  <si>
    <t>302071BFT7500401</t>
  </si>
  <si>
    <t>302071BGD2500201</t>
  </si>
  <si>
    <t>Mestská časť Bratislava-Ružinov</t>
  </si>
  <si>
    <t>302071BKR2500301</t>
  </si>
  <si>
    <t>302071BKU9500101</t>
  </si>
  <si>
    <t>Mesto Podolínec</t>
  </si>
  <si>
    <t>302071BLZ9500701</t>
  </si>
  <si>
    <t>302071BML6500301</t>
  </si>
  <si>
    <t>302071BMV9500101</t>
  </si>
  <si>
    <t>302071BNA5500101</t>
  </si>
  <si>
    <t>Mesto Spišské Vlachy</t>
  </si>
  <si>
    <t>302071BND5500201</t>
  </si>
  <si>
    <t>302071BND9500101</t>
  </si>
  <si>
    <t>302071BNH9500101</t>
  </si>
  <si>
    <t>Obec Švošov</t>
  </si>
  <si>
    <t>302071BPK2500101</t>
  </si>
  <si>
    <t>Pohronské múzeum</t>
  </si>
  <si>
    <t>302071BPZ8500401</t>
  </si>
  <si>
    <t>302071BRG8500101</t>
  </si>
  <si>
    <t>Mesto Trenčianske Teplice</t>
  </si>
  <si>
    <t>302071BRR6500201</t>
  </si>
  <si>
    <t>Obec Hubová</t>
  </si>
  <si>
    <t>302071BRX2500101</t>
  </si>
  <si>
    <t>Obec Liptovské Revúce</t>
  </si>
  <si>
    <t>302071BRX9500101</t>
  </si>
  <si>
    <t>302071BSC9500201</t>
  </si>
  <si>
    <t>302071BSH3500101</t>
  </si>
  <si>
    <t>302071BSK9500301</t>
  </si>
  <si>
    <t>302071BSN5500101</t>
  </si>
  <si>
    <t>302071BST8500101</t>
  </si>
  <si>
    <t>Východoslovenské múzeum v Košiciach</t>
  </si>
  <si>
    <t>302071BSX6501401</t>
  </si>
  <si>
    <t>302071BSY7500301</t>
  </si>
  <si>
    <t>302071BTA8500501</t>
  </si>
  <si>
    <t>ARRIVA Michalovce, a.s.</t>
  </si>
  <si>
    <t>302071BYK8500101</t>
  </si>
  <si>
    <t>Hlavné mesto Slovenskej republiky Bratislava</t>
  </si>
  <si>
    <t>302071BYL7500101</t>
  </si>
  <si>
    <t>302071BYL7500201</t>
  </si>
  <si>
    <t>302071BYU3500201</t>
  </si>
  <si>
    <t>302071BYW9500101</t>
  </si>
  <si>
    <t>302071BYY4500101</t>
  </si>
  <si>
    <t>Mesto Hanušovce nad Topľou</t>
  </si>
  <si>
    <t>302071BZG1500201</t>
  </si>
  <si>
    <t>302071BZG1500301</t>
  </si>
  <si>
    <t>302071BZK5500101</t>
  </si>
  <si>
    <t>302071CBL3500101</t>
  </si>
  <si>
    <t>Mesto Stará Ľubovňa</t>
  </si>
  <si>
    <t>302071CBN7500101</t>
  </si>
  <si>
    <t>Mestská časť Košice - Sídlisko KVP</t>
  </si>
  <si>
    <t>302071CCM4500101</t>
  </si>
  <si>
    <t>302071CFD2500101</t>
  </si>
  <si>
    <t>302071CFD2500102</t>
  </si>
  <si>
    <t>302071CFN2500101</t>
  </si>
  <si>
    <t>302071CKY7500101</t>
  </si>
  <si>
    <t>302071CKY7500201</t>
  </si>
  <si>
    <t>302071CLW5500101</t>
  </si>
  <si>
    <t>302071CQL8500101</t>
  </si>
  <si>
    <t>Obec Baška</t>
  </si>
  <si>
    <t>302071CST3500101</t>
  </si>
  <si>
    <t>302071CSX7500101</t>
  </si>
  <si>
    <t>302071CSY8500101</t>
  </si>
  <si>
    <t>302071CVB9500101</t>
  </si>
  <si>
    <t>Mesto Martin</t>
  </si>
  <si>
    <t>302071CVH7500101</t>
  </si>
  <si>
    <t>302071CVI2500101</t>
  </si>
  <si>
    <t>Hornozemplínska knižnica vo Vranove nad Topľou</t>
  </si>
  <si>
    <t>302071CVJ3500101</t>
  </si>
  <si>
    <t>302071CVN3500101</t>
  </si>
  <si>
    <t>302071CVR1500101</t>
  </si>
  <si>
    <t>302071DFW5500101</t>
  </si>
  <si>
    <t>Obec Lackovce</t>
  </si>
  <si>
    <t>SOŠ technická a agropotravinárska - Műszaki, Rimavská Sobota</t>
  </si>
  <si>
    <t xml:space="preserve">Mestské kultúrne stredisko Béni Egressyho </t>
  </si>
  <si>
    <t>302081CCC8500101</t>
  </si>
  <si>
    <t>302081DCA7500201</t>
  </si>
  <si>
    <t>302081DCA7500301</t>
  </si>
  <si>
    <t>302081DJH8500101</t>
  </si>
  <si>
    <t>302091DHN2500301</t>
  </si>
  <si>
    <t>302031ABF7502901</t>
  </si>
  <si>
    <t>302031ABF8502601</t>
  </si>
  <si>
    <t>302031ACX4500301</t>
  </si>
  <si>
    <t>302031ACX4500402</t>
  </si>
  <si>
    <t>302031ACX4500701</t>
  </si>
  <si>
    <t>302031ADT3501501</t>
  </si>
  <si>
    <t>302031H692500901</t>
  </si>
  <si>
    <t>HELIOS IS s. r. o.</t>
  </si>
  <si>
    <t>302041BCR1500201</t>
  </si>
  <si>
    <t>302051AMD3500101</t>
  </si>
  <si>
    <t>Holeška</t>
  </si>
  <si>
    <t>302051ANA8500301</t>
  </si>
  <si>
    <t>Občianske združenie MAS TRI PRÚTY</t>
  </si>
  <si>
    <t>302051P807500401</t>
  </si>
  <si>
    <t>302051P892500601</t>
  </si>
  <si>
    <t>302051P892501101</t>
  </si>
  <si>
    <t>302051Q081500901</t>
  </si>
  <si>
    <t>302051Q108503201</t>
  </si>
  <si>
    <t>302051Q198500801</t>
  </si>
  <si>
    <t>302051Q390500401</t>
  </si>
  <si>
    <t>302051Q446500801</t>
  </si>
  <si>
    <t>302051Q545500701</t>
  </si>
  <si>
    <t>302051Q570501401</t>
  </si>
  <si>
    <t>302051Q575501001</t>
  </si>
  <si>
    <t>302051Q765500601</t>
  </si>
  <si>
    <t>302051Q765500701</t>
  </si>
  <si>
    <t>302051Q765500801</t>
  </si>
  <si>
    <t>302051T003500601</t>
  </si>
  <si>
    <t>302051T003500701</t>
  </si>
  <si>
    <t>302051T388501201</t>
  </si>
  <si>
    <t>302051T472500501</t>
  </si>
  <si>
    <t>302051T472500601</t>
  </si>
  <si>
    <t>302051T714501601</t>
  </si>
  <si>
    <t>302051T714502401</t>
  </si>
  <si>
    <t>302051X171500101</t>
  </si>
  <si>
    <t>Občianske združenie "Partnerstvo pre región"</t>
  </si>
  <si>
    <t>302051X178500601</t>
  </si>
  <si>
    <t>302051X178500901</t>
  </si>
  <si>
    <t>302051Y460500801</t>
  </si>
  <si>
    <t>Podpoľanie</t>
  </si>
  <si>
    <t>302051Z261501401</t>
  </si>
  <si>
    <t>302051Z261501501</t>
  </si>
  <si>
    <t>302051Z848501501</t>
  </si>
  <si>
    <t>302051Z924500501</t>
  </si>
  <si>
    <t>399021DLB2500201</t>
  </si>
  <si>
    <t>399021DXQ9500101</t>
  </si>
  <si>
    <t>399021DXR1500101</t>
  </si>
  <si>
    <t>399021DTI1500101</t>
  </si>
  <si>
    <t>Obec Udiča</t>
  </si>
  <si>
    <t>302011ARF5500101</t>
  </si>
  <si>
    <t>302011BCI2500101</t>
  </si>
  <si>
    <t>302011BCI2500201</t>
  </si>
  <si>
    <t>302011BTB1500401</t>
  </si>
  <si>
    <t>302021BDA9500101</t>
  </si>
  <si>
    <t>302021BKN3500101</t>
  </si>
  <si>
    <t>302021BKT7500101</t>
  </si>
  <si>
    <t>302031ABF8502801</t>
  </si>
  <si>
    <t>302051ANA8500201</t>
  </si>
  <si>
    <t>302051AFY1500301</t>
  </si>
  <si>
    <t>302031ADT3500701</t>
  </si>
  <si>
    <t>302051ADF9500901</t>
  </si>
  <si>
    <t>302031ADT3501001</t>
  </si>
  <si>
    <t>302031ADT3501101</t>
  </si>
  <si>
    <t>302051ANA8500101</t>
  </si>
  <si>
    <t>302051P788500901</t>
  </si>
  <si>
    <t>302031ADT3500801</t>
  </si>
  <si>
    <t>302051Q519500501</t>
  </si>
  <si>
    <t>302051Q446501301</t>
  </si>
  <si>
    <t>302051Q545500601</t>
  </si>
  <si>
    <t>302051P944500601</t>
  </si>
  <si>
    <t>302051P813500401</t>
  </si>
  <si>
    <t>302051Q446501201</t>
  </si>
  <si>
    <t>302051P833501301</t>
  </si>
  <si>
    <t>302051Q443500101</t>
  </si>
  <si>
    <t>302051Q545500801</t>
  </si>
  <si>
    <t>302051Q390500501</t>
  </si>
  <si>
    <t>302051T714502601</t>
  </si>
  <si>
    <t>302051Q634500501</t>
  </si>
  <si>
    <t>302051W424500101</t>
  </si>
  <si>
    <t>302051X178500801</t>
  </si>
  <si>
    <t>302051Q765501201</t>
  </si>
  <si>
    <t>302051Q632500301</t>
  </si>
  <si>
    <t>302051Q545500901</t>
  </si>
  <si>
    <t>302051Q765501001</t>
  </si>
  <si>
    <t>302051T472500401</t>
  </si>
  <si>
    <t>302051V904500301</t>
  </si>
  <si>
    <t>302051Z799500901</t>
  </si>
  <si>
    <t>302051Z261501201</t>
  </si>
  <si>
    <t>302051Z799500701</t>
  </si>
  <si>
    <t>302051X375500401</t>
  </si>
  <si>
    <t>Obec Ružindol</t>
  </si>
  <si>
    <t>Miestna akčná skupina Bebrava</t>
  </si>
  <si>
    <t>Miestna akčná skupina TRI DOLINY, o.z.</t>
  </si>
  <si>
    <t>302071CSV8500101</t>
  </si>
  <si>
    <t>302071BYL1500101</t>
  </si>
  <si>
    <t>302071CVH1500101</t>
  </si>
  <si>
    <t>302071BSB7500101</t>
  </si>
  <si>
    <t>302081DJH8500201</t>
  </si>
  <si>
    <t>302071BQX3500101</t>
  </si>
  <si>
    <t>302051Q545500501</t>
  </si>
  <si>
    <t>302051R013501502</t>
  </si>
  <si>
    <t>302051Y534500901</t>
  </si>
  <si>
    <t>302071BYK1500401</t>
  </si>
  <si>
    <t>302071BQJ3500101</t>
  </si>
  <si>
    <t>302071BRQ4500101</t>
  </si>
  <si>
    <t>302071BQX4500101</t>
  </si>
  <si>
    <t>302071BQS6500201</t>
  </si>
  <si>
    <t>302071BPA3500101</t>
  </si>
  <si>
    <t>302071BNY5500101</t>
  </si>
  <si>
    <t>302071BRW8500101</t>
  </si>
  <si>
    <t>302071BRL1500101</t>
  </si>
  <si>
    <t>302071BQC7500101</t>
  </si>
  <si>
    <t>302071BMA6500101</t>
  </si>
  <si>
    <t>302071BMU6500101</t>
  </si>
  <si>
    <t>302071BNK6500201</t>
  </si>
  <si>
    <t>302071BHY3500401</t>
  </si>
  <si>
    <t>302071BNX3500101</t>
  </si>
  <si>
    <t>302071BGC5500501</t>
  </si>
  <si>
    <t>302021CIM1500101</t>
  </si>
  <si>
    <t>302081BRP4501601</t>
  </si>
  <si>
    <t>302081BRP4501501</t>
  </si>
  <si>
    <t>302081BRP4501201</t>
  </si>
  <si>
    <t>302081BRP4500901</t>
  </si>
  <si>
    <t>Obecné kultúrne centrum</t>
  </si>
  <si>
    <t>Obec Slanec</t>
  </si>
  <si>
    <t>Zaži v Trnave – Mestské kultúrne stredisko</t>
  </si>
  <si>
    <t>Mestské stredisko kultúry a športu</t>
  </si>
  <si>
    <t>Gemersko-malohontské múzeum</t>
  </si>
  <si>
    <t>Verejná knižnica Mikuláša Kováča</t>
  </si>
  <si>
    <t>Obec Šarišské Jastrabie</t>
  </si>
  <si>
    <t>Mestské kultúrne stredisko v Sabinove</t>
  </si>
  <si>
    <t>Mesto Rajec</t>
  </si>
  <si>
    <t>Mestská časť Bratislava - Rača</t>
  </si>
  <si>
    <t>Dopravný podnik mesto Prešov</t>
  </si>
  <si>
    <t>302031ADP4500301</t>
  </si>
  <si>
    <t>Slovenská poľnohospodárska univerzita v Nitre</t>
  </si>
  <si>
    <t>302041BDL8500101</t>
  </si>
  <si>
    <t>302051AJA7500801</t>
  </si>
  <si>
    <t>302051AJA7500901</t>
  </si>
  <si>
    <t>302051P807500501</t>
  </si>
  <si>
    <t>302051P807500701</t>
  </si>
  <si>
    <t>302051P892501301</t>
  </si>
  <si>
    <t>302051Q519500601</t>
  </si>
  <si>
    <t>302051Q519500701</t>
  </si>
  <si>
    <t>302051Q545501001</t>
  </si>
  <si>
    <t>302051S704500301</t>
  </si>
  <si>
    <t>302051S704500401</t>
  </si>
  <si>
    <t>302051X293500401</t>
  </si>
  <si>
    <t>302051Z261501701</t>
  </si>
  <si>
    <t>302051Z799501201</t>
  </si>
  <si>
    <t>302051Z799501301</t>
  </si>
  <si>
    <t>399021DMB5500101</t>
  </si>
  <si>
    <t>399021DVF9500101</t>
  </si>
  <si>
    <t>399021DVL8500101</t>
  </si>
  <si>
    <t>Obec Soľ</t>
  </si>
  <si>
    <t>399021DVY6500101</t>
  </si>
  <si>
    <t>399021DWD5500101</t>
  </si>
  <si>
    <t xml:space="preserve">Trenčianske vodárne a kanalizácie, a.s. </t>
  </si>
  <si>
    <t>302011BTH1500101</t>
  </si>
  <si>
    <t>302011M411500101</t>
  </si>
  <si>
    <t>302011N593500401</t>
  </si>
  <si>
    <t>302021AYY1500201</t>
  </si>
  <si>
    <t>Univerzitná nemocnica Bratislava</t>
  </si>
  <si>
    <t>302021BKD7501101</t>
  </si>
  <si>
    <t>Ministerstvo zdravotníctva Slovenskej republiky</t>
  </si>
  <si>
    <t>302021BQG2500201</t>
  </si>
  <si>
    <t>302021BTF7500101</t>
  </si>
  <si>
    <t>302021CBA4500201</t>
  </si>
  <si>
    <t>302021CDQ6500301</t>
  </si>
  <si>
    <t>302021CDQ7500101</t>
  </si>
  <si>
    <t>302021CDR8500101</t>
  </si>
  <si>
    <t>Obec Most pri Bratislave</t>
  </si>
  <si>
    <t>302021CFA5500201</t>
  </si>
  <si>
    <t>Bratislava - mestská časť Jarovce</t>
  </si>
  <si>
    <t>302021CFA9500101</t>
  </si>
  <si>
    <t>Obec Hrubá Borša</t>
  </si>
  <si>
    <t>302021CFH4500101</t>
  </si>
  <si>
    <t>Obec Zálesie</t>
  </si>
  <si>
    <t>302021CFI2500601</t>
  </si>
  <si>
    <t>302021CIL4500101</t>
  </si>
  <si>
    <t>302021CNM2500201</t>
  </si>
  <si>
    <t>Univerzitná nemocnica - Nemocnica svätého Michala, a. s.</t>
  </si>
  <si>
    <t>302021K422500201</t>
  </si>
  <si>
    <t>Mestská časť Bratislava - Podunajské Biskupice</t>
  </si>
  <si>
    <t>302021K474500301</t>
  </si>
  <si>
    <t>302051Y558500501</t>
  </si>
  <si>
    <t>302051Z541500701</t>
  </si>
  <si>
    <t>302071BMU6500301</t>
  </si>
  <si>
    <t>302071BNY3500101</t>
  </si>
  <si>
    <t>302071BRK3500101</t>
  </si>
  <si>
    <t>Mesto Šahy</t>
  </si>
  <si>
    <t>302071BRR8500101</t>
  </si>
  <si>
    <t>Mesto Sečovce</t>
  </si>
  <si>
    <t>302071BRS3500101</t>
  </si>
  <si>
    <t>Obec Bátorove Kosihy</t>
  </si>
  <si>
    <t>302071BSC1500101</t>
  </si>
  <si>
    <t>Obec Beluša</t>
  </si>
  <si>
    <t>302071CFD2500201</t>
  </si>
  <si>
    <t>302071CJU7500101</t>
  </si>
  <si>
    <t>302071CJV4500101</t>
  </si>
  <si>
    <t>302071CJV6500101</t>
  </si>
  <si>
    <t>302071CJV7500101</t>
  </si>
  <si>
    <t>302071CJV8500101</t>
  </si>
  <si>
    <t>302071CJV9500101</t>
  </si>
  <si>
    <t>302071CJW1500101</t>
  </si>
  <si>
    <t>302071CTI2500101</t>
  </si>
  <si>
    <t>302071CVH5500101</t>
  </si>
  <si>
    <t>Správa a údržba ciest Prešovského samosprávneho kraja</t>
  </si>
  <si>
    <t>302071CVJ5500101</t>
  </si>
  <si>
    <t>302071CVL4500101</t>
  </si>
  <si>
    <t>Stredná odborná škola technická a agropotravinárska, Rimavská Sobota</t>
  </si>
  <si>
    <t>máj</t>
  </si>
  <si>
    <t>399021DHM6500101</t>
  </si>
  <si>
    <t>399021DIC5500201</t>
  </si>
  <si>
    <t>399021DQV8500101</t>
  </si>
  <si>
    <t>Mesto Tvrdošín</t>
  </si>
  <si>
    <t>Mestská časť Bratislava - Lamač</t>
  </si>
  <si>
    <t>302011AWN2500101</t>
  </si>
  <si>
    <t>302011AWQ2500101</t>
  </si>
  <si>
    <t>302011V971500101</t>
  </si>
  <si>
    <t>Mesto Čadca</t>
  </si>
  <si>
    <t>302011Y289500201</t>
  </si>
  <si>
    <t>302011Z741500501</t>
  </si>
  <si>
    <t>302021AVZ7500201</t>
  </si>
  <si>
    <t>302021AWR1500301</t>
  </si>
  <si>
    <t>302021AXY2500901</t>
  </si>
  <si>
    <t>Fakultná nemocnica Trenčín</t>
  </si>
  <si>
    <t>302021AYI3500201</t>
  </si>
  <si>
    <t>302021AYP4500101</t>
  </si>
  <si>
    <t>Všeobecná nemocnica s poliklinikou Lučenec n.o.</t>
  </si>
  <si>
    <t>302021AYT2500101</t>
  </si>
  <si>
    <t>302021AYY2500301</t>
  </si>
  <si>
    <t>Obec Rudňany</t>
  </si>
  <si>
    <t>302021AYY2500401</t>
  </si>
  <si>
    <t>302021BAB9500101</t>
  </si>
  <si>
    <t>302021BJQ8500601</t>
  </si>
  <si>
    <t>302021BMF4500601</t>
  </si>
  <si>
    <t>302021BMH9500501</t>
  </si>
  <si>
    <t>Operačné stredisko záchrannej zdravotnej služby Slovenskej republiky</t>
  </si>
  <si>
    <t>302021BRM7500201</t>
  </si>
  <si>
    <t>302021BTS7500101</t>
  </si>
  <si>
    <t>Mesto Spišská Stará Ves</t>
  </si>
  <si>
    <t>302021CBS3500601</t>
  </si>
  <si>
    <t>302021CBV8500301</t>
  </si>
  <si>
    <t>Obec Vinosady</t>
  </si>
  <si>
    <t>302021CDM3500101</t>
  </si>
  <si>
    <t>302021CFA8500201</t>
  </si>
  <si>
    <t>Obec Kostolná pri Dunaji</t>
  </si>
  <si>
    <t>302021CFC9500301</t>
  </si>
  <si>
    <t>302021CHB8500401</t>
  </si>
  <si>
    <t>302021K400500301</t>
  </si>
  <si>
    <t>302021N947500101</t>
  </si>
  <si>
    <t>Stredná odborná škola hotelových služieb a obchodu</t>
  </si>
  <si>
    <t>302021S791500401</t>
  </si>
  <si>
    <t>302021X010500101</t>
  </si>
  <si>
    <t>302021X929500101</t>
  </si>
  <si>
    <t>Šťastná škôlka/HAPPY-TIME</t>
  </si>
  <si>
    <t>302071BFM5500401</t>
  </si>
  <si>
    <t>302071BNL6500101</t>
  </si>
  <si>
    <t>302071BNT9500101</t>
  </si>
  <si>
    <t>Mestské kultúrne stredisko mesta Medzev</t>
  </si>
  <si>
    <t>302071BNZ2500101</t>
  </si>
  <si>
    <t>Hornošarišské osvetové stredisko v Bardejove</t>
  </si>
  <si>
    <t>302071BPK2500201</t>
  </si>
  <si>
    <t>302071BPZ8500301</t>
  </si>
  <si>
    <t>302071BQN5500101</t>
  </si>
  <si>
    <t>Obec Kolta</t>
  </si>
  <si>
    <t>302071BQP4500101</t>
  </si>
  <si>
    <t>302071BQQ1500301</t>
  </si>
  <si>
    <t>302071BQR6500101</t>
  </si>
  <si>
    <t>Obec Trnovec nad Váhom</t>
  </si>
  <si>
    <t>302071BQT7500101</t>
  </si>
  <si>
    <t>Zemplínske múzeum v Michalovciach</t>
  </si>
  <si>
    <t>302071BQU8500101</t>
  </si>
  <si>
    <t>Rozpočtová organizácia LUKUS</t>
  </si>
  <si>
    <t>302071BQW6500101</t>
  </si>
  <si>
    <t>Bánovské kultúrne centrum</t>
  </si>
  <si>
    <t>302071BQW8500101</t>
  </si>
  <si>
    <t>Obec Čachtice</t>
  </si>
  <si>
    <t>302071BRC4500101</t>
  </si>
  <si>
    <t>Vihorlatské múzeum v Humennom</t>
  </si>
  <si>
    <t>302071BRI6500101</t>
  </si>
  <si>
    <t>Divadlo Alexandra Duchnoviča</t>
  </si>
  <si>
    <t>302071BRI7500101</t>
  </si>
  <si>
    <t>Obec Drahovce</t>
  </si>
  <si>
    <t>302071BRS3500201</t>
  </si>
  <si>
    <t>302071BRY9500101</t>
  </si>
  <si>
    <t>Obec Hronovce</t>
  </si>
  <si>
    <t>302071BSC1500201</t>
  </si>
  <si>
    <t>302071BSC2500201</t>
  </si>
  <si>
    <t>Verejná knižnica Jána Bocatia v Košiciach</t>
  </si>
  <si>
    <t>302071BSL8500101</t>
  </si>
  <si>
    <t>302071BSQ3500101</t>
  </si>
  <si>
    <t>Východoslovenská galéria</t>
  </si>
  <si>
    <t>302071BSY7500201</t>
  </si>
  <si>
    <t>302071BUS8500101</t>
  </si>
  <si>
    <t>302071BYG2500101</t>
  </si>
  <si>
    <t>302071BYQ4500101</t>
  </si>
  <si>
    <t>302071BZW4500101</t>
  </si>
  <si>
    <t>302071CST4500101</t>
  </si>
  <si>
    <t>302071CST5500101</t>
  </si>
  <si>
    <t>302071CSX3500101</t>
  </si>
  <si>
    <t>Obec Suchá nad Parnou</t>
  </si>
  <si>
    <t>302071DFT7500101</t>
  </si>
  <si>
    <t>302011Y479500301</t>
  </si>
  <si>
    <t>302021BBY1500301</t>
  </si>
  <si>
    <t>302021BMF4500201</t>
  </si>
  <si>
    <t>302021BMF4500501</t>
  </si>
  <si>
    <t>302021BMH9500401</t>
  </si>
  <si>
    <t>302021I022500301</t>
  </si>
  <si>
    <t>Obec Jarok</t>
  </si>
  <si>
    <t>302021R165500401</t>
  </si>
  <si>
    <t>302031ABB7500401</t>
  </si>
  <si>
    <t>302031ACX4500401</t>
  </si>
  <si>
    <t>302031ADT3501201</t>
  </si>
  <si>
    <t>302031F942500101</t>
  </si>
  <si>
    <t>RASTISLAV, s.r.o.</t>
  </si>
  <si>
    <t>302031H445500501</t>
  </si>
  <si>
    <t>Los Porkos s.r.o.</t>
  </si>
  <si>
    <t>302041BDL8500201</t>
  </si>
  <si>
    <t>302041BDL8500301</t>
  </si>
  <si>
    <t>302051ADF9501001</t>
  </si>
  <si>
    <t>302051AMD3500201</t>
  </si>
  <si>
    <t>302051AMZ8500701</t>
  </si>
  <si>
    <t>302051APC6500401</t>
  </si>
  <si>
    <t>302051P755500201</t>
  </si>
  <si>
    <t>Partnerstvo BACHUREŇ</t>
  </si>
  <si>
    <t>302051P807500301</t>
  </si>
  <si>
    <t>302051P807500801</t>
  </si>
  <si>
    <t>302051P813500601</t>
  </si>
  <si>
    <t>302051P932500101</t>
  </si>
  <si>
    <t>Miestna akčná skupina STRÁŽE</t>
  </si>
  <si>
    <t>302051P938500401</t>
  </si>
  <si>
    <t>302051P948500101</t>
  </si>
  <si>
    <t>302051Q108502801</t>
  </si>
  <si>
    <t>302051Q108502901</t>
  </si>
  <si>
    <t>302051Q443500201</t>
  </si>
  <si>
    <t>302051Q446501001</t>
  </si>
  <si>
    <t>302051Q446501101</t>
  </si>
  <si>
    <t>302051Q519500301</t>
  </si>
  <si>
    <t>302051Q519500401</t>
  </si>
  <si>
    <t>302051Q519500801</t>
  </si>
  <si>
    <t>302051S539500101</t>
  </si>
  <si>
    <t>Občianske združenie Medzi riekami</t>
  </si>
  <si>
    <t>302051T472501001</t>
  </si>
  <si>
    <t>302051W424500102</t>
  </si>
  <si>
    <t>302051X178501001</t>
  </si>
  <si>
    <t>302051X293500501</t>
  </si>
  <si>
    <t>302051Y119500501</t>
  </si>
  <si>
    <t>302051Y843500301</t>
  </si>
  <si>
    <t>302051Z261501601</t>
  </si>
  <si>
    <t>302051Z261501801</t>
  </si>
  <si>
    <t>399021DBZ9500101</t>
  </si>
  <si>
    <t>399021DKR4500101</t>
  </si>
  <si>
    <t>Detský svet PERINKOVO</t>
  </si>
  <si>
    <t>302031ADF7501101</t>
  </si>
  <si>
    <t>302031ADP4500401</t>
  </si>
  <si>
    <t>302051AFY1500101</t>
  </si>
  <si>
    <t>302051AFY1500201</t>
  </si>
  <si>
    <t>302051AJA7501101</t>
  </si>
  <si>
    <t>302051AMT1500901</t>
  </si>
  <si>
    <t>302051Q427500101</t>
  </si>
  <si>
    <t>302051Y558500601</t>
  </si>
  <si>
    <t>302051Z799501401</t>
  </si>
  <si>
    <t>Tatry - Pieniny LAG</t>
  </si>
  <si>
    <t>302011ART5500301</t>
  </si>
  <si>
    <t>302011BQI2500101</t>
  </si>
  <si>
    <t>302021AID5500501</t>
  </si>
  <si>
    <t>302021ASL3500201</t>
  </si>
  <si>
    <t>302021AZX9500101</t>
  </si>
  <si>
    <t>Obec Chtelnica</t>
  </si>
  <si>
    <t>302021BGI8500101</t>
  </si>
  <si>
    <t>302021BKW1500301</t>
  </si>
  <si>
    <t>Obec Poniky</t>
  </si>
  <si>
    <t>302021BNA9500101</t>
  </si>
  <si>
    <t>302021BNA9500201</t>
  </si>
  <si>
    <t>302021BNK3500501</t>
  </si>
  <si>
    <t>302021BPH7500101</t>
  </si>
  <si>
    <t>Sanatórium Dr. Guhra, n.o.</t>
  </si>
  <si>
    <t>302021BQX6500101</t>
  </si>
  <si>
    <t>302021BRK6500201</t>
  </si>
  <si>
    <t>302021BRV5500101</t>
  </si>
  <si>
    <t>302021BTS1500301</t>
  </si>
  <si>
    <t>Obec Dolná Streda</t>
  </si>
  <si>
    <t>302021BXY4500101</t>
  </si>
  <si>
    <t>302021BXY4500201</t>
  </si>
  <si>
    <t>302021CBS3500401</t>
  </si>
  <si>
    <t>302021I044500401</t>
  </si>
  <si>
    <t>Obec Markušovce</t>
  </si>
  <si>
    <t>302021I776500301</t>
  </si>
  <si>
    <t>Mesto Gelnica</t>
  </si>
  <si>
    <t>302021J782500101</t>
  </si>
  <si>
    <t>Mesto Sobrance</t>
  </si>
  <si>
    <t>302021K269500201</t>
  </si>
  <si>
    <t>Stredná odborná škola strojnícka, Pplk. Pľjušťa 29, Skalica</t>
  </si>
  <si>
    <t>302021K379500101</t>
  </si>
  <si>
    <t>Obec Čečejovce</t>
  </si>
  <si>
    <t>302021K514500101</t>
  </si>
  <si>
    <t>302021K543500101</t>
  </si>
  <si>
    <t>Súkromná škola umeleckého priemyslu Bohumila Baču</t>
  </si>
  <si>
    <t>302021W352500201</t>
  </si>
  <si>
    <t>302021X013500601</t>
  </si>
  <si>
    <t>Mesto Snina</t>
  </si>
  <si>
    <t>302041BCT5500301</t>
  </si>
  <si>
    <t>302041BDK2500101</t>
  </si>
  <si>
    <t>302041M833500101</t>
  </si>
  <si>
    <t>Oravská vodárenská spoločnosť, a.s.</t>
  </si>
  <si>
    <t>302041M944500101</t>
  </si>
  <si>
    <t>302071BNW8500401</t>
  </si>
  <si>
    <t>302071BPR7500101</t>
  </si>
  <si>
    <t>Dom kultúry</t>
  </si>
  <si>
    <t>302071BQW6500201</t>
  </si>
  <si>
    <t>302071CCN6500301</t>
  </si>
  <si>
    <t>jún</t>
  </si>
  <si>
    <t>302071BSN9500101</t>
  </si>
  <si>
    <t>302071BRK1500101</t>
  </si>
  <si>
    <t>302071BNP6500101</t>
  </si>
  <si>
    <t>302071BNN6500201</t>
  </si>
  <si>
    <t>302071BNN6500101</t>
  </si>
  <si>
    <t>302031H526501201</t>
  </si>
  <si>
    <t>mesto Šahy</t>
  </si>
  <si>
    <t>City TV, s.r.o.</t>
  </si>
  <si>
    <t>Trenčianske múzeum v Trenčíne</t>
  </si>
  <si>
    <t>Múzeum a Kultúrne centrum južného Zemlína v Trebišove</t>
  </si>
  <si>
    <t>302031ABB7501501</t>
  </si>
  <si>
    <t>302031ACX4500901</t>
  </si>
  <si>
    <t>302031ACX4501101</t>
  </si>
  <si>
    <t>302031ADT3501601</t>
  </si>
  <si>
    <t>302031ADT3501701</t>
  </si>
  <si>
    <t>302031G493500301</t>
  </si>
  <si>
    <t>ProRacio, n.o.</t>
  </si>
  <si>
    <t>302031H804500201</t>
  </si>
  <si>
    <t>DARCUS, a.s.</t>
  </si>
  <si>
    <t>302031ABF6501501</t>
  </si>
  <si>
    <t>302031ABF8502901</t>
  </si>
  <si>
    <t>302031ADP4500501</t>
  </si>
  <si>
    <t>302031AFF2500301</t>
  </si>
  <si>
    <t>302031H715500601</t>
  </si>
  <si>
    <t>302071BQB4500101</t>
  </si>
  <si>
    <t>Obec Prakovce</t>
  </si>
  <si>
    <t>302071BQH6500101</t>
  </si>
  <si>
    <t>Obec Malachov</t>
  </si>
  <si>
    <t>302071BQL2500101</t>
  </si>
  <si>
    <t>Obec Fričovce</t>
  </si>
  <si>
    <t>302071BRD9500201</t>
  </si>
  <si>
    <t>Obec Lemešany</t>
  </si>
  <si>
    <t>302021W829500201</t>
  </si>
  <si>
    <t> Obec Liptovské Sliače</t>
  </si>
  <si>
    <t>302031H014500201</t>
  </si>
  <si>
    <t>302031H014500101</t>
  </si>
  <si>
    <t> artmarket,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</si>
</sst>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  <charset val="238"/>
    </font>
    <font>
      <sz val="11"/>
      <color rgb="FF00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10" fillId="0" borderId="0"/>
  </cellStyleXfs>
  <cellXfs count="451">
    <xf numFmtId="0" fontId="0" fillId="0" borderId="0" xfId="0"/>
    <xf numFmtId="0" fontId="3" fillId="0" borderId="0" xfId="0" applyFont="1"/>
    <xf numFmtId="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0" fillId="0" borderId="0" xfId="0" applyNumberFormat="1" applyAlignment="1">
      <alignment horizontal="right"/>
    </xf>
    <xf numFmtId="165" fontId="0" fillId="0" borderId="0" xfId="1" applyFont="1"/>
    <xf numFmtId="0" fontId="5" fillId="0" borderId="0" xfId="0" applyFont="1" applyAlignment="1">
      <alignment horizontal="left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2" fillId="5" borderId="0" xfId="0" applyFont="1" applyFill="1" applyAlignment="1">
      <alignment horizontal="center"/>
    </xf>
    <xf numFmtId="4" fontId="3" fillId="5" borderId="0" xfId="0" applyNumberFormat="1" applyFont="1" applyFill="1"/>
    <xf numFmtId="0" fontId="4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6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6" borderId="0" xfId="0" applyFont="1" applyFill="1" applyAlignment="1">
      <alignment horizontal="left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4" fontId="3" fillId="3" borderId="0" xfId="0" applyNumberFormat="1" applyFont="1" applyFill="1"/>
    <xf numFmtId="0" fontId="4" fillId="3" borderId="0" xfId="0" applyFont="1" applyFill="1"/>
    <xf numFmtId="0" fontId="5" fillId="7" borderId="0" xfId="0" applyFont="1" applyFill="1" applyAlignment="1">
      <alignment horizontal="center"/>
    </xf>
    <xf numFmtId="0" fontId="5" fillId="8" borderId="0" xfId="0" applyFont="1" applyFill="1"/>
    <xf numFmtId="0" fontId="5" fillId="9" borderId="0" xfId="0" applyFont="1" applyFill="1"/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4" fontId="0" fillId="0" borderId="0" xfId="0" applyNumberFormat="1" applyAlignment="1">
      <alignment horizontal="left"/>
    </xf>
    <xf numFmtId="4" fontId="3" fillId="0" borderId="0" xfId="0" applyNumberFormat="1" applyFont="1"/>
    <xf numFmtId="0" fontId="5" fillId="8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6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5" fillId="0" borderId="0" xfId="0" applyNumberFormat="1" applyFont="1"/>
    <xf numFmtId="0" fontId="2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4" fontId="3" fillId="6" borderId="0" xfId="0" applyNumberFormat="1" applyFont="1" applyFill="1"/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5" fillId="10" borderId="0" xfId="0" applyFont="1" applyFill="1"/>
    <xf numFmtId="0" fontId="5" fillId="11" borderId="0" xfId="0" applyFont="1" applyFill="1"/>
    <xf numFmtId="0" fontId="2" fillId="10" borderId="0" xfId="0" applyFont="1" applyFill="1" applyAlignment="1">
      <alignment horizontal="center"/>
    </xf>
    <xf numFmtId="0" fontId="3" fillId="10" borderId="0" xfId="0" applyFont="1" applyFill="1"/>
    <xf numFmtId="0" fontId="3" fillId="10" borderId="0" xfId="0" applyFont="1" applyFill="1" applyAlignment="1">
      <alignment horizontal="right"/>
    </xf>
    <xf numFmtId="4" fontId="5" fillId="12" borderId="1" xfId="0" applyNumberFormat="1" applyFont="1" applyFill="1" applyBorder="1" applyAlignment="1">
      <alignment horizontal="right"/>
    </xf>
    <xf numFmtId="4" fontId="5" fillId="5" borderId="0" xfId="0" applyNumberFormat="1" applyFont="1" applyFill="1"/>
    <xf numFmtId="0" fontId="6" fillId="0" borderId="0" xfId="0" applyFont="1" applyAlignment="1">
      <alignment wrapText="1"/>
    </xf>
    <xf numFmtId="0" fontId="5" fillId="6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6" fillId="6" borderId="5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3" fillId="5" borderId="0" xfId="0" applyFont="1" applyFill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1" xfId="0" applyBorder="1"/>
    <xf numFmtId="0" fontId="5" fillId="9" borderId="0" xfId="0" applyFont="1" applyFill="1" applyAlignment="1">
      <alignment wrapText="1"/>
    </xf>
    <xf numFmtId="0" fontId="0" fillId="5" borderId="0" xfId="0" applyFill="1" applyAlignment="1">
      <alignment horizontal="left" wrapText="1"/>
    </xf>
    <xf numFmtId="0" fontId="5" fillId="12" borderId="2" xfId="0" applyFont="1" applyFill="1" applyBorder="1" applyAlignment="1">
      <alignment horizontal="left"/>
    </xf>
    <xf numFmtId="165" fontId="5" fillId="0" borderId="0" xfId="1" applyFont="1" applyFill="1" applyAlignment="1"/>
    <xf numFmtId="165" fontId="0" fillId="0" borderId="0" xfId="1" applyFont="1" applyAlignment="1"/>
    <xf numFmtId="4" fontId="6" fillId="5" borderId="0" xfId="0" applyNumberFormat="1" applyFont="1" applyFill="1"/>
    <xf numFmtId="165" fontId="5" fillId="4" borderId="1" xfId="1" applyFont="1" applyFill="1" applyBorder="1" applyAlignment="1">
      <alignment horizontal="left"/>
    </xf>
    <xf numFmtId="165" fontId="5" fillId="4" borderId="1" xfId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right"/>
    </xf>
    <xf numFmtId="165" fontId="5" fillId="4" borderId="1" xfId="1" applyFont="1" applyFill="1" applyBorder="1" applyAlignment="1">
      <alignment horizontal="right"/>
    </xf>
    <xf numFmtId="0" fontId="0" fillId="0" borderId="9" xfId="0" applyBorder="1"/>
    <xf numFmtId="4" fontId="0" fillId="0" borderId="9" xfId="0" applyNumberFormat="1" applyBorder="1"/>
    <xf numFmtId="4" fontId="0" fillId="0" borderId="7" xfId="0" applyNumberFormat="1" applyBorder="1"/>
    <xf numFmtId="4" fontId="6" fillId="6" borderId="0" xfId="0" applyNumberFormat="1" applyFont="1" applyFill="1" applyAlignment="1">
      <alignment horizontal="left"/>
    </xf>
    <xf numFmtId="0" fontId="0" fillId="0" borderId="4" xfId="0" applyBorder="1"/>
    <xf numFmtId="0" fontId="0" fillId="0" borderId="7" xfId="0" applyBorder="1" applyAlignment="1">
      <alignment wrapText="1"/>
    </xf>
    <xf numFmtId="0" fontId="6" fillId="0" borderId="0" xfId="0" applyFont="1"/>
    <xf numFmtId="0" fontId="5" fillId="13" borderId="15" xfId="0" applyFont="1" applyFill="1" applyBorder="1"/>
    <xf numFmtId="0" fontId="5" fillId="13" borderId="9" xfId="0" applyFont="1" applyFill="1" applyBorder="1" applyAlignment="1">
      <alignment horizontal="center"/>
    </xf>
    <xf numFmtId="0" fontId="5" fillId="0" borderId="1" xfId="0" applyFont="1" applyBorder="1"/>
    <xf numFmtId="0" fontId="5" fillId="14" borderId="1" xfId="0" applyFont="1" applyFill="1" applyBorder="1"/>
    <xf numFmtId="4" fontId="5" fillId="14" borderId="1" xfId="0" applyNumberFormat="1" applyFont="1" applyFill="1" applyBorder="1"/>
    <xf numFmtId="0" fontId="5" fillId="5" borderId="0" xfId="0" applyFont="1" applyFill="1"/>
    <xf numFmtId="165" fontId="5" fillId="5" borderId="0" xfId="1" applyFont="1" applyFill="1" applyAlignment="1"/>
    <xf numFmtId="165" fontId="5" fillId="0" borderId="1" xfId="1" applyFont="1" applyBorder="1"/>
    <xf numFmtId="165" fontId="5" fillId="0" borderId="0" xfId="1" applyFont="1" applyFill="1"/>
    <xf numFmtId="4" fontId="6" fillId="5" borderId="1" xfId="0" applyNumberFormat="1" applyFont="1" applyFill="1" applyBorder="1"/>
    <xf numFmtId="4" fontId="5" fillId="5" borderId="0" xfId="0" applyNumberFormat="1" applyFont="1" applyFill="1" applyAlignment="1">
      <alignment horizontal="right"/>
    </xf>
    <xf numFmtId="4" fontId="0" fillId="5" borderId="0" xfId="0" applyNumberFormat="1" applyFill="1" applyAlignment="1">
      <alignment wrapText="1"/>
    </xf>
    <xf numFmtId="4" fontId="5" fillId="14" borderId="12" xfId="0" applyNumberFormat="1" applyFont="1" applyFill="1" applyBorder="1"/>
    <xf numFmtId="4" fontId="5" fillId="0" borderId="12" xfId="0" applyNumberFormat="1" applyFont="1" applyBorder="1"/>
    <xf numFmtId="4" fontId="6" fillId="5" borderId="0" xfId="0" applyNumberFormat="1" applyFont="1" applyFill="1" applyAlignment="1">
      <alignment horizontal="left"/>
    </xf>
    <xf numFmtId="4" fontId="6" fillId="5" borderId="0" xfId="0" applyNumberFormat="1" applyFont="1" applyFill="1" applyAlignment="1">
      <alignment horizontal="right"/>
    </xf>
    <xf numFmtId="14" fontId="6" fillId="5" borderId="0" xfId="0" applyNumberFormat="1" applyFont="1" applyFill="1"/>
    <xf numFmtId="2" fontId="5" fillId="10" borderId="0" xfId="0" applyNumberFormat="1" applyFont="1" applyFill="1" applyAlignment="1">
      <alignment wrapText="1"/>
    </xf>
    <xf numFmtId="2" fontId="6" fillId="6" borderId="0" xfId="0" applyNumberFormat="1" applyFont="1" applyFill="1" applyAlignment="1">
      <alignment horizontal="left" wrapText="1"/>
    </xf>
    <xf numFmtId="2" fontId="6" fillId="6" borderId="5" xfId="0" applyNumberFormat="1" applyFont="1" applyFill="1" applyBorder="1" applyAlignment="1">
      <alignment horizontal="center" wrapText="1"/>
    </xf>
    <xf numFmtId="2" fontId="5" fillId="6" borderId="6" xfId="0" applyNumberFormat="1" applyFont="1" applyFill="1" applyBorder="1" applyAlignment="1">
      <alignment horizontal="center" wrapText="1"/>
    </xf>
    <xf numFmtId="2" fontId="2" fillId="6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wrapText="1"/>
    </xf>
    <xf numFmtId="2" fontId="5" fillId="0" borderId="12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0" fillId="5" borderId="0" xfId="0" applyNumberFormat="1" applyFill="1" applyAlignment="1">
      <alignment wrapText="1"/>
    </xf>
    <xf numFmtId="2" fontId="5" fillId="14" borderId="1" xfId="0" applyNumberFormat="1" applyFont="1" applyFill="1" applyBorder="1" applyAlignment="1">
      <alignment wrapText="1"/>
    </xf>
    <xf numFmtId="0" fontId="5" fillId="14" borderId="4" xfId="0" applyFont="1" applyFill="1" applyBorder="1"/>
    <xf numFmtId="4" fontId="5" fillId="14" borderId="7" xfId="0" applyNumberFormat="1" applyFont="1" applyFill="1" applyBorder="1"/>
    <xf numFmtId="4" fontId="6" fillId="0" borderId="0" xfId="0" applyNumberFormat="1" applyFont="1"/>
    <xf numFmtId="4" fontId="0" fillId="6" borderId="0" xfId="0" applyNumberFormat="1" applyFill="1"/>
    <xf numFmtId="4" fontId="0" fillId="3" borderId="0" xfId="0" applyNumberFormat="1" applyFill="1"/>
    <xf numFmtId="4" fontId="5" fillId="0" borderId="1" xfId="1" applyNumberFormat="1" applyFont="1" applyBorder="1"/>
    <xf numFmtId="0" fontId="6" fillId="5" borderId="2" xfId="0" applyFont="1" applyFill="1" applyBorder="1" applyAlignment="1">
      <alignment horizontal="left"/>
    </xf>
    <xf numFmtId="0" fontId="5" fillId="0" borderId="16" xfId="0" applyFont="1" applyBorder="1"/>
    <xf numFmtId="0" fontId="5" fillId="0" borderId="17" xfId="0" applyFont="1" applyBorder="1"/>
    <xf numFmtId="4" fontId="5" fillId="0" borderId="18" xfId="0" applyNumberFormat="1" applyFont="1" applyBorder="1"/>
    <xf numFmtId="0" fontId="5" fillId="0" borderId="4" xfId="0" applyFont="1" applyBorder="1"/>
    <xf numFmtId="4" fontId="5" fillId="0" borderId="6" xfId="0" applyNumberFormat="1" applyFont="1" applyBorder="1"/>
    <xf numFmtId="0" fontId="5" fillId="0" borderId="19" xfId="0" applyFont="1" applyBorder="1"/>
    <xf numFmtId="4" fontId="5" fillId="0" borderId="20" xfId="0" applyNumberFormat="1" applyFont="1" applyBorder="1"/>
    <xf numFmtId="0" fontId="2" fillId="10" borderId="0" xfId="0" applyFont="1" applyFill="1"/>
    <xf numFmtId="0" fontId="5" fillId="13" borderId="3" xfId="0" applyFont="1" applyFill="1" applyBorder="1"/>
    <xf numFmtId="0" fontId="0" fillId="13" borderId="9" xfId="0" applyFill="1" applyBorder="1" applyAlignment="1">
      <alignment wrapText="1"/>
    </xf>
    <xf numFmtId="4" fontId="5" fillId="13" borderId="9" xfId="0" applyNumberFormat="1" applyFont="1" applyFill="1" applyBorder="1" applyAlignment="1">
      <alignment horizontal="center"/>
    </xf>
    <xf numFmtId="4" fontId="5" fillId="13" borderId="5" xfId="0" applyNumberFormat="1" applyFont="1" applyFill="1" applyBorder="1" applyAlignment="1">
      <alignment horizontal="center"/>
    </xf>
    <xf numFmtId="4" fontId="0" fillId="0" borderId="6" xfId="0" applyNumberFormat="1" applyBorder="1"/>
    <xf numFmtId="0" fontId="7" fillId="13" borderId="21" xfId="0" applyFont="1" applyFill="1" applyBorder="1"/>
    <xf numFmtId="165" fontId="5" fillId="13" borderId="21" xfId="1" applyFont="1" applyFill="1" applyBorder="1"/>
    <xf numFmtId="4" fontId="5" fillId="13" borderId="21" xfId="0" applyNumberFormat="1" applyFont="1" applyFill="1" applyBorder="1"/>
    <xf numFmtId="16" fontId="0" fillId="0" borderId="22" xfId="0" applyNumberFormat="1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/>
    <xf numFmtId="0" fontId="5" fillId="0" borderId="15" xfId="0" applyFont="1" applyBorder="1"/>
    <xf numFmtId="4" fontId="5" fillId="0" borderId="13" xfId="0" applyNumberFormat="1" applyFont="1" applyBorder="1"/>
    <xf numFmtId="0" fontId="5" fillId="0" borderId="24" xfId="0" applyFont="1" applyBorder="1"/>
    <xf numFmtId="4" fontId="5" fillId="0" borderId="25" xfId="0" applyNumberFormat="1" applyFont="1" applyBorder="1"/>
    <xf numFmtId="0" fontId="5" fillId="0" borderId="15" xfId="0" applyFont="1" applyBorder="1" applyAlignment="1">
      <alignment horizontal="left"/>
    </xf>
    <xf numFmtId="165" fontId="0" fillId="0" borderId="1" xfId="1" applyFont="1" applyBorder="1"/>
    <xf numFmtId="0" fontId="5" fillId="12" borderId="26" xfId="0" applyFont="1" applyFill="1" applyBorder="1"/>
    <xf numFmtId="0" fontId="5" fillId="15" borderId="26" xfId="0" applyFont="1" applyFill="1" applyBorder="1"/>
    <xf numFmtId="165" fontId="7" fillId="12" borderId="21" xfId="1" applyFont="1" applyFill="1" applyBorder="1"/>
    <xf numFmtId="164" fontId="7" fillId="15" borderId="21" xfId="0" applyNumberFormat="1" applyFont="1" applyFill="1" applyBorder="1"/>
    <xf numFmtId="0" fontId="0" fillId="0" borderId="17" xfId="0" applyBorder="1"/>
    <xf numFmtId="0" fontId="0" fillId="0" borderId="18" xfId="0" applyBorder="1"/>
    <xf numFmtId="4" fontId="11" fillId="0" borderId="23" xfId="0" applyNumberFormat="1" applyFont="1" applyBorder="1"/>
    <xf numFmtId="4" fontId="11" fillId="0" borderId="22" xfId="0" applyNumberFormat="1" applyFont="1" applyBorder="1"/>
    <xf numFmtId="0" fontId="5" fillId="12" borderId="2" xfId="0" applyFont="1" applyFill="1" applyBorder="1" applyAlignment="1">
      <alignment horizontal="center"/>
    </xf>
    <xf numFmtId="14" fontId="5" fillId="12" borderId="1" xfId="0" applyNumberFormat="1" applyFont="1" applyFill="1" applyBorder="1" applyAlignment="1">
      <alignment horizontal="right"/>
    </xf>
    <xf numFmtId="43" fontId="0" fillId="0" borderId="0" xfId="2" applyFont="1"/>
    <xf numFmtId="0" fontId="5" fillId="14" borderId="15" xfId="0" applyFont="1" applyFill="1" applyBorder="1" applyAlignment="1">
      <alignment horizontal="center"/>
    </xf>
    <xf numFmtId="0" fontId="0" fillId="14" borderId="1" xfId="0" applyFill="1" applyBorder="1"/>
    <xf numFmtId="0" fontId="7" fillId="13" borderId="15" xfId="0" applyFont="1" applyFill="1" applyBorder="1"/>
    <xf numFmtId="4" fontId="5" fillId="13" borderId="13" xfId="0" applyNumberFormat="1" applyFont="1" applyFill="1" applyBorder="1"/>
    <xf numFmtId="0" fontId="5" fillId="0" borderId="3" xfId="0" applyFont="1" applyBorder="1"/>
    <xf numFmtId="4" fontId="5" fillId="0" borderId="5" xfId="0" applyNumberFormat="1" applyFont="1" applyBorder="1"/>
    <xf numFmtId="0" fontId="0" fillId="0" borderId="28" xfId="0" applyBorder="1"/>
    <xf numFmtId="0" fontId="0" fillId="0" borderId="29" xfId="0" applyBorder="1"/>
    <xf numFmtId="0" fontId="5" fillId="0" borderId="28" xfId="0" applyFont="1" applyBorder="1"/>
    <xf numFmtId="4" fontId="5" fillId="0" borderId="29" xfId="0" applyNumberFormat="1" applyFont="1" applyBorder="1"/>
    <xf numFmtId="0" fontId="5" fillId="8" borderId="1" xfId="0" applyFont="1" applyFill="1" applyBorder="1"/>
    <xf numFmtId="14" fontId="0" fillId="0" borderId="0" xfId="0" applyNumberFormat="1" applyAlignment="1">
      <alignment horizontal="left"/>
    </xf>
    <xf numFmtId="4" fontId="12" fillId="0" borderId="1" xfId="0" applyNumberFormat="1" applyFont="1" applyBorder="1"/>
    <xf numFmtId="0" fontId="0" fillId="16" borderId="1" xfId="0" applyFill="1" applyBorder="1" applyAlignment="1">
      <alignment wrapText="1"/>
    </xf>
    <xf numFmtId="4" fontId="5" fillId="16" borderId="1" xfId="0" applyNumberFormat="1" applyFont="1" applyFill="1" applyBorder="1"/>
    <xf numFmtId="0" fontId="5" fillId="16" borderId="17" xfId="0" applyFont="1" applyFill="1" applyBorder="1"/>
    <xf numFmtId="165" fontId="6" fillId="14" borderId="1" xfId="1" applyFont="1" applyFill="1" applyBorder="1"/>
    <xf numFmtId="0" fontId="5" fillId="6" borderId="0" xfId="0" applyFont="1" applyFill="1" applyAlignment="1">
      <alignment horizontal="center"/>
    </xf>
    <xf numFmtId="2" fontId="5" fillId="6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right"/>
    </xf>
    <xf numFmtId="4" fontId="5" fillId="8" borderId="1" xfId="0" applyNumberFormat="1" applyFont="1" applyFill="1" applyBorder="1"/>
    <xf numFmtId="0" fontId="5" fillId="2" borderId="7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2" fontId="0" fillId="0" borderId="1" xfId="0" applyNumberFormat="1" applyBorder="1"/>
    <xf numFmtId="4" fontId="0" fillId="0" borderId="1" xfId="1" applyNumberFormat="1" applyFont="1" applyBorder="1"/>
    <xf numFmtId="14" fontId="1" fillId="5" borderId="1" xfId="0" applyNumberFormat="1" applyFont="1" applyFill="1" applyBorder="1" applyAlignment="1">
      <alignment horizontal="right" wrapText="1"/>
    </xf>
    <xf numFmtId="0" fontId="0" fillId="0" borderId="2" xfId="0" applyBorder="1"/>
    <xf numFmtId="4" fontId="0" fillId="0" borderId="2" xfId="0" applyNumberFormat="1" applyBorder="1"/>
    <xf numFmtId="0" fontId="5" fillId="5" borderId="2" xfId="0" applyFont="1" applyFill="1" applyBorder="1" applyAlignment="1">
      <alignment horizontal="center" wrapText="1"/>
    </xf>
    <xf numFmtId="4" fontId="0" fillId="0" borderId="2" xfId="1" applyNumberFormat="1" applyFont="1" applyBorder="1"/>
    <xf numFmtId="0" fontId="5" fillId="12" borderId="15" xfId="0" applyFont="1" applyFill="1" applyBorder="1" applyAlignment="1">
      <alignment horizontal="left"/>
    </xf>
    <xf numFmtId="0" fontId="5" fillId="12" borderId="12" xfId="0" applyFont="1" applyFill="1" applyBorder="1" applyAlignment="1">
      <alignment horizontal="center"/>
    </xf>
    <xf numFmtId="4" fontId="5" fillId="12" borderId="12" xfId="0" applyNumberFormat="1" applyFont="1" applyFill="1" applyBorder="1" applyAlignment="1">
      <alignment horizontal="right"/>
    </xf>
    <xf numFmtId="14" fontId="5" fillId="12" borderId="13" xfId="0" applyNumberFormat="1" applyFont="1" applyFill="1" applyBorder="1" applyAlignment="1">
      <alignment horizontal="right"/>
    </xf>
    <xf numFmtId="0" fontId="5" fillId="4" borderId="15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wrapText="1"/>
    </xf>
    <xf numFmtId="4" fontId="5" fillId="4" borderId="12" xfId="0" applyNumberFormat="1" applyFont="1" applyFill="1" applyBorder="1" applyAlignment="1">
      <alignment horizontal="right"/>
    </xf>
    <xf numFmtId="4" fontId="5" fillId="4" borderId="13" xfId="0" applyNumberFormat="1" applyFont="1" applyFill="1" applyBorder="1" applyAlignment="1">
      <alignment horizontal="right"/>
    </xf>
    <xf numFmtId="0" fontId="0" fillId="0" borderId="8" xfId="0" applyBorder="1"/>
    <xf numFmtId="4" fontId="0" fillId="0" borderId="8" xfId="0" applyNumberFormat="1" applyBorder="1"/>
    <xf numFmtId="0" fontId="5" fillId="5" borderId="8" xfId="0" applyFont="1" applyFill="1" applyBorder="1" applyAlignment="1">
      <alignment horizontal="center" wrapText="1"/>
    </xf>
    <xf numFmtId="0" fontId="5" fillId="13" borderId="0" xfId="0" applyFont="1" applyFill="1"/>
    <xf numFmtId="0" fontId="0" fillId="13" borderId="1" xfId="0" applyFill="1" applyBorder="1"/>
    <xf numFmtId="0" fontId="1" fillId="13" borderId="1" xfId="0" applyFont="1" applyFill="1" applyBorder="1"/>
    <xf numFmtId="165" fontId="0" fillId="13" borderId="1" xfId="1" applyFont="1" applyFill="1" applyBorder="1"/>
    <xf numFmtId="0" fontId="5" fillId="13" borderId="1" xfId="0" applyFont="1" applyFill="1" applyBorder="1" applyAlignment="1">
      <alignment horizontal="center" wrapText="1"/>
    </xf>
    <xf numFmtId="4" fontId="5" fillId="12" borderId="27" xfId="0" applyNumberFormat="1" applyFont="1" applyFill="1" applyBorder="1" applyAlignment="1">
      <alignment horizontal="right"/>
    </xf>
    <xf numFmtId="14" fontId="5" fillId="12" borderId="25" xfId="0" applyNumberFormat="1" applyFont="1" applyFill="1" applyBorder="1" applyAlignment="1">
      <alignment horizontal="right"/>
    </xf>
    <xf numFmtId="0" fontId="5" fillId="12" borderId="24" xfId="0" applyFont="1" applyFill="1" applyBorder="1" applyAlignment="1">
      <alignment horizontal="left"/>
    </xf>
    <xf numFmtId="0" fontId="5" fillId="12" borderId="27" xfId="0" applyFont="1" applyFill="1" applyBorder="1" applyAlignment="1">
      <alignment horizontal="center"/>
    </xf>
    <xf numFmtId="0" fontId="0" fillId="0" borderId="3" xfId="0" applyBorder="1"/>
    <xf numFmtId="0" fontId="5" fillId="5" borderId="9" xfId="0" applyFont="1" applyFill="1" applyBorder="1" applyAlignment="1">
      <alignment horizontal="center" wrapText="1"/>
    </xf>
    <xf numFmtId="4" fontId="0" fillId="0" borderId="9" xfId="1" applyNumberFormat="1" applyFont="1" applyBorder="1"/>
    <xf numFmtId="14" fontId="1" fillId="5" borderId="5" xfId="0" applyNumberFormat="1" applyFont="1" applyFill="1" applyBorder="1" applyAlignment="1">
      <alignment horizontal="right" wrapText="1"/>
    </xf>
    <xf numFmtId="14" fontId="1" fillId="5" borderId="18" xfId="0" applyNumberFormat="1" applyFont="1" applyFill="1" applyBorder="1" applyAlignment="1">
      <alignment horizontal="right" wrapText="1"/>
    </xf>
    <xf numFmtId="0" fontId="0" fillId="0" borderId="34" xfId="0" applyBorder="1"/>
    <xf numFmtId="14" fontId="1" fillId="5" borderId="35" xfId="0" applyNumberFormat="1" applyFont="1" applyFill="1" applyBorder="1" applyAlignment="1">
      <alignment horizontal="right" wrapText="1"/>
    </xf>
    <xf numFmtId="0" fontId="0" fillId="5" borderId="17" xfId="0" applyFill="1" applyBorder="1"/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4" fontId="5" fillId="0" borderId="8" xfId="0" applyNumberFormat="1" applyFont="1" applyBorder="1" applyAlignment="1">
      <alignment horizontal="right" vertical="center"/>
    </xf>
    <xf numFmtId="0" fontId="5" fillId="5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13" borderId="12" xfId="0" applyNumberFormat="1" applyFont="1" applyFill="1" applyBorder="1" applyAlignment="1">
      <alignment wrapText="1"/>
    </xf>
    <xf numFmtId="165" fontId="5" fillId="0" borderId="9" xfId="1" applyFont="1" applyFill="1" applyBorder="1"/>
    <xf numFmtId="165" fontId="5" fillId="0" borderId="5" xfId="1" applyFont="1" applyFill="1" applyBorder="1"/>
    <xf numFmtId="165" fontId="5" fillId="0" borderId="18" xfId="1" applyFont="1" applyBorder="1"/>
    <xf numFmtId="0" fontId="5" fillId="14" borderId="17" xfId="0" applyFont="1" applyFill="1" applyBorder="1"/>
    <xf numFmtId="4" fontId="5" fillId="14" borderId="18" xfId="0" applyNumberFormat="1" applyFont="1" applyFill="1" applyBorder="1"/>
    <xf numFmtId="0" fontId="5" fillId="8" borderId="17" xfId="0" applyFont="1" applyFill="1" applyBorder="1"/>
    <xf numFmtId="4" fontId="5" fillId="8" borderId="18" xfId="0" applyNumberFormat="1" applyFont="1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9" xfId="1" applyNumberFormat="1" applyFont="1" applyFill="1" applyBorder="1"/>
    <xf numFmtId="4" fontId="5" fillId="0" borderId="18" xfId="1" applyNumberFormat="1" applyFont="1" applyBorder="1"/>
    <xf numFmtId="0" fontId="5" fillId="14" borderId="7" xfId="0" applyFont="1" applyFill="1" applyBorder="1"/>
    <xf numFmtId="4" fontId="5" fillId="14" borderId="6" xfId="0" applyNumberFormat="1" applyFont="1" applyFill="1" applyBorder="1"/>
    <xf numFmtId="0" fontId="0" fillId="0" borderId="0" xfId="0" applyBorder="1"/>
    <xf numFmtId="0" fontId="0" fillId="0" borderId="33" xfId="0" applyBorder="1"/>
    <xf numFmtId="0" fontId="1" fillId="13" borderId="9" xfId="0" applyFont="1" applyFill="1" applyBorder="1"/>
    <xf numFmtId="4" fontId="5" fillId="16" borderId="18" xfId="0" applyNumberFormat="1" applyFont="1" applyFill="1" applyBorder="1"/>
    <xf numFmtId="4" fontId="1" fillId="5" borderId="8" xfId="0" applyNumberFormat="1" applyFont="1" applyFill="1" applyBorder="1" applyAlignment="1">
      <alignment horizontal="right" wrapText="1"/>
    </xf>
    <xf numFmtId="4" fontId="1" fillId="5" borderId="9" xfId="0" applyNumberFormat="1" applyFont="1" applyFill="1" applyBorder="1" applyAlignment="1">
      <alignment horizontal="right" wrapText="1"/>
    </xf>
    <xf numFmtId="0" fontId="5" fillId="5" borderId="9" xfId="0" applyFont="1" applyFill="1" applyBorder="1" applyAlignment="1">
      <alignment horizontal="center"/>
    </xf>
    <xf numFmtId="4" fontId="0" fillId="13" borderId="1" xfId="0" applyNumberFormat="1" applyFill="1" applyBorder="1"/>
    <xf numFmtId="4" fontId="5" fillId="13" borderId="8" xfId="0" applyNumberFormat="1" applyFont="1" applyFill="1" applyBorder="1" applyAlignment="1">
      <alignment horizontal="right" vertical="center"/>
    </xf>
    <xf numFmtId="14" fontId="1" fillId="13" borderId="18" xfId="0" applyNumberFormat="1" applyFont="1" applyFill="1" applyBorder="1" applyAlignment="1">
      <alignment horizontal="right" wrapText="1"/>
    </xf>
    <xf numFmtId="0" fontId="1" fillId="0" borderId="1" xfId="0" applyFont="1" applyBorder="1"/>
    <xf numFmtId="4" fontId="1" fillId="0" borderId="8" xfId="0" applyNumberFormat="1" applyFont="1" applyBorder="1" applyAlignment="1">
      <alignment horizontal="right" vertical="center"/>
    </xf>
    <xf numFmtId="4" fontId="1" fillId="13" borderId="8" xfId="0" applyNumberFormat="1" applyFont="1" applyFill="1" applyBorder="1" applyAlignment="1">
      <alignment horizontal="right" vertical="center"/>
    </xf>
    <xf numFmtId="165" fontId="1" fillId="0" borderId="9" xfId="1" applyFont="1" applyFill="1" applyBorder="1"/>
    <xf numFmtId="4" fontId="1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8" xfId="0" applyNumberFormat="1" applyFont="1" applyFill="1" applyBorder="1" applyAlignment="1">
      <alignment horizontal="right"/>
    </xf>
    <xf numFmtId="0" fontId="0" fillId="5" borderId="19" xfId="0" applyFill="1" applyBorder="1"/>
    <xf numFmtId="0" fontId="0" fillId="5" borderId="8" xfId="0" applyFill="1" applyBorder="1"/>
    <xf numFmtId="0" fontId="0" fillId="5" borderId="1" xfId="0" applyFill="1" applyBorder="1"/>
    <xf numFmtId="4" fontId="0" fillId="5" borderId="8" xfId="0" applyNumberFormat="1" applyFill="1" applyBorder="1"/>
    <xf numFmtId="4" fontId="0" fillId="5" borderId="1" xfId="0" applyNumberFormat="1" applyFill="1" applyBorder="1"/>
    <xf numFmtId="4" fontId="1" fillId="5" borderId="8" xfId="0" applyNumberFormat="1" applyFont="1" applyFill="1" applyBorder="1" applyAlignment="1">
      <alignment horizontal="right"/>
    </xf>
    <xf numFmtId="0" fontId="0" fillId="13" borderId="17" xfId="0" applyFill="1" applyBorder="1"/>
    <xf numFmtId="14" fontId="1" fillId="5" borderId="20" xfId="0" applyNumberFormat="1" applyFont="1" applyFill="1" applyBorder="1" applyAlignment="1">
      <alignment horizontal="right" wrapText="1"/>
    </xf>
    <xf numFmtId="4" fontId="5" fillId="12" borderId="13" xfId="0" applyNumberFormat="1" applyFont="1" applyFill="1" applyBorder="1" applyAlignment="1">
      <alignment horizontal="right"/>
    </xf>
    <xf numFmtId="0" fontId="0" fillId="5" borderId="34" xfId="0" applyFill="1" applyBorder="1"/>
    <xf numFmtId="0" fontId="0" fillId="5" borderId="2" xfId="0" applyFill="1" applyBorder="1"/>
    <xf numFmtId="4" fontId="1" fillId="5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/>
    <xf numFmtId="0" fontId="0" fillId="13" borderId="2" xfId="0" applyFill="1" applyBorder="1"/>
    <xf numFmtId="4" fontId="0" fillId="13" borderId="2" xfId="0" applyNumberFormat="1" applyFill="1" applyBorder="1"/>
    <xf numFmtId="14" fontId="1" fillId="13" borderId="35" xfId="0" applyNumberFormat="1" applyFont="1" applyFill="1" applyBorder="1" applyAlignment="1">
      <alignment horizontal="right" wrapText="1"/>
    </xf>
    <xf numFmtId="0" fontId="0" fillId="13" borderId="3" xfId="0" applyFill="1" applyBorder="1"/>
    <xf numFmtId="0" fontId="0" fillId="13" borderId="9" xfId="0" applyFill="1" applyBorder="1"/>
    <xf numFmtId="4" fontId="1" fillId="13" borderId="9" xfId="0" applyNumberFormat="1" applyFont="1" applyFill="1" applyBorder="1" applyAlignment="1">
      <alignment horizontal="right" vertical="center"/>
    </xf>
    <xf numFmtId="4" fontId="5" fillId="13" borderId="9" xfId="0" applyNumberFormat="1" applyFont="1" applyFill="1" applyBorder="1" applyAlignment="1">
      <alignment horizontal="right" vertical="center"/>
    </xf>
    <xf numFmtId="4" fontId="0" fillId="13" borderId="9" xfId="0" applyNumberFormat="1" applyFill="1" applyBorder="1"/>
    <xf numFmtId="14" fontId="1" fillId="13" borderId="5" xfId="0" applyNumberFormat="1" applyFont="1" applyFill="1" applyBorder="1" applyAlignment="1">
      <alignment horizontal="right" wrapText="1"/>
    </xf>
    <xf numFmtId="0" fontId="0" fillId="13" borderId="34" xfId="0" applyFill="1" applyBorder="1"/>
    <xf numFmtId="165" fontId="0" fillId="13" borderId="9" xfId="1" applyFont="1" applyFill="1" applyBorder="1"/>
    <xf numFmtId="0" fontId="5" fillId="13" borderId="9" xfId="0" applyFont="1" applyFill="1" applyBorder="1" applyAlignment="1">
      <alignment horizontal="center" wrapText="1"/>
    </xf>
    <xf numFmtId="0" fontId="0" fillId="13" borderId="4" xfId="0" applyFill="1" applyBorder="1"/>
    <xf numFmtId="0" fontId="1" fillId="13" borderId="7" xfId="0" applyFont="1" applyFill="1" applyBorder="1"/>
    <xf numFmtId="4" fontId="1" fillId="13" borderId="7" xfId="0" applyNumberFormat="1" applyFont="1" applyFill="1" applyBorder="1" applyAlignment="1">
      <alignment horizontal="right"/>
    </xf>
    <xf numFmtId="4" fontId="5" fillId="13" borderId="7" xfId="0" applyNumberFormat="1" applyFont="1" applyFill="1" applyBorder="1" applyAlignment="1">
      <alignment horizontal="right"/>
    </xf>
    <xf numFmtId="4" fontId="0" fillId="13" borderId="7" xfId="0" applyNumberFormat="1" applyFill="1" applyBorder="1"/>
    <xf numFmtId="14" fontId="1" fillId="13" borderId="6" xfId="0" applyNumberFormat="1" applyFont="1" applyFill="1" applyBorder="1" applyAlignment="1">
      <alignment horizontal="right" wrapText="1"/>
    </xf>
    <xf numFmtId="165" fontId="0" fillId="0" borderId="0" xfId="0" applyNumberFormat="1"/>
    <xf numFmtId="4" fontId="1" fillId="13" borderId="1" xfId="0" applyNumberFormat="1" applyFont="1" applyFill="1" applyBorder="1" applyAlignment="1">
      <alignment horizontal="right" vertical="center"/>
    </xf>
    <xf numFmtId="4" fontId="5" fillId="13" borderId="1" xfId="0" applyNumberFormat="1" applyFont="1" applyFill="1" applyBorder="1" applyAlignment="1">
      <alignment horizontal="right" vertical="center"/>
    </xf>
    <xf numFmtId="165" fontId="5" fillId="0" borderId="8" xfId="1" applyFont="1" applyFill="1" applyBorder="1"/>
    <xf numFmtId="0" fontId="5" fillId="2" borderId="7" xfId="0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0" fontId="5" fillId="12" borderId="1" xfId="0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 wrapText="1"/>
    </xf>
    <xf numFmtId="4" fontId="1" fillId="0" borderId="39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" fillId="5" borderId="8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4" fontId="1" fillId="13" borderId="1" xfId="0" applyNumberFormat="1" applyFont="1" applyFill="1" applyBorder="1" applyAlignment="1">
      <alignment horizontal="right" wrapText="1"/>
    </xf>
    <xf numFmtId="0" fontId="1" fillId="13" borderId="1" xfId="0" applyFont="1" applyFill="1" applyBorder="1" applyAlignment="1">
      <alignment horizontal="center" wrapText="1"/>
    </xf>
    <xf numFmtId="4" fontId="1" fillId="13" borderId="2" xfId="0" applyNumberFormat="1" applyFont="1" applyFill="1" applyBorder="1" applyAlignment="1">
      <alignment horizontal="right"/>
    </xf>
    <xf numFmtId="4" fontId="5" fillId="13" borderId="2" xfId="0" applyNumberFormat="1" applyFont="1" applyFill="1" applyBorder="1" applyAlignment="1">
      <alignment horizontal="right"/>
    </xf>
    <xf numFmtId="165" fontId="1" fillId="0" borderId="1" xfId="1" applyNumberFormat="1" applyFont="1" applyBorder="1"/>
    <xf numFmtId="165" fontId="1" fillId="0" borderId="5" xfId="1" applyFont="1" applyFill="1" applyBorder="1"/>
    <xf numFmtId="0" fontId="5" fillId="5" borderId="39" xfId="0" applyFont="1" applyFill="1" applyBorder="1" applyAlignment="1">
      <alignment horizontal="center" wrapText="1"/>
    </xf>
    <xf numFmtId="4" fontId="0" fillId="0" borderId="5" xfId="0" applyNumberFormat="1" applyBorder="1"/>
    <xf numFmtId="2" fontId="0" fillId="0" borderId="18" xfId="0" applyNumberFormat="1" applyBorder="1"/>
    <xf numFmtId="4" fontId="1" fillId="0" borderId="9" xfId="1" applyNumberFormat="1" applyFont="1" applyFill="1" applyBorder="1"/>
    <xf numFmtId="4" fontId="1" fillId="0" borderId="5" xfId="1" applyNumberFormat="1" applyFont="1" applyFill="1" applyBorder="1"/>
    <xf numFmtId="4" fontId="1" fillId="0" borderId="1" xfId="1" applyNumberFormat="1" applyFont="1" applyBorder="1"/>
    <xf numFmtId="4" fontId="1" fillId="0" borderId="18" xfId="1" applyNumberFormat="1" applyFont="1" applyBorder="1"/>
    <xf numFmtId="4" fontId="6" fillId="13" borderId="2" xfId="0" applyNumberFormat="1" applyFont="1" applyFill="1" applyBorder="1" applyAlignment="1">
      <alignment horizontal="right"/>
    </xf>
    <xf numFmtId="0" fontId="5" fillId="13" borderId="2" xfId="0" applyFont="1" applyFill="1" applyBorder="1" applyAlignment="1">
      <alignment horizontal="left"/>
    </xf>
    <xf numFmtId="4" fontId="1" fillId="13" borderId="2" xfId="0" applyNumberFormat="1" applyFont="1" applyFill="1" applyBorder="1" applyAlignment="1"/>
    <xf numFmtId="0" fontId="5" fillId="12" borderId="17" xfId="0" applyFont="1" applyFill="1" applyBorder="1" applyAlignment="1">
      <alignment horizontal="left"/>
    </xf>
    <xf numFmtId="14" fontId="5" fillId="12" borderId="18" xfId="0" applyNumberFormat="1" applyFont="1" applyFill="1" applyBorder="1" applyAlignment="1">
      <alignment horizontal="right"/>
    </xf>
    <xf numFmtId="0" fontId="0" fillId="0" borderId="19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" xfId="0" applyBorder="1" applyAlignment="1">
      <alignment vertical="top"/>
    </xf>
    <xf numFmtId="164" fontId="5" fillId="0" borderId="0" xfId="0" applyNumberFormat="1" applyFont="1"/>
    <xf numFmtId="14" fontId="1" fillId="5" borderId="18" xfId="0" applyNumberFormat="1" applyFont="1" applyFill="1" applyBorder="1" applyAlignment="1">
      <alignment horizontal="right"/>
    </xf>
    <xf numFmtId="0" fontId="5" fillId="12" borderId="1" xfId="0" applyFont="1" applyFill="1" applyBorder="1" applyAlignment="1">
      <alignment horizontal="left"/>
    </xf>
    <xf numFmtId="0" fontId="5" fillId="12" borderId="28" xfId="0" applyFont="1" applyFill="1" applyBorder="1" applyAlignment="1">
      <alignment horizontal="left"/>
    </xf>
    <xf numFmtId="0" fontId="5" fillId="12" borderId="39" xfId="0" applyFont="1" applyFill="1" applyBorder="1" applyAlignment="1">
      <alignment horizontal="center"/>
    </xf>
    <xf numFmtId="4" fontId="5" fillId="12" borderId="39" xfId="0" applyNumberFormat="1" applyFont="1" applyFill="1" applyBorder="1" applyAlignment="1">
      <alignment horizontal="right"/>
    </xf>
    <xf numFmtId="14" fontId="5" fillId="12" borderId="29" xfId="0" applyNumberFormat="1" applyFont="1" applyFill="1" applyBorder="1" applyAlignment="1">
      <alignment horizontal="right"/>
    </xf>
    <xf numFmtId="4" fontId="1" fillId="5" borderId="0" xfId="0" applyNumberFormat="1" applyFont="1" applyFill="1" applyAlignment="1">
      <alignment wrapText="1"/>
    </xf>
    <xf numFmtId="0" fontId="1" fillId="5" borderId="0" xfId="0" applyFont="1" applyFill="1"/>
    <xf numFmtId="0" fontId="5" fillId="4" borderId="24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center" wrapText="1"/>
    </xf>
    <xf numFmtId="4" fontId="5" fillId="4" borderId="27" xfId="0" applyNumberFormat="1" applyFont="1" applyFill="1" applyBorder="1" applyAlignment="1">
      <alignment horizontal="right"/>
    </xf>
    <xf numFmtId="4" fontId="5" fillId="4" borderId="25" xfId="0" applyNumberFormat="1" applyFont="1" applyFill="1" applyBorder="1" applyAlignment="1">
      <alignment horizontal="right"/>
    </xf>
    <xf numFmtId="4" fontId="1" fillId="13" borderId="1" xfId="0" applyNumberFormat="1" applyFont="1" applyFill="1" applyBorder="1" applyAlignment="1">
      <alignment horizontal="right"/>
    </xf>
    <xf numFmtId="14" fontId="1" fillId="13" borderId="1" xfId="0" applyNumberFormat="1" applyFont="1" applyFill="1" applyBorder="1" applyAlignment="1">
      <alignment horizontal="right"/>
    </xf>
    <xf numFmtId="0" fontId="0" fillId="5" borderId="40" xfId="0" applyFill="1" applyBorder="1"/>
    <xf numFmtId="14" fontId="1" fillId="5" borderId="11" xfId="0" applyNumberFormat="1" applyFont="1" applyFill="1" applyBorder="1" applyAlignment="1">
      <alignment horizontal="right" wrapText="1"/>
    </xf>
    <xf numFmtId="165" fontId="5" fillId="12" borderId="1" xfId="0" applyNumberFormat="1" applyFont="1" applyFill="1" applyBorder="1" applyAlignment="1">
      <alignment horizontal="left"/>
    </xf>
    <xf numFmtId="0" fontId="0" fillId="0" borderId="1" xfId="0" applyBorder="1" applyAlignment="1"/>
    <xf numFmtId="4" fontId="0" fillId="0" borderId="1" xfId="0" applyNumberFormat="1" applyBorder="1" applyAlignment="1">
      <alignment horizontal="right"/>
    </xf>
    <xf numFmtId="4" fontId="6" fillId="5" borderId="0" xfId="0" applyNumberFormat="1" applyFont="1" applyFill="1" applyAlignment="1">
      <alignment wrapText="1"/>
    </xf>
    <xf numFmtId="0" fontId="0" fillId="5" borderId="1" xfId="0" applyFill="1" applyBorder="1" applyAlignment="1"/>
    <xf numFmtId="4" fontId="0" fillId="5" borderId="1" xfId="0" applyNumberFormat="1" applyFill="1" applyBorder="1" applyAlignment="1">
      <alignment horizontal="right"/>
    </xf>
    <xf numFmtId="43" fontId="0" fillId="0" borderId="1" xfId="2" applyFont="1" applyBorder="1"/>
    <xf numFmtId="43" fontId="0" fillId="13" borderId="1" xfId="2" applyFont="1" applyFill="1" applyBorder="1"/>
    <xf numFmtId="0" fontId="0" fillId="5" borderId="33" xfId="0" applyFill="1" applyBorder="1" applyAlignment="1"/>
    <xf numFmtId="4" fontId="0" fillId="5" borderId="0" xfId="0" applyNumberFormat="1" applyFill="1" applyBorder="1" applyAlignment="1">
      <alignment horizontal="right"/>
    </xf>
    <xf numFmtId="14" fontId="1" fillId="5" borderId="35" xfId="0" applyNumberFormat="1" applyFont="1" applyFill="1" applyBorder="1" applyAlignment="1">
      <alignment horizontal="right"/>
    </xf>
    <xf numFmtId="0" fontId="0" fillId="13" borderId="17" xfId="0" applyFill="1" applyBorder="1" applyAlignment="1"/>
    <xf numFmtId="14" fontId="1" fillId="13" borderId="35" xfId="0" applyNumberFormat="1" applyFont="1" applyFill="1" applyBorder="1" applyAlignment="1">
      <alignment horizontal="right"/>
    </xf>
    <xf numFmtId="165" fontId="5" fillId="0" borderId="20" xfId="1" applyFont="1" applyFill="1" applyBorder="1"/>
    <xf numFmtId="2" fontId="0" fillId="0" borderId="9" xfId="0" applyNumberFormat="1" applyBorder="1"/>
    <xf numFmtId="0" fontId="1" fillId="0" borderId="17" xfId="0" applyFont="1" applyBorder="1"/>
    <xf numFmtId="0" fontId="0" fillId="5" borderId="17" xfId="0" applyFill="1" applyBorder="1" applyAlignment="1"/>
    <xf numFmtId="0" fontId="1" fillId="5" borderId="9" xfId="0" applyFont="1" applyFill="1" applyBorder="1" applyAlignment="1">
      <alignment horizontal="center" wrapText="1"/>
    </xf>
    <xf numFmtId="14" fontId="1" fillId="13" borderId="18" xfId="0" applyNumberFormat="1" applyFont="1" applyFill="1" applyBorder="1" applyAlignment="1">
      <alignment horizontal="right"/>
    </xf>
    <xf numFmtId="4" fontId="5" fillId="0" borderId="5" xfId="1" applyNumberFormat="1" applyFont="1" applyFill="1" applyBorder="1"/>
    <xf numFmtId="0" fontId="5" fillId="12" borderId="18" xfId="0" applyFont="1" applyFill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4" fontId="1" fillId="5" borderId="9" xfId="0" applyNumberFormat="1" applyFont="1" applyFill="1" applyBorder="1" applyAlignment="1">
      <alignment horizontal="right"/>
    </xf>
    <xf numFmtId="0" fontId="0" fillId="0" borderId="17" xfId="0" applyBorder="1" applyAlignment="1"/>
    <xf numFmtId="14" fontId="5" fillId="12" borderId="20" xfId="0" applyNumberFormat="1" applyFont="1" applyFill="1" applyBorder="1" applyAlignment="1">
      <alignment horizontal="right"/>
    </xf>
    <xf numFmtId="14" fontId="0" fillId="0" borderId="18" xfId="0" applyNumberFormat="1" applyBorder="1" applyAlignment="1"/>
    <xf numFmtId="0" fontId="0" fillId="0" borderId="19" xfId="0" applyBorder="1"/>
    <xf numFmtId="4" fontId="0" fillId="0" borderId="8" xfId="1" applyNumberFormat="1" applyFont="1" applyBorder="1"/>
    <xf numFmtId="14" fontId="1" fillId="5" borderId="20" xfId="0" applyNumberFormat="1" applyFont="1" applyFill="1" applyBorder="1" applyAlignment="1">
      <alignment horizontal="right"/>
    </xf>
    <xf numFmtId="4" fontId="0" fillId="5" borderId="2" xfId="0" applyNumberFormat="1" applyFill="1" applyBorder="1" applyAlignment="1">
      <alignment horizontal="right"/>
    </xf>
    <xf numFmtId="4" fontId="0" fillId="13" borderId="2" xfId="0" applyNumberForma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left"/>
    </xf>
    <xf numFmtId="14" fontId="0" fillId="0" borderId="18" xfId="0" applyNumberFormat="1" applyBorder="1" applyAlignment="1">
      <alignment horizontal="right"/>
    </xf>
    <xf numFmtId="14" fontId="1" fillId="5" borderId="1" xfId="0" applyNumberFormat="1" applyFont="1" applyFill="1" applyBorder="1" applyAlignment="1">
      <alignment horizontal="right"/>
    </xf>
    <xf numFmtId="4" fontId="0" fillId="13" borderId="1" xfId="0" applyNumberFormat="1" applyFill="1" applyBorder="1" applyAlignment="1">
      <alignment horizontal="right"/>
    </xf>
    <xf numFmtId="14" fontId="1" fillId="12" borderId="1" xfId="0" applyNumberFormat="1" applyFont="1" applyFill="1" applyBorder="1" applyAlignment="1">
      <alignment horizontal="right"/>
    </xf>
    <xf numFmtId="4" fontId="5" fillId="5" borderId="9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wrapText="1"/>
    </xf>
    <xf numFmtId="164" fontId="0" fillId="0" borderId="0" xfId="0" applyNumberFormat="1" applyAlignment="1">
      <alignment horizontal="right"/>
    </xf>
    <xf numFmtId="165" fontId="1" fillId="0" borderId="18" xfId="1" applyNumberFormat="1" applyFont="1" applyBorder="1"/>
    <xf numFmtId="0" fontId="14" fillId="0" borderId="1" xfId="0" applyFont="1" applyBorder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left"/>
    </xf>
    <xf numFmtId="0" fontId="13" fillId="0" borderId="1" xfId="0" applyFont="1" applyBorder="1"/>
    <xf numFmtId="0" fontId="1" fillId="5" borderId="8" xfId="0" applyFont="1" applyFill="1" applyBorder="1" applyAlignment="1">
      <alignment horizontal="left"/>
    </xf>
    <xf numFmtId="2" fontId="1" fillId="0" borderId="8" xfId="0" applyNumberFormat="1" applyFont="1" applyBorder="1" applyAlignment="1">
      <alignment wrapText="1"/>
    </xf>
    <xf numFmtId="4" fontId="12" fillId="0" borderId="8" xfId="0" applyNumberFormat="1" applyFont="1" applyBorder="1"/>
    <xf numFmtId="0" fontId="2" fillId="5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2" fillId="14" borderId="0" xfId="0" applyFont="1" applyFill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6" borderId="0" xfId="0" applyFont="1" applyFill="1" applyAlignment="1"/>
    <xf numFmtId="0" fontId="3" fillId="6" borderId="0" xfId="0" applyFont="1" applyFill="1" applyAlignme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9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5" fillId="2" borderId="1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15" fillId="0" borderId="41" xfId="0" applyFont="1" applyBorder="1"/>
    <xf numFmtId="0" fontId="16" fillId="0" borderId="40" xfId="0" applyFont="1" applyBorder="1"/>
    <xf numFmtId="0" fontId="15" fillId="0" borderId="40" xfId="0" applyFont="1" applyBorder="1"/>
  </cellXfs>
  <cellStyles count="5">
    <cellStyle name="Čiarka" xfId="1" builtinId="3"/>
    <cellStyle name="Čiarka 2" xfId="2"/>
    <cellStyle name="Normálna" xfId="0" builtinId="0"/>
    <cellStyle name="Normálna 2" xfId="3"/>
    <cellStyle name="Normálna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8"/>
  <sheetViews>
    <sheetView topLeftCell="A4" zoomScale="87" zoomScaleNormal="87" workbookViewId="0">
      <pane ySplit="10" topLeftCell="A95" activePane="bottomLeft" state="frozen"/>
      <selection activeCell="A4" sqref="A4"/>
      <selection pane="bottomLeft" activeCell="I103" sqref="I103"/>
    </sheetView>
  </sheetViews>
  <sheetFormatPr defaultRowHeight="12.75" x14ac:dyDescent="0.2"/>
  <cols>
    <col min="1" max="1" width="26.42578125" customWidth="1"/>
    <col min="2" max="2" width="41.5703125" style="58" customWidth="1"/>
    <col min="3" max="3" width="18" customWidth="1"/>
    <col min="4" max="4" width="18.140625" customWidth="1"/>
    <col min="5" max="5" width="17.5703125" customWidth="1"/>
    <col min="6" max="6" width="14.28515625" customWidth="1"/>
    <col min="7" max="7" width="16.42578125" customWidth="1"/>
    <col min="8" max="8" width="16" style="5" customWidth="1"/>
    <col min="9" max="9" width="27.140625" style="76" customWidth="1"/>
    <col min="10" max="10" width="17.85546875" customWidth="1"/>
    <col min="11" max="11" width="20.42578125" customWidth="1"/>
    <col min="12" max="12" width="18.5703125" customWidth="1"/>
    <col min="13" max="13" width="23.28515625" customWidth="1"/>
  </cols>
  <sheetData>
    <row r="1" spans="1:9" ht="15.75" x14ac:dyDescent="0.25">
      <c r="A1" s="420" t="s">
        <v>0</v>
      </c>
      <c r="B1" s="420"/>
      <c r="C1" s="420"/>
      <c r="D1" s="420"/>
      <c r="E1" s="420"/>
      <c r="F1" s="420"/>
      <c r="G1" s="420"/>
      <c r="H1" s="420"/>
    </row>
    <row r="2" spans="1:9" s="1" customFormat="1" ht="21" customHeight="1" x14ac:dyDescent="0.25">
      <c r="A2" s="43" t="s">
        <v>1</v>
      </c>
      <c r="B2" s="50"/>
      <c r="C2" s="43"/>
      <c r="D2" s="6"/>
      <c r="E2" s="22"/>
      <c r="F2" s="22"/>
      <c r="G2" s="16"/>
      <c r="H2" s="19"/>
      <c r="I2" s="76"/>
    </row>
    <row r="3" spans="1:9" s="1" customFormat="1" ht="15" x14ac:dyDescent="0.2">
      <c r="A3" s="25" t="s">
        <v>2</v>
      </c>
      <c r="B3" s="51"/>
      <c r="C3" s="25"/>
      <c r="D3" s="25"/>
      <c r="E3" s="15"/>
      <c r="F3" s="15"/>
      <c r="G3" s="15"/>
      <c r="H3" s="19"/>
      <c r="I3" s="76"/>
    </row>
    <row r="4" spans="1:9" s="20" customFormat="1" ht="15.75" x14ac:dyDescent="0.25">
      <c r="A4" s="417" t="s">
        <v>102</v>
      </c>
      <c r="B4" s="417"/>
      <c r="C4" s="417"/>
      <c r="D4" s="417"/>
      <c r="E4" s="417"/>
      <c r="F4" s="417"/>
      <c r="G4" s="417"/>
      <c r="H4" s="417"/>
      <c r="I4" s="56"/>
    </row>
    <row r="5" spans="1:9" s="16" customFormat="1" ht="25.5" customHeight="1" x14ac:dyDescent="0.25">
      <c r="A5" s="69" t="s">
        <v>1</v>
      </c>
      <c r="B5" s="69"/>
      <c r="C5" s="69"/>
      <c r="D5" s="70"/>
      <c r="E5" s="71"/>
      <c r="F5" s="71"/>
      <c r="G5" s="72"/>
      <c r="H5" s="73"/>
      <c r="I5" s="83"/>
    </row>
    <row r="6" spans="1:9" s="16" customFormat="1" ht="15" x14ac:dyDescent="0.2">
      <c r="A6" s="29" t="s">
        <v>2</v>
      </c>
      <c r="B6" s="29"/>
      <c r="C6" s="100"/>
      <c r="D6" s="29"/>
      <c r="E6" s="63"/>
      <c r="F6" s="63"/>
      <c r="G6" s="63"/>
      <c r="H6" s="62"/>
      <c r="I6" s="83"/>
    </row>
    <row r="7" spans="1:9" s="1" customFormat="1" ht="15" x14ac:dyDescent="0.2">
      <c r="A7" s="26" t="s">
        <v>3</v>
      </c>
      <c r="B7" s="52"/>
      <c r="C7" s="26"/>
      <c r="D7" s="26"/>
      <c r="E7" s="15"/>
      <c r="F7" s="16"/>
      <c r="G7" s="16"/>
      <c r="H7" s="19"/>
      <c r="I7" s="76"/>
    </row>
    <row r="8" spans="1:9" s="16" customFormat="1" ht="18" customHeight="1" thickBot="1" x14ac:dyDescent="0.3">
      <c r="A8" s="13"/>
      <c r="B8" s="53"/>
      <c r="C8" s="14"/>
      <c r="D8" s="15"/>
      <c r="E8" s="15"/>
      <c r="H8" s="19"/>
      <c r="I8" s="51"/>
    </row>
    <row r="9" spans="1:9" s="16" customFormat="1" ht="18" customHeight="1" x14ac:dyDescent="0.2">
      <c r="A9" s="27" t="s">
        <v>4</v>
      </c>
      <c r="B9" s="54" t="s">
        <v>5</v>
      </c>
      <c r="C9" s="54" t="s">
        <v>6</v>
      </c>
      <c r="D9" s="15"/>
      <c r="E9" s="15"/>
      <c r="H9" s="19"/>
      <c r="I9" s="51"/>
    </row>
    <row r="10" spans="1:9" s="1" customFormat="1" ht="18" customHeight="1" thickBot="1" x14ac:dyDescent="0.25">
      <c r="A10" s="28">
        <v>302011</v>
      </c>
      <c r="B10" s="55" t="s">
        <v>7</v>
      </c>
      <c r="C10" s="55">
        <v>32185</v>
      </c>
      <c r="D10" s="23"/>
      <c r="E10" s="23"/>
      <c r="F10" s="16"/>
      <c r="G10" s="16"/>
      <c r="H10" s="19"/>
      <c r="I10" s="76"/>
    </row>
    <row r="11" spans="1:9" ht="24" customHeight="1" thickBot="1" x14ac:dyDescent="0.25">
      <c r="A11" s="24"/>
      <c r="B11" s="56"/>
      <c r="C11" s="20"/>
      <c r="D11" s="20"/>
      <c r="E11" s="20"/>
      <c r="F11" s="20"/>
      <c r="G11" s="20"/>
      <c r="H11" s="21"/>
    </row>
    <row r="12" spans="1:9" ht="18" customHeight="1" x14ac:dyDescent="0.2">
      <c r="A12" s="426" t="s">
        <v>8</v>
      </c>
      <c r="B12" s="418" t="s">
        <v>9</v>
      </c>
      <c r="C12" s="418" t="s">
        <v>10</v>
      </c>
      <c r="D12" s="421" t="s">
        <v>11</v>
      </c>
      <c r="E12" s="422"/>
      <c r="F12" s="422"/>
      <c r="G12" s="423"/>
      <c r="H12" s="424" t="s">
        <v>12</v>
      </c>
    </row>
    <row r="13" spans="1:9" ht="19.5" customHeight="1" thickBot="1" x14ac:dyDescent="0.25">
      <c r="A13" s="427"/>
      <c r="B13" s="419"/>
      <c r="C13" s="419"/>
      <c r="D13" s="237" t="s">
        <v>13</v>
      </c>
      <c r="E13" s="46" t="s">
        <v>14</v>
      </c>
      <c r="F13" s="237" t="s">
        <v>15</v>
      </c>
      <c r="G13" s="46" t="s">
        <v>16</v>
      </c>
      <c r="H13" s="425"/>
    </row>
    <row r="14" spans="1:9" s="20" customFormat="1" ht="21.75" customHeight="1" x14ac:dyDescent="0.2">
      <c r="A14" s="229" t="s">
        <v>343</v>
      </c>
      <c r="B14" s="97" t="s">
        <v>261</v>
      </c>
      <c r="C14" s="273">
        <f>SUM(D14:G14)</f>
        <v>260877.43</v>
      </c>
      <c r="D14" s="230"/>
      <c r="E14" s="274"/>
      <c r="F14" s="230"/>
      <c r="G14" s="98">
        <v>260877.43</v>
      </c>
      <c r="H14" s="232">
        <v>45356</v>
      </c>
      <c r="I14" s="51"/>
    </row>
    <row r="15" spans="1:9" s="20" customFormat="1" ht="21.75" customHeight="1" x14ac:dyDescent="0.2">
      <c r="A15" s="169" t="s">
        <v>344</v>
      </c>
      <c r="B15" s="86" t="s">
        <v>132</v>
      </c>
      <c r="C15" s="272">
        <f t="shared" ref="C15:C74" si="0">SUM(D15:G15)</f>
        <v>6963420</v>
      </c>
      <c r="D15" s="219"/>
      <c r="E15" s="240"/>
      <c r="F15" s="219"/>
      <c r="G15" s="2">
        <v>6963420</v>
      </c>
      <c r="H15" s="233">
        <v>45356</v>
      </c>
      <c r="I15" s="51"/>
    </row>
    <row r="16" spans="1:9" s="20" customFormat="1" ht="21.75" customHeight="1" x14ac:dyDescent="0.2">
      <c r="A16" s="169" t="s">
        <v>345</v>
      </c>
      <c r="B16" s="86" t="s">
        <v>346</v>
      </c>
      <c r="C16" s="272">
        <f t="shared" si="0"/>
        <v>353819.34</v>
      </c>
      <c r="D16" s="219"/>
      <c r="E16" s="240"/>
      <c r="F16" s="219"/>
      <c r="G16" s="2">
        <v>353819.34</v>
      </c>
      <c r="H16" s="233">
        <v>45356</v>
      </c>
      <c r="I16" s="51"/>
    </row>
    <row r="17" spans="1:9" s="20" customFormat="1" ht="21.75" customHeight="1" x14ac:dyDescent="0.2">
      <c r="A17" s="169" t="s">
        <v>347</v>
      </c>
      <c r="B17" s="86" t="s">
        <v>348</v>
      </c>
      <c r="C17" s="272">
        <f t="shared" si="0"/>
        <v>14544.18</v>
      </c>
      <c r="D17" s="219"/>
      <c r="E17" s="240"/>
      <c r="F17" s="219"/>
      <c r="G17" s="2">
        <v>14544.18</v>
      </c>
      <c r="H17" s="233">
        <v>45356</v>
      </c>
      <c r="I17" s="51"/>
    </row>
    <row r="18" spans="1:9" s="20" customFormat="1" ht="21.75" customHeight="1" x14ac:dyDescent="0.2">
      <c r="A18" s="169" t="s">
        <v>349</v>
      </c>
      <c r="B18" s="86" t="s">
        <v>346</v>
      </c>
      <c r="C18" s="272">
        <f t="shared" si="0"/>
        <v>23192.44</v>
      </c>
      <c r="D18" s="219"/>
      <c r="E18" s="240"/>
      <c r="F18" s="219"/>
      <c r="G18" s="2">
        <v>23192.44</v>
      </c>
      <c r="H18" s="233">
        <v>45356</v>
      </c>
      <c r="I18" s="51"/>
    </row>
    <row r="19" spans="1:9" s="20" customFormat="1" ht="21.75" customHeight="1" x14ac:dyDescent="0.2">
      <c r="A19" s="169" t="s">
        <v>350</v>
      </c>
      <c r="B19" s="86" t="s">
        <v>123</v>
      </c>
      <c r="C19" s="272">
        <f t="shared" si="0"/>
        <v>57697.27</v>
      </c>
      <c r="D19" s="219"/>
      <c r="E19" s="240"/>
      <c r="F19" s="219"/>
      <c r="G19" s="2">
        <v>57697.27</v>
      </c>
      <c r="H19" s="233">
        <v>45356</v>
      </c>
      <c r="I19" s="51"/>
    </row>
    <row r="20" spans="1:9" s="20" customFormat="1" ht="21.75" customHeight="1" x14ac:dyDescent="0.2">
      <c r="A20" s="169" t="s">
        <v>351</v>
      </c>
      <c r="B20" s="86" t="s">
        <v>106</v>
      </c>
      <c r="C20" s="272">
        <f t="shared" si="0"/>
        <v>8181.07</v>
      </c>
      <c r="D20" s="219"/>
      <c r="E20" s="240"/>
      <c r="F20" s="219"/>
      <c r="G20" s="2">
        <v>8181.07</v>
      </c>
      <c r="H20" s="233">
        <v>45356</v>
      </c>
      <c r="I20" s="51"/>
    </row>
    <row r="21" spans="1:9" s="20" customFormat="1" ht="21.75" customHeight="1" x14ac:dyDescent="0.2">
      <c r="A21" s="169" t="s">
        <v>352</v>
      </c>
      <c r="B21" s="86" t="s">
        <v>261</v>
      </c>
      <c r="C21" s="272">
        <f t="shared" si="0"/>
        <v>1956185.36</v>
      </c>
      <c r="D21" s="219"/>
      <c r="E21" s="240"/>
      <c r="F21" s="219"/>
      <c r="G21" s="2">
        <v>1956185.36</v>
      </c>
      <c r="H21" s="233">
        <v>45356</v>
      </c>
      <c r="I21" s="51"/>
    </row>
    <row r="22" spans="1:9" s="20" customFormat="1" ht="21.75" customHeight="1" x14ac:dyDescent="0.2">
      <c r="A22" s="169" t="s">
        <v>353</v>
      </c>
      <c r="B22" s="86" t="s">
        <v>106</v>
      </c>
      <c r="C22" s="272">
        <f t="shared" si="0"/>
        <v>493841.49</v>
      </c>
      <c r="D22" s="219"/>
      <c r="E22" s="240"/>
      <c r="F22" s="219"/>
      <c r="G22" s="2">
        <v>493841.49</v>
      </c>
      <c r="H22" s="233">
        <v>45356</v>
      </c>
      <c r="I22" s="51"/>
    </row>
    <row r="23" spans="1:9" s="20" customFormat="1" ht="21.75" customHeight="1" x14ac:dyDescent="0.2">
      <c r="A23" s="169" t="s">
        <v>354</v>
      </c>
      <c r="B23" s="86" t="s">
        <v>106</v>
      </c>
      <c r="C23" s="272">
        <f t="shared" si="0"/>
        <v>10389.299999999999</v>
      </c>
      <c r="D23" s="219"/>
      <c r="E23" s="240"/>
      <c r="F23" s="219"/>
      <c r="G23" s="2">
        <v>10389.299999999999</v>
      </c>
      <c r="H23" s="233">
        <v>45356</v>
      </c>
      <c r="I23" s="51"/>
    </row>
    <row r="24" spans="1:9" s="20" customFormat="1" ht="21.75" customHeight="1" x14ac:dyDescent="0.2">
      <c r="A24" s="169" t="s">
        <v>355</v>
      </c>
      <c r="B24" s="86" t="s">
        <v>106</v>
      </c>
      <c r="C24" s="272">
        <f t="shared" si="0"/>
        <v>8635.58</v>
      </c>
      <c r="D24" s="219"/>
      <c r="E24" s="240"/>
      <c r="F24" s="219"/>
      <c r="G24" s="2">
        <v>8635.58</v>
      </c>
      <c r="H24" s="233">
        <v>45356</v>
      </c>
      <c r="I24" s="51"/>
    </row>
    <row r="25" spans="1:9" s="20" customFormat="1" ht="21.75" customHeight="1" x14ac:dyDescent="0.2">
      <c r="A25" s="169" t="s">
        <v>356</v>
      </c>
      <c r="B25" s="86" t="s">
        <v>104</v>
      </c>
      <c r="C25" s="272">
        <f t="shared" si="0"/>
        <v>618184.21</v>
      </c>
      <c r="D25" s="219"/>
      <c r="E25" s="240"/>
      <c r="F25" s="219"/>
      <c r="G25" s="2">
        <v>618184.21</v>
      </c>
      <c r="H25" s="233">
        <v>45356</v>
      </c>
      <c r="I25" s="51"/>
    </row>
    <row r="26" spans="1:9" s="20" customFormat="1" ht="21.75" customHeight="1" x14ac:dyDescent="0.2">
      <c r="A26" s="169" t="s">
        <v>357</v>
      </c>
      <c r="B26" s="86" t="s">
        <v>106</v>
      </c>
      <c r="C26" s="272">
        <f t="shared" si="0"/>
        <v>448335.03</v>
      </c>
      <c r="D26" s="219"/>
      <c r="E26" s="240"/>
      <c r="F26" s="219"/>
      <c r="G26" s="2">
        <v>448335.03</v>
      </c>
      <c r="H26" s="233">
        <v>45356</v>
      </c>
      <c r="I26" s="51"/>
    </row>
    <row r="27" spans="1:9" s="20" customFormat="1" ht="21.75" customHeight="1" x14ac:dyDescent="0.2">
      <c r="A27" s="169" t="s">
        <v>358</v>
      </c>
      <c r="B27" s="86" t="s">
        <v>106</v>
      </c>
      <c r="C27" s="272">
        <f t="shared" si="0"/>
        <v>10378.950000000001</v>
      </c>
      <c r="D27" s="219"/>
      <c r="E27" s="240"/>
      <c r="F27" s="219"/>
      <c r="G27" s="2">
        <v>10378.950000000001</v>
      </c>
      <c r="H27" s="233">
        <v>45356</v>
      </c>
      <c r="I27" s="51"/>
    </row>
    <row r="28" spans="1:9" s="20" customFormat="1" ht="21.75" customHeight="1" x14ac:dyDescent="0.2">
      <c r="A28" s="169" t="s">
        <v>359</v>
      </c>
      <c r="B28" s="86" t="s">
        <v>127</v>
      </c>
      <c r="C28" s="272">
        <f t="shared" si="0"/>
        <v>224558.33</v>
      </c>
      <c r="D28" s="219"/>
      <c r="E28" s="240"/>
      <c r="F28" s="219"/>
      <c r="G28" s="2">
        <v>224558.33</v>
      </c>
      <c r="H28" s="233">
        <v>45356</v>
      </c>
      <c r="I28" s="51"/>
    </row>
    <row r="29" spans="1:9" s="20" customFormat="1" ht="21.75" customHeight="1" x14ac:dyDescent="0.2">
      <c r="A29" s="169" t="s">
        <v>360</v>
      </c>
      <c r="B29" s="86" t="s">
        <v>112</v>
      </c>
      <c r="C29" s="272">
        <f t="shared" si="0"/>
        <v>131671.64000000001</v>
      </c>
      <c r="D29" s="219"/>
      <c r="E29" s="240"/>
      <c r="F29" s="219"/>
      <c r="G29" s="2">
        <v>131671.64000000001</v>
      </c>
      <c r="H29" s="233">
        <v>45356</v>
      </c>
      <c r="I29" s="51"/>
    </row>
    <row r="30" spans="1:9" s="20" customFormat="1" ht="21.75" customHeight="1" x14ac:dyDescent="0.2">
      <c r="A30" s="169" t="s">
        <v>361</v>
      </c>
      <c r="B30" s="86" t="s">
        <v>112</v>
      </c>
      <c r="C30" s="272">
        <f t="shared" si="0"/>
        <v>1846.8</v>
      </c>
      <c r="D30" s="219"/>
      <c r="E30" s="240"/>
      <c r="F30" s="219"/>
      <c r="G30" s="2">
        <v>1846.8</v>
      </c>
      <c r="H30" s="233">
        <v>45356</v>
      </c>
      <c r="I30" s="51"/>
    </row>
    <row r="31" spans="1:9" s="20" customFormat="1" ht="21.75" customHeight="1" x14ac:dyDescent="0.2">
      <c r="A31" s="169" t="s">
        <v>362</v>
      </c>
      <c r="B31" s="86" t="s">
        <v>261</v>
      </c>
      <c r="C31" s="272">
        <f t="shared" si="0"/>
        <v>232821.44</v>
      </c>
      <c r="D31" s="219"/>
      <c r="E31" s="240"/>
      <c r="F31" s="219"/>
      <c r="G31" s="2">
        <v>232821.44</v>
      </c>
      <c r="H31" s="233">
        <v>45356</v>
      </c>
      <c r="I31" s="51"/>
    </row>
    <row r="32" spans="1:9" s="20" customFormat="1" ht="21.75" customHeight="1" x14ac:dyDescent="0.2">
      <c r="A32" s="169" t="s">
        <v>363</v>
      </c>
      <c r="B32" s="86" t="s">
        <v>364</v>
      </c>
      <c r="C32" s="272">
        <f t="shared" si="0"/>
        <v>1127637</v>
      </c>
      <c r="D32" s="219"/>
      <c r="E32" s="240"/>
      <c r="F32" s="219"/>
      <c r="G32" s="2">
        <v>1127637</v>
      </c>
      <c r="H32" s="233">
        <v>45356</v>
      </c>
      <c r="I32" s="51"/>
    </row>
    <row r="33" spans="1:9" s="20" customFormat="1" ht="21.75" customHeight="1" x14ac:dyDescent="0.2">
      <c r="A33" s="169" t="s">
        <v>365</v>
      </c>
      <c r="B33" s="86" t="s">
        <v>123</v>
      </c>
      <c r="C33" s="272">
        <f t="shared" si="0"/>
        <v>364107.91</v>
      </c>
      <c r="D33" s="219"/>
      <c r="E33" s="240"/>
      <c r="F33" s="219"/>
      <c r="G33" s="2">
        <v>364107.91</v>
      </c>
      <c r="H33" s="233">
        <v>45356</v>
      </c>
      <c r="I33" s="51"/>
    </row>
    <row r="34" spans="1:9" s="20" customFormat="1" ht="21.75" customHeight="1" x14ac:dyDescent="0.2">
      <c r="A34" s="169" t="s">
        <v>366</v>
      </c>
      <c r="B34" s="86" t="s">
        <v>367</v>
      </c>
      <c r="C34" s="272">
        <f t="shared" si="0"/>
        <v>25638.34</v>
      </c>
      <c r="D34" s="219"/>
      <c r="E34" s="240"/>
      <c r="F34" s="219"/>
      <c r="G34" s="2">
        <v>25638.34</v>
      </c>
      <c r="H34" s="233">
        <v>45356</v>
      </c>
      <c r="I34" s="51"/>
    </row>
    <row r="35" spans="1:9" s="20" customFormat="1" ht="21.75" customHeight="1" x14ac:dyDescent="0.2">
      <c r="A35" s="169" t="s">
        <v>368</v>
      </c>
      <c r="B35" s="86" t="s">
        <v>132</v>
      </c>
      <c r="C35" s="272">
        <f t="shared" si="0"/>
        <v>1102579.6499999999</v>
      </c>
      <c r="D35" s="219"/>
      <c r="E35" s="240"/>
      <c r="F35" s="219"/>
      <c r="G35" s="2">
        <v>1102579.6499999999</v>
      </c>
      <c r="H35" s="233">
        <v>45356</v>
      </c>
      <c r="I35" s="51"/>
    </row>
    <row r="36" spans="1:9" s="20" customFormat="1" ht="21.75" customHeight="1" x14ac:dyDescent="0.2">
      <c r="A36" s="169" t="s">
        <v>369</v>
      </c>
      <c r="B36" s="86" t="s">
        <v>312</v>
      </c>
      <c r="C36" s="272">
        <f t="shared" si="0"/>
        <v>46207.95</v>
      </c>
      <c r="D36" s="201"/>
      <c r="E36" s="200"/>
      <c r="F36" s="201"/>
      <c r="G36" s="2">
        <v>46207.95</v>
      </c>
      <c r="H36" s="233">
        <v>45356</v>
      </c>
      <c r="I36" s="51"/>
    </row>
    <row r="37" spans="1:9" s="20" customFormat="1" ht="21.75" customHeight="1" x14ac:dyDescent="0.2">
      <c r="A37" s="234" t="s">
        <v>370</v>
      </c>
      <c r="B37" s="205" t="s">
        <v>127</v>
      </c>
      <c r="C37" s="272">
        <f t="shared" si="0"/>
        <v>91515.05</v>
      </c>
      <c r="D37" s="207"/>
      <c r="E37" s="200"/>
      <c r="F37" s="207"/>
      <c r="G37" s="206">
        <v>91515.05</v>
      </c>
      <c r="H37" s="235">
        <v>45356</v>
      </c>
      <c r="I37" s="51"/>
    </row>
    <row r="38" spans="1:9" s="20" customFormat="1" ht="21.75" customHeight="1" x14ac:dyDescent="0.2">
      <c r="A38" s="169" t="s">
        <v>703</v>
      </c>
      <c r="B38" s="86" t="s">
        <v>261</v>
      </c>
      <c r="C38" s="272">
        <f t="shared" si="0"/>
        <v>1245735.53</v>
      </c>
      <c r="D38" s="207"/>
      <c r="E38" s="2">
        <v>0</v>
      </c>
      <c r="F38" s="207"/>
      <c r="G38" s="2">
        <v>1245735.53</v>
      </c>
      <c r="H38" s="233">
        <v>45370</v>
      </c>
      <c r="I38" s="51"/>
    </row>
    <row r="39" spans="1:9" s="20" customFormat="1" ht="21.75" customHeight="1" x14ac:dyDescent="0.2">
      <c r="A39" s="169" t="s">
        <v>704</v>
      </c>
      <c r="B39" s="86" t="s">
        <v>346</v>
      </c>
      <c r="C39" s="272">
        <f t="shared" si="0"/>
        <v>441112.04</v>
      </c>
      <c r="D39" s="207"/>
      <c r="E39" s="2">
        <v>0</v>
      </c>
      <c r="F39" s="207"/>
      <c r="G39" s="2">
        <v>441112.04</v>
      </c>
      <c r="H39" s="235">
        <v>45370</v>
      </c>
      <c r="I39" s="51"/>
    </row>
    <row r="40" spans="1:9" s="20" customFormat="1" ht="21.75" customHeight="1" x14ac:dyDescent="0.2">
      <c r="A40" s="169" t="s">
        <v>705</v>
      </c>
      <c r="B40" s="86" t="s">
        <v>740</v>
      </c>
      <c r="C40" s="272">
        <f t="shared" si="0"/>
        <v>25683.68</v>
      </c>
      <c r="D40" s="207"/>
      <c r="E40" s="2">
        <v>13517.73</v>
      </c>
      <c r="F40" s="207"/>
      <c r="G40" s="2">
        <v>12165.95</v>
      </c>
      <c r="H40" s="233">
        <v>45370</v>
      </c>
      <c r="I40" s="51"/>
    </row>
    <row r="41" spans="1:9" s="20" customFormat="1" ht="21.75" customHeight="1" x14ac:dyDescent="0.2">
      <c r="A41" s="169" t="s">
        <v>706</v>
      </c>
      <c r="B41" s="86" t="s">
        <v>312</v>
      </c>
      <c r="C41" s="272">
        <f t="shared" si="0"/>
        <v>913579.25</v>
      </c>
      <c r="D41" s="207"/>
      <c r="E41" s="2">
        <v>0</v>
      </c>
      <c r="F41" s="207"/>
      <c r="G41" s="2">
        <v>913579.25</v>
      </c>
      <c r="H41" s="235">
        <v>45370</v>
      </c>
      <c r="I41" s="51"/>
    </row>
    <row r="42" spans="1:9" s="20" customFormat="1" ht="21.75" customHeight="1" x14ac:dyDescent="0.2">
      <c r="A42" s="169" t="s">
        <v>707</v>
      </c>
      <c r="B42" s="86" t="s">
        <v>312</v>
      </c>
      <c r="C42" s="272">
        <f t="shared" si="0"/>
        <v>13312.52</v>
      </c>
      <c r="D42" s="207"/>
      <c r="E42" s="2">
        <v>0</v>
      </c>
      <c r="F42" s="207"/>
      <c r="G42" s="2">
        <v>13312.52</v>
      </c>
      <c r="H42" s="233">
        <v>45370</v>
      </c>
      <c r="I42" s="51"/>
    </row>
    <row r="43" spans="1:9" s="20" customFormat="1" ht="21.75" customHeight="1" x14ac:dyDescent="0.2">
      <c r="A43" s="169" t="s">
        <v>708</v>
      </c>
      <c r="B43" s="86" t="s">
        <v>326</v>
      </c>
      <c r="C43" s="272">
        <f t="shared" si="0"/>
        <v>46112.55</v>
      </c>
      <c r="D43" s="207"/>
      <c r="E43" s="2">
        <v>0</v>
      </c>
      <c r="F43" s="207"/>
      <c r="G43" s="2">
        <v>46112.55</v>
      </c>
      <c r="H43" s="235">
        <v>45370</v>
      </c>
      <c r="I43" s="51"/>
    </row>
    <row r="44" spans="1:9" s="20" customFormat="1" ht="21.75" customHeight="1" x14ac:dyDescent="0.2">
      <c r="A44" s="169" t="s">
        <v>709</v>
      </c>
      <c r="B44" s="86" t="s">
        <v>326</v>
      </c>
      <c r="C44" s="272">
        <f t="shared" si="0"/>
        <v>440143.2</v>
      </c>
      <c r="D44" s="207"/>
      <c r="E44" s="2">
        <v>0</v>
      </c>
      <c r="F44" s="207"/>
      <c r="G44" s="2">
        <v>440143.2</v>
      </c>
      <c r="H44" s="233">
        <v>45370</v>
      </c>
      <c r="I44" s="51"/>
    </row>
    <row r="45" spans="1:9" s="20" customFormat="1" ht="21.75" customHeight="1" x14ac:dyDescent="0.2">
      <c r="A45" s="169" t="s">
        <v>710</v>
      </c>
      <c r="B45" s="86" t="s">
        <v>346</v>
      </c>
      <c r="C45" s="272">
        <f t="shared" si="0"/>
        <v>591414.18999999994</v>
      </c>
      <c r="D45" s="207"/>
      <c r="E45" s="2">
        <v>0</v>
      </c>
      <c r="F45" s="207"/>
      <c r="G45" s="2">
        <v>591414.18999999994</v>
      </c>
      <c r="H45" s="235">
        <v>45370</v>
      </c>
      <c r="I45" s="51"/>
    </row>
    <row r="46" spans="1:9" s="20" customFormat="1" ht="21.75" customHeight="1" x14ac:dyDescent="0.2">
      <c r="A46" s="169" t="s">
        <v>711</v>
      </c>
      <c r="B46" s="86" t="s">
        <v>106</v>
      </c>
      <c r="C46" s="272">
        <f t="shared" si="0"/>
        <v>7262.44</v>
      </c>
      <c r="D46" s="207"/>
      <c r="E46" s="2">
        <v>0</v>
      </c>
      <c r="F46" s="207"/>
      <c r="G46" s="2">
        <v>7262.44</v>
      </c>
      <c r="H46" s="233">
        <v>45370</v>
      </c>
      <c r="I46" s="51"/>
    </row>
    <row r="47" spans="1:9" s="20" customFormat="1" ht="21.75" customHeight="1" x14ac:dyDescent="0.2">
      <c r="A47" s="169" t="s">
        <v>712</v>
      </c>
      <c r="B47" s="86" t="s">
        <v>106</v>
      </c>
      <c r="C47" s="272">
        <f t="shared" si="0"/>
        <v>7262.44</v>
      </c>
      <c r="D47" s="207"/>
      <c r="E47" s="2">
        <v>0</v>
      </c>
      <c r="F47" s="207"/>
      <c r="G47" s="2">
        <v>7262.44</v>
      </c>
      <c r="H47" s="235">
        <v>45370</v>
      </c>
      <c r="I47" s="51"/>
    </row>
    <row r="48" spans="1:9" s="20" customFormat="1" ht="21.75" customHeight="1" x14ac:dyDescent="0.2">
      <c r="A48" s="169" t="s">
        <v>713</v>
      </c>
      <c r="B48" s="86" t="s">
        <v>106</v>
      </c>
      <c r="C48" s="272">
        <f t="shared" si="0"/>
        <v>1156264.7</v>
      </c>
      <c r="D48" s="207"/>
      <c r="E48" s="2">
        <v>0</v>
      </c>
      <c r="F48" s="207"/>
      <c r="G48" s="2">
        <v>1156264.7</v>
      </c>
      <c r="H48" s="233">
        <v>45370</v>
      </c>
      <c r="I48" s="51"/>
    </row>
    <row r="49" spans="1:9" s="20" customFormat="1" ht="21.75" customHeight="1" x14ac:dyDescent="0.2">
      <c r="A49" s="169" t="s">
        <v>714</v>
      </c>
      <c r="B49" s="86" t="s">
        <v>106</v>
      </c>
      <c r="C49" s="272">
        <f t="shared" si="0"/>
        <v>12380.41</v>
      </c>
      <c r="D49" s="207"/>
      <c r="E49" s="2">
        <v>0</v>
      </c>
      <c r="F49" s="207"/>
      <c r="G49" s="2">
        <v>12380.41</v>
      </c>
      <c r="H49" s="235">
        <v>45370</v>
      </c>
      <c r="I49" s="51"/>
    </row>
    <row r="50" spans="1:9" s="20" customFormat="1" ht="21.75" customHeight="1" x14ac:dyDescent="0.2">
      <c r="A50" s="169" t="s">
        <v>715</v>
      </c>
      <c r="B50" s="86" t="s">
        <v>106</v>
      </c>
      <c r="C50" s="272">
        <f t="shared" si="0"/>
        <v>1051319.8799999999</v>
      </c>
      <c r="D50" s="207"/>
      <c r="E50" s="2">
        <v>0</v>
      </c>
      <c r="F50" s="207"/>
      <c r="G50" s="2">
        <v>1051319.8799999999</v>
      </c>
      <c r="H50" s="233">
        <v>45370</v>
      </c>
      <c r="I50" s="51"/>
    </row>
    <row r="51" spans="1:9" s="20" customFormat="1" ht="21.75" customHeight="1" x14ac:dyDescent="0.2">
      <c r="A51" s="169" t="s">
        <v>716</v>
      </c>
      <c r="B51" s="86" t="s">
        <v>106</v>
      </c>
      <c r="C51" s="272">
        <f t="shared" si="0"/>
        <v>12628.18</v>
      </c>
      <c r="D51" s="207"/>
      <c r="E51" s="2">
        <v>0</v>
      </c>
      <c r="F51" s="207"/>
      <c r="G51" s="2">
        <v>12628.18</v>
      </c>
      <c r="H51" s="235">
        <v>45370</v>
      </c>
      <c r="I51" s="51"/>
    </row>
    <row r="52" spans="1:9" s="20" customFormat="1" ht="21.75" customHeight="1" x14ac:dyDescent="0.2">
      <c r="A52" s="169" t="s">
        <v>717</v>
      </c>
      <c r="B52" s="86" t="s">
        <v>106</v>
      </c>
      <c r="C52" s="272">
        <f t="shared" si="0"/>
        <v>297498.15000000002</v>
      </c>
      <c r="D52" s="207"/>
      <c r="E52" s="2">
        <v>0</v>
      </c>
      <c r="F52" s="207"/>
      <c r="G52" s="2">
        <v>297498.15000000002</v>
      </c>
      <c r="H52" s="233">
        <v>45370</v>
      </c>
      <c r="I52" s="51"/>
    </row>
    <row r="53" spans="1:9" s="20" customFormat="1" ht="21.75" customHeight="1" x14ac:dyDescent="0.2">
      <c r="A53" s="169" t="s">
        <v>718</v>
      </c>
      <c r="B53" s="86" t="s">
        <v>106</v>
      </c>
      <c r="C53" s="272">
        <f t="shared" si="0"/>
        <v>12380.51</v>
      </c>
      <c r="D53" s="207"/>
      <c r="E53" s="2">
        <v>0</v>
      </c>
      <c r="F53" s="207"/>
      <c r="G53" s="2">
        <v>12380.51</v>
      </c>
      <c r="H53" s="235">
        <v>45370</v>
      </c>
      <c r="I53" s="51"/>
    </row>
    <row r="54" spans="1:9" s="20" customFormat="1" ht="21.75" customHeight="1" x14ac:dyDescent="0.2">
      <c r="A54" s="169" t="s">
        <v>719</v>
      </c>
      <c r="B54" s="86" t="s">
        <v>130</v>
      </c>
      <c r="C54" s="272">
        <f t="shared" si="0"/>
        <v>10260</v>
      </c>
      <c r="D54" s="207"/>
      <c r="E54" s="2">
        <v>5400</v>
      </c>
      <c r="F54" s="207"/>
      <c r="G54" s="2">
        <v>4860</v>
      </c>
      <c r="H54" s="233">
        <v>45370</v>
      </c>
      <c r="I54" s="51"/>
    </row>
    <row r="55" spans="1:9" s="20" customFormat="1" ht="21.75" customHeight="1" x14ac:dyDescent="0.2">
      <c r="A55" s="169" t="s">
        <v>720</v>
      </c>
      <c r="B55" s="86" t="s">
        <v>326</v>
      </c>
      <c r="C55" s="272">
        <f t="shared" si="0"/>
        <v>11921.7</v>
      </c>
      <c r="D55" s="207"/>
      <c r="E55" s="2">
        <v>0</v>
      </c>
      <c r="F55" s="207"/>
      <c r="G55" s="2">
        <v>11921.7</v>
      </c>
      <c r="H55" s="235">
        <v>45370</v>
      </c>
      <c r="I55" s="51"/>
    </row>
    <row r="56" spans="1:9" s="20" customFormat="1" ht="21.75" customHeight="1" x14ac:dyDescent="0.2">
      <c r="A56" s="169" t="s">
        <v>721</v>
      </c>
      <c r="B56" s="86" t="s">
        <v>741</v>
      </c>
      <c r="C56" s="272">
        <f t="shared" si="0"/>
        <v>30924.27</v>
      </c>
      <c r="D56" s="207"/>
      <c r="E56" s="2">
        <v>0</v>
      </c>
      <c r="F56" s="207"/>
      <c r="G56" s="2">
        <v>30924.27</v>
      </c>
      <c r="H56" s="233">
        <v>45370</v>
      </c>
      <c r="I56" s="51"/>
    </row>
    <row r="57" spans="1:9" s="20" customFormat="1" ht="21.75" customHeight="1" x14ac:dyDescent="0.2">
      <c r="A57" s="169" t="s">
        <v>722</v>
      </c>
      <c r="B57" s="86" t="s">
        <v>312</v>
      </c>
      <c r="C57" s="272">
        <f t="shared" si="0"/>
        <v>296613.43</v>
      </c>
      <c r="D57" s="207"/>
      <c r="E57" s="2">
        <v>0</v>
      </c>
      <c r="F57" s="207"/>
      <c r="G57" s="2">
        <v>296613.43</v>
      </c>
      <c r="H57" s="235">
        <v>45370</v>
      </c>
      <c r="I57" s="51"/>
    </row>
    <row r="58" spans="1:9" s="20" customFormat="1" ht="21.75" customHeight="1" x14ac:dyDescent="0.2">
      <c r="A58" s="169" t="s">
        <v>723</v>
      </c>
      <c r="B58" s="86" t="s">
        <v>312</v>
      </c>
      <c r="C58" s="272">
        <f t="shared" si="0"/>
        <v>492264.01</v>
      </c>
      <c r="D58" s="207"/>
      <c r="E58" s="2">
        <v>0</v>
      </c>
      <c r="F58" s="207"/>
      <c r="G58" s="2">
        <v>492264.01</v>
      </c>
      <c r="H58" s="233">
        <v>45370</v>
      </c>
      <c r="I58" s="51"/>
    </row>
    <row r="59" spans="1:9" s="20" customFormat="1" ht="21.75" customHeight="1" x14ac:dyDescent="0.2">
      <c r="A59" s="169" t="s">
        <v>724</v>
      </c>
      <c r="B59" s="86" t="s">
        <v>106</v>
      </c>
      <c r="C59" s="272">
        <f t="shared" si="0"/>
        <v>590891.39</v>
      </c>
      <c r="D59" s="207"/>
      <c r="E59" s="2">
        <v>0</v>
      </c>
      <c r="F59" s="207"/>
      <c r="G59" s="2">
        <v>590891.39</v>
      </c>
      <c r="H59" s="235">
        <v>45370</v>
      </c>
      <c r="I59" s="51"/>
    </row>
    <row r="60" spans="1:9" s="20" customFormat="1" ht="21.75" customHeight="1" x14ac:dyDescent="0.2">
      <c r="A60" s="169" t="s">
        <v>725</v>
      </c>
      <c r="B60" s="86" t="s">
        <v>106</v>
      </c>
      <c r="C60" s="272">
        <f t="shared" si="0"/>
        <v>1674208.52</v>
      </c>
      <c r="D60" s="207"/>
      <c r="E60" s="2">
        <v>0</v>
      </c>
      <c r="F60" s="207"/>
      <c r="G60" s="2">
        <v>1674208.52</v>
      </c>
      <c r="H60" s="233">
        <v>45370</v>
      </c>
      <c r="I60" s="51"/>
    </row>
    <row r="61" spans="1:9" s="20" customFormat="1" ht="21.75" customHeight="1" x14ac:dyDescent="0.2">
      <c r="A61" s="169" t="s">
        <v>726</v>
      </c>
      <c r="B61" s="86" t="s">
        <v>326</v>
      </c>
      <c r="C61" s="272">
        <f t="shared" si="0"/>
        <v>217643.22</v>
      </c>
      <c r="D61" s="207"/>
      <c r="E61" s="2">
        <v>0</v>
      </c>
      <c r="F61" s="207"/>
      <c r="G61" s="2">
        <v>217643.22</v>
      </c>
      <c r="H61" s="235">
        <v>45370</v>
      </c>
      <c r="I61" s="51"/>
    </row>
    <row r="62" spans="1:9" s="20" customFormat="1" ht="21.75" customHeight="1" x14ac:dyDescent="0.2">
      <c r="A62" s="169" t="s">
        <v>727</v>
      </c>
      <c r="B62" s="86" t="s">
        <v>326</v>
      </c>
      <c r="C62" s="272">
        <f t="shared" si="0"/>
        <v>617511.32999999996</v>
      </c>
      <c r="D62" s="207"/>
      <c r="E62" s="2">
        <v>0</v>
      </c>
      <c r="F62" s="207"/>
      <c r="G62" s="2">
        <v>617511.32999999996</v>
      </c>
      <c r="H62" s="233">
        <v>45370</v>
      </c>
      <c r="I62" s="51"/>
    </row>
    <row r="63" spans="1:9" s="20" customFormat="1" ht="21.75" customHeight="1" x14ac:dyDescent="0.2">
      <c r="A63" s="169" t="s">
        <v>728</v>
      </c>
      <c r="B63" s="86" t="s">
        <v>326</v>
      </c>
      <c r="C63" s="272">
        <f t="shared" si="0"/>
        <v>21649.43</v>
      </c>
      <c r="D63" s="207"/>
      <c r="E63" s="2">
        <v>0</v>
      </c>
      <c r="F63" s="207"/>
      <c r="G63" s="2">
        <v>21649.43</v>
      </c>
      <c r="H63" s="235">
        <v>45370</v>
      </c>
      <c r="I63" s="51"/>
    </row>
    <row r="64" spans="1:9" s="20" customFormat="1" ht="21.75" customHeight="1" x14ac:dyDescent="0.2">
      <c r="A64" s="169" t="s">
        <v>729</v>
      </c>
      <c r="B64" s="86" t="s">
        <v>112</v>
      </c>
      <c r="C64" s="272">
        <f t="shared" si="0"/>
        <v>7892.22</v>
      </c>
      <c r="D64" s="207"/>
      <c r="E64" s="2">
        <v>0</v>
      </c>
      <c r="F64" s="207"/>
      <c r="G64" s="2">
        <v>7892.22</v>
      </c>
      <c r="H64" s="233">
        <v>45370</v>
      </c>
      <c r="I64" s="51"/>
    </row>
    <row r="65" spans="1:9" s="20" customFormat="1" ht="21.75" customHeight="1" x14ac:dyDescent="0.2">
      <c r="A65" s="169" t="s">
        <v>730</v>
      </c>
      <c r="B65" s="86" t="s">
        <v>346</v>
      </c>
      <c r="C65" s="272">
        <f t="shared" si="0"/>
        <v>99267.4</v>
      </c>
      <c r="D65" s="207"/>
      <c r="E65" s="2">
        <v>0</v>
      </c>
      <c r="F65" s="207"/>
      <c r="G65" s="2">
        <v>99267.4</v>
      </c>
      <c r="H65" s="235">
        <v>45370</v>
      </c>
      <c r="I65" s="51"/>
    </row>
    <row r="66" spans="1:9" s="20" customFormat="1" ht="21.75" customHeight="1" x14ac:dyDescent="0.2">
      <c r="A66" s="169" t="s">
        <v>731</v>
      </c>
      <c r="B66" s="86" t="s">
        <v>346</v>
      </c>
      <c r="C66" s="272">
        <f t="shared" si="0"/>
        <v>399326.61</v>
      </c>
      <c r="D66" s="207"/>
      <c r="E66" s="2">
        <v>0</v>
      </c>
      <c r="F66" s="207"/>
      <c r="G66" s="2">
        <v>399326.61</v>
      </c>
      <c r="H66" s="233">
        <v>45370</v>
      </c>
      <c r="I66" s="51"/>
    </row>
    <row r="67" spans="1:9" s="20" customFormat="1" ht="21.75" customHeight="1" x14ac:dyDescent="0.2">
      <c r="A67" s="169" t="s">
        <v>732</v>
      </c>
      <c r="B67" s="86" t="s">
        <v>134</v>
      </c>
      <c r="C67" s="272">
        <f t="shared" si="0"/>
        <v>8170</v>
      </c>
      <c r="D67" s="207"/>
      <c r="E67" s="2">
        <v>4300</v>
      </c>
      <c r="F67" s="207"/>
      <c r="G67" s="2">
        <v>3870</v>
      </c>
      <c r="H67" s="235">
        <v>45370</v>
      </c>
      <c r="I67" s="51"/>
    </row>
    <row r="68" spans="1:9" s="20" customFormat="1" ht="21.75" customHeight="1" x14ac:dyDescent="0.2">
      <c r="A68" s="169" t="s">
        <v>733</v>
      </c>
      <c r="B68" s="86" t="s">
        <v>742</v>
      </c>
      <c r="C68" s="272">
        <f t="shared" si="0"/>
        <v>7095.58</v>
      </c>
      <c r="D68" s="207"/>
      <c r="E68" s="2">
        <v>0</v>
      </c>
      <c r="F68" s="207"/>
      <c r="G68" s="2">
        <v>7095.58</v>
      </c>
      <c r="H68" s="233">
        <v>45370</v>
      </c>
      <c r="I68" s="51"/>
    </row>
    <row r="69" spans="1:9" s="20" customFormat="1" ht="21.75" customHeight="1" x14ac:dyDescent="0.2">
      <c r="A69" s="169" t="s">
        <v>734</v>
      </c>
      <c r="B69" s="86" t="s">
        <v>743</v>
      </c>
      <c r="C69" s="272">
        <f t="shared" si="0"/>
        <v>15539.87</v>
      </c>
      <c r="D69" s="207"/>
      <c r="E69" s="2">
        <v>0</v>
      </c>
      <c r="F69" s="207"/>
      <c r="G69" s="2">
        <v>15539.87</v>
      </c>
      <c r="H69" s="235">
        <v>45370</v>
      </c>
      <c r="I69" s="51"/>
    </row>
    <row r="70" spans="1:9" s="20" customFormat="1" ht="21.75" customHeight="1" x14ac:dyDescent="0.2">
      <c r="A70" s="169" t="s">
        <v>735</v>
      </c>
      <c r="B70" s="86" t="s">
        <v>346</v>
      </c>
      <c r="C70" s="272">
        <f t="shared" si="0"/>
        <v>711077.09</v>
      </c>
      <c r="D70" s="207"/>
      <c r="E70" s="2">
        <v>0</v>
      </c>
      <c r="F70" s="207"/>
      <c r="G70" s="2">
        <v>711077.09</v>
      </c>
      <c r="H70" s="233">
        <v>45370</v>
      </c>
      <c r="I70" s="51"/>
    </row>
    <row r="71" spans="1:9" s="20" customFormat="1" ht="21.75" customHeight="1" x14ac:dyDescent="0.2">
      <c r="A71" s="169" t="s">
        <v>736</v>
      </c>
      <c r="B71" s="86" t="s">
        <v>744</v>
      </c>
      <c r="C71" s="272">
        <f t="shared" si="0"/>
        <v>9548.0400000000009</v>
      </c>
      <c r="D71" s="201"/>
      <c r="E71" s="2">
        <v>0</v>
      </c>
      <c r="F71" s="201"/>
      <c r="G71" s="2">
        <v>9548.0400000000009</v>
      </c>
      <c r="H71" s="235">
        <v>45370</v>
      </c>
      <c r="I71" s="51"/>
    </row>
    <row r="72" spans="1:9" s="20" customFormat="1" ht="21.75" customHeight="1" x14ac:dyDescent="0.2">
      <c r="A72" s="169" t="s">
        <v>737</v>
      </c>
      <c r="B72" s="86" t="s">
        <v>180</v>
      </c>
      <c r="C72" s="272">
        <f t="shared" si="0"/>
        <v>8088.53</v>
      </c>
      <c r="D72" s="201"/>
      <c r="E72" s="2">
        <v>4257.12</v>
      </c>
      <c r="F72" s="201"/>
      <c r="G72" s="2">
        <v>3831.41</v>
      </c>
      <c r="H72" s="233">
        <v>45370</v>
      </c>
      <c r="I72" s="51"/>
    </row>
    <row r="73" spans="1:9" s="20" customFormat="1" ht="21.75" customHeight="1" x14ac:dyDescent="0.2">
      <c r="A73" s="169" t="s">
        <v>738</v>
      </c>
      <c r="B73" s="86" t="s">
        <v>346</v>
      </c>
      <c r="C73" s="272">
        <f t="shared" si="0"/>
        <v>2216297.77</v>
      </c>
      <c r="D73" s="201"/>
      <c r="E73" s="2">
        <v>0</v>
      </c>
      <c r="F73" s="201"/>
      <c r="G73" s="2">
        <v>2216297.77</v>
      </c>
      <c r="H73" s="235">
        <v>45370</v>
      </c>
      <c r="I73" s="51"/>
    </row>
    <row r="74" spans="1:9" s="20" customFormat="1" ht="21.75" customHeight="1" x14ac:dyDescent="0.2">
      <c r="A74" s="169" t="s">
        <v>739</v>
      </c>
      <c r="B74" s="86" t="s">
        <v>134</v>
      </c>
      <c r="C74" s="325">
        <f t="shared" si="0"/>
        <v>285079.90000000002</v>
      </c>
      <c r="D74" s="201"/>
      <c r="E74" s="2">
        <v>150042.06</v>
      </c>
      <c r="F74" s="201"/>
      <c r="G74" s="2">
        <v>135037.84</v>
      </c>
      <c r="H74" s="233">
        <v>45370</v>
      </c>
      <c r="I74" s="51"/>
    </row>
    <row r="75" spans="1:9" s="20" customFormat="1" ht="21.75" customHeight="1" x14ac:dyDescent="0.2">
      <c r="A75" s="348" t="s">
        <v>371</v>
      </c>
      <c r="B75" s="324"/>
      <c r="C75" s="74">
        <f>SUM(C14:C74)</f>
        <v>28581625.739999991</v>
      </c>
      <c r="D75" s="74">
        <f t="shared" ref="D75:G75" si="1">SUM(D14:D74)</f>
        <v>0</v>
      </c>
      <c r="E75" s="74">
        <f t="shared" si="1"/>
        <v>177516.91</v>
      </c>
      <c r="F75" s="74">
        <f t="shared" si="1"/>
        <v>0</v>
      </c>
      <c r="G75" s="74">
        <f t="shared" si="1"/>
        <v>28404108.829999994</v>
      </c>
      <c r="H75" s="349"/>
      <c r="I75" s="51"/>
    </row>
    <row r="76" spans="1:9" s="20" customFormat="1" ht="21" customHeight="1" x14ac:dyDescent="0.2">
      <c r="A76" s="396" t="s">
        <v>1553</v>
      </c>
      <c r="B76" s="217" t="s">
        <v>1426</v>
      </c>
      <c r="C76" s="290">
        <f>SUM(D76:G76)</f>
        <v>232143.1</v>
      </c>
      <c r="D76" s="290"/>
      <c r="E76" s="397">
        <v>122180.58</v>
      </c>
      <c r="F76" s="290"/>
      <c r="G76" s="218">
        <v>109962.52</v>
      </c>
      <c r="H76" s="398">
        <v>45385</v>
      </c>
      <c r="I76" s="51"/>
    </row>
    <row r="77" spans="1:9" s="20" customFormat="1" ht="21" customHeight="1" x14ac:dyDescent="0.2">
      <c r="A77" s="169" t="s">
        <v>1554</v>
      </c>
      <c r="B77" s="86" t="s">
        <v>322</v>
      </c>
      <c r="C77" s="282">
        <f t="shared" ref="C77:C94" si="2">SUM(D77:G77)</f>
        <v>296395.94</v>
      </c>
      <c r="D77" s="282"/>
      <c r="E77" s="203">
        <v>0</v>
      </c>
      <c r="F77" s="282"/>
      <c r="G77" s="2">
        <v>296395.94</v>
      </c>
      <c r="H77" s="354">
        <v>45385</v>
      </c>
      <c r="I77" s="51"/>
    </row>
    <row r="78" spans="1:9" s="20" customFormat="1" ht="21" customHeight="1" x14ac:dyDescent="0.2">
      <c r="A78" s="169" t="s">
        <v>1555</v>
      </c>
      <c r="B78" s="86" t="s">
        <v>112</v>
      </c>
      <c r="C78" s="282">
        <f t="shared" si="2"/>
        <v>966.72</v>
      </c>
      <c r="D78" s="282"/>
      <c r="E78" s="203">
        <v>0</v>
      </c>
      <c r="F78" s="282"/>
      <c r="G78" s="2">
        <v>966.72</v>
      </c>
      <c r="H78" s="354">
        <v>45385</v>
      </c>
      <c r="I78" s="51"/>
    </row>
    <row r="79" spans="1:9" s="20" customFormat="1" ht="21" customHeight="1" x14ac:dyDescent="0.2">
      <c r="A79" s="393" t="s">
        <v>1719</v>
      </c>
      <c r="B79" s="217" t="s">
        <v>326</v>
      </c>
      <c r="C79" s="282">
        <f t="shared" si="2"/>
        <v>291023.56</v>
      </c>
      <c r="D79" s="282"/>
      <c r="E79" s="372">
        <v>260389.51</v>
      </c>
      <c r="F79" s="282"/>
      <c r="G79" s="372">
        <v>30634.05</v>
      </c>
      <c r="H79" s="354">
        <v>45399</v>
      </c>
      <c r="I79" s="51"/>
    </row>
    <row r="80" spans="1:9" s="20" customFormat="1" ht="21" customHeight="1" x14ac:dyDescent="0.2">
      <c r="A80" s="393" t="s">
        <v>1720</v>
      </c>
      <c r="B80" s="86" t="s">
        <v>106</v>
      </c>
      <c r="C80" s="282">
        <f t="shared" si="2"/>
        <v>3013955.41</v>
      </c>
      <c r="D80" s="282"/>
      <c r="E80" s="372">
        <v>2696696.94</v>
      </c>
      <c r="F80" s="282"/>
      <c r="G80" s="372">
        <v>317258.46999999997</v>
      </c>
      <c r="H80" s="354">
        <v>45399</v>
      </c>
      <c r="I80" s="51"/>
    </row>
    <row r="81" spans="1:9" s="20" customFormat="1" ht="21" customHeight="1" x14ac:dyDescent="0.2">
      <c r="A81" s="393" t="s">
        <v>1721</v>
      </c>
      <c r="B81" s="86" t="s">
        <v>106</v>
      </c>
      <c r="C81" s="282">
        <f t="shared" si="2"/>
        <v>8821.18</v>
      </c>
      <c r="D81" s="282"/>
      <c r="E81" s="372">
        <v>7892.63</v>
      </c>
      <c r="F81" s="282"/>
      <c r="G81" s="372">
        <v>928.55</v>
      </c>
      <c r="H81" s="354">
        <v>45399</v>
      </c>
      <c r="I81" s="51"/>
    </row>
    <row r="82" spans="1:9" s="20" customFormat="1" ht="21" customHeight="1" x14ac:dyDescent="0.2">
      <c r="A82" s="393" t="s">
        <v>1722</v>
      </c>
      <c r="B82" s="86" t="s">
        <v>312</v>
      </c>
      <c r="C82" s="282">
        <f t="shared" si="2"/>
        <v>1070747.95</v>
      </c>
      <c r="D82" s="282"/>
      <c r="E82" s="372">
        <v>958037.65</v>
      </c>
      <c r="F82" s="282"/>
      <c r="G82" s="372">
        <v>112710.3</v>
      </c>
      <c r="H82" s="354">
        <v>45399</v>
      </c>
      <c r="I82" s="51"/>
    </row>
    <row r="83" spans="1:9" s="20" customFormat="1" ht="21" customHeight="1" x14ac:dyDescent="0.2">
      <c r="A83" s="169" t="s">
        <v>1828</v>
      </c>
      <c r="B83" s="86" t="s">
        <v>346</v>
      </c>
      <c r="C83" s="282">
        <f t="shared" si="2"/>
        <v>49698.95</v>
      </c>
      <c r="D83" s="282"/>
      <c r="E83" s="2">
        <v>0</v>
      </c>
      <c r="F83" s="282"/>
      <c r="G83" s="2">
        <v>49698.95</v>
      </c>
      <c r="H83" s="354">
        <v>45411</v>
      </c>
      <c r="I83" s="51"/>
    </row>
    <row r="84" spans="1:9" s="20" customFormat="1" ht="21" customHeight="1" x14ac:dyDescent="0.2">
      <c r="A84" s="169" t="s">
        <v>1829</v>
      </c>
      <c r="B84" s="86" t="s">
        <v>889</v>
      </c>
      <c r="C84" s="282">
        <f t="shared" si="2"/>
        <v>10996.44</v>
      </c>
      <c r="D84" s="282"/>
      <c r="E84" s="2">
        <v>0</v>
      </c>
      <c r="F84" s="282"/>
      <c r="G84" s="2">
        <v>10996.44</v>
      </c>
      <c r="H84" s="354">
        <v>45411</v>
      </c>
      <c r="I84" s="51"/>
    </row>
    <row r="85" spans="1:9" s="20" customFormat="1" ht="21" customHeight="1" x14ac:dyDescent="0.2">
      <c r="A85" s="169" t="s">
        <v>1830</v>
      </c>
      <c r="B85" s="86" t="s">
        <v>367</v>
      </c>
      <c r="C85" s="282">
        <f t="shared" si="2"/>
        <v>11304.66</v>
      </c>
      <c r="D85" s="282"/>
      <c r="E85" s="2">
        <v>0</v>
      </c>
      <c r="F85" s="282"/>
      <c r="G85" s="2">
        <v>11304.66</v>
      </c>
      <c r="H85" s="354">
        <v>45411</v>
      </c>
      <c r="I85" s="51"/>
    </row>
    <row r="86" spans="1:9" s="20" customFormat="1" ht="17.25" customHeight="1" x14ac:dyDescent="0.2">
      <c r="A86" s="355" t="s">
        <v>1552</v>
      </c>
      <c r="B86" s="324"/>
      <c r="C86" s="74">
        <f>SUM(C76:C85)</f>
        <v>4986053.9100000011</v>
      </c>
      <c r="D86" s="74">
        <f t="shared" ref="D86:G86" si="3">SUM(D76:D85)</f>
        <v>0</v>
      </c>
      <c r="E86" s="74">
        <f t="shared" si="3"/>
        <v>4045197.3099999996</v>
      </c>
      <c r="F86" s="74">
        <f t="shared" si="3"/>
        <v>0</v>
      </c>
      <c r="G86" s="74">
        <f t="shared" si="3"/>
        <v>940856.6</v>
      </c>
      <c r="H86" s="174"/>
      <c r="I86" s="51"/>
    </row>
    <row r="87" spans="1:9" s="20" customFormat="1" ht="19.5" customHeight="1" x14ac:dyDescent="0.2">
      <c r="A87" s="86" t="s">
        <v>1887</v>
      </c>
      <c r="B87" s="86" t="s">
        <v>1625</v>
      </c>
      <c r="C87" s="282">
        <f t="shared" si="2"/>
        <v>86188.47</v>
      </c>
      <c r="D87" s="282"/>
      <c r="E87" s="2">
        <v>0</v>
      </c>
      <c r="F87" s="282"/>
      <c r="G87" s="2">
        <v>86188.47</v>
      </c>
      <c r="H87" s="403">
        <v>45436</v>
      </c>
      <c r="I87" s="51"/>
    </row>
    <row r="88" spans="1:9" s="20" customFormat="1" ht="19.5" customHeight="1" x14ac:dyDescent="0.2">
      <c r="A88" s="86" t="s">
        <v>1888</v>
      </c>
      <c r="B88" s="86" t="s">
        <v>889</v>
      </c>
      <c r="C88" s="282">
        <f t="shared" si="2"/>
        <v>7813.98</v>
      </c>
      <c r="D88" s="282"/>
      <c r="E88" s="2">
        <v>0</v>
      </c>
      <c r="F88" s="282"/>
      <c r="G88" s="2">
        <v>7813.98</v>
      </c>
      <c r="H88" s="403">
        <v>45432</v>
      </c>
      <c r="I88" s="51"/>
    </row>
    <row r="89" spans="1:9" s="20" customFormat="1" ht="19.5" customHeight="1" x14ac:dyDescent="0.2">
      <c r="A89" s="86" t="s">
        <v>1889</v>
      </c>
      <c r="B89" s="86" t="s">
        <v>1890</v>
      </c>
      <c r="C89" s="282">
        <f t="shared" si="2"/>
        <v>600635.98</v>
      </c>
      <c r="D89" s="282"/>
      <c r="E89" s="2">
        <v>0</v>
      </c>
      <c r="F89" s="282"/>
      <c r="G89" s="2">
        <v>600635.98</v>
      </c>
      <c r="H89" s="403">
        <v>45432</v>
      </c>
      <c r="I89" s="51"/>
    </row>
    <row r="90" spans="1:9" s="20" customFormat="1" ht="19.5" customHeight="1" x14ac:dyDescent="0.2">
      <c r="A90" s="86" t="s">
        <v>1891</v>
      </c>
      <c r="B90" s="86" t="s">
        <v>261</v>
      </c>
      <c r="C90" s="282">
        <f t="shared" si="2"/>
        <v>401764.65</v>
      </c>
      <c r="D90" s="282"/>
      <c r="E90" s="2">
        <v>0</v>
      </c>
      <c r="F90" s="282"/>
      <c r="G90" s="2">
        <v>401764.65</v>
      </c>
      <c r="H90" s="403">
        <v>45432</v>
      </c>
      <c r="I90" s="51"/>
    </row>
    <row r="91" spans="1:9" s="20" customFormat="1" ht="19.5" customHeight="1" x14ac:dyDescent="0.2">
      <c r="A91" s="86" t="s">
        <v>1892</v>
      </c>
      <c r="B91" s="86" t="s">
        <v>118</v>
      </c>
      <c r="C91" s="282">
        <f t="shared" si="2"/>
        <v>797385.93</v>
      </c>
      <c r="D91" s="282"/>
      <c r="E91" s="2">
        <v>0</v>
      </c>
      <c r="F91" s="282"/>
      <c r="G91" s="2">
        <v>797385.93</v>
      </c>
      <c r="H91" s="403">
        <v>45432</v>
      </c>
      <c r="I91" s="51"/>
    </row>
    <row r="92" spans="1:9" s="20" customFormat="1" ht="19.5" customHeight="1" x14ac:dyDescent="0.2">
      <c r="A92" s="86" t="s">
        <v>1974</v>
      </c>
      <c r="B92" s="86" t="s">
        <v>261</v>
      </c>
      <c r="C92" s="282">
        <f t="shared" si="2"/>
        <v>1856783.7</v>
      </c>
      <c r="D92" s="282"/>
      <c r="E92" s="2">
        <v>1661332.79</v>
      </c>
      <c r="F92" s="2"/>
      <c r="G92" s="2">
        <v>195450.91</v>
      </c>
      <c r="H92" s="403">
        <v>45432</v>
      </c>
      <c r="I92" s="51"/>
    </row>
    <row r="93" spans="1:9" s="20" customFormat="1" ht="19.5" customHeight="1" x14ac:dyDescent="0.2">
      <c r="A93" s="86" t="s">
        <v>2035</v>
      </c>
      <c r="B93" s="86" t="s">
        <v>106</v>
      </c>
      <c r="C93" s="282">
        <f t="shared" si="2"/>
        <v>570</v>
      </c>
      <c r="D93" s="282"/>
      <c r="E93" s="202">
        <v>0</v>
      </c>
      <c r="F93" s="2"/>
      <c r="G93" s="202">
        <v>570</v>
      </c>
      <c r="H93" s="403">
        <v>45436</v>
      </c>
      <c r="I93" s="51"/>
    </row>
    <row r="94" spans="1:9" s="20" customFormat="1" ht="19.5" customHeight="1" x14ac:dyDescent="0.2">
      <c r="A94" s="86" t="s">
        <v>2036</v>
      </c>
      <c r="B94" s="86" t="s">
        <v>326</v>
      </c>
      <c r="C94" s="282">
        <f t="shared" si="2"/>
        <v>54874.26</v>
      </c>
      <c r="D94" s="282"/>
      <c r="E94" s="202">
        <v>0</v>
      </c>
      <c r="F94" s="2"/>
      <c r="G94" s="2">
        <v>54874.26</v>
      </c>
      <c r="H94" s="403">
        <v>45436</v>
      </c>
      <c r="I94" s="51"/>
    </row>
    <row r="95" spans="1:9" s="20" customFormat="1" ht="21.75" customHeight="1" thickBot="1" x14ac:dyDescent="0.25">
      <c r="A95" s="227" t="s">
        <v>1881</v>
      </c>
      <c r="B95" s="228"/>
      <c r="C95" s="225">
        <f>SUM(C87:C94)</f>
        <v>3806016.9699999997</v>
      </c>
      <c r="D95" s="225">
        <f t="shared" ref="D95:G95" si="4">SUM(D87:D94)</f>
        <v>0</v>
      </c>
      <c r="E95" s="225">
        <f t="shared" si="4"/>
        <v>1661332.79</v>
      </c>
      <c r="F95" s="225">
        <f t="shared" si="4"/>
        <v>0</v>
      </c>
      <c r="G95" s="225">
        <f t="shared" si="4"/>
        <v>2144684.1800000002</v>
      </c>
      <c r="H95" s="226"/>
      <c r="I95" s="373"/>
    </row>
    <row r="96" spans="1:9" s="20" customFormat="1" ht="23.25" customHeight="1" thickBot="1" x14ac:dyDescent="0.25">
      <c r="A96" s="213" t="s">
        <v>17</v>
      </c>
      <c r="B96" s="214"/>
      <c r="C96" s="215">
        <f>C75+C86+C95</f>
        <v>37373696.61999999</v>
      </c>
      <c r="D96" s="215">
        <f t="shared" ref="D96:G96" si="5">D75+D86+D95</f>
        <v>0</v>
      </c>
      <c r="E96" s="215">
        <f t="shared" si="5"/>
        <v>5884047.0099999998</v>
      </c>
      <c r="F96" s="215">
        <f t="shared" si="5"/>
        <v>0</v>
      </c>
      <c r="G96" s="215">
        <f t="shared" si="5"/>
        <v>31489649.609999996</v>
      </c>
      <c r="H96" s="216"/>
      <c r="I96" s="51"/>
    </row>
    <row r="97" spans="1:10" s="20" customFormat="1" x14ac:dyDescent="0.2">
      <c r="A97" s="198"/>
      <c r="B97" s="199"/>
      <c r="C97" s="199"/>
      <c r="D97" s="199"/>
      <c r="E97" s="198"/>
      <c r="F97" s="199"/>
      <c r="G97" s="198"/>
      <c r="H97" s="199"/>
      <c r="I97" s="51"/>
    </row>
    <row r="98" spans="1:10" s="20" customFormat="1" ht="27" customHeight="1" thickBot="1" x14ac:dyDescent="0.25">
      <c r="A98" s="198"/>
      <c r="B98" s="199"/>
      <c r="C98" s="199"/>
      <c r="D98" s="199"/>
      <c r="E98" s="198"/>
      <c r="F98" s="199"/>
      <c r="G98" s="198"/>
      <c r="H98" s="199"/>
      <c r="I98" s="51"/>
    </row>
    <row r="99" spans="1:10" s="6" customFormat="1" ht="17.25" customHeight="1" thickBot="1" x14ac:dyDescent="0.25">
      <c r="A99"/>
      <c r="B99"/>
      <c r="C99"/>
      <c r="D99" s="261" t="s">
        <v>20</v>
      </c>
      <c r="E99" s="262" t="s">
        <v>21</v>
      </c>
      <c r="F99" s="262" t="s">
        <v>22</v>
      </c>
      <c r="G99" s="263" t="s">
        <v>23</v>
      </c>
      <c r="H99" s="5"/>
      <c r="I99" s="76"/>
    </row>
    <row r="100" spans="1:10" s="6" customFormat="1" ht="17.25" customHeight="1" x14ac:dyDescent="0.2">
      <c r="A100" s="180" t="s">
        <v>44</v>
      </c>
      <c r="B100" s="97"/>
      <c r="C100" s="248">
        <f>C96-C101</f>
        <v>37373696.61999999</v>
      </c>
      <c r="D100" s="248">
        <f>SUM(D96-D101)</f>
        <v>0</v>
      </c>
      <c r="E100" s="248">
        <f t="shared" ref="E100:G100" si="6">SUM(E96-E101)</f>
        <v>5884047.0099999998</v>
      </c>
      <c r="F100" s="248">
        <f t="shared" si="6"/>
        <v>0</v>
      </c>
      <c r="G100" s="249">
        <f t="shared" si="6"/>
        <v>31489649.609999996</v>
      </c>
      <c r="H100" s="5"/>
      <c r="I100" s="76"/>
    </row>
    <row r="101" spans="1:10" s="6" customFormat="1" ht="17.25" customHeight="1" x14ac:dyDescent="0.2">
      <c r="A101" s="139" t="s">
        <v>43</v>
      </c>
      <c r="B101" s="86"/>
      <c r="C101" s="111"/>
      <c r="D101" s="111"/>
      <c r="E101" s="111"/>
      <c r="F101" s="111"/>
      <c r="G101" s="250"/>
      <c r="H101" s="5"/>
      <c r="I101" s="76"/>
    </row>
    <row r="102" spans="1:10" s="6" customFormat="1" ht="21.75" customHeight="1" x14ac:dyDescent="0.2">
      <c r="A102" s="251" t="s">
        <v>19</v>
      </c>
      <c r="B102" s="107"/>
      <c r="C102" s="108">
        <f>SUM(C100:C101)</f>
        <v>37373696.61999999</v>
      </c>
      <c r="D102" s="108">
        <f t="shared" ref="D102:G102" si="7">SUM(D100:D101)</f>
        <v>0</v>
      </c>
      <c r="E102" s="108">
        <f t="shared" si="7"/>
        <v>5884047.0099999998</v>
      </c>
      <c r="F102" s="108">
        <f t="shared" si="7"/>
        <v>0</v>
      </c>
      <c r="G102" s="252">
        <f t="shared" si="7"/>
        <v>31489649.609999996</v>
      </c>
      <c r="H102" s="5"/>
      <c r="I102" s="76"/>
      <c r="J102" s="59"/>
    </row>
    <row r="103" spans="1:10" s="6" customFormat="1" ht="21.75" customHeight="1" x14ac:dyDescent="0.2">
      <c r="A103" s="253" t="s">
        <v>101</v>
      </c>
      <c r="B103" s="186"/>
      <c r="C103" s="196"/>
      <c r="D103" s="196">
        <f>D112</f>
        <v>0</v>
      </c>
      <c r="E103" s="196">
        <f t="shared" ref="E103:G103" si="8">E112</f>
        <v>0</v>
      </c>
      <c r="F103" s="196">
        <f t="shared" si="8"/>
        <v>0</v>
      </c>
      <c r="G103" s="254">
        <f t="shared" si="8"/>
        <v>2301.7200000000003</v>
      </c>
      <c r="H103" s="5"/>
      <c r="I103" s="76"/>
      <c r="J103" s="59"/>
    </row>
    <row r="104" spans="1:10" s="6" customFormat="1" ht="21.75" customHeight="1" thickBot="1" x14ac:dyDescent="0.25">
      <c r="A104" s="131" t="s">
        <v>100</v>
      </c>
      <c r="B104" s="266"/>
      <c r="C104" s="132">
        <f>SUM(C102-C103)</f>
        <v>37373696.61999999</v>
      </c>
      <c r="D104" s="132">
        <f t="shared" ref="D104:G104" si="9">SUM(D102-D103)</f>
        <v>0</v>
      </c>
      <c r="E104" s="132">
        <f t="shared" si="9"/>
        <v>5884047.0099999998</v>
      </c>
      <c r="F104" s="132">
        <f t="shared" si="9"/>
        <v>0</v>
      </c>
      <c r="G104" s="267">
        <f t="shared" si="9"/>
        <v>31487347.889999997</v>
      </c>
      <c r="H104" s="5"/>
      <c r="I104" s="407"/>
      <c r="J104" s="59"/>
    </row>
    <row r="105" spans="1:10" s="6" customFormat="1" ht="17.25" customHeight="1" x14ac:dyDescent="0.2">
      <c r="A105"/>
      <c r="B105" s="58"/>
      <c r="C105"/>
      <c r="D105"/>
      <c r="E105"/>
      <c r="F105"/>
      <c r="G105"/>
      <c r="H105" s="5"/>
      <c r="I105" s="76"/>
    </row>
    <row r="106" spans="1:10" s="6" customFormat="1" ht="17.25" customHeight="1" x14ac:dyDescent="0.2">
      <c r="A106"/>
      <c r="B106" s="58"/>
      <c r="C106"/>
      <c r="D106"/>
      <c r="E106"/>
      <c r="F106"/>
      <c r="G106"/>
      <c r="H106" s="5"/>
      <c r="I106" s="76"/>
    </row>
    <row r="107" spans="1:10" s="6" customFormat="1" ht="21.75" customHeight="1" thickBot="1" x14ac:dyDescent="0.25">
      <c r="A107"/>
      <c r="B107"/>
      <c r="C107"/>
      <c r="D107"/>
      <c r="E107"/>
      <c r="F107"/>
      <c r="G107"/>
      <c r="H107" s="5"/>
      <c r="I107" s="76"/>
      <c r="J107" s="59"/>
    </row>
    <row r="108" spans="1:10" s="6" customFormat="1" ht="21.75" customHeight="1" thickBot="1" x14ac:dyDescent="0.25">
      <c r="A108" s="104" t="s">
        <v>18</v>
      </c>
      <c r="B108" s="247"/>
      <c r="C108" s="117"/>
      <c r="D108" s="244" t="s">
        <v>13</v>
      </c>
      <c r="E108" s="245" t="s">
        <v>14</v>
      </c>
      <c r="F108" s="244" t="s">
        <v>15</v>
      </c>
      <c r="G108" s="246" t="s">
        <v>16</v>
      </c>
      <c r="H108" s="10"/>
      <c r="I108" s="76"/>
      <c r="J108" s="59"/>
    </row>
    <row r="109" spans="1:10" s="6" customFormat="1" ht="21.75" customHeight="1" x14ac:dyDescent="0.2">
      <c r="A109" s="414" t="s">
        <v>736</v>
      </c>
      <c r="B109" s="415" t="s">
        <v>1803</v>
      </c>
      <c r="C109" s="218"/>
      <c r="D109" s="218"/>
      <c r="E109" s="218"/>
      <c r="F109" s="416"/>
      <c r="G109" s="218">
        <v>22.8</v>
      </c>
      <c r="H109" s="187"/>
      <c r="I109" s="76"/>
      <c r="J109" s="59"/>
    </row>
    <row r="110" spans="1:10" s="6" customFormat="1" ht="21.75" customHeight="1" x14ac:dyDescent="0.2">
      <c r="A110" s="412" t="s">
        <v>357</v>
      </c>
      <c r="B110" s="391"/>
      <c r="C110" s="2"/>
      <c r="D110" s="2"/>
      <c r="E110" s="2"/>
      <c r="F110" s="188"/>
      <c r="G110" s="2">
        <v>454.27</v>
      </c>
      <c r="H110" s="187">
        <v>45449</v>
      </c>
      <c r="I110" s="76"/>
      <c r="J110" s="59"/>
    </row>
    <row r="111" spans="1:10" s="6" customFormat="1" ht="21.75" customHeight="1" x14ac:dyDescent="0.25">
      <c r="A111" s="413" t="s">
        <v>353</v>
      </c>
      <c r="B111" s="391"/>
      <c r="C111" s="2"/>
      <c r="D111" s="2"/>
      <c r="E111" s="2"/>
      <c r="F111" s="188"/>
      <c r="G111" s="2">
        <v>1824.65</v>
      </c>
      <c r="H111" s="187">
        <v>45449</v>
      </c>
      <c r="I111" s="76"/>
      <c r="J111" s="59"/>
    </row>
    <row r="112" spans="1:10" s="6" customFormat="1" ht="21.75" customHeight="1" x14ac:dyDescent="0.2">
      <c r="A112" s="107" t="s">
        <v>19</v>
      </c>
      <c r="B112" s="130"/>
      <c r="C112" s="108"/>
      <c r="D112" s="108">
        <f>SUM(D109)</f>
        <v>0</v>
      </c>
      <c r="E112" s="108">
        <f t="shared" ref="E112:F112" si="10">SUM(E109)</f>
        <v>0</v>
      </c>
      <c r="F112" s="108">
        <f t="shared" si="10"/>
        <v>0</v>
      </c>
      <c r="G112" s="108">
        <f>SUM(G109:G111)</f>
        <v>2301.7200000000003</v>
      </c>
      <c r="H112" s="5"/>
      <c r="I112" s="76"/>
      <c r="J112" s="59"/>
    </row>
    <row r="113" spans="1:10" s="6" customFormat="1" ht="21.75" customHeight="1" x14ac:dyDescent="0.2">
      <c r="A113"/>
      <c r="B113" s="58"/>
      <c r="C113"/>
      <c r="D113"/>
      <c r="E113"/>
      <c r="F113"/>
      <c r="G113"/>
      <c r="H113" s="5"/>
      <c r="I113" s="76"/>
      <c r="J113" s="59"/>
    </row>
    <row r="114" spans="1:10" s="6" customFormat="1" ht="17.25" customHeight="1" x14ac:dyDescent="0.2">
      <c r="A114"/>
      <c r="B114" s="58"/>
      <c r="C114"/>
      <c r="D114"/>
      <c r="E114"/>
      <c r="F114"/>
      <c r="G114"/>
      <c r="H114" s="5"/>
      <c r="I114" s="76"/>
    </row>
    <row r="115" spans="1:10" s="6" customFormat="1" ht="17.25" customHeight="1" x14ac:dyDescent="0.2">
      <c r="A115"/>
      <c r="B115" s="58"/>
      <c r="C115"/>
      <c r="D115"/>
      <c r="E115"/>
      <c r="F115"/>
      <c r="G115"/>
      <c r="H115" s="5"/>
      <c r="I115" s="76"/>
    </row>
    <row r="116" spans="1:10" s="6" customFormat="1" ht="17.25" customHeight="1" x14ac:dyDescent="0.2">
      <c r="A116"/>
      <c r="B116" s="58"/>
      <c r="C116"/>
      <c r="D116"/>
      <c r="E116"/>
      <c r="F116"/>
      <c r="G116"/>
      <c r="H116" s="5"/>
      <c r="I116" s="76"/>
    </row>
    <row r="117" spans="1:10" s="6" customFormat="1" ht="17.25" customHeight="1" x14ac:dyDescent="0.2">
      <c r="A117"/>
      <c r="B117" s="58"/>
      <c r="C117"/>
      <c r="D117"/>
      <c r="E117"/>
      <c r="F117"/>
      <c r="G117"/>
      <c r="H117" s="5"/>
      <c r="I117" s="76"/>
    </row>
    <row r="118" spans="1:10" s="6" customFormat="1" ht="21.75" customHeight="1" x14ac:dyDescent="0.2">
      <c r="A118"/>
      <c r="B118" s="58"/>
      <c r="C118"/>
      <c r="D118"/>
      <c r="E118"/>
      <c r="F118"/>
      <c r="G118"/>
      <c r="H118" s="5"/>
      <c r="I118" s="76"/>
      <c r="J118" s="59"/>
    </row>
    <row r="119" spans="1:10" s="6" customFormat="1" ht="21.75" customHeight="1" x14ac:dyDescent="0.2">
      <c r="A119"/>
      <c r="B119" s="58"/>
      <c r="C119"/>
      <c r="D119"/>
      <c r="E119"/>
      <c r="F119"/>
      <c r="G119"/>
      <c r="H119" s="5"/>
      <c r="I119" s="76"/>
      <c r="J119" s="59"/>
    </row>
    <row r="120" spans="1:10" s="6" customFormat="1" ht="21.75" customHeight="1" x14ac:dyDescent="0.2">
      <c r="A120"/>
      <c r="B120" s="58"/>
      <c r="C120"/>
      <c r="D120"/>
      <c r="E120"/>
      <c r="F120"/>
      <c r="G120"/>
      <c r="H120" s="5"/>
      <c r="I120" s="76"/>
      <c r="J120" s="59"/>
    </row>
    <row r="121" spans="1:10" s="6" customFormat="1" ht="21.75" customHeight="1" x14ac:dyDescent="0.2">
      <c r="A121"/>
      <c r="B121" s="58"/>
      <c r="C121"/>
      <c r="D121"/>
      <c r="E121"/>
      <c r="F121"/>
      <c r="G121"/>
      <c r="H121" s="5"/>
      <c r="I121" s="76"/>
      <c r="J121" s="59"/>
    </row>
    <row r="122" spans="1:10" s="6" customFormat="1" ht="21.75" customHeight="1" x14ac:dyDescent="0.2">
      <c r="A122"/>
      <c r="B122" s="58"/>
      <c r="C122"/>
      <c r="D122"/>
      <c r="E122"/>
      <c r="F122"/>
      <c r="G122"/>
      <c r="H122" s="5"/>
      <c r="I122" s="76"/>
      <c r="J122" s="59"/>
    </row>
    <row r="123" spans="1:10" s="6" customFormat="1" ht="21.75" customHeight="1" x14ac:dyDescent="0.2">
      <c r="A123"/>
      <c r="B123" s="58"/>
      <c r="C123"/>
      <c r="D123"/>
      <c r="E123"/>
      <c r="F123"/>
      <c r="G123"/>
      <c r="H123" s="5"/>
      <c r="I123" s="76"/>
      <c r="J123" s="59"/>
    </row>
    <row r="124" spans="1:10" s="6" customFormat="1" ht="21.75" customHeight="1" x14ac:dyDescent="0.2">
      <c r="A124"/>
      <c r="B124" s="58"/>
      <c r="C124"/>
      <c r="D124"/>
      <c r="E124"/>
      <c r="F124"/>
      <c r="G124"/>
      <c r="H124" s="5"/>
      <c r="I124" s="76"/>
      <c r="J124" s="59"/>
    </row>
    <row r="125" spans="1:10" s="6" customFormat="1" ht="21.75" customHeight="1" x14ac:dyDescent="0.2">
      <c r="A125"/>
      <c r="B125" s="58"/>
      <c r="C125"/>
      <c r="D125"/>
      <c r="E125"/>
      <c r="F125"/>
      <c r="G125"/>
      <c r="H125" s="5"/>
      <c r="I125" s="76"/>
      <c r="J125" s="59"/>
    </row>
    <row r="126" spans="1:10" s="6" customFormat="1" ht="21.75" customHeight="1" x14ac:dyDescent="0.2">
      <c r="A126"/>
      <c r="B126" s="58"/>
      <c r="C126"/>
      <c r="D126"/>
      <c r="E126"/>
      <c r="F126"/>
      <c r="G126"/>
      <c r="H126" s="5"/>
      <c r="I126" s="76"/>
      <c r="J126" s="59"/>
    </row>
    <row r="127" spans="1:10" s="6" customFormat="1" ht="21.75" customHeight="1" x14ac:dyDescent="0.2">
      <c r="A127"/>
      <c r="B127" s="58"/>
      <c r="C127"/>
      <c r="D127"/>
      <c r="E127"/>
      <c r="F127"/>
      <c r="G127"/>
      <c r="H127" s="5"/>
      <c r="I127" s="76"/>
      <c r="J127" s="59"/>
    </row>
    <row r="128" spans="1:10" s="6" customFormat="1" ht="21.75" customHeight="1" x14ac:dyDescent="0.2">
      <c r="A128"/>
      <c r="B128" s="58"/>
      <c r="C128"/>
      <c r="D128"/>
      <c r="E128"/>
      <c r="F128"/>
      <c r="G128"/>
      <c r="H128" s="5"/>
      <c r="I128" s="76"/>
      <c r="J128" s="59"/>
    </row>
    <row r="129" spans="1:10" s="6" customFormat="1" ht="21.75" customHeight="1" x14ac:dyDescent="0.2">
      <c r="A129"/>
      <c r="B129" s="58"/>
      <c r="C129"/>
      <c r="D129"/>
      <c r="E129"/>
      <c r="F129"/>
      <c r="G129"/>
      <c r="H129" s="5"/>
      <c r="I129" s="76"/>
      <c r="J129" s="59"/>
    </row>
    <row r="130" spans="1:10" s="6" customFormat="1" ht="21.75" customHeight="1" x14ac:dyDescent="0.2">
      <c r="A130"/>
      <c r="B130" s="58"/>
      <c r="C130"/>
      <c r="D130"/>
      <c r="E130"/>
      <c r="F130"/>
      <c r="G130"/>
      <c r="H130" s="5"/>
      <c r="I130" s="76"/>
      <c r="J130" s="59"/>
    </row>
    <row r="131" spans="1:10" s="6" customFormat="1" ht="21.75" customHeight="1" x14ac:dyDescent="0.2">
      <c r="A131"/>
      <c r="B131" s="58"/>
      <c r="C131"/>
      <c r="D131"/>
      <c r="E131"/>
      <c r="F131"/>
      <c r="G131"/>
      <c r="H131" s="5"/>
      <c r="I131" s="76"/>
      <c r="J131" s="59"/>
    </row>
    <row r="132" spans="1:10" s="6" customFormat="1" ht="21.75" customHeight="1" x14ac:dyDescent="0.2">
      <c r="A132"/>
      <c r="B132" s="58"/>
      <c r="C132"/>
      <c r="D132"/>
      <c r="E132"/>
      <c r="F132"/>
      <c r="G132"/>
      <c r="H132" s="5"/>
      <c r="I132" s="76"/>
      <c r="J132" s="59"/>
    </row>
    <row r="133" spans="1:10" s="6" customFormat="1" ht="21.75" customHeight="1" x14ac:dyDescent="0.2">
      <c r="A133"/>
      <c r="B133" s="58"/>
      <c r="C133"/>
      <c r="D133"/>
      <c r="E133"/>
      <c r="F133"/>
      <c r="G133"/>
      <c r="H133" s="5"/>
      <c r="I133" s="76"/>
      <c r="J133" s="59"/>
    </row>
    <row r="134" spans="1:10" s="6" customFormat="1" ht="21.75" customHeight="1" x14ac:dyDescent="0.2">
      <c r="A134"/>
      <c r="B134" s="58"/>
      <c r="C134"/>
      <c r="D134"/>
      <c r="E134"/>
      <c r="F134"/>
      <c r="G134"/>
      <c r="H134" s="5"/>
      <c r="I134" s="76"/>
      <c r="J134" s="59"/>
    </row>
    <row r="135" spans="1:10" s="6" customFormat="1" ht="21.75" customHeight="1" x14ac:dyDescent="0.2">
      <c r="A135"/>
      <c r="B135" s="58"/>
      <c r="C135"/>
      <c r="D135"/>
      <c r="E135"/>
      <c r="F135"/>
      <c r="G135"/>
      <c r="H135" s="5"/>
      <c r="I135" s="76"/>
      <c r="J135" s="59"/>
    </row>
    <row r="136" spans="1:10" s="6" customFormat="1" ht="21.75" customHeight="1" x14ac:dyDescent="0.2">
      <c r="A136"/>
      <c r="B136" s="58"/>
      <c r="C136"/>
      <c r="D136"/>
      <c r="E136"/>
      <c r="F136"/>
      <c r="G136"/>
      <c r="H136" s="5"/>
      <c r="I136" s="76"/>
      <c r="J136" s="59"/>
    </row>
    <row r="137" spans="1:10" s="6" customFormat="1" ht="21.75" customHeight="1" x14ac:dyDescent="0.2">
      <c r="A137"/>
      <c r="B137" s="58"/>
      <c r="C137"/>
      <c r="D137"/>
      <c r="E137"/>
      <c r="F137"/>
      <c r="G137"/>
      <c r="H137" s="5"/>
      <c r="I137" s="76"/>
      <c r="J137" s="59"/>
    </row>
    <row r="138" spans="1:10" s="6" customFormat="1" ht="21.75" customHeight="1" x14ac:dyDescent="0.2">
      <c r="A138"/>
      <c r="B138" s="58"/>
      <c r="C138"/>
      <c r="D138"/>
      <c r="E138"/>
      <c r="F138"/>
      <c r="G138"/>
      <c r="H138" s="5"/>
      <c r="I138" s="76"/>
      <c r="J138" s="59"/>
    </row>
    <row r="139" spans="1:10" s="6" customFormat="1" ht="21.75" customHeight="1" x14ac:dyDescent="0.2">
      <c r="A139"/>
      <c r="B139" s="58"/>
      <c r="C139"/>
      <c r="D139"/>
      <c r="E139"/>
      <c r="F139"/>
      <c r="G139"/>
      <c r="H139" s="5"/>
      <c r="I139" s="76"/>
      <c r="J139" s="59"/>
    </row>
    <row r="140" spans="1:10" s="6" customFormat="1" ht="21.75" customHeight="1" x14ac:dyDescent="0.2">
      <c r="A140"/>
      <c r="B140" s="58"/>
      <c r="C140"/>
      <c r="D140"/>
      <c r="E140"/>
      <c r="F140"/>
      <c r="G140"/>
      <c r="H140" s="5"/>
      <c r="I140" s="76"/>
      <c r="J140" s="59"/>
    </row>
    <row r="141" spans="1:10" s="6" customFormat="1" ht="21.75" customHeight="1" x14ac:dyDescent="0.2">
      <c r="A141"/>
      <c r="B141" s="58"/>
      <c r="C141"/>
      <c r="D141"/>
      <c r="E141"/>
      <c r="F141"/>
      <c r="G141"/>
      <c r="H141" s="5"/>
      <c r="I141" s="76"/>
      <c r="J141" s="59"/>
    </row>
    <row r="142" spans="1:10" s="6" customFormat="1" ht="21.75" customHeight="1" x14ac:dyDescent="0.2">
      <c r="A142"/>
      <c r="B142" s="58"/>
      <c r="C142"/>
      <c r="D142"/>
      <c r="E142"/>
      <c r="F142"/>
      <c r="G142"/>
      <c r="H142" s="5"/>
      <c r="I142" s="76"/>
      <c r="J142" s="59"/>
    </row>
    <row r="143" spans="1:10" s="6" customFormat="1" ht="21.75" customHeight="1" x14ac:dyDescent="0.2">
      <c r="A143"/>
      <c r="B143" s="58"/>
      <c r="C143"/>
      <c r="D143"/>
      <c r="E143"/>
      <c r="F143"/>
      <c r="G143"/>
      <c r="H143" s="5"/>
      <c r="I143" s="76"/>
      <c r="J143" s="59"/>
    </row>
    <row r="144" spans="1:10" s="6" customFormat="1" ht="21.75" customHeight="1" x14ac:dyDescent="0.2">
      <c r="A144"/>
      <c r="B144" s="58"/>
      <c r="C144"/>
      <c r="D144"/>
      <c r="E144"/>
      <c r="F144"/>
      <c r="G144"/>
      <c r="H144" s="5"/>
      <c r="I144" s="76"/>
      <c r="J144" s="59"/>
    </row>
    <row r="145" spans="1:10" s="6" customFormat="1" ht="21.75" customHeight="1" x14ac:dyDescent="0.2">
      <c r="A145"/>
      <c r="B145" s="58"/>
      <c r="C145"/>
      <c r="D145"/>
      <c r="E145"/>
      <c r="F145"/>
      <c r="G145"/>
      <c r="H145" s="5"/>
      <c r="I145" s="76"/>
      <c r="J145" s="59"/>
    </row>
    <row r="146" spans="1:10" s="6" customFormat="1" ht="21.75" customHeight="1" x14ac:dyDescent="0.2">
      <c r="A146"/>
      <c r="B146" s="58"/>
      <c r="C146"/>
      <c r="D146"/>
      <c r="E146"/>
      <c r="F146"/>
      <c r="G146"/>
      <c r="H146" s="5"/>
      <c r="I146" s="76"/>
      <c r="J146" s="59"/>
    </row>
    <row r="147" spans="1:10" s="6" customFormat="1" ht="21.75" customHeight="1" x14ac:dyDescent="0.2">
      <c r="A147"/>
      <c r="B147" s="58"/>
      <c r="C147"/>
      <c r="D147"/>
      <c r="E147"/>
      <c r="F147"/>
      <c r="G147"/>
      <c r="H147" s="5"/>
      <c r="I147" s="76"/>
      <c r="J147" s="59"/>
    </row>
    <row r="148" spans="1:10" s="6" customFormat="1" ht="21.75" customHeight="1" x14ac:dyDescent="0.2">
      <c r="A148"/>
      <c r="B148" s="58"/>
      <c r="C148"/>
      <c r="D148"/>
      <c r="E148"/>
      <c r="F148"/>
      <c r="G148"/>
      <c r="H148" s="5"/>
      <c r="I148" s="76"/>
      <c r="J148" s="59"/>
    </row>
    <row r="149" spans="1:10" s="6" customFormat="1" ht="21.75" customHeight="1" x14ac:dyDescent="0.2">
      <c r="A149"/>
      <c r="B149" s="58"/>
      <c r="C149"/>
      <c r="D149"/>
      <c r="E149"/>
      <c r="F149"/>
      <c r="G149"/>
      <c r="H149" s="5"/>
      <c r="I149" s="76"/>
      <c r="J149" s="59"/>
    </row>
    <row r="150" spans="1:10" s="6" customFormat="1" ht="21.75" customHeight="1" x14ac:dyDescent="0.2">
      <c r="A150"/>
      <c r="B150" s="58"/>
      <c r="C150"/>
      <c r="D150"/>
      <c r="E150"/>
      <c r="F150"/>
      <c r="G150"/>
      <c r="H150" s="5"/>
      <c r="I150" s="76"/>
      <c r="J150" s="59"/>
    </row>
    <row r="151" spans="1:10" s="6" customFormat="1" ht="21.75" customHeight="1" x14ac:dyDescent="0.2">
      <c r="A151"/>
      <c r="B151" s="58"/>
      <c r="C151"/>
      <c r="D151"/>
      <c r="E151"/>
      <c r="F151"/>
      <c r="G151"/>
      <c r="H151" s="5"/>
      <c r="I151" s="76"/>
      <c r="J151" s="59"/>
    </row>
    <row r="152" spans="1:10" s="6" customFormat="1" ht="21.75" customHeight="1" x14ac:dyDescent="0.2">
      <c r="A152"/>
      <c r="B152" s="58"/>
      <c r="C152"/>
      <c r="D152"/>
      <c r="E152"/>
      <c r="F152"/>
      <c r="G152"/>
      <c r="H152" s="5"/>
      <c r="I152" s="76"/>
      <c r="J152" s="59"/>
    </row>
    <row r="153" spans="1:10" s="6" customFormat="1" ht="21.75" customHeight="1" x14ac:dyDescent="0.2">
      <c r="A153"/>
      <c r="B153" s="58"/>
      <c r="C153"/>
      <c r="D153"/>
      <c r="E153"/>
      <c r="F153"/>
      <c r="G153"/>
      <c r="H153" s="5"/>
      <c r="I153" s="76"/>
      <c r="J153" s="59"/>
    </row>
    <row r="154" spans="1:10" s="6" customFormat="1" ht="21.75" customHeight="1" x14ac:dyDescent="0.2">
      <c r="A154"/>
      <c r="B154" s="58"/>
      <c r="C154"/>
      <c r="D154"/>
      <c r="E154"/>
      <c r="F154"/>
      <c r="G154"/>
      <c r="H154" s="5"/>
      <c r="I154" s="76"/>
      <c r="J154" s="59"/>
    </row>
    <row r="155" spans="1:10" s="6" customFormat="1" ht="21.75" customHeight="1" x14ac:dyDescent="0.2">
      <c r="A155"/>
      <c r="B155" s="58"/>
      <c r="C155"/>
      <c r="D155"/>
      <c r="E155"/>
      <c r="F155"/>
      <c r="G155"/>
      <c r="H155" s="5"/>
      <c r="I155" s="76"/>
      <c r="J155" s="59"/>
    </row>
    <row r="156" spans="1:10" s="6" customFormat="1" ht="21.75" customHeight="1" x14ac:dyDescent="0.2">
      <c r="A156"/>
      <c r="B156" s="58"/>
      <c r="C156"/>
      <c r="D156"/>
      <c r="E156"/>
      <c r="F156"/>
      <c r="G156"/>
      <c r="H156" s="5"/>
      <c r="I156" s="76"/>
      <c r="J156" s="59"/>
    </row>
    <row r="157" spans="1:10" s="6" customFormat="1" ht="21.75" customHeight="1" x14ac:dyDescent="0.2">
      <c r="A157"/>
      <c r="B157" s="58"/>
      <c r="C157"/>
      <c r="D157"/>
      <c r="E157"/>
      <c r="F157"/>
      <c r="G157"/>
      <c r="H157" s="5"/>
      <c r="I157" s="76"/>
      <c r="J157" s="59"/>
    </row>
    <row r="158" spans="1:10" s="6" customFormat="1" ht="21.75" customHeight="1" x14ac:dyDescent="0.2">
      <c r="A158"/>
      <c r="B158" s="58"/>
      <c r="C158"/>
      <c r="D158"/>
      <c r="E158"/>
      <c r="F158"/>
      <c r="G158"/>
      <c r="H158" s="5"/>
      <c r="I158" s="76"/>
      <c r="J158" s="59"/>
    </row>
    <row r="159" spans="1:10" s="6" customFormat="1" ht="21.75" customHeight="1" x14ac:dyDescent="0.2">
      <c r="A159"/>
      <c r="B159" s="58"/>
      <c r="C159"/>
      <c r="D159"/>
      <c r="E159"/>
      <c r="F159"/>
      <c r="G159"/>
      <c r="H159" s="5"/>
      <c r="I159" s="76"/>
      <c r="J159" s="59"/>
    </row>
    <row r="160" spans="1:10" s="6" customFormat="1" ht="21.75" customHeight="1" x14ac:dyDescent="0.2">
      <c r="A160"/>
      <c r="B160" s="58"/>
      <c r="C160"/>
      <c r="D160"/>
      <c r="E160"/>
      <c r="F160"/>
      <c r="G160"/>
      <c r="H160" s="5"/>
      <c r="I160" s="76"/>
      <c r="J160" s="59"/>
    </row>
    <row r="161" spans="1:10" s="6" customFormat="1" ht="21.75" customHeight="1" x14ac:dyDescent="0.2">
      <c r="A161"/>
      <c r="B161" s="58"/>
      <c r="C161"/>
      <c r="D161"/>
      <c r="E161"/>
      <c r="F161"/>
      <c r="G161"/>
      <c r="H161" s="5"/>
      <c r="I161" s="76"/>
      <c r="J161" s="59"/>
    </row>
    <row r="162" spans="1:10" s="6" customFormat="1" ht="21.75" customHeight="1" x14ac:dyDescent="0.2">
      <c r="A162"/>
      <c r="B162" s="58"/>
      <c r="C162"/>
      <c r="D162"/>
      <c r="E162"/>
      <c r="F162"/>
      <c r="G162"/>
      <c r="H162" s="5"/>
      <c r="I162" s="76"/>
      <c r="J162" s="59"/>
    </row>
    <row r="163" spans="1:10" s="6" customFormat="1" ht="21.75" customHeight="1" x14ac:dyDescent="0.2">
      <c r="A163"/>
      <c r="B163" s="58"/>
      <c r="C163"/>
      <c r="D163"/>
      <c r="E163"/>
      <c r="F163"/>
      <c r="G163"/>
      <c r="H163" s="5"/>
      <c r="I163" s="76"/>
      <c r="J163" s="59"/>
    </row>
    <row r="164" spans="1:10" s="6" customFormat="1" ht="21.75" customHeight="1" x14ac:dyDescent="0.2">
      <c r="A164"/>
      <c r="B164" s="58"/>
      <c r="C164"/>
      <c r="D164"/>
      <c r="E164"/>
      <c r="F164"/>
      <c r="G164"/>
      <c r="H164" s="5"/>
      <c r="I164" s="76"/>
      <c r="J164" s="59"/>
    </row>
    <row r="165" spans="1:10" s="6" customFormat="1" ht="21.75" customHeight="1" x14ac:dyDescent="0.2">
      <c r="A165"/>
      <c r="B165" s="58"/>
      <c r="C165"/>
      <c r="D165"/>
      <c r="E165"/>
      <c r="F165"/>
      <c r="G165"/>
      <c r="H165" s="5"/>
      <c r="I165" s="76"/>
      <c r="J165" s="59"/>
    </row>
    <row r="166" spans="1:10" s="6" customFormat="1" ht="21.75" customHeight="1" x14ac:dyDescent="0.2">
      <c r="A166"/>
      <c r="B166" s="58"/>
      <c r="C166"/>
      <c r="D166"/>
      <c r="E166"/>
      <c r="F166"/>
      <c r="G166"/>
      <c r="H166" s="5"/>
      <c r="I166" s="76"/>
      <c r="J166" s="59"/>
    </row>
    <row r="167" spans="1:10" s="6" customFormat="1" ht="21.75" customHeight="1" x14ac:dyDescent="0.2">
      <c r="A167"/>
      <c r="B167" s="58"/>
      <c r="C167"/>
      <c r="D167"/>
      <c r="E167"/>
      <c r="F167"/>
      <c r="G167"/>
      <c r="H167" s="5"/>
      <c r="I167" s="76"/>
      <c r="J167" s="59"/>
    </row>
    <row r="168" spans="1:10" s="6" customFormat="1" ht="21.75" customHeight="1" x14ac:dyDescent="0.2">
      <c r="A168"/>
      <c r="B168" s="58"/>
      <c r="C168"/>
      <c r="D168"/>
      <c r="E168"/>
      <c r="F168"/>
      <c r="G168"/>
      <c r="H168" s="5"/>
      <c r="I168" s="76"/>
      <c r="J168" s="59"/>
    </row>
    <row r="169" spans="1:10" s="6" customFormat="1" ht="21.75" customHeight="1" x14ac:dyDescent="0.2">
      <c r="A169"/>
      <c r="B169" s="58"/>
      <c r="C169"/>
      <c r="D169"/>
      <c r="E169"/>
      <c r="F169"/>
      <c r="G169"/>
      <c r="H169" s="5"/>
      <c r="I169" s="76"/>
      <c r="J169" s="59"/>
    </row>
    <row r="170" spans="1:10" s="6" customFormat="1" ht="21.75" customHeight="1" x14ac:dyDescent="0.2">
      <c r="A170"/>
      <c r="B170" s="58"/>
      <c r="C170"/>
      <c r="D170"/>
      <c r="E170"/>
      <c r="F170"/>
      <c r="G170"/>
      <c r="H170" s="5"/>
      <c r="I170" s="76"/>
      <c r="J170" s="59"/>
    </row>
    <row r="171" spans="1:10" s="6" customFormat="1" ht="21.75" customHeight="1" x14ac:dyDescent="0.2">
      <c r="A171"/>
      <c r="B171" s="58"/>
      <c r="C171"/>
      <c r="D171"/>
      <c r="E171"/>
      <c r="F171"/>
      <c r="G171"/>
      <c r="H171" s="5"/>
      <c r="I171" s="76"/>
      <c r="J171" s="59"/>
    </row>
    <row r="172" spans="1:10" s="6" customFormat="1" ht="21.75" customHeight="1" x14ac:dyDescent="0.2">
      <c r="A172"/>
      <c r="B172" s="58"/>
      <c r="C172"/>
      <c r="D172"/>
      <c r="E172"/>
      <c r="F172"/>
      <c r="G172"/>
      <c r="H172" s="5"/>
      <c r="I172" s="76"/>
      <c r="J172" s="59"/>
    </row>
    <row r="173" spans="1:10" s="6" customFormat="1" ht="21.75" customHeight="1" x14ac:dyDescent="0.2">
      <c r="A173"/>
      <c r="B173" s="58"/>
      <c r="C173"/>
      <c r="D173"/>
      <c r="E173"/>
      <c r="F173"/>
      <c r="G173"/>
      <c r="H173" s="5"/>
      <c r="I173" s="76"/>
      <c r="J173" s="59"/>
    </row>
    <row r="174" spans="1:10" s="6" customFormat="1" ht="21.75" customHeight="1" x14ac:dyDescent="0.2">
      <c r="A174"/>
      <c r="B174" s="58"/>
      <c r="C174"/>
      <c r="D174"/>
      <c r="E174"/>
      <c r="F174"/>
      <c r="G174"/>
      <c r="H174" s="5"/>
      <c r="I174" s="76"/>
      <c r="J174" s="59"/>
    </row>
    <row r="175" spans="1:10" s="6" customFormat="1" ht="21.75" customHeight="1" x14ac:dyDescent="0.2">
      <c r="A175"/>
      <c r="B175" s="58"/>
      <c r="C175"/>
      <c r="D175"/>
      <c r="E175"/>
      <c r="F175"/>
      <c r="G175"/>
      <c r="H175" s="5"/>
      <c r="I175" s="76"/>
      <c r="J175" s="59"/>
    </row>
    <row r="176" spans="1:10" s="6" customFormat="1" ht="21.75" customHeight="1" x14ac:dyDescent="0.2">
      <c r="A176"/>
      <c r="B176" s="58"/>
      <c r="C176"/>
      <c r="D176"/>
      <c r="E176"/>
      <c r="F176"/>
      <c r="G176"/>
      <c r="H176" s="5"/>
      <c r="I176" s="76"/>
      <c r="J176" s="59"/>
    </row>
    <row r="177" spans="1:10" s="6" customFormat="1" ht="21.75" customHeight="1" x14ac:dyDescent="0.2">
      <c r="A177"/>
      <c r="B177" s="58"/>
      <c r="C177"/>
      <c r="D177"/>
      <c r="E177"/>
      <c r="F177"/>
      <c r="G177"/>
      <c r="H177" s="5"/>
      <c r="I177" s="76"/>
      <c r="J177" s="59"/>
    </row>
    <row r="178" spans="1:10" s="6" customFormat="1" ht="21.75" customHeight="1" x14ac:dyDescent="0.2">
      <c r="A178"/>
      <c r="B178" s="58"/>
      <c r="C178"/>
      <c r="D178"/>
      <c r="E178"/>
      <c r="F178"/>
      <c r="G178"/>
      <c r="H178" s="5"/>
      <c r="I178" s="76"/>
      <c r="J178" s="59"/>
    </row>
    <row r="179" spans="1:10" s="6" customFormat="1" ht="21.75" customHeight="1" x14ac:dyDescent="0.2">
      <c r="A179"/>
      <c r="B179" s="58"/>
      <c r="C179"/>
      <c r="D179"/>
      <c r="E179"/>
      <c r="F179"/>
      <c r="G179"/>
      <c r="H179" s="5"/>
      <c r="I179" s="76"/>
      <c r="J179" s="59"/>
    </row>
    <row r="180" spans="1:10" s="6" customFormat="1" ht="21.75" customHeight="1" x14ac:dyDescent="0.2">
      <c r="A180"/>
      <c r="B180" s="58"/>
      <c r="C180"/>
      <c r="D180"/>
      <c r="E180"/>
      <c r="F180"/>
      <c r="G180"/>
      <c r="H180" s="5"/>
      <c r="I180" s="76"/>
      <c r="J180" s="59"/>
    </row>
    <row r="181" spans="1:10" s="6" customFormat="1" ht="21.75" customHeight="1" x14ac:dyDescent="0.2">
      <c r="A181"/>
      <c r="B181" s="58"/>
      <c r="C181"/>
      <c r="D181"/>
      <c r="E181"/>
      <c r="F181"/>
      <c r="G181"/>
      <c r="H181" s="5"/>
      <c r="I181" s="76"/>
      <c r="J181" s="59"/>
    </row>
    <row r="182" spans="1:10" s="6" customFormat="1" ht="21.75" customHeight="1" x14ac:dyDescent="0.2">
      <c r="A182"/>
      <c r="B182" s="58"/>
      <c r="C182"/>
      <c r="D182"/>
      <c r="E182"/>
      <c r="F182"/>
      <c r="G182"/>
      <c r="H182" s="5"/>
      <c r="I182" s="76"/>
      <c r="J182" s="59"/>
    </row>
    <row r="183" spans="1:10" s="6" customFormat="1" ht="21.75" customHeight="1" x14ac:dyDescent="0.2">
      <c r="A183"/>
      <c r="B183" s="58"/>
      <c r="C183"/>
      <c r="D183"/>
      <c r="E183"/>
      <c r="F183"/>
      <c r="G183"/>
      <c r="H183" s="5"/>
      <c r="I183" s="76"/>
      <c r="J183" s="59"/>
    </row>
    <row r="184" spans="1:10" s="6" customFormat="1" ht="21.75" customHeight="1" x14ac:dyDescent="0.2">
      <c r="A184"/>
      <c r="B184" s="58"/>
      <c r="C184"/>
      <c r="D184"/>
      <c r="E184"/>
      <c r="F184"/>
      <c r="G184"/>
      <c r="H184" s="5"/>
      <c r="I184" s="76"/>
      <c r="J184" s="59"/>
    </row>
    <row r="185" spans="1:10" s="6" customFormat="1" ht="21.75" customHeight="1" x14ac:dyDescent="0.2">
      <c r="A185"/>
      <c r="B185" s="58"/>
      <c r="C185"/>
      <c r="D185"/>
      <c r="E185"/>
      <c r="F185"/>
      <c r="G185"/>
      <c r="H185" s="5"/>
      <c r="I185" s="76"/>
      <c r="J185" s="59"/>
    </row>
    <row r="186" spans="1:10" s="6" customFormat="1" ht="21.75" customHeight="1" x14ac:dyDescent="0.2">
      <c r="A186"/>
      <c r="B186" s="58"/>
      <c r="C186"/>
      <c r="D186"/>
      <c r="E186"/>
      <c r="F186"/>
      <c r="G186"/>
      <c r="H186" s="5"/>
      <c r="I186" s="76"/>
      <c r="J186" s="59"/>
    </row>
    <row r="187" spans="1:10" s="6" customFormat="1" ht="21.75" customHeight="1" x14ac:dyDescent="0.2">
      <c r="A187"/>
      <c r="B187" s="58"/>
      <c r="C187"/>
      <c r="D187"/>
      <c r="E187"/>
      <c r="F187"/>
      <c r="G187"/>
      <c r="H187" s="5"/>
      <c r="I187" s="76"/>
      <c r="J187" s="59"/>
    </row>
    <row r="188" spans="1:10" s="6" customFormat="1" ht="21.75" customHeight="1" x14ac:dyDescent="0.2">
      <c r="A188"/>
      <c r="B188" s="58"/>
      <c r="C188"/>
      <c r="D188"/>
      <c r="E188"/>
      <c r="F188"/>
      <c r="G188"/>
      <c r="H188" s="5"/>
      <c r="I188" s="76"/>
      <c r="J188" s="59"/>
    </row>
    <row r="189" spans="1:10" s="6" customFormat="1" ht="21.75" customHeight="1" x14ac:dyDescent="0.2">
      <c r="A189"/>
      <c r="B189" s="58"/>
      <c r="C189"/>
      <c r="D189"/>
      <c r="E189"/>
      <c r="F189"/>
      <c r="G189"/>
      <c r="H189" s="5"/>
      <c r="I189" s="76"/>
      <c r="J189" s="59"/>
    </row>
    <row r="190" spans="1:10" s="6" customFormat="1" ht="21.75" customHeight="1" x14ac:dyDescent="0.2">
      <c r="A190"/>
      <c r="B190" s="58"/>
      <c r="C190"/>
      <c r="D190"/>
      <c r="E190"/>
      <c r="F190"/>
      <c r="G190"/>
      <c r="H190" s="5"/>
      <c r="I190" s="76"/>
      <c r="J190" s="59"/>
    </row>
    <row r="191" spans="1:10" s="6" customFormat="1" ht="21.75" customHeight="1" x14ac:dyDescent="0.2">
      <c r="A191"/>
      <c r="B191" s="58"/>
      <c r="C191"/>
      <c r="D191"/>
      <c r="E191"/>
      <c r="F191"/>
      <c r="G191"/>
      <c r="H191" s="5"/>
      <c r="I191" s="76"/>
      <c r="J191" s="59"/>
    </row>
    <row r="192" spans="1:10" s="6" customFormat="1" ht="21.75" customHeight="1" x14ac:dyDescent="0.2">
      <c r="A192"/>
      <c r="B192" s="58"/>
      <c r="C192"/>
      <c r="D192"/>
      <c r="E192"/>
      <c r="F192"/>
      <c r="G192"/>
      <c r="H192" s="5"/>
      <c r="I192" s="76"/>
      <c r="J192" s="59"/>
    </row>
    <row r="193" spans="1:10" s="6" customFormat="1" ht="21.75" customHeight="1" x14ac:dyDescent="0.2">
      <c r="A193"/>
      <c r="B193" s="58"/>
      <c r="C193"/>
      <c r="D193"/>
      <c r="E193"/>
      <c r="F193"/>
      <c r="G193"/>
      <c r="H193" s="5"/>
      <c r="I193" s="76"/>
      <c r="J193" s="59"/>
    </row>
    <row r="194" spans="1:10" s="6" customFormat="1" ht="21.75" customHeight="1" x14ac:dyDescent="0.2">
      <c r="A194"/>
      <c r="B194" s="58"/>
      <c r="C194"/>
      <c r="D194"/>
      <c r="E194"/>
      <c r="F194"/>
      <c r="G194"/>
      <c r="H194" s="5"/>
      <c r="I194" s="76"/>
      <c r="J194" s="59"/>
    </row>
    <row r="195" spans="1:10" s="6" customFormat="1" ht="21.75" customHeight="1" x14ac:dyDescent="0.2">
      <c r="A195"/>
      <c r="B195" s="58"/>
      <c r="C195"/>
      <c r="D195"/>
      <c r="E195"/>
      <c r="F195"/>
      <c r="G195"/>
      <c r="H195" s="5"/>
      <c r="I195" s="76"/>
      <c r="J195" s="59"/>
    </row>
    <row r="196" spans="1:10" s="6" customFormat="1" ht="21.75" customHeight="1" x14ac:dyDescent="0.2">
      <c r="A196"/>
      <c r="B196" s="58"/>
      <c r="C196"/>
      <c r="D196"/>
      <c r="E196"/>
      <c r="F196"/>
      <c r="G196"/>
      <c r="H196" s="5"/>
      <c r="I196" s="76"/>
      <c r="J196" s="59"/>
    </row>
    <row r="197" spans="1:10" s="6" customFormat="1" ht="21.75" customHeight="1" x14ac:dyDescent="0.2">
      <c r="A197"/>
      <c r="B197" s="58"/>
      <c r="C197"/>
      <c r="D197"/>
      <c r="E197"/>
      <c r="F197"/>
      <c r="G197"/>
      <c r="H197" s="5"/>
      <c r="I197" s="76"/>
      <c r="J197" s="59"/>
    </row>
    <row r="198" spans="1:10" s="6" customFormat="1" ht="21.75" customHeight="1" x14ac:dyDescent="0.2">
      <c r="A198"/>
      <c r="B198" s="58"/>
      <c r="C198"/>
      <c r="D198"/>
      <c r="E198"/>
      <c r="F198"/>
      <c r="G198"/>
      <c r="H198" s="5"/>
      <c r="I198" s="76"/>
      <c r="J198" s="59"/>
    </row>
    <row r="199" spans="1:10" s="6" customFormat="1" ht="21.75" customHeight="1" x14ac:dyDescent="0.2">
      <c r="A199"/>
      <c r="B199" s="58"/>
      <c r="C199"/>
      <c r="D199"/>
      <c r="E199"/>
      <c r="F199"/>
      <c r="G199"/>
      <c r="H199" s="5"/>
      <c r="I199" s="76"/>
      <c r="J199" s="59"/>
    </row>
    <row r="200" spans="1:10" s="6" customFormat="1" ht="21.75" customHeight="1" x14ac:dyDescent="0.2">
      <c r="A200"/>
      <c r="B200" s="58"/>
      <c r="C200"/>
      <c r="D200"/>
      <c r="E200"/>
      <c r="F200"/>
      <c r="G200"/>
      <c r="H200" s="5"/>
      <c r="I200" s="76"/>
      <c r="J200" s="59"/>
    </row>
    <row r="201" spans="1:10" s="6" customFormat="1" ht="21.75" customHeight="1" x14ac:dyDescent="0.2">
      <c r="A201"/>
      <c r="B201" s="58"/>
      <c r="C201"/>
      <c r="D201"/>
      <c r="E201"/>
      <c r="F201"/>
      <c r="G201"/>
      <c r="H201" s="5"/>
      <c r="I201" s="76"/>
      <c r="J201" s="59"/>
    </row>
    <row r="202" spans="1:10" s="6" customFormat="1" ht="21.75" customHeight="1" x14ac:dyDescent="0.2">
      <c r="A202"/>
      <c r="B202" s="58"/>
      <c r="C202"/>
      <c r="D202"/>
      <c r="E202"/>
      <c r="F202"/>
      <c r="G202"/>
      <c r="H202" s="5"/>
      <c r="I202" s="76"/>
      <c r="J202" s="59"/>
    </row>
    <row r="203" spans="1:10" s="6" customFormat="1" ht="21.75" customHeight="1" x14ac:dyDescent="0.2">
      <c r="A203"/>
      <c r="B203" s="58"/>
      <c r="C203"/>
      <c r="D203"/>
      <c r="E203"/>
      <c r="F203"/>
      <c r="G203"/>
      <c r="H203" s="5"/>
      <c r="I203" s="76"/>
      <c r="J203" s="59"/>
    </row>
    <row r="204" spans="1:10" s="6" customFormat="1" ht="21.75" customHeight="1" x14ac:dyDescent="0.2">
      <c r="A204"/>
      <c r="B204" s="58"/>
      <c r="C204"/>
      <c r="D204"/>
      <c r="E204"/>
      <c r="F204"/>
      <c r="G204"/>
      <c r="H204" s="5"/>
      <c r="I204" s="76"/>
      <c r="J204" s="59"/>
    </row>
    <row r="205" spans="1:10" s="6" customFormat="1" ht="21.75" customHeight="1" x14ac:dyDescent="0.2">
      <c r="A205"/>
      <c r="B205" s="58"/>
      <c r="C205"/>
      <c r="D205"/>
      <c r="E205"/>
      <c r="F205"/>
      <c r="G205"/>
      <c r="H205" s="5"/>
      <c r="I205" s="76"/>
      <c r="J205" s="59"/>
    </row>
    <row r="206" spans="1:10" s="6" customFormat="1" ht="21.75" customHeight="1" x14ac:dyDescent="0.2">
      <c r="A206"/>
      <c r="B206" s="58"/>
      <c r="C206"/>
      <c r="D206"/>
      <c r="E206"/>
      <c r="F206"/>
      <c r="G206"/>
      <c r="H206" s="5"/>
      <c r="I206" s="76"/>
      <c r="J206" s="59"/>
    </row>
    <row r="207" spans="1:10" s="6" customFormat="1" ht="21.75" customHeight="1" x14ac:dyDescent="0.2">
      <c r="A207"/>
      <c r="B207" s="58"/>
      <c r="C207"/>
      <c r="D207"/>
      <c r="E207"/>
      <c r="F207"/>
      <c r="G207"/>
      <c r="H207" s="5"/>
      <c r="I207" s="76"/>
      <c r="J207" s="59"/>
    </row>
    <row r="208" spans="1:10" s="6" customFormat="1" ht="21.75" customHeight="1" x14ac:dyDescent="0.2">
      <c r="A208"/>
      <c r="B208" s="58"/>
      <c r="C208"/>
      <c r="D208"/>
      <c r="E208"/>
      <c r="F208"/>
      <c r="G208"/>
      <c r="H208" s="5"/>
      <c r="I208" s="76"/>
      <c r="J208" s="59"/>
    </row>
    <row r="209" spans="1:10" s="6" customFormat="1" ht="21.75" customHeight="1" x14ac:dyDescent="0.2">
      <c r="A209"/>
      <c r="B209" s="58"/>
      <c r="C209"/>
      <c r="D209"/>
      <c r="E209"/>
      <c r="F209"/>
      <c r="G209"/>
      <c r="H209" s="5"/>
      <c r="I209" s="76"/>
      <c r="J209" s="59"/>
    </row>
    <row r="210" spans="1:10" s="6" customFormat="1" ht="21.75" customHeight="1" x14ac:dyDescent="0.2">
      <c r="A210"/>
      <c r="B210" s="58"/>
      <c r="C210"/>
      <c r="D210"/>
      <c r="E210"/>
      <c r="F210"/>
      <c r="G210"/>
      <c r="H210" s="5"/>
      <c r="I210" s="76"/>
      <c r="J210" s="59"/>
    </row>
    <row r="211" spans="1:10" s="6" customFormat="1" ht="21.75" customHeight="1" x14ac:dyDescent="0.2">
      <c r="A211"/>
      <c r="B211" s="58"/>
      <c r="C211"/>
      <c r="D211"/>
      <c r="E211"/>
      <c r="F211"/>
      <c r="G211"/>
      <c r="H211" s="5"/>
      <c r="I211" s="76"/>
      <c r="J211" s="59"/>
    </row>
    <row r="212" spans="1:10" s="6" customFormat="1" ht="21.75" customHeight="1" x14ac:dyDescent="0.2">
      <c r="A212"/>
      <c r="B212" s="58"/>
      <c r="C212"/>
      <c r="D212"/>
      <c r="E212"/>
      <c r="F212"/>
      <c r="G212"/>
      <c r="H212" s="5"/>
      <c r="I212" s="76"/>
      <c r="J212" s="59"/>
    </row>
    <row r="213" spans="1:10" s="6" customFormat="1" ht="21.75" customHeight="1" x14ac:dyDescent="0.2">
      <c r="A213"/>
      <c r="B213" s="58"/>
      <c r="C213"/>
      <c r="D213"/>
      <c r="E213"/>
      <c r="F213"/>
      <c r="G213"/>
      <c r="H213" s="5"/>
      <c r="I213" s="76"/>
      <c r="J213" s="59"/>
    </row>
    <row r="214" spans="1:10" s="6" customFormat="1" ht="21.75" customHeight="1" x14ac:dyDescent="0.2">
      <c r="A214"/>
      <c r="B214" s="58"/>
      <c r="C214"/>
      <c r="D214"/>
      <c r="E214"/>
      <c r="F214"/>
      <c r="G214"/>
      <c r="H214" s="5"/>
      <c r="I214" s="76"/>
      <c r="J214" s="59"/>
    </row>
    <row r="215" spans="1:10" s="6" customFormat="1" ht="21.75" customHeight="1" x14ac:dyDescent="0.2">
      <c r="A215"/>
      <c r="B215" s="58"/>
      <c r="C215"/>
      <c r="D215"/>
      <c r="E215"/>
      <c r="F215"/>
      <c r="G215"/>
      <c r="H215" s="5"/>
      <c r="I215" s="76"/>
      <c r="J215" s="59"/>
    </row>
    <row r="216" spans="1:10" s="6" customFormat="1" ht="21.75" customHeight="1" x14ac:dyDescent="0.2">
      <c r="A216"/>
      <c r="B216" s="58"/>
      <c r="C216"/>
      <c r="D216"/>
      <c r="E216"/>
      <c r="F216"/>
      <c r="G216"/>
      <c r="H216" s="5"/>
      <c r="I216" s="76"/>
      <c r="J216" s="59"/>
    </row>
    <row r="217" spans="1:10" s="6" customFormat="1" ht="21.75" customHeight="1" x14ac:dyDescent="0.2">
      <c r="A217"/>
      <c r="B217" s="58"/>
      <c r="C217"/>
      <c r="D217"/>
      <c r="E217"/>
      <c r="F217"/>
      <c r="G217"/>
      <c r="H217" s="5"/>
      <c r="I217" s="76"/>
      <c r="J217" s="59"/>
    </row>
    <row r="218" spans="1:10" s="6" customFormat="1" x14ac:dyDescent="0.2">
      <c r="A218"/>
      <c r="B218" s="58"/>
      <c r="C218"/>
      <c r="D218"/>
      <c r="E218"/>
      <c r="F218"/>
      <c r="G218"/>
      <c r="H218" s="5"/>
      <c r="I218" s="76"/>
      <c r="J218" s="59"/>
    </row>
    <row r="219" spans="1:10" s="6" customFormat="1" ht="21.75" customHeight="1" x14ac:dyDescent="0.2">
      <c r="A219"/>
      <c r="B219" s="58"/>
      <c r="C219"/>
      <c r="D219"/>
      <c r="E219"/>
      <c r="F219"/>
      <c r="G219"/>
      <c r="H219" s="5"/>
      <c r="I219" s="76"/>
      <c r="J219" s="59"/>
    </row>
    <row r="220" spans="1:10" s="6" customFormat="1" ht="21.75" customHeight="1" x14ac:dyDescent="0.2">
      <c r="A220"/>
      <c r="B220" s="58"/>
      <c r="C220"/>
      <c r="D220"/>
      <c r="E220"/>
      <c r="F220"/>
      <c r="G220"/>
      <c r="H220" s="5"/>
      <c r="I220" s="76"/>
      <c r="J220" s="59"/>
    </row>
    <row r="221" spans="1:10" s="6" customFormat="1" ht="21.75" customHeight="1" x14ac:dyDescent="0.2">
      <c r="A221"/>
      <c r="B221" s="58"/>
      <c r="C221"/>
      <c r="D221"/>
      <c r="E221"/>
      <c r="F221"/>
      <c r="G221"/>
      <c r="H221" s="5"/>
      <c r="I221" s="76"/>
      <c r="J221" s="59"/>
    </row>
    <row r="222" spans="1:10" s="6" customFormat="1" ht="21.75" customHeight="1" x14ac:dyDescent="0.2">
      <c r="A222"/>
      <c r="B222" s="58"/>
      <c r="C222"/>
      <c r="D222"/>
      <c r="E222"/>
      <c r="F222"/>
      <c r="G222"/>
      <c r="H222" s="5"/>
      <c r="I222" s="76"/>
      <c r="J222" s="59"/>
    </row>
    <row r="223" spans="1:10" s="6" customFormat="1" ht="21.75" customHeight="1" x14ac:dyDescent="0.2">
      <c r="A223"/>
      <c r="B223" s="58"/>
      <c r="C223"/>
      <c r="D223"/>
      <c r="E223"/>
      <c r="F223"/>
      <c r="G223"/>
      <c r="H223" s="5"/>
      <c r="I223" s="76"/>
      <c r="J223" s="59"/>
    </row>
    <row r="224" spans="1:10" s="6" customFormat="1" ht="21.75" customHeight="1" x14ac:dyDescent="0.2">
      <c r="A224"/>
      <c r="B224" s="58"/>
      <c r="C224"/>
      <c r="D224"/>
      <c r="E224"/>
      <c r="F224"/>
      <c r="G224"/>
      <c r="H224" s="5"/>
      <c r="I224" s="76"/>
      <c r="J224" s="59"/>
    </row>
    <row r="225" spans="1:10" s="6" customFormat="1" ht="21.75" customHeight="1" x14ac:dyDescent="0.2">
      <c r="A225"/>
      <c r="B225" s="58"/>
      <c r="C225"/>
      <c r="D225"/>
      <c r="E225"/>
      <c r="F225"/>
      <c r="G225"/>
      <c r="H225" s="5"/>
      <c r="I225" s="76"/>
      <c r="J225" s="59"/>
    </row>
    <row r="226" spans="1:10" s="6" customFormat="1" ht="21.75" customHeight="1" x14ac:dyDescent="0.2">
      <c r="A226"/>
      <c r="B226" s="58"/>
      <c r="C226"/>
      <c r="D226"/>
      <c r="E226"/>
      <c r="F226"/>
      <c r="G226"/>
      <c r="H226" s="5"/>
      <c r="I226" s="76"/>
      <c r="J226" s="59"/>
    </row>
    <row r="227" spans="1:10" s="6" customFormat="1" ht="21.75" customHeight="1" x14ac:dyDescent="0.2">
      <c r="A227"/>
      <c r="B227" s="58"/>
      <c r="C227"/>
      <c r="D227"/>
      <c r="E227"/>
      <c r="F227"/>
      <c r="G227"/>
      <c r="H227" s="5"/>
      <c r="I227" s="76"/>
      <c r="J227" s="59"/>
    </row>
    <row r="228" spans="1:10" s="6" customFormat="1" ht="21.75" customHeight="1" x14ac:dyDescent="0.2">
      <c r="A228"/>
      <c r="B228" s="58"/>
      <c r="C228"/>
      <c r="D228"/>
      <c r="E228"/>
      <c r="F228"/>
      <c r="G228"/>
      <c r="H228" s="5"/>
      <c r="I228" s="76"/>
      <c r="J228" s="59"/>
    </row>
    <row r="229" spans="1:10" s="6" customFormat="1" ht="21.75" customHeight="1" x14ac:dyDescent="0.2">
      <c r="A229"/>
      <c r="B229" s="58"/>
      <c r="C229"/>
      <c r="D229"/>
      <c r="E229"/>
      <c r="F229"/>
      <c r="G229"/>
      <c r="H229" s="5"/>
      <c r="I229" s="76"/>
      <c r="J229" s="59"/>
    </row>
    <row r="230" spans="1:10" s="6" customFormat="1" ht="21.75" customHeight="1" x14ac:dyDescent="0.2">
      <c r="A230"/>
      <c r="B230" s="58"/>
      <c r="C230"/>
      <c r="D230"/>
      <c r="E230"/>
      <c r="F230"/>
      <c r="G230"/>
      <c r="H230" s="5"/>
      <c r="I230" s="76"/>
      <c r="J230" s="59"/>
    </row>
    <row r="231" spans="1:10" s="25" customFormat="1" ht="21.75" customHeight="1" x14ac:dyDescent="0.2">
      <c r="A231"/>
      <c r="B231" s="58"/>
      <c r="C231"/>
      <c r="D231"/>
      <c r="E231"/>
      <c r="F231"/>
      <c r="G231"/>
      <c r="H231" s="5"/>
      <c r="I231" s="76"/>
      <c r="J231" s="92"/>
    </row>
    <row r="232" spans="1:10" s="25" customFormat="1" ht="21.75" customHeight="1" x14ac:dyDescent="0.2">
      <c r="A232"/>
      <c r="B232" s="58"/>
      <c r="C232"/>
      <c r="D232"/>
      <c r="E232"/>
      <c r="F232"/>
      <c r="G232"/>
      <c r="H232" s="5"/>
      <c r="I232" s="76"/>
      <c r="J232" s="92"/>
    </row>
    <row r="233" spans="1:10" s="25" customFormat="1" ht="21.75" customHeight="1" x14ac:dyDescent="0.2">
      <c r="A233"/>
      <c r="B233" s="58"/>
      <c r="C233"/>
      <c r="D233"/>
      <c r="E233"/>
      <c r="F233"/>
      <c r="G233"/>
      <c r="H233" s="5"/>
      <c r="I233" s="76"/>
      <c r="J233" s="92"/>
    </row>
    <row r="234" spans="1:10" s="25" customFormat="1" ht="21.75" customHeight="1" x14ac:dyDescent="0.2">
      <c r="A234"/>
      <c r="B234" s="58"/>
      <c r="C234"/>
      <c r="D234"/>
      <c r="E234"/>
      <c r="F234"/>
      <c r="G234"/>
      <c r="H234" s="5"/>
      <c r="I234" s="76"/>
      <c r="J234" s="92"/>
    </row>
    <row r="235" spans="1:10" s="25" customFormat="1" ht="21.75" customHeight="1" x14ac:dyDescent="0.2">
      <c r="A235"/>
      <c r="B235" s="58"/>
      <c r="C235"/>
      <c r="D235"/>
      <c r="E235"/>
      <c r="F235"/>
      <c r="G235"/>
      <c r="H235" s="5"/>
      <c r="I235" s="76"/>
      <c r="J235" s="92"/>
    </row>
    <row r="236" spans="1:10" s="25" customFormat="1" ht="21.75" customHeight="1" x14ac:dyDescent="0.2">
      <c r="A236"/>
      <c r="B236" s="58"/>
      <c r="C236"/>
      <c r="D236"/>
      <c r="E236"/>
      <c r="F236"/>
      <c r="G236"/>
      <c r="H236" s="5"/>
      <c r="I236" s="76"/>
      <c r="J236" s="92"/>
    </row>
    <row r="237" spans="1:10" s="25" customFormat="1" ht="21.75" customHeight="1" x14ac:dyDescent="0.2">
      <c r="A237"/>
      <c r="B237" s="58"/>
      <c r="C237"/>
      <c r="D237"/>
      <c r="E237"/>
      <c r="F237"/>
      <c r="G237"/>
      <c r="H237" s="5"/>
      <c r="I237" s="76"/>
      <c r="J237" s="92"/>
    </row>
    <row r="238" spans="1:10" s="25" customFormat="1" ht="21.75" customHeight="1" x14ac:dyDescent="0.2">
      <c r="A238"/>
      <c r="B238" s="58"/>
      <c r="C238"/>
      <c r="D238"/>
      <c r="E238"/>
      <c r="F238"/>
      <c r="G238"/>
      <c r="H238" s="5"/>
      <c r="I238" s="76"/>
      <c r="J238" s="92"/>
    </row>
    <row r="239" spans="1:10" s="25" customFormat="1" ht="21.75" customHeight="1" x14ac:dyDescent="0.2">
      <c r="A239"/>
      <c r="B239" s="58"/>
      <c r="C239"/>
      <c r="D239"/>
      <c r="E239"/>
      <c r="F239"/>
      <c r="G239"/>
      <c r="H239" s="5"/>
      <c r="I239" s="76"/>
      <c r="J239" s="92"/>
    </row>
    <row r="240" spans="1:10" s="25" customFormat="1" ht="21.75" customHeight="1" x14ac:dyDescent="0.2">
      <c r="A240"/>
      <c r="B240" s="58"/>
      <c r="C240"/>
      <c r="D240"/>
      <c r="E240"/>
      <c r="F240"/>
      <c r="G240"/>
      <c r="H240" s="5"/>
      <c r="I240" s="76"/>
      <c r="J240" s="92"/>
    </row>
    <row r="241" spans="1:256" s="25" customFormat="1" ht="21.75" customHeight="1" x14ac:dyDescent="0.2">
      <c r="A241"/>
      <c r="B241" s="58"/>
      <c r="C241"/>
      <c r="D241"/>
      <c r="E241"/>
      <c r="F241"/>
      <c r="G241"/>
      <c r="H241" s="5"/>
      <c r="I241" s="76"/>
      <c r="J241" s="92"/>
    </row>
    <row r="242" spans="1:256" s="25" customFormat="1" ht="21.75" customHeight="1" x14ac:dyDescent="0.2">
      <c r="A242"/>
      <c r="B242" s="58"/>
      <c r="C242"/>
      <c r="D242"/>
      <c r="E242"/>
      <c r="F242"/>
      <c r="G242"/>
      <c r="H242" s="5"/>
      <c r="I242" s="76"/>
      <c r="J242" s="92"/>
    </row>
    <row r="243" spans="1:256" s="25" customFormat="1" ht="21.75" customHeight="1" x14ac:dyDescent="0.2">
      <c r="A243"/>
      <c r="B243" s="58"/>
      <c r="C243"/>
      <c r="D243"/>
      <c r="E243"/>
      <c r="F243"/>
      <c r="G243"/>
      <c r="H243" s="5"/>
      <c r="I243" s="76"/>
      <c r="J243" s="92"/>
    </row>
    <row r="244" spans="1:256" s="25" customFormat="1" ht="21.75" customHeight="1" x14ac:dyDescent="0.2">
      <c r="A244"/>
      <c r="B244" s="58"/>
      <c r="C244"/>
      <c r="D244"/>
      <c r="E244"/>
      <c r="F244"/>
      <c r="G244"/>
      <c r="H244" s="5"/>
      <c r="I244" s="76"/>
      <c r="J244" s="92"/>
    </row>
    <row r="245" spans="1:256" s="25" customFormat="1" ht="21.75" customHeight="1" x14ac:dyDescent="0.2">
      <c r="A245"/>
      <c r="B245" s="58"/>
      <c r="C245"/>
      <c r="D245"/>
      <c r="E245"/>
      <c r="F245"/>
      <c r="G245"/>
      <c r="H245" s="5"/>
      <c r="I245" s="76"/>
      <c r="J245" s="92"/>
    </row>
    <row r="246" spans="1:256" s="25" customFormat="1" ht="21.75" customHeight="1" x14ac:dyDescent="0.2">
      <c r="A246"/>
      <c r="B246" s="58"/>
      <c r="C246"/>
      <c r="D246"/>
      <c r="E246"/>
      <c r="F246"/>
      <c r="G246"/>
      <c r="H246" s="5"/>
      <c r="I246" s="76"/>
      <c r="J246" s="92"/>
    </row>
    <row r="247" spans="1:256" s="25" customFormat="1" ht="21.75" customHeight="1" x14ac:dyDescent="0.2">
      <c r="A247"/>
      <c r="B247" s="58"/>
      <c r="C247"/>
      <c r="D247"/>
      <c r="E247"/>
      <c r="F247"/>
      <c r="G247"/>
      <c r="H247" s="5"/>
      <c r="I247" s="76"/>
      <c r="J247" s="92"/>
    </row>
    <row r="248" spans="1:256" s="25" customFormat="1" ht="21.75" customHeight="1" x14ac:dyDescent="0.2">
      <c r="A248"/>
      <c r="B248" s="58"/>
      <c r="C248"/>
      <c r="D248"/>
      <c r="E248"/>
      <c r="F248"/>
      <c r="G248"/>
      <c r="H248" s="5"/>
      <c r="I248" s="76"/>
      <c r="J248" s="92"/>
    </row>
    <row r="249" spans="1:256" s="25" customFormat="1" ht="21.75" customHeight="1" x14ac:dyDescent="0.2">
      <c r="A249"/>
      <c r="B249" s="58"/>
      <c r="C249"/>
      <c r="D249"/>
      <c r="E249"/>
      <c r="F249"/>
      <c r="G249"/>
      <c r="H249" s="5"/>
      <c r="I249" s="76"/>
      <c r="J249" s="92"/>
    </row>
    <row r="250" spans="1:256" s="25" customFormat="1" ht="21.75" customHeight="1" x14ac:dyDescent="0.2">
      <c r="A250"/>
      <c r="B250" s="58"/>
      <c r="C250"/>
      <c r="D250"/>
      <c r="E250"/>
      <c r="F250"/>
      <c r="G250"/>
      <c r="H250" s="5"/>
      <c r="I250" s="76"/>
      <c r="J250" s="92"/>
    </row>
    <row r="251" spans="1:256" s="25" customFormat="1" ht="21.75" customHeight="1" x14ac:dyDescent="0.2">
      <c r="A251"/>
      <c r="B251" s="58"/>
      <c r="C251"/>
      <c r="D251"/>
      <c r="E251"/>
      <c r="F251"/>
      <c r="G251"/>
      <c r="H251" s="5"/>
      <c r="I251" s="76"/>
      <c r="J251" s="92"/>
    </row>
    <row r="252" spans="1:256" s="25" customFormat="1" ht="21.75" customHeight="1" x14ac:dyDescent="0.2">
      <c r="A252"/>
      <c r="B252" s="58"/>
      <c r="C252"/>
      <c r="D252"/>
      <c r="E252"/>
      <c r="F252"/>
      <c r="G252"/>
      <c r="H252" s="5"/>
      <c r="I252" s="76"/>
      <c r="J252" s="92"/>
    </row>
    <row r="253" spans="1:256" s="25" customFormat="1" ht="21.75" customHeight="1" x14ac:dyDescent="0.2">
      <c r="A253"/>
      <c r="B253" s="58"/>
      <c r="C253"/>
      <c r="D253"/>
      <c r="E253"/>
      <c r="F253"/>
      <c r="G253"/>
      <c r="H253" s="5"/>
      <c r="I253" s="76"/>
      <c r="J253" s="92"/>
    </row>
    <row r="254" spans="1:256" s="25" customFormat="1" ht="21.75" customHeight="1" x14ac:dyDescent="0.2">
      <c r="A254"/>
      <c r="B254" s="58"/>
      <c r="C254"/>
      <c r="D254"/>
      <c r="E254"/>
      <c r="F254"/>
      <c r="G254"/>
      <c r="H254" s="5"/>
      <c r="I254" s="76"/>
      <c r="J254" s="92"/>
    </row>
    <row r="255" spans="1:256" s="25" customFormat="1" ht="21.75" customHeight="1" x14ac:dyDescent="0.2">
      <c r="A255"/>
      <c r="B255" s="58"/>
      <c r="C255"/>
      <c r="D255"/>
      <c r="E255"/>
      <c r="F255"/>
      <c r="G255"/>
      <c r="H255" s="5"/>
      <c r="I255" s="76"/>
      <c r="J255" s="92"/>
    </row>
    <row r="256" spans="1:256" s="6" customFormat="1" ht="21.75" customHeight="1" x14ac:dyDescent="0.2">
      <c r="A256"/>
      <c r="B256" s="58"/>
      <c r="C256"/>
      <c r="D256"/>
      <c r="E256"/>
      <c r="F256"/>
      <c r="G256"/>
      <c r="H256" s="5"/>
      <c r="I256" s="76"/>
      <c r="J256" s="59"/>
      <c r="IV256" s="59">
        <f>SUM(J256:IU256)</f>
        <v>0</v>
      </c>
    </row>
    <row r="257" spans="1:10" s="6" customFormat="1" ht="21.75" customHeight="1" x14ac:dyDescent="0.2">
      <c r="A257"/>
      <c r="B257" s="58"/>
      <c r="C257"/>
      <c r="D257"/>
      <c r="E257"/>
      <c r="F257"/>
      <c r="G257"/>
      <c r="H257" s="5"/>
      <c r="I257" s="76"/>
      <c r="J257" s="59"/>
    </row>
    <row r="258" spans="1:10" s="25" customFormat="1" ht="21.75" customHeight="1" x14ac:dyDescent="0.2">
      <c r="A258"/>
      <c r="B258" s="58"/>
      <c r="C258"/>
      <c r="D258"/>
      <c r="E258"/>
      <c r="F258"/>
      <c r="G258"/>
      <c r="H258" s="5"/>
      <c r="I258" s="76"/>
      <c r="J258" s="92"/>
    </row>
    <row r="259" spans="1:10" s="25" customFormat="1" ht="21.75" customHeight="1" x14ac:dyDescent="0.2">
      <c r="A259"/>
      <c r="B259" s="58"/>
      <c r="C259"/>
      <c r="D259"/>
      <c r="E259"/>
      <c r="F259"/>
      <c r="G259"/>
      <c r="H259" s="5"/>
      <c r="I259" s="76"/>
      <c r="J259" s="92"/>
    </row>
    <row r="260" spans="1:10" s="25" customFormat="1" ht="21.75" customHeight="1" x14ac:dyDescent="0.2">
      <c r="A260"/>
      <c r="B260" s="58"/>
      <c r="C260"/>
      <c r="D260"/>
      <c r="E260"/>
      <c r="F260"/>
      <c r="G260"/>
      <c r="H260" s="5"/>
      <c r="I260" s="76"/>
      <c r="J260" s="92"/>
    </row>
    <row r="261" spans="1:10" s="25" customFormat="1" ht="21.75" customHeight="1" x14ac:dyDescent="0.2">
      <c r="A261"/>
      <c r="B261" s="58"/>
      <c r="C261"/>
      <c r="D261"/>
      <c r="E261"/>
      <c r="F261"/>
      <c r="G261"/>
      <c r="H261" s="5"/>
      <c r="I261" s="76"/>
      <c r="J261" s="92"/>
    </row>
    <row r="262" spans="1:10" s="25" customFormat="1" ht="21.75" customHeight="1" x14ac:dyDescent="0.2">
      <c r="A262"/>
      <c r="B262" s="58"/>
      <c r="C262"/>
      <c r="D262"/>
      <c r="E262"/>
      <c r="F262"/>
      <c r="G262"/>
      <c r="H262" s="5"/>
      <c r="I262" s="76"/>
      <c r="J262" s="92"/>
    </row>
    <row r="263" spans="1:10" s="25" customFormat="1" ht="21.75" customHeight="1" x14ac:dyDescent="0.2">
      <c r="A263"/>
      <c r="B263" s="58"/>
      <c r="C263"/>
      <c r="D263"/>
      <c r="E263"/>
      <c r="F263"/>
      <c r="G263"/>
      <c r="H263" s="5"/>
      <c r="I263" s="76"/>
      <c r="J263" s="92"/>
    </row>
    <row r="264" spans="1:10" s="25" customFormat="1" ht="21.75" customHeight="1" x14ac:dyDescent="0.2">
      <c r="A264"/>
      <c r="B264" s="58"/>
      <c r="C264"/>
      <c r="D264"/>
      <c r="E264"/>
      <c r="F264"/>
      <c r="G264"/>
      <c r="H264" s="5"/>
      <c r="I264" s="76"/>
      <c r="J264" s="92"/>
    </row>
    <row r="265" spans="1:10" s="25" customFormat="1" ht="21.75" customHeight="1" x14ac:dyDescent="0.2">
      <c r="A265"/>
      <c r="B265" s="58"/>
      <c r="C265"/>
      <c r="D265"/>
      <c r="E265"/>
      <c r="F265"/>
      <c r="G265"/>
      <c r="H265" s="5"/>
      <c r="I265" s="76"/>
      <c r="J265" s="92"/>
    </row>
    <row r="266" spans="1:10" s="25" customFormat="1" ht="21.75" customHeight="1" x14ac:dyDescent="0.2">
      <c r="A266"/>
      <c r="B266" s="58"/>
      <c r="C266"/>
      <c r="D266"/>
      <c r="E266"/>
      <c r="F266"/>
      <c r="G266"/>
      <c r="H266" s="5"/>
      <c r="I266" s="76"/>
      <c r="J266" s="92"/>
    </row>
    <row r="267" spans="1:10" s="25" customFormat="1" ht="21.75" customHeight="1" x14ac:dyDescent="0.2">
      <c r="A267"/>
      <c r="B267" s="58"/>
      <c r="C267"/>
      <c r="D267"/>
      <c r="E267"/>
      <c r="F267"/>
      <c r="G267"/>
      <c r="H267" s="5"/>
      <c r="I267" s="76"/>
      <c r="J267" s="92"/>
    </row>
    <row r="268" spans="1:10" s="25" customFormat="1" ht="21.75" customHeight="1" x14ac:dyDescent="0.2">
      <c r="A268"/>
      <c r="B268" s="58"/>
      <c r="C268"/>
      <c r="D268"/>
      <c r="E268"/>
      <c r="F268"/>
      <c r="G268"/>
      <c r="H268" s="5"/>
      <c r="I268" s="76"/>
      <c r="J268" s="92"/>
    </row>
    <row r="269" spans="1:10" s="25" customFormat="1" ht="21.75" customHeight="1" x14ac:dyDescent="0.2">
      <c r="A269"/>
      <c r="B269" s="58"/>
      <c r="C269"/>
      <c r="D269"/>
      <c r="E269"/>
      <c r="F269"/>
      <c r="G269"/>
      <c r="H269" s="5"/>
      <c r="I269" s="76"/>
      <c r="J269" s="92"/>
    </row>
    <row r="270" spans="1:10" s="25" customFormat="1" ht="21.75" customHeight="1" x14ac:dyDescent="0.2">
      <c r="A270"/>
      <c r="B270" s="58"/>
      <c r="C270"/>
      <c r="D270"/>
      <c r="E270"/>
      <c r="F270"/>
      <c r="G270"/>
      <c r="H270" s="5"/>
      <c r="I270" s="76"/>
      <c r="J270" s="92"/>
    </row>
    <row r="271" spans="1:10" s="25" customFormat="1" ht="21.75" customHeight="1" x14ac:dyDescent="0.2">
      <c r="A271"/>
      <c r="B271" s="58"/>
      <c r="C271"/>
      <c r="D271"/>
      <c r="E271"/>
      <c r="F271"/>
      <c r="G271"/>
      <c r="H271" s="5"/>
      <c r="I271" s="76"/>
      <c r="J271" s="92"/>
    </row>
    <row r="272" spans="1:10" s="6" customFormat="1" ht="21.75" customHeight="1" x14ac:dyDescent="0.2">
      <c r="A272"/>
      <c r="B272" s="58"/>
      <c r="C272"/>
      <c r="D272"/>
      <c r="E272"/>
      <c r="F272"/>
      <c r="G272"/>
      <c r="H272" s="5"/>
      <c r="I272" s="76"/>
      <c r="J272" s="59"/>
    </row>
    <row r="273" spans="1:256" s="25" customFormat="1" ht="21.75" customHeight="1" x14ac:dyDescent="0.2">
      <c r="A273"/>
      <c r="B273" s="58"/>
      <c r="C273"/>
      <c r="D273"/>
      <c r="E273"/>
      <c r="F273"/>
      <c r="G273"/>
      <c r="H273" s="5"/>
      <c r="I273" s="76"/>
      <c r="J273" s="92"/>
    </row>
    <row r="274" spans="1:256" s="25" customFormat="1" ht="21.75" customHeight="1" x14ac:dyDescent="0.2">
      <c r="A274"/>
      <c r="B274" s="58"/>
      <c r="C274"/>
      <c r="D274"/>
      <c r="E274"/>
      <c r="F274"/>
      <c r="G274"/>
      <c r="H274" s="5"/>
      <c r="I274" s="76"/>
      <c r="J274" s="92"/>
    </row>
    <row r="275" spans="1:256" s="25" customFormat="1" ht="21.75" customHeight="1" x14ac:dyDescent="0.2">
      <c r="A275"/>
      <c r="B275" s="58"/>
      <c r="C275"/>
      <c r="D275"/>
      <c r="E275"/>
      <c r="F275"/>
      <c r="G275"/>
      <c r="H275" s="5"/>
      <c r="I275" s="76"/>
      <c r="J275" s="92"/>
    </row>
    <row r="276" spans="1:256" s="25" customFormat="1" ht="21.75" customHeight="1" x14ac:dyDescent="0.2">
      <c r="A276"/>
      <c r="B276" s="58"/>
      <c r="C276"/>
      <c r="D276"/>
      <c r="E276"/>
      <c r="F276"/>
      <c r="G276"/>
      <c r="H276" s="5"/>
      <c r="I276" s="76"/>
      <c r="J276" s="92"/>
    </row>
    <row r="277" spans="1:256" s="25" customFormat="1" ht="21.75" customHeight="1" x14ac:dyDescent="0.2">
      <c r="A277"/>
      <c r="B277" s="58"/>
      <c r="C277"/>
      <c r="D277"/>
      <c r="E277"/>
      <c r="F277"/>
      <c r="G277"/>
      <c r="H277" s="5"/>
      <c r="I277" s="76"/>
      <c r="J277" s="92"/>
    </row>
    <row r="278" spans="1:256" s="25" customFormat="1" ht="21.75" customHeight="1" x14ac:dyDescent="0.2">
      <c r="A278"/>
      <c r="B278" s="58"/>
      <c r="C278"/>
      <c r="D278"/>
      <c r="E278"/>
      <c r="F278"/>
      <c r="G278"/>
      <c r="H278" s="5"/>
      <c r="I278" s="76"/>
      <c r="J278" s="92"/>
    </row>
    <row r="279" spans="1:256" s="25" customFormat="1" ht="21.75" customHeight="1" x14ac:dyDescent="0.2">
      <c r="A279"/>
      <c r="B279" s="58"/>
      <c r="C279"/>
      <c r="D279"/>
      <c r="E279"/>
      <c r="F279"/>
      <c r="G279"/>
      <c r="H279" s="5"/>
      <c r="I279" s="76"/>
      <c r="J279" s="92"/>
    </row>
    <row r="280" spans="1:256" s="25" customFormat="1" ht="21.75" customHeight="1" x14ac:dyDescent="0.2">
      <c r="A280"/>
      <c r="B280" s="58"/>
      <c r="C280"/>
      <c r="D280"/>
      <c r="E280"/>
      <c r="F280"/>
      <c r="G280"/>
      <c r="H280" s="5"/>
      <c r="I280" s="76"/>
      <c r="J280" s="92"/>
    </row>
    <row r="281" spans="1:256" s="25" customFormat="1" ht="21.75" customHeight="1" x14ac:dyDescent="0.2">
      <c r="A281"/>
      <c r="B281" s="58"/>
      <c r="C281"/>
      <c r="D281"/>
      <c r="E281"/>
      <c r="F281"/>
      <c r="G281"/>
      <c r="H281" s="5"/>
      <c r="I281" s="76"/>
      <c r="J281" s="92"/>
    </row>
    <row r="282" spans="1:256" s="25" customFormat="1" ht="21.75" customHeight="1" x14ac:dyDescent="0.2">
      <c r="A282"/>
      <c r="B282" s="58"/>
      <c r="C282"/>
      <c r="D282"/>
      <c r="E282"/>
      <c r="F282"/>
      <c r="G282"/>
      <c r="H282" s="5"/>
      <c r="I282" s="76"/>
      <c r="J282" s="92"/>
    </row>
    <row r="283" spans="1:256" s="25" customFormat="1" ht="21.75" customHeight="1" x14ac:dyDescent="0.2">
      <c r="A283"/>
      <c r="B283" s="58"/>
      <c r="C283"/>
      <c r="D283"/>
      <c r="E283"/>
      <c r="F283"/>
      <c r="G283"/>
      <c r="H283" s="5"/>
      <c r="I283" s="76"/>
      <c r="J283" s="92"/>
    </row>
    <row r="284" spans="1:256" s="25" customFormat="1" ht="21.75" customHeight="1" x14ac:dyDescent="0.2">
      <c r="A284"/>
      <c r="B284" s="58"/>
      <c r="C284"/>
      <c r="D284"/>
      <c r="E284"/>
      <c r="F284"/>
      <c r="G284"/>
      <c r="H284" s="5"/>
      <c r="I284" s="76"/>
      <c r="J284" s="92"/>
    </row>
    <row r="285" spans="1:256" s="25" customFormat="1" ht="21.75" customHeight="1" x14ac:dyDescent="0.2">
      <c r="A285"/>
      <c r="B285" s="58"/>
      <c r="C285"/>
      <c r="D285"/>
      <c r="E285"/>
      <c r="F285"/>
      <c r="G285"/>
      <c r="H285" s="5"/>
      <c r="I285" s="76"/>
      <c r="J285" s="92"/>
    </row>
    <row r="286" spans="1:256" s="6" customFormat="1" ht="21.75" customHeight="1" x14ac:dyDescent="0.2">
      <c r="A286"/>
      <c r="B286" s="58"/>
      <c r="C286"/>
      <c r="D286"/>
      <c r="E286"/>
      <c r="F286"/>
      <c r="G286"/>
      <c r="H286" s="5"/>
      <c r="I286" s="76"/>
      <c r="J286" s="59"/>
      <c r="IV286" s="59"/>
    </row>
    <row r="287" spans="1:256" ht="19.5" customHeight="1" x14ac:dyDescent="0.2"/>
    <row r="288" spans="1:256" s="25" customFormat="1" ht="18.75" customHeight="1" x14ac:dyDescent="0.2">
      <c r="A288"/>
      <c r="B288" s="58"/>
      <c r="C288"/>
      <c r="D288"/>
      <c r="E288"/>
      <c r="F288"/>
      <c r="G288"/>
      <c r="H288" s="5"/>
      <c r="I288" s="76"/>
      <c r="J288" s="92"/>
    </row>
    <row r="289" ht="20.2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24" customHeight="1" x14ac:dyDescent="0.2"/>
    <row r="295" ht="17.25" customHeight="1" x14ac:dyDescent="0.2"/>
    <row r="296" ht="21.75" customHeight="1" x14ac:dyDescent="0.2"/>
    <row r="297" ht="22.5" customHeight="1" x14ac:dyDescent="0.2"/>
    <row r="298" ht="19.5" customHeight="1" x14ac:dyDescent="0.2"/>
  </sheetData>
  <mergeCells count="7">
    <mergeCell ref="A4:H4"/>
    <mergeCell ref="C12:C13"/>
    <mergeCell ref="A1:H1"/>
    <mergeCell ref="D12:G12"/>
    <mergeCell ref="H12:H13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J22" sqref="J22"/>
    </sheetView>
  </sheetViews>
  <sheetFormatPr defaultRowHeight="12.75" x14ac:dyDescent="0.2"/>
  <cols>
    <col min="1" max="1" width="23.28515625" customWidth="1"/>
    <col min="2" max="2" width="43.5703125" customWidth="1"/>
    <col min="3" max="3" width="16.7109375" customWidth="1"/>
    <col min="4" max="5" width="14.57031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3" ht="15.75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13" s="1" customFormat="1" ht="23.25" customHeight="1" x14ac:dyDescent="0.25">
      <c r="A2" s="439" t="s">
        <v>1</v>
      </c>
      <c r="B2" s="439"/>
      <c r="C2" s="439"/>
      <c r="D2" s="12"/>
      <c r="E2" s="36"/>
      <c r="F2" s="36"/>
      <c r="G2" s="37"/>
      <c r="H2" s="38"/>
    </row>
    <row r="3" spans="1:13" s="1" customFormat="1" ht="15" x14ac:dyDescent="0.2">
      <c r="A3" s="29" t="s">
        <v>62</v>
      </c>
      <c r="B3" s="29"/>
      <c r="C3" s="29"/>
      <c r="D3" s="29"/>
      <c r="E3" s="39"/>
      <c r="F3" s="39"/>
      <c r="G3" s="39"/>
      <c r="H3" s="38"/>
    </row>
    <row r="4" spans="1:13" s="1" customFormat="1" ht="15" x14ac:dyDescent="0.2">
      <c r="A4" s="29" t="s">
        <v>63</v>
      </c>
      <c r="B4" s="29"/>
      <c r="C4" s="29"/>
      <c r="D4" s="29"/>
      <c r="E4" s="39"/>
      <c r="F4" s="37"/>
      <c r="G4" s="37"/>
      <c r="H4" s="38"/>
    </row>
    <row r="5" spans="1:13" s="1" customFormat="1" ht="16.5" thickBot="1" x14ac:dyDescent="0.3">
      <c r="A5" s="440"/>
      <c r="B5" s="441"/>
      <c r="C5" s="441"/>
      <c r="D5" s="40"/>
      <c r="E5" s="40"/>
      <c r="F5" s="37"/>
      <c r="G5" s="37"/>
      <c r="H5" s="38"/>
      <c r="L5" s="49"/>
    </row>
    <row r="6" spans="1:13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3" s="1" customFormat="1" ht="18" customHeight="1" thickBot="1" x14ac:dyDescent="0.25">
      <c r="A7" s="32">
        <v>302101</v>
      </c>
      <c r="B7" s="33" t="s">
        <v>64</v>
      </c>
      <c r="C7" s="33"/>
      <c r="D7" s="34"/>
      <c r="E7" s="34"/>
      <c r="F7" s="34"/>
      <c r="G7" s="34"/>
      <c r="H7" s="38"/>
    </row>
    <row r="8" spans="1:13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3" ht="18.75" customHeight="1" x14ac:dyDescent="0.2">
      <c r="A9" s="426" t="s">
        <v>8</v>
      </c>
      <c r="B9" s="442" t="s">
        <v>28</v>
      </c>
      <c r="C9" s="418" t="s">
        <v>10</v>
      </c>
      <c r="D9" s="421" t="s">
        <v>11</v>
      </c>
      <c r="E9" s="422"/>
      <c r="F9" s="422"/>
      <c r="G9" s="423"/>
      <c r="H9" s="418" t="s">
        <v>12</v>
      </c>
    </row>
    <row r="10" spans="1:13" ht="21" customHeight="1" thickBot="1" x14ac:dyDescent="0.25">
      <c r="A10" s="427"/>
      <c r="B10" s="443"/>
      <c r="C10" s="419"/>
      <c r="D10" s="45" t="s">
        <v>52</v>
      </c>
      <c r="E10" s="46" t="s">
        <v>53</v>
      </c>
      <c r="F10" s="45" t="s">
        <v>54</v>
      </c>
      <c r="G10" s="46" t="s">
        <v>55</v>
      </c>
      <c r="H10" s="419"/>
    </row>
    <row r="11" spans="1:13" s="109" customFormat="1" ht="24.75" customHeight="1" x14ac:dyDescent="0.2">
      <c r="A11" s="222" t="s">
        <v>1521</v>
      </c>
      <c r="B11" s="222" t="s">
        <v>1522</v>
      </c>
      <c r="C11" s="345">
        <f>SUM(D11:G11)</f>
        <v>8519134.5399999991</v>
      </c>
      <c r="D11" s="275"/>
      <c r="E11" s="347">
        <v>8519134.5399999991</v>
      </c>
      <c r="F11" s="346"/>
      <c r="G11" s="347">
        <v>0</v>
      </c>
      <c r="H11" s="277">
        <v>45364</v>
      </c>
      <c r="I11" s="220" t="s">
        <v>328</v>
      </c>
      <c r="J11" s="75"/>
      <c r="L11" s="110"/>
      <c r="M11" s="110"/>
    </row>
    <row r="12" spans="1:13" s="6" customFormat="1" ht="21.75" customHeight="1" x14ac:dyDescent="0.2">
      <c r="A12" s="89" t="s">
        <v>371</v>
      </c>
      <c r="B12" s="173"/>
      <c r="C12" s="74">
        <f>SUM(C11:C11)</f>
        <v>8519134.5399999991</v>
      </c>
      <c r="D12" s="74">
        <f>SUM(D11:D11)</f>
        <v>0</v>
      </c>
      <c r="E12" s="74">
        <f>SUM(E11:E11)</f>
        <v>8519134.5399999991</v>
      </c>
      <c r="F12" s="74">
        <f>SUM(F11:F11)</f>
        <v>0</v>
      </c>
      <c r="G12" s="74">
        <f>SUM(G11:G11)</f>
        <v>0</v>
      </c>
      <c r="H12" s="174"/>
      <c r="I12"/>
      <c r="J12" s="59"/>
      <c r="L12" s="90"/>
      <c r="M12" s="90"/>
    </row>
    <row r="13" spans="1:13" ht="28.5" customHeight="1" x14ac:dyDescent="0.2">
      <c r="A13" s="93" t="s">
        <v>33</v>
      </c>
      <c r="B13" s="94"/>
      <c r="C13" s="95">
        <f>SUM(C12)</f>
        <v>8519134.5399999991</v>
      </c>
      <c r="D13" s="95">
        <f>SUM(D12)</f>
        <v>0</v>
      </c>
      <c r="E13" s="95">
        <f>SUM(E12)</f>
        <v>8519134.5399999991</v>
      </c>
      <c r="F13" s="95">
        <f>SUM(F12)</f>
        <v>0</v>
      </c>
      <c r="G13" s="95">
        <f>SUM(G12)</f>
        <v>0</v>
      </c>
      <c r="H13" s="96"/>
      <c r="J13" s="90"/>
      <c r="K13" s="91"/>
      <c r="L13" s="91"/>
      <c r="M13" s="91"/>
    </row>
    <row r="14" spans="1:13" ht="18" customHeight="1" thickBot="1" x14ac:dyDescent="0.25">
      <c r="B14" s="3"/>
      <c r="C14" s="4"/>
      <c r="D14" s="4"/>
      <c r="E14" s="4"/>
      <c r="F14" s="4"/>
      <c r="G14" s="4"/>
      <c r="H14" s="10"/>
      <c r="J14" s="90"/>
      <c r="K14" s="11"/>
      <c r="L14" s="11"/>
      <c r="M14" s="11"/>
    </row>
    <row r="15" spans="1:13" ht="18" customHeight="1" thickBot="1" x14ac:dyDescent="0.25">
      <c r="D15" s="261" t="s">
        <v>52</v>
      </c>
      <c r="E15" s="262" t="s">
        <v>53</v>
      </c>
      <c r="F15" s="262" t="s">
        <v>54</v>
      </c>
      <c r="G15" s="263" t="s">
        <v>55</v>
      </c>
      <c r="J15" s="11"/>
      <c r="K15" s="11"/>
      <c r="L15" s="11"/>
      <c r="M15" s="11"/>
    </row>
    <row r="16" spans="1:13" ht="18" customHeight="1" x14ac:dyDescent="0.2">
      <c r="A16" s="180" t="s">
        <v>44</v>
      </c>
      <c r="B16" s="97"/>
      <c r="C16" s="341">
        <f>C13-C17</f>
        <v>0</v>
      </c>
      <c r="D16" s="341">
        <f t="shared" ref="D16:G16" si="0">D13-D17</f>
        <v>0</v>
      </c>
      <c r="E16" s="341">
        <f t="shared" si="0"/>
        <v>0</v>
      </c>
      <c r="F16" s="341">
        <f t="shared" si="0"/>
        <v>0</v>
      </c>
      <c r="G16" s="342">
        <f t="shared" si="0"/>
        <v>0</v>
      </c>
      <c r="J16" s="11"/>
      <c r="K16" s="11"/>
      <c r="L16" s="11"/>
      <c r="M16" s="11"/>
    </row>
    <row r="17" spans="1:13" ht="18" customHeight="1" x14ac:dyDescent="0.2">
      <c r="A17" s="139" t="s">
        <v>43</v>
      </c>
      <c r="B17" s="86"/>
      <c r="C17" s="343">
        <f>C11</f>
        <v>8519134.5399999991</v>
      </c>
      <c r="D17" s="343">
        <f t="shared" ref="D17:G17" si="1">D11</f>
        <v>0</v>
      </c>
      <c r="E17" s="343">
        <f t="shared" si="1"/>
        <v>8519134.5399999991</v>
      </c>
      <c r="F17" s="343">
        <f t="shared" si="1"/>
        <v>0</v>
      </c>
      <c r="G17" s="344">
        <f t="shared" si="1"/>
        <v>0</v>
      </c>
      <c r="J17" s="11"/>
      <c r="K17" s="11"/>
      <c r="L17" s="11"/>
      <c r="M17" s="11"/>
    </row>
    <row r="18" spans="1:13" ht="21" customHeight="1" x14ac:dyDescent="0.2">
      <c r="A18" s="251" t="s">
        <v>19</v>
      </c>
      <c r="B18" s="107"/>
      <c r="C18" s="108">
        <f>SUM(C16:C17)</f>
        <v>8519134.5399999991</v>
      </c>
      <c r="D18" s="108">
        <f>SUM(D16:D17)</f>
        <v>0</v>
      </c>
      <c r="E18" s="108">
        <f t="shared" ref="E18:G18" si="2">SUM(E16:E17)</f>
        <v>8519134.5399999991</v>
      </c>
      <c r="F18" s="108">
        <f t="shared" si="2"/>
        <v>0</v>
      </c>
      <c r="G18" s="252">
        <f t="shared" si="2"/>
        <v>0</v>
      </c>
      <c r="J18" s="11"/>
      <c r="K18" s="11"/>
      <c r="L18" s="11"/>
      <c r="M18" s="11"/>
    </row>
    <row r="19" spans="1:13" ht="18" customHeight="1" x14ac:dyDescent="0.2">
      <c r="A19" s="253" t="s">
        <v>101</v>
      </c>
      <c r="B19" s="186"/>
      <c r="C19" s="196">
        <f>SUM(D19:G19)</f>
        <v>0</v>
      </c>
      <c r="D19" s="196"/>
      <c r="E19" s="196"/>
      <c r="F19" s="196"/>
      <c r="G19" s="254"/>
      <c r="J19" s="11"/>
      <c r="K19" s="11"/>
      <c r="L19" s="11"/>
      <c r="M19" s="11"/>
    </row>
    <row r="20" spans="1:13" ht="18" customHeight="1" thickBot="1" x14ac:dyDescent="0.25">
      <c r="A20" s="131" t="s">
        <v>100</v>
      </c>
      <c r="B20" s="266"/>
      <c r="C20" s="132">
        <f>SUM(D20:G20)</f>
        <v>8519134.5399999991</v>
      </c>
      <c r="D20" s="132">
        <f>SUM(D18-D19)</f>
        <v>0</v>
      </c>
      <c r="E20" s="132">
        <f t="shared" ref="E20:G20" si="3">SUM(E18-E19)</f>
        <v>8519134.5399999991</v>
      </c>
      <c r="F20" s="132">
        <f t="shared" si="3"/>
        <v>0</v>
      </c>
      <c r="G20" s="267">
        <f t="shared" si="3"/>
        <v>0</v>
      </c>
      <c r="J20" s="11"/>
      <c r="K20" s="11"/>
      <c r="L20" s="11"/>
      <c r="M20" s="11"/>
    </row>
    <row r="21" spans="1:13" ht="18" customHeight="1" x14ac:dyDescent="0.2">
      <c r="J21" s="11"/>
      <c r="K21" s="11"/>
      <c r="L21" s="11"/>
      <c r="M21" s="11"/>
    </row>
    <row r="22" spans="1:13" ht="18" customHeight="1" thickBot="1" x14ac:dyDescent="0.25">
      <c r="J22" s="11"/>
      <c r="K22" s="11"/>
      <c r="L22" s="11"/>
      <c r="M22" s="11"/>
    </row>
    <row r="23" spans="1:13" ht="18" customHeight="1" thickBot="1" x14ac:dyDescent="0.25">
      <c r="A23" s="104" t="s">
        <v>18</v>
      </c>
      <c r="B23" s="127"/>
      <c r="C23" s="117"/>
      <c r="D23" s="244" t="s">
        <v>48</v>
      </c>
      <c r="E23" s="245" t="s">
        <v>49</v>
      </c>
      <c r="F23" s="244" t="s">
        <v>50</v>
      </c>
      <c r="G23" s="246" t="s">
        <v>51</v>
      </c>
      <c r="H23" s="10"/>
      <c r="J23" s="11"/>
      <c r="K23" s="11"/>
      <c r="L23" s="11"/>
      <c r="M23" s="11"/>
    </row>
    <row r="24" spans="1:13" ht="18" customHeight="1" x14ac:dyDescent="0.2">
      <c r="A24" s="137"/>
      <c r="B24" s="128"/>
      <c r="C24" s="2"/>
      <c r="D24" s="2"/>
      <c r="E24" s="2"/>
      <c r="F24" s="188"/>
      <c r="G24" s="2"/>
      <c r="H24" s="187"/>
      <c r="J24" s="11"/>
      <c r="K24" s="11"/>
      <c r="L24" s="11"/>
      <c r="M24" s="11"/>
    </row>
    <row r="25" spans="1:13" ht="18" customHeight="1" x14ac:dyDescent="0.2">
      <c r="A25" s="107" t="s">
        <v>19</v>
      </c>
      <c r="B25" s="130"/>
      <c r="C25" s="108"/>
      <c r="D25" s="108"/>
      <c r="E25" s="108"/>
      <c r="F25" s="108"/>
      <c r="G25" s="108"/>
      <c r="J25" s="11"/>
      <c r="K25" s="11"/>
      <c r="L25" s="11"/>
      <c r="M25" s="11"/>
    </row>
    <row r="26" spans="1:13" ht="18" customHeight="1" x14ac:dyDescent="0.2">
      <c r="J26" s="11"/>
      <c r="K26" s="11"/>
      <c r="L26" s="11"/>
      <c r="M26" s="11"/>
    </row>
    <row r="27" spans="1:13" ht="18" customHeight="1" x14ac:dyDescent="0.2">
      <c r="J27" s="11"/>
      <c r="K27" s="11"/>
      <c r="L27" s="11"/>
      <c r="M27" s="11"/>
    </row>
    <row r="28" spans="1:13" ht="18" customHeight="1" x14ac:dyDescent="0.2">
      <c r="J28" s="11"/>
      <c r="K28" s="11"/>
      <c r="L28" s="11"/>
      <c r="M28" s="11"/>
    </row>
    <row r="29" spans="1:13" ht="18" customHeight="1" x14ac:dyDescent="0.2"/>
    <row r="30" spans="1:13" ht="18" customHeight="1" x14ac:dyDescent="0.2"/>
    <row r="31" spans="1:13" ht="18" customHeight="1" x14ac:dyDescent="0.2"/>
    <row r="32" spans="1:13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81"/>
  <sheetViews>
    <sheetView zoomScale="94" zoomScaleNormal="94" workbookViewId="0">
      <pane ySplit="8" topLeftCell="A81" activePane="bottomLeft" state="frozen"/>
      <selection pane="bottomLeft" activeCell="E94" sqref="E94"/>
    </sheetView>
  </sheetViews>
  <sheetFormatPr defaultRowHeight="12.75" x14ac:dyDescent="0.2"/>
  <cols>
    <col min="1" max="1" width="26.28515625" customWidth="1"/>
    <col min="2" max="2" width="46.140625" style="58" customWidth="1"/>
    <col min="3" max="3" width="18" customWidth="1"/>
    <col min="4" max="4" width="18.140625" customWidth="1"/>
    <col min="5" max="5" width="17.5703125" customWidth="1"/>
    <col min="6" max="7" width="14.28515625" customWidth="1"/>
    <col min="8" max="8" width="16" style="5" customWidth="1"/>
    <col min="10" max="10" width="11.7109375" bestFit="1" customWidth="1"/>
    <col min="11" max="11" width="12.85546875" bestFit="1" customWidth="1"/>
  </cols>
  <sheetData>
    <row r="1" spans="1:8" s="20" customFormat="1" ht="15.75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8" s="16" customFormat="1" ht="15.75" x14ac:dyDescent="0.25">
      <c r="A2" s="145" t="s">
        <v>65</v>
      </c>
      <c r="B2" s="69"/>
      <c r="C2" s="69"/>
      <c r="D2" s="70"/>
      <c r="E2" s="71"/>
      <c r="F2" s="71"/>
      <c r="G2" s="72"/>
      <c r="H2" s="73"/>
    </row>
    <row r="3" spans="1:8" s="16" customFormat="1" ht="16.5" thickBot="1" x14ac:dyDescent="0.3">
      <c r="A3" s="13"/>
      <c r="B3" s="53"/>
      <c r="C3" s="14"/>
      <c r="D3" s="15"/>
      <c r="E3" s="15"/>
      <c r="H3" s="19"/>
    </row>
    <row r="4" spans="1:8" s="16" customFormat="1" ht="15" x14ac:dyDescent="0.2">
      <c r="A4" s="27" t="s">
        <v>4</v>
      </c>
      <c r="B4" s="54" t="s">
        <v>5</v>
      </c>
      <c r="C4" s="54" t="s">
        <v>6</v>
      </c>
      <c r="D4" s="15"/>
      <c r="E4" s="15"/>
      <c r="H4" s="19"/>
    </row>
    <row r="5" spans="1:8" s="1" customFormat="1" ht="15.75" thickBot="1" x14ac:dyDescent="0.25">
      <c r="A5" s="28">
        <v>339902</v>
      </c>
      <c r="B5" s="55" t="s">
        <v>66</v>
      </c>
      <c r="C5" s="55">
        <v>48267</v>
      </c>
      <c r="D5" s="23"/>
      <c r="E5" s="23"/>
      <c r="F5" s="16"/>
      <c r="G5" s="16"/>
      <c r="H5" s="19"/>
    </row>
    <row r="6" spans="1:8" ht="13.5" thickBot="1" x14ac:dyDescent="0.25">
      <c r="A6" s="24"/>
      <c r="B6" s="56"/>
      <c r="C6" s="20"/>
      <c r="D6" s="20"/>
      <c r="E6" s="20"/>
      <c r="F6" s="20"/>
      <c r="G6" s="20"/>
      <c r="H6" s="21"/>
    </row>
    <row r="7" spans="1:8" x14ac:dyDescent="0.2">
      <c r="A7" s="426" t="s">
        <v>8</v>
      </c>
      <c r="B7" s="418" t="s">
        <v>9</v>
      </c>
      <c r="C7" s="418" t="s">
        <v>10</v>
      </c>
      <c r="D7" s="421" t="s">
        <v>11</v>
      </c>
      <c r="E7" s="422"/>
      <c r="F7" s="422"/>
      <c r="G7" s="423"/>
      <c r="H7" s="424" t="s">
        <v>12</v>
      </c>
    </row>
    <row r="8" spans="1:8" ht="13.5" thickBot="1" x14ac:dyDescent="0.25">
      <c r="A8" s="427"/>
      <c r="B8" s="419"/>
      <c r="C8" s="419"/>
      <c r="D8" s="197" t="s">
        <v>67</v>
      </c>
      <c r="E8" s="46" t="s">
        <v>68</v>
      </c>
      <c r="F8" s="197" t="s">
        <v>69</v>
      </c>
      <c r="G8" s="46" t="s">
        <v>70</v>
      </c>
      <c r="H8" s="425"/>
    </row>
    <row r="9" spans="1:8" ht="17.25" customHeight="1" x14ac:dyDescent="0.2">
      <c r="A9" s="229" t="s">
        <v>103</v>
      </c>
      <c r="B9" s="97" t="s">
        <v>104</v>
      </c>
      <c r="C9" s="98">
        <f>SUM(D9:G9)</f>
        <v>109190.64</v>
      </c>
      <c r="D9" s="230"/>
      <c r="E9" s="98">
        <v>97696.89</v>
      </c>
      <c r="F9" s="230"/>
      <c r="G9" s="231">
        <v>11493.75</v>
      </c>
      <c r="H9" s="232">
        <v>45337</v>
      </c>
    </row>
    <row r="10" spans="1:8" ht="17.25" customHeight="1" x14ac:dyDescent="0.2">
      <c r="A10" s="169" t="s">
        <v>105</v>
      </c>
      <c r="B10" s="86" t="s">
        <v>106</v>
      </c>
      <c r="C10" s="2">
        <f t="shared" ref="C10:C42" si="0">SUM(D10:G10)</f>
        <v>62029.950000000004</v>
      </c>
      <c r="D10" s="201"/>
      <c r="E10" s="2">
        <v>55500.480000000003</v>
      </c>
      <c r="F10" s="201"/>
      <c r="G10" s="203">
        <v>6529.47</v>
      </c>
      <c r="H10" s="233">
        <v>45337</v>
      </c>
    </row>
    <row r="11" spans="1:8" ht="17.25" customHeight="1" x14ac:dyDescent="0.2">
      <c r="A11" s="169" t="s">
        <v>107</v>
      </c>
      <c r="B11" s="86" t="s">
        <v>108</v>
      </c>
      <c r="C11" s="2">
        <f t="shared" si="0"/>
        <v>1107.8899999999999</v>
      </c>
      <c r="D11" s="201"/>
      <c r="E11" s="2">
        <v>991.27</v>
      </c>
      <c r="F11" s="201"/>
      <c r="G11" s="203">
        <v>116.62</v>
      </c>
      <c r="H11" s="233">
        <v>45337</v>
      </c>
    </row>
    <row r="12" spans="1:8" ht="17.25" customHeight="1" x14ac:dyDescent="0.2">
      <c r="A12" s="169" t="s">
        <v>109</v>
      </c>
      <c r="B12" s="86" t="s">
        <v>110</v>
      </c>
      <c r="C12" s="2">
        <f t="shared" si="0"/>
        <v>659.66000000000008</v>
      </c>
      <c r="D12" s="201"/>
      <c r="E12" s="2">
        <v>590.22</v>
      </c>
      <c r="F12" s="201"/>
      <c r="G12" s="203">
        <v>69.44</v>
      </c>
      <c r="H12" s="233">
        <v>45337</v>
      </c>
    </row>
    <row r="13" spans="1:8" ht="17.25" customHeight="1" x14ac:dyDescent="0.2">
      <c r="A13" s="169" t="s">
        <v>111</v>
      </c>
      <c r="B13" s="86" t="s">
        <v>112</v>
      </c>
      <c r="C13" s="2">
        <f t="shared" si="0"/>
        <v>840.39</v>
      </c>
      <c r="D13" s="201"/>
      <c r="E13" s="2">
        <v>751.93</v>
      </c>
      <c r="F13" s="201"/>
      <c r="G13" s="203">
        <v>88.46</v>
      </c>
      <c r="H13" s="233">
        <v>45337</v>
      </c>
    </row>
    <row r="14" spans="1:8" ht="17.25" customHeight="1" x14ac:dyDescent="0.2">
      <c r="A14" s="169" t="s">
        <v>113</v>
      </c>
      <c r="B14" s="86" t="s">
        <v>114</v>
      </c>
      <c r="C14" s="2">
        <f t="shared" si="0"/>
        <v>494443.94</v>
      </c>
      <c r="D14" s="201"/>
      <c r="E14" s="2">
        <v>494443.94</v>
      </c>
      <c r="F14" s="201"/>
      <c r="G14" s="203">
        <v>0</v>
      </c>
      <c r="H14" s="233">
        <v>45337</v>
      </c>
    </row>
    <row r="15" spans="1:8" ht="17.25" customHeight="1" x14ac:dyDescent="0.2">
      <c r="A15" s="169" t="s">
        <v>115</v>
      </c>
      <c r="B15" s="86" t="s">
        <v>116</v>
      </c>
      <c r="C15" s="2">
        <f t="shared" si="0"/>
        <v>131.56</v>
      </c>
      <c r="D15" s="201"/>
      <c r="E15" s="2">
        <v>117.71</v>
      </c>
      <c r="F15" s="201"/>
      <c r="G15" s="203">
        <v>13.85</v>
      </c>
      <c r="H15" s="233">
        <v>45337</v>
      </c>
    </row>
    <row r="16" spans="1:8" ht="17.25" customHeight="1" x14ac:dyDescent="0.2">
      <c r="A16" s="169" t="s">
        <v>117</v>
      </c>
      <c r="B16" s="86" t="s">
        <v>118</v>
      </c>
      <c r="C16" s="2">
        <f t="shared" si="0"/>
        <v>13102.78</v>
      </c>
      <c r="D16" s="201"/>
      <c r="E16" s="2">
        <v>11723.54</v>
      </c>
      <c r="F16" s="201"/>
      <c r="G16" s="203">
        <v>1379.24</v>
      </c>
      <c r="H16" s="233">
        <v>45337</v>
      </c>
    </row>
    <row r="17" spans="1:8" ht="17.25" customHeight="1" x14ac:dyDescent="0.2">
      <c r="A17" s="169" t="s">
        <v>119</v>
      </c>
      <c r="B17" s="86" t="s">
        <v>120</v>
      </c>
      <c r="C17" s="2">
        <f t="shared" si="0"/>
        <v>122189.84</v>
      </c>
      <c r="D17" s="201"/>
      <c r="E17" s="2">
        <v>64310.44</v>
      </c>
      <c r="F17" s="201"/>
      <c r="G17" s="203">
        <v>57879.4</v>
      </c>
      <c r="H17" s="233">
        <v>45337</v>
      </c>
    </row>
    <row r="18" spans="1:8" ht="17.25" customHeight="1" x14ac:dyDescent="0.2">
      <c r="A18" s="169" t="s">
        <v>121</v>
      </c>
      <c r="B18" s="86" t="s">
        <v>147</v>
      </c>
      <c r="C18" s="2">
        <f t="shared" si="0"/>
        <v>556461.74</v>
      </c>
      <c r="D18" s="201"/>
      <c r="E18" s="2">
        <v>497886.82</v>
      </c>
      <c r="F18" s="201"/>
      <c r="G18" s="203">
        <v>58574.92</v>
      </c>
      <c r="H18" s="233">
        <v>45337</v>
      </c>
    </row>
    <row r="19" spans="1:8" ht="17.25" customHeight="1" x14ac:dyDescent="0.2">
      <c r="A19" s="169" t="s">
        <v>122</v>
      </c>
      <c r="B19" s="86" t="s">
        <v>123</v>
      </c>
      <c r="C19" s="2">
        <f t="shared" si="0"/>
        <v>14170.98</v>
      </c>
      <c r="D19" s="201"/>
      <c r="E19" s="2">
        <v>12679.3</v>
      </c>
      <c r="F19" s="201"/>
      <c r="G19" s="203">
        <v>1491.68</v>
      </c>
      <c r="H19" s="233">
        <v>45337</v>
      </c>
    </row>
    <row r="20" spans="1:8" ht="17.25" customHeight="1" x14ac:dyDescent="0.2">
      <c r="A20" s="169" t="s">
        <v>124</v>
      </c>
      <c r="B20" s="86" t="s">
        <v>125</v>
      </c>
      <c r="C20" s="2">
        <f t="shared" si="0"/>
        <v>35365.31</v>
      </c>
      <c r="D20" s="201"/>
      <c r="E20" s="2">
        <v>31642.639999999999</v>
      </c>
      <c r="F20" s="201"/>
      <c r="G20" s="203">
        <v>3722.67</v>
      </c>
      <c r="H20" s="233">
        <v>45337</v>
      </c>
    </row>
    <row r="21" spans="1:8" ht="17.25" customHeight="1" x14ac:dyDescent="0.2">
      <c r="A21" s="169" t="s">
        <v>126</v>
      </c>
      <c r="B21" s="86" t="s">
        <v>127</v>
      </c>
      <c r="C21" s="2">
        <f t="shared" si="0"/>
        <v>114404.97</v>
      </c>
      <c r="D21" s="201"/>
      <c r="E21" s="2">
        <v>114404.97</v>
      </c>
      <c r="F21" s="201"/>
      <c r="G21" s="203">
        <v>0</v>
      </c>
      <c r="H21" s="233">
        <v>45337</v>
      </c>
    </row>
    <row r="22" spans="1:8" ht="17.25" customHeight="1" x14ac:dyDescent="0.2">
      <c r="A22" s="169" t="s">
        <v>128</v>
      </c>
      <c r="B22" s="86" t="s">
        <v>127</v>
      </c>
      <c r="C22" s="2">
        <f t="shared" si="0"/>
        <v>39188.76</v>
      </c>
      <c r="D22" s="201"/>
      <c r="E22" s="2">
        <v>39188.76</v>
      </c>
      <c r="F22" s="201"/>
      <c r="G22" s="203">
        <v>0</v>
      </c>
      <c r="H22" s="233">
        <v>45337</v>
      </c>
    </row>
    <row r="23" spans="1:8" ht="17.25" customHeight="1" x14ac:dyDescent="0.2">
      <c r="A23" s="169" t="s">
        <v>129</v>
      </c>
      <c r="B23" s="86" t="s">
        <v>130</v>
      </c>
      <c r="C23" s="2">
        <f t="shared" si="0"/>
        <v>99984.63</v>
      </c>
      <c r="D23" s="201"/>
      <c r="E23" s="2">
        <v>99984.63</v>
      </c>
      <c r="F23" s="201"/>
      <c r="G23" s="203">
        <v>0</v>
      </c>
      <c r="H23" s="233">
        <v>45337</v>
      </c>
    </row>
    <row r="24" spans="1:8" ht="17.25" customHeight="1" x14ac:dyDescent="0.2">
      <c r="A24" s="169" t="s">
        <v>131</v>
      </c>
      <c r="B24" s="86" t="s">
        <v>132</v>
      </c>
      <c r="C24" s="2">
        <f t="shared" si="0"/>
        <v>130470</v>
      </c>
      <c r="D24" s="201"/>
      <c r="E24" s="2">
        <v>123221.67</v>
      </c>
      <c r="F24" s="201"/>
      <c r="G24" s="203">
        <v>7248.33</v>
      </c>
      <c r="H24" s="233">
        <v>45337</v>
      </c>
    </row>
    <row r="25" spans="1:8" ht="17.25" customHeight="1" x14ac:dyDescent="0.2">
      <c r="A25" s="169" t="s">
        <v>133</v>
      </c>
      <c r="B25" s="86" t="s">
        <v>134</v>
      </c>
      <c r="C25" s="2">
        <f t="shared" si="0"/>
        <v>39034.14</v>
      </c>
      <c r="D25" s="201"/>
      <c r="E25" s="2">
        <v>39034.14</v>
      </c>
      <c r="F25" s="201"/>
      <c r="G25" s="203">
        <v>0</v>
      </c>
      <c r="H25" s="233">
        <v>45337</v>
      </c>
    </row>
    <row r="26" spans="1:8" ht="17.25" customHeight="1" x14ac:dyDescent="0.2">
      <c r="A26" s="169" t="s">
        <v>135</v>
      </c>
      <c r="B26" s="86" t="s">
        <v>136</v>
      </c>
      <c r="C26" s="2">
        <f t="shared" si="0"/>
        <v>10175.58</v>
      </c>
      <c r="D26" s="201"/>
      <c r="E26" s="2">
        <v>9104.4699999999993</v>
      </c>
      <c r="F26" s="201"/>
      <c r="G26" s="203">
        <v>1071.1099999999999</v>
      </c>
      <c r="H26" s="233">
        <v>45337</v>
      </c>
    </row>
    <row r="27" spans="1:8" ht="17.25" customHeight="1" x14ac:dyDescent="0.2">
      <c r="A27" s="169" t="s">
        <v>137</v>
      </c>
      <c r="B27" s="86" t="s">
        <v>138</v>
      </c>
      <c r="C27" s="2">
        <f t="shared" si="0"/>
        <v>154114.34</v>
      </c>
      <c r="D27" s="201"/>
      <c r="E27" s="2">
        <v>81112.81</v>
      </c>
      <c r="F27" s="201"/>
      <c r="G27" s="203">
        <v>73001.53</v>
      </c>
      <c r="H27" s="233">
        <v>45337</v>
      </c>
    </row>
    <row r="28" spans="1:8" ht="17.25" customHeight="1" x14ac:dyDescent="0.2">
      <c r="A28" s="169" t="s">
        <v>139</v>
      </c>
      <c r="B28" s="86" t="s">
        <v>140</v>
      </c>
      <c r="C28" s="2">
        <f t="shared" si="0"/>
        <v>126034.5</v>
      </c>
      <c r="D28" s="201"/>
      <c r="E28" s="2">
        <v>112767.71</v>
      </c>
      <c r="F28" s="201"/>
      <c r="G28" s="203">
        <v>13266.79</v>
      </c>
      <c r="H28" s="233">
        <v>45337</v>
      </c>
    </row>
    <row r="29" spans="1:8" ht="17.25" customHeight="1" x14ac:dyDescent="0.2">
      <c r="A29" s="169" t="s">
        <v>141</v>
      </c>
      <c r="B29" s="86" t="s">
        <v>147</v>
      </c>
      <c r="C29" s="2">
        <f t="shared" si="0"/>
        <v>158436.99</v>
      </c>
      <c r="D29" s="201"/>
      <c r="E29" s="2">
        <v>141759.41</v>
      </c>
      <c r="F29" s="201"/>
      <c r="G29" s="203">
        <v>16677.580000000002</v>
      </c>
      <c r="H29" s="233">
        <v>45337</v>
      </c>
    </row>
    <row r="30" spans="1:8" ht="17.25" customHeight="1" x14ac:dyDescent="0.2">
      <c r="A30" s="169" t="s">
        <v>142</v>
      </c>
      <c r="B30" s="86" t="s">
        <v>143</v>
      </c>
      <c r="C30" s="2">
        <f t="shared" si="0"/>
        <v>598405.81999999995</v>
      </c>
      <c r="D30" s="201"/>
      <c r="E30" s="2">
        <v>598405.81999999995</v>
      </c>
      <c r="F30" s="201"/>
      <c r="G30" s="203">
        <v>0</v>
      </c>
      <c r="H30" s="233">
        <v>45337</v>
      </c>
    </row>
    <row r="31" spans="1:8" ht="17.25" customHeight="1" x14ac:dyDescent="0.2">
      <c r="A31" s="169" t="s">
        <v>144</v>
      </c>
      <c r="B31" s="86" t="s">
        <v>147</v>
      </c>
      <c r="C31" s="2">
        <f t="shared" si="0"/>
        <v>63402.020000000004</v>
      </c>
      <c r="D31" s="201"/>
      <c r="E31" s="2">
        <v>56728.12</v>
      </c>
      <c r="F31" s="201"/>
      <c r="G31" s="203">
        <v>6673.9</v>
      </c>
      <c r="H31" s="233">
        <v>45337</v>
      </c>
    </row>
    <row r="32" spans="1:8" ht="17.25" customHeight="1" x14ac:dyDescent="0.2">
      <c r="A32" s="234" t="s">
        <v>145</v>
      </c>
      <c r="B32" s="205" t="s">
        <v>146</v>
      </c>
      <c r="C32" s="206">
        <f t="shared" si="0"/>
        <v>123643.43</v>
      </c>
      <c r="D32" s="207"/>
      <c r="E32" s="206">
        <v>65075.49</v>
      </c>
      <c r="F32" s="207"/>
      <c r="G32" s="208">
        <v>58567.94</v>
      </c>
      <c r="H32" s="235">
        <v>45337</v>
      </c>
    </row>
    <row r="33" spans="1:8" ht="17.25" customHeight="1" x14ac:dyDescent="0.2">
      <c r="A33" s="236" t="s">
        <v>329</v>
      </c>
      <c r="B33" s="86" t="s">
        <v>106</v>
      </c>
      <c r="C33" s="206">
        <f t="shared" si="0"/>
        <v>153084.58000000002</v>
      </c>
      <c r="D33" s="201"/>
      <c r="E33" s="164">
        <v>136970.41</v>
      </c>
      <c r="F33" s="201"/>
      <c r="G33" s="164">
        <v>16114.17</v>
      </c>
      <c r="H33" s="233">
        <v>45344</v>
      </c>
    </row>
    <row r="34" spans="1:8" ht="17.25" customHeight="1" x14ac:dyDescent="0.2">
      <c r="A34" s="236" t="s">
        <v>330</v>
      </c>
      <c r="B34" s="86" t="s">
        <v>326</v>
      </c>
      <c r="C34" s="206">
        <f t="shared" si="0"/>
        <v>176331.19</v>
      </c>
      <c r="D34" s="201"/>
      <c r="E34" s="164">
        <v>157770.01</v>
      </c>
      <c r="F34" s="201"/>
      <c r="G34" s="164">
        <v>18561.18</v>
      </c>
      <c r="H34" s="233">
        <v>45344</v>
      </c>
    </row>
    <row r="35" spans="1:8" ht="17.25" customHeight="1" x14ac:dyDescent="0.2">
      <c r="A35" s="236" t="s">
        <v>331</v>
      </c>
      <c r="B35" s="86" t="s">
        <v>332</v>
      </c>
      <c r="C35" s="2">
        <f t="shared" si="0"/>
        <v>80597.53</v>
      </c>
      <c r="D35" s="201"/>
      <c r="E35" s="164">
        <v>72113.58</v>
      </c>
      <c r="F35" s="201"/>
      <c r="G35" s="164">
        <v>8483.9500000000007</v>
      </c>
      <c r="H35" s="233">
        <v>45344</v>
      </c>
    </row>
    <row r="36" spans="1:8" ht="17.25" customHeight="1" x14ac:dyDescent="0.2">
      <c r="A36" s="236" t="s">
        <v>333</v>
      </c>
      <c r="B36" s="86" t="s">
        <v>334</v>
      </c>
      <c r="C36" s="2">
        <f t="shared" si="0"/>
        <v>4652.3100000000004</v>
      </c>
      <c r="D36" s="201"/>
      <c r="E36" s="164">
        <v>4162.59</v>
      </c>
      <c r="F36" s="201"/>
      <c r="G36" s="164">
        <v>489.72</v>
      </c>
      <c r="H36" s="233">
        <v>45344</v>
      </c>
    </row>
    <row r="37" spans="1:8" ht="17.25" customHeight="1" x14ac:dyDescent="0.2">
      <c r="A37" s="236" t="s">
        <v>335</v>
      </c>
      <c r="B37" s="86" t="s">
        <v>112</v>
      </c>
      <c r="C37" s="2">
        <f t="shared" si="0"/>
        <v>44478.04</v>
      </c>
      <c r="D37" s="201"/>
      <c r="E37" s="164">
        <v>39796.14</v>
      </c>
      <c r="F37" s="201"/>
      <c r="G37" s="164">
        <v>4681.8999999999996</v>
      </c>
      <c r="H37" s="233">
        <v>45344</v>
      </c>
    </row>
    <row r="38" spans="1:8" ht="17.25" customHeight="1" x14ac:dyDescent="0.2">
      <c r="A38" s="236" t="s">
        <v>336</v>
      </c>
      <c r="B38" s="86" t="s">
        <v>140</v>
      </c>
      <c r="C38" s="2">
        <f t="shared" si="0"/>
        <v>58214.66</v>
      </c>
      <c r="D38" s="201"/>
      <c r="E38" s="164">
        <v>52086.8</v>
      </c>
      <c r="F38" s="201"/>
      <c r="G38" s="164">
        <v>6127.86</v>
      </c>
      <c r="H38" s="233">
        <v>45344</v>
      </c>
    </row>
    <row r="39" spans="1:8" ht="17.25" customHeight="1" x14ac:dyDescent="0.2">
      <c r="A39" s="236" t="s">
        <v>337</v>
      </c>
      <c r="B39" s="86" t="s">
        <v>338</v>
      </c>
      <c r="C39" s="2">
        <f t="shared" si="0"/>
        <v>34433.599999999999</v>
      </c>
      <c r="D39" s="201"/>
      <c r="E39" s="164">
        <v>30809.02</v>
      </c>
      <c r="F39" s="201"/>
      <c r="G39" s="164">
        <v>3624.58</v>
      </c>
      <c r="H39" s="233">
        <v>45344</v>
      </c>
    </row>
    <row r="40" spans="1:8" ht="17.25" customHeight="1" x14ac:dyDescent="0.2">
      <c r="A40" s="236" t="s">
        <v>339</v>
      </c>
      <c r="B40" s="86" t="s">
        <v>332</v>
      </c>
      <c r="C40" s="2">
        <f t="shared" si="0"/>
        <v>22554.16</v>
      </c>
      <c r="D40" s="201"/>
      <c r="E40" s="164">
        <v>20180.04</v>
      </c>
      <c r="F40" s="201"/>
      <c r="G40" s="164">
        <v>2374.12</v>
      </c>
      <c r="H40" s="233">
        <v>45344</v>
      </c>
    </row>
    <row r="41" spans="1:8" ht="17.25" customHeight="1" x14ac:dyDescent="0.2">
      <c r="A41" s="236" t="s">
        <v>340</v>
      </c>
      <c r="B41" s="86" t="s">
        <v>332</v>
      </c>
      <c r="C41" s="2">
        <f t="shared" si="0"/>
        <v>67694.34</v>
      </c>
      <c r="D41" s="201"/>
      <c r="E41" s="164">
        <v>60568.62</v>
      </c>
      <c r="F41" s="201"/>
      <c r="G41" s="164">
        <v>7125.72</v>
      </c>
      <c r="H41" s="233">
        <v>45344</v>
      </c>
    </row>
    <row r="42" spans="1:8" ht="17.25" customHeight="1" x14ac:dyDescent="0.2">
      <c r="A42" s="236" t="s">
        <v>341</v>
      </c>
      <c r="B42" s="86" t="s">
        <v>162</v>
      </c>
      <c r="C42" s="2">
        <f t="shared" si="0"/>
        <v>31986.77</v>
      </c>
      <c r="D42" s="201"/>
      <c r="E42" s="164">
        <v>31986.77</v>
      </c>
      <c r="F42" s="201"/>
      <c r="G42" s="164">
        <v>0</v>
      </c>
      <c r="H42" s="233">
        <v>45344</v>
      </c>
    </row>
    <row r="43" spans="1:8" ht="17.25" customHeight="1" x14ac:dyDescent="0.2">
      <c r="A43" s="348" t="s">
        <v>303</v>
      </c>
      <c r="B43" s="324"/>
      <c r="C43" s="74">
        <f>SUM(C9:C42)</f>
        <v>3741017.04</v>
      </c>
      <c r="D43" s="74">
        <f t="shared" ref="D43:G43" si="1">SUM(D9:D42)</f>
        <v>0</v>
      </c>
      <c r="E43" s="74">
        <f t="shared" si="1"/>
        <v>3355567.1600000006</v>
      </c>
      <c r="F43" s="74">
        <f t="shared" si="1"/>
        <v>0</v>
      </c>
      <c r="G43" s="74">
        <f t="shared" si="1"/>
        <v>385449.87999999989</v>
      </c>
      <c r="H43" s="349"/>
    </row>
    <row r="44" spans="1:8" ht="17.25" customHeight="1" x14ac:dyDescent="0.2">
      <c r="A44" s="350" t="s">
        <v>684</v>
      </c>
      <c r="B44" s="86" t="s">
        <v>106</v>
      </c>
      <c r="C44" s="218">
        <f t="shared" ref="C44:C76" si="2">SUM(D44:G44)</f>
        <v>303418.69</v>
      </c>
      <c r="D44" s="219"/>
      <c r="E44" s="323">
        <v>271479.89</v>
      </c>
      <c r="F44" s="201"/>
      <c r="G44" s="322">
        <v>31938.799999999999</v>
      </c>
      <c r="H44" s="292">
        <v>45366</v>
      </c>
    </row>
    <row r="45" spans="1:8" ht="17.25" customHeight="1" x14ac:dyDescent="0.2">
      <c r="A45" s="351" t="s">
        <v>690</v>
      </c>
      <c r="B45" s="86" t="s">
        <v>326</v>
      </c>
      <c r="C45" s="218">
        <f t="shared" si="2"/>
        <v>209067.1</v>
      </c>
      <c r="D45" s="201"/>
      <c r="E45" s="322">
        <v>187060.04</v>
      </c>
      <c r="F45" s="201"/>
      <c r="G45" s="322">
        <v>22007.06</v>
      </c>
      <c r="H45" s="292">
        <v>45366</v>
      </c>
    </row>
    <row r="46" spans="1:8" ht="17.25" customHeight="1" x14ac:dyDescent="0.2">
      <c r="A46" s="351" t="s">
        <v>693</v>
      </c>
      <c r="B46" s="86" t="s">
        <v>106</v>
      </c>
      <c r="C46" s="218">
        <f t="shared" si="2"/>
        <v>294454.15999999997</v>
      </c>
      <c r="D46" s="201"/>
      <c r="E46" s="322">
        <v>263458.99</v>
      </c>
      <c r="F46" s="201"/>
      <c r="G46" s="322">
        <v>30995.17</v>
      </c>
      <c r="H46" s="292">
        <v>45366</v>
      </c>
    </row>
    <row r="47" spans="1:8" ht="17.25" customHeight="1" x14ac:dyDescent="0.2">
      <c r="A47" s="351" t="s">
        <v>692</v>
      </c>
      <c r="B47" s="86" t="s">
        <v>695</v>
      </c>
      <c r="C47" s="218">
        <f t="shared" si="2"/>
        <v>7065.54</v>
      </c>
      <c r="D47" s="201"/>
      <c r="E47" s="322">
        <v>6321.8</v>
      </c>
      <c r="F47" s="201"/>
      <c r="G47" s="322">
        <v>743.74</v>
      </c>
      <c r="H47" s="292">
        <v>45366</v>
      </c>
    </row>
    <row r="48" spans="1:8" ht="17.25" customHeight="1" x14ac:dyDescent="0.2">
      <c r="A48" s="351" t="s">
        <v>678</v>
      </c>
      <c r="B48" s="86" t="s">
        <v>106</v>
      </c>
      <c r="C48" s="218">
        <f t="shared" si="2"/>
        <v>708402.4</v>
      </c>
      <c r="D48" s="201"/>
      <c r="E48" s="322">
        <v>633833.73</v>
      </c>
      <c r="F48" s="201"/>
      <c r="G48" s="322">
        <v>74568.67</v>
      </c>
      <c r="H48" s="292">
        <v>45366</v>
      </c>
    </row>
    <row r="49" spans="1:8" ht="17.25" customHeight="1" x14ac:dyDescent="0.2">
      <c r="A49" s="351" t="s">
        <v>683</v>
      </c>
      <c r="B49" s="86" t="s">
        <v>696</v>
      </c>
      <c r="C49" s="218">
        <f t="shared" si="2"/>
        <v>8274.82</v>
      </c>
      <c r="D49" s="201"/>
      <c r="E49" s="322">
        <v>7403.79</v>
      </c>
      <c r="F49" s="201"/>
      <c r="G49" s="322">
        <v>871.03</v>
      </c>
      <c r="H49" s="292">
        <v>45366</v>
      </c>
    </row>
    <row r="50" spans="1:8" ht="17.25" customHeight="1" x14ac:dyDescent="0.2">
      <c r="A50" s="351" t="s">
        <v>685</v>
      </c>
      <c r="B50" s="86" t="s">
        <v>193</v>
      </c>
      <c r="C50" s="218">
        <f t="shared" si="2"/>
        <v>39033.440000000002</v>
      </c>
      <c r="D50" s="201"/>
      <c r="E50" s="322">
        <v>34924.660000000003</v>
      </c>
      <c r="F50" s="201"/>
      <c r="G50" s="322">
        <v>4108.78</v>
      </c>
      <c r="H50" s="292">
        <v>45366</v>
      </c>
    </row>
    <row r="51" spans="1:8" ht="17.25" customHeight="1" x14ac:dyDescent="0.2">
      <c r="A51" s="351" t="s">
        <v>688</v>
      </c>
      <c r="B51" s="86" t="s">
        <v>106</v>
      </c>
      <c r="C51" s="218">
        <f t="shared" si="2"/>
        <v>199436.80000000002</v>
      </c>
      <c r="D51" s="201"/>
      <c r="E51" s="322">
        <v>178443.45</v>
      </c>
      <c r="F51" s="201"/>
      <c r="G51" s="322">
        <v>20993.35</v>
      </c>
      <c r="H51" s="292">
        <v>45366</v>
      </c>
    </row>
    <row r="52" spans="1:8" ht="17.25" customHeight="1" x14ac:dyDescent="0.2">
      <c r="A52" s="351" t="s">
        <v>694</v>
      </c>
      <c r="B52" s="86" t="s">
        <v>697</v>
      </c>
      <c r="C52" s="218">
        <f t="shared" si="2"/>
        <v>69749</v>
      </c>
      <c r="D52" s="201"/>
      <c r="E52" s="322">
        <v>62407</v>
      </c>
      <c r="F52" s="201"/>
      <c r="G52" s="322">
        <v>7342</v>
      </c>
      <c r="H52" s="292">
        <v>45366</v>
      </c>
    </row>
    <row r="53" spans="1:8" ht="17.25" customHeight="1" x14ac:dyDescent="0.2">
      <c r="A53" s="351" t="s">
        <v>677</v>
      </c>
      <c r="B53" s="86" t="s">
        <v>698</v>
      </c>
      <c r="C53" s="218">
        <f t="shared" si="2"/>
        <v>70312.36</v>
      </c>
      <c r="D53" s="201"/>
      <c r="E53" s="322">
        <v>62911.06</v>
      </c>
      <c r="F53" s="201"/>
      <c r="G53" s="322">
        <v>7401.3</v>
      </c>
      <c r="H53" s="292">
        <v>45366</v>
      </c>
    </row>
    <row r="54" spans="1:8" ht="17.25" customHeight="1" x14ac:dyDescent="0.2">
      <c r="A54" s="351" t="s">
        <v>687</v>
      </c>
      <c r="B54" s="86" t="s">
        <v>480</v>
      </c>
      <c r="C54" s="218">
        <f t="shared" si="2"/>
        <v>4201.41</v>
      </c>
      <c r="D54" s="201"/>
      <c r="E54" s="322">
        <v>3759.16</v>
      </c>
      <c r="F54" s="201"/>
      <c r="G54" s="322">
        <v>442.25</v>
      </c>
      <c r="H54" s="292">
        <v>45366</v>
      </c>
    </row>
    <row r="55" spans="1:8" ht="17.25" customHeight="1" x14ac:dyDescent="0.2">
      <c r="A55" s="351" t="s">
        <v>686</v>
      </c>
      <c r="B55" s="86" t="s">
        <v>699</v>
      </c>
      <c r="C55" s="218">
        <f t="shared" si="2"/>
        <v>2995.81</v>
      </c>
      <c r="D55" s="201"/>
      <c r="E55" s="322">
        <v>2680.46</v>
      </c>
      <c r="F55" s="201"/>
      <c r="G55" s="322">
        <v>315.35000000000002</v>
      </c>
      <c r="H55" s="292">
        <v>45366</v>
      </c>
    </row>
    <row r="56" spans="1:8" ht="17.25" customHeight="1" x14ac:dyDescent="0.2">
      <c r="A56" s="351" t="s">
        <v>682</v>
      </c>
      <c r="B56" s="86" t="s">
        <v>162</v>
      </c>
      <c r="C56" s="218">
        <f t="shared" si="2"/>
        <v>7251.2</v>
      </c>
      <c r="D56" s="201"/>
      <c r="E56" s="322">
        <v>6487.91</v>
      </c>
      <c r="F56" s="201"/>
      <c r="G56" s="322">
        <v>763.29</v>
      </c>
      <c r="H56" s="292">
        <v>45366</v>
      </c>
    </row>
    <row r="57" spans="1:8" ht="17.25" customHeight="1" x14ac:dyDescent="0.2">
      <c r="A57" s="351" t="s">
        <v>681</v>
      </c>
      <c r="B57" s="86" t="s">
        <v>322</v>
      </c>
      <c r="C57" s="218">
        <f t="shared" si="2"/>
        <v>52164.25</v>
      </c>
      <c r="D57" s="201"/>
      <c r="E57" s="322">
        <v>46673.279999999999</v>
      </c>
      <c r="F57" s="201"/>
      <c r="G57" s="322">
        <v>5490.97</v>
      </c>
      <c r="H57" s="292">
        <v>45366</v>
      </c>
    </row>
    <row r="58" spans="1:8" ht="17.25" customHeight="1" x14ac:dyDescent="0.2">
      <c r="A58" s="351" t="s">
        <v>691</v>
      </c>
      <c r="B58" s="86" t="s">
        <v>326</v>
      </c>
      <c r="C58" s="218">
        <f t="shared" si="2"/>
        <v>35138.47</v>
      </c>
      <c r="D58" s="201"/>
      <c r="E58" s="322">
        <v>31439.68</v>
      </c>
      <c r="F58" s="201"/>
      <c r="G58" s="322">
        <v>3698.79</v>
      </c>
      <c r="H58" s="292">
        <v>45366</v>
      </c>
    </row>
    <row r="59" spans="1:8" ht="17.25" customHeight="1" x14ac:dyDescent="0.2">
      <c r="A59" s="351" t="s">
        <v>689</v>
      </c>
      <c r="B59" s="86" t="s">
        <v>700</v>
      </c>
      <c r="C59" s="218">
        <f t="shared" si="2"/>
        <v>130145.8</v>
      </c>
      <c r="D59" s="201"/>
      <c r="E59" s="322">
        <v>116446.24</v>
      </c>
      <c r="F59" s="201"/>
      <c r="G59" s="322">
        <v>13699.56</v>
      </c>
      <c r="H59" s="292">
        <v>45366</v>
      </c>
    </row>
    <row r="60" spans="1:8" ht="17.25" customHeight="1" x14ac:dyDescent="0.2">
      <c r="A60" s="351" t="s">
        <v>679</v>
      </c>
      <c r="B60" s="86" t="s">
        <v>701</v>
      </c>
      <c r="C60" s="218">
        <f t="shared" si="2"/>
        <v>193368.79</v>
      </c>
      <c r="D60" s="201"/>
      <c r="E60" s="322">
        <v>193368.79</v>
      </c>
      <c r="F60" s="201"/>
      <c r="G60" s="164">
        <v>0</v>
      </c>
      <c r="H60" s="292">
        <v>45366</v>
      </c>
    </row>
    <row r="61" spans="1:8" ht="17.25" customHeight="1" x14ac:dyDescent="0.2">
      <c r="A61" s="351" t="s">
        <v>680</v>
      </c>
      <c r="B61" s="86" t="s">
        <v>702</v>
      </c>
      <c r="C61" s="218">
        <f t="shared" si="2"/>
        <v>264544.23</v>
      </c>
      <c r="D61" s="201"/>
      <c r="E61" s="322">
        <v>264544.23</v>
      </c>
      <c r="F61" s="201"/>
      <c r="G61" s="164">
        <v>0</v>
      </c>
      <c r="H61" s="292">
        <v>45366</v>
      </c>
    </row>
    <row r="62" spans="1:8" ht="17.25" customHeight="1" x14ac:dyDescent="0.2">
      <c r="A62" s="351" t="s">
        <v>1523</v>
      </c>
      <c r="B62" s="352" t="s">
        <v>1544</v>
      </c>
      <c r="C62" s="218">
        <f t="shared" si="2"/>
        <v>71051.649999999994</v>
      </c>
      <c r="D62" s="201"/>
      <c r="E62" s="322">
        <v>71051.649999999994</v>
      </c>
      <c r="F62" s="201"/>
      <c r="G62" s="164"/>
      <c r="H62" s="233">
        <v>45379</v>
      </c>
    </row>
    <row r="63" spans="1:8" ht="17.25" customHeight="1" x14ac:dyDescent="0.2">
      <c r="A63" s="351" t="s">
        <v>1524</v>
      </c>
      <c r="B63" s="352" t="s">
        <v>1543</v>
      </c>
      <c r="C63" s="218">
        <f t="shared" si="2"/>
        <v>199622.68</v>
      </c>
      <c r="D63" s="201"/>
      <c r="E63" s="322">
        <v>178609.77</v>
      </c>
      <c r="F63" s="201"/>
      <c r="G63" s="322">
        <v>21012.91</v>
      </c>
      <c r="H63" s="233">
        <v>45379</v>
      </c>
    </row>
    <row r="64" spans="1:8" ht="17.25" customHeight="1" x14ac:dyDescent="0.2">
      <c r="A64" s="351" t="s">
        <v>1525</v>
      </c>
      <c r="B64" s="352" t="s">
        <v>1540</v>
      </c>
      <c r="C64" s="218">
        <f t="shared" si="2"/>
        <v>134293.69</v>
      </c>
      <c r="D64" s="201"/>
      <c r="E64" s="322">
        <v>120157.51</v>
      </c>
      <c r="F64" s="201"/>
      <c r="G64" s="322">
        <v>14136.18</v>
      </c>
      <c r="H64" s="233">
        <v>45379</v>
      </c>
    </row>
    <row r="65" spans="1:10" ht="17.25" customHeight="1" x14ac:dyDescent="0.2">
      <c r="A65" s="351" t="s">
        <v>1526</v>
      </c>
      <c r="B65" s="352" t="s">
        <v>1550</v>
      </c>
      <c r="C65" s="218">
        <f t="shared" si="2"/>
        <v>34578.97</v>
      </c>
      <c r="D65" s="201"/>
      <c r="E65" s="322">
        <v>30939.08</v>
      </c>
      <c r="F65" s="201"/>
      <c r="G65" s="322">
        <v>3639.89</v>
      </c>
      <c r="H65" s="233">
        <v>45379</v>
      </c>
    </row>
    <row r="66" spans="1:10" ht="17.25" customHeight="1" x14ac:dyDescent="0.2">
      <c r="A66" s="351" t="s">
        <v>1527</v>
      </c>
      <c r="B66" s="352" t="s">
        <v>180</v>
      </c>
      <c r="C66" s="218">
        <f t="shared" si="2"/>
        <v>45753.45</v>
      </c>
      <c r="D66" s="201"/>
      <c r="E66" s="322">
        <v>45753.45</v>
      </c>
      <c r="F66" s="201"/>
      <c r="G66" s="164"/>
      <c r="H66" s="233">
        <v>45379</v>
      </c>
    </row>
    <row r="67" spans="1:10" ht="17.25" customHeight="1" x14ac:dyDescent="0.2">
      <c r="A67" s="351" t="s">
        <v>1528</v>
      </c>
      <c r="B67" s="352" t="s">
        <v>1545</v>
      </c>
      <c r="C67" s="218">
        <f t="shared" si="2"/>
        <v>111656.81999999999</v>
      </c>
      <c r="D67" s="201"/>
      <c r="E67" s="322">
        <v>99903.48</v>
      </c>
      <c r="F67" s="201"/>
      <c r="G67" s="322">
        <v>11753.34</v>
      </c>
      <c r="H67" s="233">
        <v>45379</v>
      </c>
    </row>
    <row r="68" spans="1:10" ht="17.25" customHeight="1" x14ac:dyDescent="0.2">
      <c r="A68" s="351" t="s">
        <v>1529</v>
      </c>
      <c r="B68" s="352" t="s">
        <v>1551</v>
      </c>
      <c r="C68" s="218">
        <f t="shared" si="2"/>
        <v>25610.5</v>
      </c>
      <c r="D68" s="201"/>
      <c r="E68" s="322">
        <v>22914.66</v>
      </c>
      <c r="F68" s="201"/>
      <c r="G68" s="322">
        <v>2695.84</v>
      </c>
      <c r="H68" s="233">
        <v>45379</v>
      </c>
    </row>
    <row r="69" spans="1:10" ht="17.25" customHeight="1" x14ac:dyDescent="0.2">
      <c r="A69" s="351" t="s">
        <v>1530</v>
      </c>
      <c r="B69" s="352" t="s">
        <v>1539</v>
      </c>
      <c r="C69" s="218">
        <f t="shared" si="2"/>
        <v>30855.879999999997</v>
      </c>
      <c r="D69" s="201"/>
      <c r="E69" s="322">
        <v>27607.89</v>
      </c>
      <c r="F69" s="201"/>
      <c r="G69" s="322">
        <v>3247.99</v>
      </c>
      <c r="H69" s="233">
        <v>45379</v>
      </c>
    </row>
    <row r="70" spans="1:10" ht="17.25" customHeight="1" x14ac:dyDescent="0.2">
      <c r="A70" s="351" t="s">
        <v>1531</v>
      </c>
      <c r="B70" s="352" t="s">
        <v>1549</v>
      </c>
      <c r="C70" s="218">
        <f t="shared" si="2"/>
        <v>27498.93</v>
      </c>
      <c r="D70" s="201"/>
      <c r="E70" s="322">
        <v>24604.3</v>
      </c>
      <c r="F70" s="201"/>
      <c r="G70" s="322">
        <v>2894.63</v>
      </c>
      <c r="H70" s="233">
        <v>45379</v>
      </c>
    </row>
    <row r="71" spans="1:10" ht="17.25" customHeight="1" x14ac:dyDescent="0.2">
      <c r="A71" s="351" t="s">
        <v>1532</v>
      </c>
      <c r="B71" s="352" t="s">
        <v>1546</v>
      </c>
      <c r="C71" s="218">
        <f t="shared" si="2"/>
        <v>371369.63</v>
      </c>
      <c r="D71" s="201"/>
      <c r="E71" s="322">
        <v>371369.63</v>
      </c>
      <c r="F71" s="201"/>
      <c r="G71" s="164"/>
      <c r="H71" s="233">
        <v>45379</v>
      </c>
    </row>
    <row r="72" spans="1:10" ht="17.25" customHeight="1" x14ac:dyDescent="0.2">
      <c r="A72" s="351" t="s">
        <v>1533</v>
      </c>
      <c r="B72" s="352" t="s">
        <v>1547</v>
      </c>
      <c r="C72" s="218">
        <f t="shared" si="2"/>
        <v>204033.71</v>
      </c>
      <c r="D72" s="201"/>
      <c r="E72" s="322">
        <v>204033.71</v>
      </c>
      <c r="F72" s="201"/>
      <c r="G72" s="164"/>
      <c r="H72" s="233">
        <v>45379</v>
      </c>
    </row>
    <row r="73" spans="1:10" ht="17.25" customHeight="1" x14ac:dyDescent="0.2">
      <c r="A73" s="351" t="s">
        <v>1534</v>
      </c>
      <c r="B73" s="352" t="s">
        <v>1538</v>
      </c>
      <c r="C73" s="218">
        <f t="shared" si="2"/>
        <v>29199.09</v>
      </c>
      <c r="D73" s="201"/>
      <c r="E73" s="322">
        <v>26125.5</v>
      </c>
      <c r="F73" s="201"/>
      <c r="G73" s="322">
        <v>3073.59</v>
      </c>
      <c r="H73" s="233">
        <v>45379</v>
      </c>
    </row>
    <row r="74" spans="1:10" ht="17.25" customHeight="1" x14ac:dyDescent="0.2">
      <c r="A74" s="351" t="s">
        <v>1535</v>
      </c>
      <c r="B74" s="352" t="s">
        <v>1548</v>
      </c>
      <c r="C74" s="218">
        <f t="shared" si="2"/>
        <v>8496.6299999999992</v>
      </c>
      <c r="D74" s="201"/>
      <c r="E74" s="322">
        <v>7602.25</v>
      </c>
      <c r="F74" s="201"/>
      <c r="G74" s="322">
        <v>894.38</v>
      </c>
      <c r="H74" s="233">
        <v>45379</v>
      </c>
    </row>
    <row r="75" spans="1:10" ht="17.25" customHeight="1" x14ac:dyDescent="0.2">
      <c r="A75" s="351" t="s">
        <v>1536</v>
      </c>
      <c r="B75" s="352" t="s">
        <v>1542</v>
      </c>
      <c r="C75" s="218">
        <f t="shared" si="2"/>
        <v>32809.089999999997</v>
      </c>
      <c r="D75" s="201"/>
      <c r="E75" s="322">
        <v>29355.5</v>
      </c>
      <c r="F75" s="201"/>
      <c r="G75" s="322">
        <v>3453.59</v>
      </c>
      <c r="H75" s="233">
        <v>45379</v>
      </c>
    </row>
    <row r="76" spans="1:10" ht="17.25" customHeight="1" x14ac:dyDescent="0.2">
      <c r="A76" s="351" t="s">
        <v>1537</v>
      </c>
      <c r="B76" s="352" t="s">
        <v>1541</v>
      </c>
      <c r="C76" s="218">
        <f t="shared" si="2"/>
        <v>12184.04</v>
      </c>
      <c r="D76" s="201"/>
      <c r="E76" s="322">
        <v>12184.04</v>
      </c>
      <c r="F76" s="201"/>
      <c r="G76" s="164"/>
      <c r="H76" s="233">
        <v>45379</v>
      </c>
    </row>
    <row r="77" spans="1:10" ht="26.25" customHeight="1" x14ac:dyDescent="0.2">
      <c r="A77" s="356" t="s">
        <v>371</v>
      </c>
      <c r="B77" s="357"/>
      <c r="C77" s="358">
        <f>SUM(C44:C76)</f>
        <v>3938039.03</v>
      </c>
      <c r="D77" s="358">
        <f t="shared" ref="D77:G77" si="3">SUM(D44:D76)</f>
        <v>0</v>
      </c>
      <c r="E77" s="358">
        <f t="shared" si="3"/>
        <v>3645856.5799999996</v>
      </c>
      <c r="F77" s="358">
        <f t="shared" si="3"/>
        <v>0</v>
      </c>
      <c r="G77" s="358">
        <f t="shared" si="3"/>
        <v>292182.45000000013</v>
      </c>
      <c r="H77" s="359"/>
      <c r="J77" s="4"/>
    </row>
    <row r="78" spans="1:10" ht="17.25" customHeight="1" x14ac:dyDescent="0.2">
      <c r="A78" s="169" t="s">
        <v>1714</v>
      </c>
      <c r="B78" s="86" t="s">
        <v>1718</v>
      </c>
      <c r="C78" s="218">
        <f>SUM(D78:G78)</f>
        <v>3023.36</v>
      </c>
      <c r="D78" s="352"/>
      <c r="E78" s="2">
        <v>2705.11</v>
      </c>
      <c r="F78" s="352"/>
      <c r="G78" s="2">
        <v>318.25</v>
      </c>
      <c r="H78" s="395">
        <v>45398</v>
      </c>
      <c r="J78" s="4"/>
    </row>
    <row r="79" spans="1:10" ht="17.25" customHeight="1" x14ac:dyDescent="0.2">
      <c r="A79" s="169" t="s">
        <v>1715</v>
      </c>
      <c r="B79" s="86" t="s">
        <v>1593</v>
      </c>
      <c r="C79" s="218">
        <f t="shared" ref="C79:C86" si="4">SUM(D79:G79)</f>
        <v>308667.07</v>
      </c>
      <c r="D79" s="352"/>
      <c r="E79" s="2">
        <v>0</v>
      </c>
      <c r="F79" s="352"/>
      <c r="G79" s="2">
        <v>308667.07</v>
      </c>
      <c r="H79" s="395">
        <v>45398</v>
      </c>
      <c r="J79" s="4"/>
    </row>
    <row r="80" spans="1:10" ht="17.25" customHeight="1" x14ac:dyDescent="0.2">
      <c r="A80" s="169" t="s">
        <v>1716</v>
      </c>
      <c r="B80" s="86" t="s">
        <v>180</v>
      </c>
      <c r="C80" s="218">
        <f t="shared" si="4"/>
        <v>136502.9</v>
      </c>
      <c r="D80" s="352"/>
      <c r="E80" s="2">
        <v>0</v>
      </c>
      <c r="F80" s="352"/>
      <c r="G80" s="2">
        <v>136502.9</v>
      </c>
      <c r="H80" s="395">
        <v>45398</v>
      </c>
      <c r="J80" s="4"/>
    </row>
    <row r="81" spans="1:11" ht="17.25" customHeight="1" x14ac:dyDescent="0.2">
      <c r="A81" s="169" t="s">
        <v>1717</v>
      </c>
      <c r="B81" s="86" t="s">
        <v>1596</v>
      </c>
      <c r="C81" s="218">
        <f t="shared" si="4"/>
        <v>14271.04</v>
      </c>
      <c r="D81" s="352"/>
      <c r="E81" s="203">
        <v>14271.04</v>
      </c>
      <c r="F81" s="352"/>
      <c r="G81" s="203">
        <v>0</v>
      </c>
      <c r="H81" s="395">
        <v>45398</v>
      </c>
      <c r="J81" s="4"/>
    </row>
    <row r="82" spans="1:11" ht="17.25" customHeight="1" x14ac:dyDescent="0.2">
      <c r="A82" s="169" t="s">
        <v>1821</v>
      </c>
      <c r="B82" s="278" t="s">
        <v>1827</v>
      </c>
      <c r="C82" s="218">
        <f t="shared" si="4"/>
        <v>29949.75</v>
      </c>
      <c r="D82" s="352"/>
      <c r="E82" s="2">
        <v>0</v>
      </c>
      <c r="F82" s="352"/>
      <c r="G82" s="2">
        <v>29949.75</v>
      </c>
      <c r="H82" s="395">
        <v>45411</v>
      </c>
      <c r="J82" s="4"/>
    </row>
    <row r="83" spans="1:11" ht="17.25" customHeight="1" x14ac:dyDescent="0.2">
      <c r="A83" s="169" t="s">
        <v>1822</v>
      </c>
      <c r="B83" s="86" t="s">
        <v>510</v>
      </c>
      <c r="C83" s="218">
        <f t="shared" si="4"/>
        <v>104854.74</v>
      </c>
      <c r="D83" s="352"/>
      <c r="E83" s="2">
        <v>0</v>
      </c>
      <c r="F83" s="352"/>
      <c r="G83" s="2">
        <v>104854.74</v>
      </c>
      <c r="H83" s="395">
        <v>45411</v>
      </c>
      <c r="J83" s="4"/>
    </row>
    <row r="84" spans="1:11" ht="17.25" customHeight="1" x14ac:dyDescent="0.2">
      <c r="A84" s="169" t="s">
        <v>1823</v>
      </c>
      <c r="B84" s="86" t="s">
        <v>1824</v>
      </c>
      <c r="C84" s="218">
        <f t="shared" si="4"/>
        <v>68531.56</v>
      </c>
      <c r="D84" s="352"/>
      <c r="E84" s="2">
        <v>0</v>
      </c>
      <c r="F84" s="352"/>
      <c r="G84" s="2">
        <v>68531.56</v>
      </c>
      <c r="H84" s="395">
        <v>45411</v>
      </c>
      <c r="J84" s="4"/>
    </row>
    <row r="85" spans="1:11" ht="17.25" customHeight="1" x14ac:dyDescent="0.2">
      <c r="A85" s="169" t="s">
        <v>1825</v>
      </c>
      <c r="B85" s="86" t="s">
        <v>235</v>
      </c>
      <c r="C85" s="218">
        <f t="shared" si="4"/>
        <v>49528.33</v>
      </c>
      <c r="D85" s="352"/>
      <c r="E85" s="2">
        <v>0</v>
      </c>
      <c r="F85" s="352"/>
      <c r="G85" s="2">
        <v>49528.33</v>
      </c>
      <c r="H85" s="395">
        <v>45411</v>
      </c>
      <c r="J85" s="4"/>
    </row>
    <row r="86" spans="1:11" ht="17.25" customHeight="1" x14ac:dyDescent="0.2">
      <c r="A86" s="169" t="s">
        <v>1826</v>
      </c>
      <c r="B86" s="86" t="s">
        <v>554</v>
      </c>
      <c r="C86" s="218">
        <f t="shared" si="4"/>
        <v>119197.93</v>
      </c>
      <c r="D86" s="352"/>
      <c r="E86" s="2">
        <v>0</v>
      </c>
      <c r="F86" s="352"/>
      <c r="G86" s="2">
        <v>119197.93</v>
      </c>
      <c r="H86" s="402">
        <v>45411</v>
      </c>
      <c r="J86" s="4"/>
    </row>
    <row r="87" spans="1:11" ht="20.25" customHeight="1" x14ac:dyDescent="0.2">
      <c r="A87" s="348" t="s">
        <v>1552</v>
      </c>
      <c r="B87" s="355"/>
      <c r="C87" s="370">
        <f>SUM(C78:C86)</f>
        <v>834526.67999999993</v>
      </c>
      <c r="D87" s="370">
        <f t="shared" ref="D87:G87" si="5">SUM(D78:D86)</f>
        <v>0</v>
      </c>
      <c r="E87" s="370">
        <f t="shared" si="5"/>
        <v>16976.150000000001</v>
      </c>
      <c r="F87" s="370">
        <f t="shared" si="5"/>
        <v>0</v>
      </c>
      <c r="G87" s="370">
        <f t="shared" si="5"/>
        <v>817550.53</v>
      </c>
      <c r="H87" s="390"/>
      <c r="J87" s="4"/>
    </row>
    <row r="88" spans="1:11" ht="20.25" customHeight="1" x14ac:dyDescent="0.2">
      <c r="A88" s="169" t="s">
        <v>1882</v>
      </c>
      <c r="B88" s="86" t="s">
        <v>1885</v>
      </c>
      <c r="C88" s="218">
        <f>SUM(D88:G88)</f>
        <v>36653.160000000003</v>
      </c>
      <c r="D88" s="401"/>
      <c r="E88" s="282">
        <v>0</v>
      </c>
      <c r="F88" s="401"/>
      <c r="G88" s="2">
        <v>36653.160000000003</v>
      </c>
      <c r="H88" s="354">
        <v>45429</v>
      </c>
      <c r="J88" s="4"/>
    </row>
    <row r="89" spans="1:11" ht="20.25" customHeight="1" x14ac:dyDescent="0.2">
      <c r="A89" s="169" t="s">
        <v>1883</v>
      </c>
      <c r="B89" s="86" t="s">
        <v>1886</v>
      </c>
      <c r="C89" s="218">
        <f t="shared" ref="C89:C92" si="6">SUM(D89:G89)</f>
        <v>74862.8</v>
      </c>
      <c r="D89" s="401"/>
      <c r="E89" s="282">
        <v>0</v>
      </c>
      <c r="F89" s="401"/>
      <c r="G89" s="2">
        <v>74862.8</v>
      </c>
      <c r="H89" s="354">
        <v>45429</v>
      </c>
      <c r="J89" s="4"/>
    </row>
    <row r="90" spans="1:11" ht="20.25" customHeight="1" x14ac:dyDescent="0.2">
      <c r="A90" s="169" t="s">
        <v>1884</v>
      </c>
      <c r="B90" s="86" t="s">
        <v>248</v>
      </c>
      <c r="C90" s="218">
        <f t="shared" si="6"/>
        <v>123790.24</v>
      </c>
      <c r="D90" s="401"/>
      <c r="E90" s="282">
        <v>0</v>
      </c>
      <c r="F90" s="401"/>
      <c r="G90" s="2">
        <v>123790.24</v>
      </c>
      <c r="H90" s="354">
        <v>45429</v>
      </c>
      <c r="J90" s="4"/>
    </row>
    <row r="91" spans="1:11" ht="20.25" customHeight="1" x14ac:dyDescent="0.2">
      <c r="A91" s="86" t="s">
        <v>2022</v>
      </c>
      <c r="B91" s="86" t="s">
        <v>695</v>
      </c>
      <c r="C91" s="218">
        <f t="shared" si="6"/>
        <v>5075.1900000000005</v>
      </c>
      <c r="D91" s="401"/>
      <c r="E91" s="2">
        <v>4540.96</v>
      </c>
      <c r="F91" s="401"/>
      <c r="G91" s="2">
        <v>534.23</v>
      </c>
      <c r="H91" s="354">
        <v>45439</v>
      </c>
      <c r="J91" s="4"/>
    </row>
    <row r="92" spans="1:11" ht="20.25" customHeight="1" x14ac:dyDescent="0.2">
      <c r="A92" s="86" t="s">
        <v>2023</v>
      </c>
      <c r="B92" s="86" t="s">
        <v>2024</v>
      </c>
      <c r="C92" s="218">
        <f t="shared" si="6"/>
        <v>56214.36</v>
      </c>
      <c r="D92" s="401"/>
      <c r="E92" s="2">
        <v>0</v>
      </c>
      <c r="F92" s="401"/>
      <c r="G92" s="2">
        <v>56214.36</v>
      </c>
      <c r="H92" s="354">
        <v>45439</v>
      </c>
      <c r="J92" s="4"/>
    </row>
    <row r="93" spans="1:11" ht="20.25" customHeight="1" x14ac:dyDescent="0.2">
      <c r="A93" s="348" t="s">
        <v>1881</v>
      </c>
      <c r="B93" s="355"/>
      <c r="C93" s="74">
        <f>SUM(C88:C92)</f>
        <v>296595.75</v>
      </c>
      <c r="D93" s="74">
        <f t="shared" ref="D93:G93" si="7">SUM(D88:D92)</f>
        <v>0</v>
      </c>
      <c r="E93" s="74">
        <f t="shared" si="7"/>
        <v>4540.96</v>
      </c>
      <c r="F93" s="74">
        <f t="shared" si="7"/>
        <v>0</v>
      </c>
      <c r="G93" s="74">
        <f t="shared" si="7"/>
        <v>292054.79000000004</v>
      </c>
      <c r="H93" s="390"/>
      <c r="J93" s="4"/>
    </row>
    <row r="94" spans="1:11" ht="20.25" customHeight="1" thickBot="1" x14ac:dyDescent="0.25">
      <c r="A94" s="362" t="s">
        <v>17</v>
      </c>
      <c r="B94" s="363"/>
      <c r="C94" s="364">
        <f t="shared" ref="C94:D94" si="8">C77+C43+C87+C93</f>
        <v>8810178.5</v>
      </c>
      <c r="D94" s="364">
        <f t="shared" si="8"/>
        <v>0</v>
      </c>
      <c r="E94" s="364">
        <f>E77+E43+E87+E93</f>
        <v>7022940.8500000006</v>
      </c>
      <c r="F94" s="364">
        <f t="shared" ref="F94:G94" si="9">F77+F43+F87+F93</f>
        <v>0</v>
      </c>
      <c r="G94" s="364">
        <f t="shared" si="9"/>
        <v>1787237.6500000001</v>
      </c>
      <c r="H94" s="365"/>
    </row>
    <row r="95" spans="1:11" ht="18" customHeight="1" thickBot="1" x14ac:dyDescent="0.25">
      <c r="A95" s="198"/>
      <c r="B95" s="199"/>
      <c r="C95" s="199"/>
      <c r="D95" s="199"/>
      <c r="E95" s="198"/>
      <c r="F95" s="199"/>
      <c r="G95" s="198"/>
      <c r="H95" s="199"/>
      <c r="J95" s="4"/>
      <c r="K95" s="317"/>
    </row>
    <row r="96" spans="1:11" s="6" customFormat="1" ht="13.5" thickBot="1" x14ac:dyDescent="0.25">
      <c r="A96"/>
      <c r="B96"/>
      <c r="C96"/>
      <c r="D96" s="258" t="s">
        <v>71</v>
      </c>
      <c r="E96" s="259" t="s">
        <v>72</v>
      </c>
      <c r="F96" s="259" t="s">
        <v>73</v>
      </c>
      <c r="G96" s="260" t="s">
        <v>74</v>
      </c>
      <c r="H96" s="5"/>
    </row>
    <row r="97" spans="1:11" s="6" customFormat="1" ht="19.5" customHeight="1" x14ac:dyDescent="0.2">
      <c r="A97" s="180" t="s">
        <v>44</v>
      </c>
      <c r="B97" s="97"/>
      <c r="C97" s="248">
        <f>C94-C98</f>
        <v>8810178.5</v>
      </c>
      <c r="D97" s="248">
        <f t="shared" ref="D97:G97" si="10">D94-D98</f>
        <v>0</v>
      </c>
      <c r="E97" s="248">
        <f t="shared" si="10"/>
        <v>7022940.8500000006</v>
      </c>
      <c r="F97" s="248">
        <f t="shared" si="10"/>
        <v>0</v>
      </c>
      <c r="G97" s="249">
        <f t="shared" si="10"/>
        <v>1787237.6500000001</v>
      </c>
      <c r="H97" s="5"/>
      <c r="J97" s="59"/>
      <c r="K97" s="353"/>
    </row>
    <row r="98" spans="1:11" s="6" customFormat="1" ht="19.5" customHeight="1" x14ac:dyDescent="0.2">
      <c r="A98" s="139" t="s">
        <v>43</v>
      </c>
      <c r="B98" s="86"/>
      <c r="C98" s="111"/>
      <c r="D98" s="111"/>
      <c r="E98" s="111"/>
      <c r="F98" s="111"/>
      <c r="G98" s="250"/>
      <c r="H98" s="5"/>
    </row>
    <row r="99" spans="1:11" s="6" customFormat="1" ht="19.5" customHeight="1" x14ac:dyDescent="0.2">
      <c r="A99" s="251" t="s">
        <v>19</v>
      </c>
      <c r="B99" s="107"/>
      <c r="C99" s="108">
        <f>SUM(C97:C98)</f>
        <v>8810178.5</v>
      </c>
      <c r="D99" s="108">
        <f t="shared" ref="D99:G99" si="11">SUM(D97:D98)</f>
        <v>0</v>
      </c>
      <c r="E99" s="108">
        <f t="shared" si="11"/>
        <v>7022940.8500000006</v>
      </c>
      <c r="F99" s="108">
        <f t="shared" si="11"/>
        <v>0</v>
      </c>
      <c r="G99" s="252">
        <f t="shared" si="11"/>
        <v>1787237.6500000001</v>
      </c>
      <c r="H99" s="5"/>
      <c r="K99" s="353"/>
    </row>
    <row r="100" spans="1:11" s="6" customFormat="1" ht="19.5" customHeight="1" x14ac:dyDescent="0.2">
      <c r="A100" s="253" t="s">
        <v>101</v>
      </c>
      <c r="B100" s="186"/>
      <c r="C100" s="196">
        <f>C106</f>
        <v>0</v>
      </c>
      <c r="D100" s="196">
        <f t="shared" ref="D100:G100" si="12">D106</f>
        <v>0</v>
      </c>
      <c r="E100" s="196">
        <f t="shared" si="12"/>
        <v>0</v>
      </c>
      <c r="F100" s="196">
        <f t="shared" si="12"/>
        <v>0</v>
      </c>
      <c r="G100" s="254">
        <f t="shared" si="12"/>
        <v>0</v>
      </c>
      <c r="H100" s="5"/>
    </row>
    <row r="101" spans="1:11" s="6" customFormat="1" ht="19.5" customHeight="1" thickBot="1" x14ac:dyDescent="0.25">
      <c r="A101" s="131" t="s">
        <v>100</v>
      </c>
      <c r="B101" s="266"/>
      <c r="C101" s="132">
        <f>C97-C100</f>
        <v>8810178.5</v>
      </c>
      <c r="D101" s="132">
        <f t="shared" ref="D101:G101" si="13">D97-D100</f>
        <v>0</v>
      </c>
      <c r="E101" s="132">
        <f t="shared" si="13"/>
        <v>7022940.8500000006</v>
      </c>
      <c r="F101" s="132">
        <f t="shared" si="13"/>
        <v>0</v>
      </c>
      <c r="G101" s="267">
        <f t="shared" si="13"/>
        <v>1787237.6500000001</v>
      </c>
      <c r="H101" s="5"/>
    </row>
    <row r="102" spans="1:11" s="6" customFormat="1" x14ac:dyDescent="0.2">
      <c r="A102" s="269"/>
      <c r="B102" s="268"/>
      <c r="C102" s="268"/>
      <c r="D102" s="268"/>
      <c r="E102" s="268"/>
      <c r="F102" s="268"/>
      <c r="G102" s="268"/>
      <c r="H102" s="5"/>
    </row>
    <row r="103" spans="1:11" s="6" customFormat="1" ht="13.5" thickBot="1" x14ac:dyDescent="0.25">
      <c r="A103" s="269"/>
      <c r="B103" s="268"/>
      <c r="C103" s="268"/>
      <c r="D103" s="268"/>
      <c r="E103" s="268"/>
      <c r="F103" s="268"/>
      <c r="G103" s="268"/>
      <c r="H103" s="5"/>
    </row>
    <row r="104" spans="1:11" s="6" customFormat="1" ht="17.25" customHeight="1" thickBot="1" x14ac:dyDescent="0.25">
      <c r="A104" s="104" t="s">
        <v>18</v>
      </c>
      <c r="B104" s="247"/>
      <c r="C104" s="117"/>
      <c r="D104" s="244" t="s">
        <v>13</v>
      </c>
      <c r="E104" s="245" t="s">
        <v>14</v>
      </c>
      <c r="F104" s="244" t="s">
        <v>15</v>
      </c>
      <c r="G104" s="246" t="s">
        <v>16</v>
      </c>
      <c r="H104" s="10"/>
    </row>
    <row r="105" spans="1:11" s="6" customFormat="1" ht="17.25" customHeight="1" x14ac:dyDescent="0.2">
      <c r="A105" s="137"/>
      <c r="B105" s="128"/>
      <c r="C105" s="2"/>
      <c r="D105" s="2"/>
      <c r="E105" s="2"/>
      <c r="F105" s="188"/>
      <c r="G105" s="2"/>
      <c r="H105" s="187"/>
    </row>
    <row r="106" spans="1:11" s="6" customFormat="1" ht="17.25" customHeight="1" x14ac:dyDescent="0.2">
      <c r="A106" s="107" t="s">
        <v>19</v>
      </c>
      <c r="B106" s="130"/>
      <c r="C106" s="108"/>
      <c r="D106" s="108"/>
      <c r="E106" s="108"/>
      <c r="F106" s="108"/>
      <c r="G106" s="108"/>
      <c r="H106" s="5"/>
    </row>
    <row r="107" spans="1:11" s="6" customFormat="1" ht="17.25" customHeight="1" thickBot="1" x14ac:dyDescent="0.25"/>
    <row r="108" spans="1:11" s="6" customFormat="1" ht="17.25" customHeight="1" x14ac:dyDescent="0.2">
      <c r="A108" s="146" t="s">
        <v>75</v>
      </c>
      <c r="B108" s="147"/>
      <c r="C108" s="270"/>
      <c r="D108" s="148" t="s">
        <v>71</v>
      </c>
      <c r="E108" s="105" t="s">
        <v>72</v>
      </c>
      <c r="F108" s="105" t="s">
        <v>73</v>
      </c>
      <c r="G108" s="149" t="s">
        <v>74</v>
      </c>
      <c r="H108" s="5"/>
    </row>
    <row r="109" spans="1:11" s="6" customFormat="1" ht="17.25" customHeight="1" x14ac:dyDescent="0.2">
      <c r="A109" s="191" t="s">
        <v>24</v>
      </c>
      <c r="B109" s="189"/>
      <c r="C109" s="190">
        <f>C97-C100</f>
        <v>8810178.5</v>
      </c>
      <c r="D109" s="190">
        <f t="shared" ref="D109:G109" si="14">D97-D100</f>
        <v>0</v>
      </c>
      <c r="E109" s="190">
        <f t="shared" si="14"/>
        <v>7022940.8500000006</v>
      </c>
      <c r="F109" s="190">
        <f t="shared" si="14"/>
        <v>0</v>
      </c>
      <c r="G109" s="271">
        <f t="shared" si="14"/>
        <v>1787237.6500000001</v>
      </c>
      <c r="H109" s="5"/>
    </row>
    <row r="110" spans="1:11" s="6" customFormat="1" ht="13.5" thickBot="1" x14ac:dyDescent="0.25">
      <c r="A110" s="101"/>
      <c r="B110" s="102"/>
      <c r="C110" s="99"/>
      <c r="D110" s="99"/>
      <c r="E110" s="99"/>
      <c r="F110" s="99"/>
      <c r="G110" s="150"/>
      <c r="H110" s="5"/>
    </row>
    <row r="111" spans="1:11" s="6" customFormat="1" x14ac:dyDescent="0.2">
      <c r="A111"/>
      <c r="B111" s="58"/>
      <c r="C111"/>
      <c r="D111"/>
      <c r="E111"/>
      <c r="F111"/>
      <c r="G111"/>
      <c r="H111" s="5"/>
    </row>
    <row r="112" spans="1:11" s="6" customFormat="1" x14ac:dyDescent="0.2">
      <c r="A112"/>
      <c r="B112" s="58"/>
      <c r="C112"/>
      <c r="D112"/>
      <c r="E112"/>
      <c r="F112"/>
      <c r="G112"/>
      <c r="H112" s="5"/>
    </row>
    <row r="113" spans="1:8" s="6" customFormat="1" x14ac:dyDescent="0.2">
      <c r="A113"/>
      <c r="B113" s="58"/>
      <c r="C113"/>
      <c r="D113"/>
      <c r="E113"/>
      <c r="F113"/>
      <c r="G113"/>
      <c r="H113" s="5"/>
    </row>
    <row r="114" spans="1:8" s="6" customFormat="1" x14ac:dyDescent="0.2">
      <c r="A114"/>
      <c r="B114" s="58"/>
      <c r="C114"/>
      <c r="D114"/>
      <c r="E114"/>
      <c r="F114"/>
      <c r="G114"/>
      <c r="H114" s="5"/>
    </row>
    <row r="115" spans="1:8" s="6" customFormat="1" x14ac:dyDescent="0.2">
      <c r="A115"/>
      <c r="B115" s="58"/>
      <c r="C115"/>
      <c r="D115"/>
      <c r="E115"/>
      <c r="F115"/>
      <c r="G115"/>
      <c r="H115" s="5"/>
    </row>
    <row r="116" spans="1:8" s="6" customFormat="1" x14ac:dyDescent="0.2">
      <c r="A116"/>
      <c r="B116" s="58"/>
      <c r="C116"/>
      <c r="D116"/>
      <c r="E116"/>
      <c r="F116"/>
      <c r="G116"/>
      <c r="H116" s="5"/>
    </row>
    <row r="117" spans="1:8" s="6" customFormat="1" x14ac:dyDescent="0.2">
      <c r="A117"/>
      <c r="B117" s="58"/>
      <c r="C117"/>
      <c r="D117"/>
      <c r="E117"/>
      <c r="F117"/>
      <c r="G117"/>
      <c r="H117" s="5"/>
    </row>
    <row r="118" spans="1:8" s="6" customFormat="1" x14ac:dyDescent="0.2">
      <c r="A118"/>
      <c r="B118" s="58"/>
      <c r="C118"/>
      <c r="D118"/>
      <c r="E118"/>
      <c r="F118"/>
      <c r="G118"/>
      <c r="H118" s="5"/>
    </row>
    <row r="119" spans="1:8" s="6" customFormat="1" x14ac:dyDescent="0.2">
      <c r="A119"/>
      <c r="B119" s="58"/>
      <c r="C119"/>
      <c r="D119"/>
      <c r="E119"/>
      <c r="F119"/>
      <c r="G119"/>
      <c r="H119" s="5"/>
    </row>
    <row r="120" spans="1:8" s="6" customFormat="1" x14ac:dyDescent="0.2">
      <c r="A120"/>
      <c r="B120" s="58"/>
      <c r="C120"/>
      <c r="D120"/>
      <c r="E120"/>
      <c r="F120"/>
      <c r="G120"/>
      <c r="H120" s="5"/>
    </row>
    <row r="121" spans="1:8" s="6" customFormat="1" x14ac:dyDescent="0.2">
      <c r="A121"/>
      <c r="B121" s="58"/>
      <c r="C121"/>
      <c r="D121"/>
      <c r="E121"/>
      <c r="F121"/>
      <c r="G121"/>
      <c r="H121" s="5"/>
    </row>
    <row r="122" spans="1:8" s="6" customFormat="1" x14ac:dyDescent="0.2">
      <c r="A122"/>
      <c r="B122" s="58"/>
      <c r="C122"/>
      <c r="D122"/>
      <c r="E122"/>
      <c r="F122"/>
      <c r="G122"/>
      <c r="H122" s="5"/>
    </row>
    <row r="123" spans="1:8" s="6" customFormat="1" x14ac:dyDescent="0.2">
      <c r="A123"/>
      <c r="B123" s="58"/>
      <c r="C123"/>
      <c r="D123"/>
      <c r="E123"/>
      <c r="F123"/>
      <c r="G123"/>
      <c r="H123" s="5"/>
    </row>
    <row r="124" spans="1:8" s="6" customFormat="1" x14ac:dyDescent="0.2">
      <c r="A124"/>
      <c r="B124" s="58"/>
      <c r="C124"/>
      <c r="D124"/>
      <c r="E124"/>
      <c r="F124"/>
      <c r="G124"/>
      <c r="H124" s="5"/>
    </row>
    <row r="125" spans="1:8" s="6" customFormat="1" x14ac:dyDescent="0.2">
      <c r="A125"/>
      <c r="B125" s="58"/>
      <c r="C125"/>
      <c r="D125"/>
      <c r="E125"/>
      <c r="F125"/>
      <c r="G125"/>
      <c r="H125" s="5"/>
    </row>
    <row r="126" spans="1:8" s="6" customFormat="1" x14ac:dyDescent="0.2">
      <c r="A126"/>
      <c r="B126" s="58"/>
      <c r="C126"/>
      <c r="D126"/>
      <c r="E126"/>
      <c r="F126"/>
      <c r="G126"/>
      <c r="H126" s="5"/>
    </row>
    <row r="127" spans="1:8" s="6" customFormat="1" x14ac:dyDescent="0.2">
      <c r="A127"/>
      <c r="B127" s="58"/>
      <c r="C127"/>
      <c r="D127"/>
      <c r="E127"/>
      <c r="F127"/>
      <c r="G127"/>
      <c r="H127" s="5"/>
    </row>
    <row r="128" spans="1:8" s="6" customFormat="1" x14ac:dyDescent="0.2">
      <c r="A128"/>
      <c r="B128" s="58"/>
      <c r="C128"/>
      <c r="D128"/>
      <c r="E128"/>
      <c r="F128"/>
      <c r="G128"/>
      <c r="H128" s="5"/>
    </row>
    <row r="129" spans="1:8" s="6" customFormat="1" x14ac:dyDescent="0.2">
      <c r="A129"/>
      <c r="B129" s="58"/>
      <c r="C129"/>
      <c r="D129"/>
      <c r="E129"/>
      <c r="F129"/>
      <c r="G129"/>
      <c r="H129" s="5"/>
    </row>
    <row r="130" spans="1:8" s="6" customFormat="1" x14ac:dyDescent="0.2">
      <c r="A130"/>
      <c r="B130" s="58"/>
      <c r="C130"/>
      <c r="D130"/>
      <c r="E130"/>
      <c r="F130"/>
      <c r="G130"/>
      <c r="H130" s="5"/>
    </row>
    <row r="131" spans="1:8" s="6" customFormat="1" x14ac:dyDescent="0.2">
      <c r="A131"/>
      <c r="B131" s="58"/>
      <c r="C131"/>
      <c r="D131"/>
      <c r="E131"/>
      <c r="F131"/>
      <c r="G131"/>
      <c r="H131" s="5"/>
    </row>
    <row r="132" spans="1:8" s="6" customFormat="1" x14ac:dyDescent="0.2">
      <c r="A132"/>
      <c r="B132" s="58"/>
      <c r="C132"/>
      <c r="D132"/>
      <c r="E132"/>
      <c r="F132"/>
      <c r="G132"/>
      <c r="H132" s="5"/>
    </row>
    <row r="133" spans="1:8" s="6" customFormat="1" x14ac:dyDescent="0.2">
      <c r="A133"/>
      <c r="B133" s="58"/>
      <c r="C133"/>
      <c r="D133"/>
      <c r="E133"/>
      <c r="F133"/>
      <c r="G133"/>
      <c r="H133" s="5"/>
    </row>
    <row r="134" spans="1:8" s="6" customFormat="1" x14ac:dyDescent="0.2">
      <c r="A134"/>
      <c r="B134" s="58"/>
      <c r="C134"/>
      <c r="D134"/>
      <c r="E134"/>
      <c r="F134"/>
      <c r="G134"/>
      <c r="H134" s="5"/>
    </row>
    <row r="135" spans="1:8" s="6" customFormat="1" x14ac:dyDescent="0.2">
      <c r="A135"/>
      <c r="B135" s="58"/>
      <c r="C135"/>
      <c r="D135"/>
      <c r="E135"/>
      <c r="F135"/>
      <c r="G135"/>
      <c r="H135" s="5"/>
    </row>
    <row r="136" spans="1:8" s="6" customFormat="1" x14ac:dyDescent="0.2">
      <c r="A136"/>
      <c r="B136" s="58"/>
      <c r="C136"/>
      <c r="D136"/>
      <c r="E136"/>
      <c r="F136"/>
      <c r="G136"/>
      <c r="H136" s="5"/>
    </row>
    <row r="137" spans="1:8" s="6" customFormat="1" x14ac:dyDescent="0.2">
      <c r="A137"/>
      <c r="B137" s="58"/>
      <c r="C137"/>
      <c r="D137"/>
      <c r="E137"/>
      <c r="F137"/>
      <c r="G137"/>
      <c r="H137" s="5"/>
    </row>
    <row r="138" spans="1:8" s="6" customFormat="1" x14ac:dyDescent="0.2">
      <c r="A138"/>
      <c r="B138" s="58"/>
      <c r="C138"/>
      <c r="D138"/>
      <c r="E138"/>
      <c r="F138"/>
      <c r="G138"/>
      <c r="H138" s="5"/>
    </row>
    <row r="139" spans="1:8" s="6" customFormat="1" x14ac:dyDescent="0.2">
      <c r="A139"/>
      <c r="B139" s="58"/>
      <c r="C139"/>
      <c r="D139"/>
      <c r="E139"/>
      <c r="F139"/>
      <c r="G139"/>
      <c r="H139" s="5"/>
    </row>
    <row r="140" spans="1:8" s="6" customFormat="1" x14ac:dyDescent="0.2">
      <c r="A140"/>
      <c r="B140" s="58"/>
      <c r="C140"/>
      <c r="D140"/>
      <c r="E140"/>
      <c r="F140"/>
      <c r="G140"/>
      <c r="H140" s="5"/>
    </row>
    <row r="141" spans="1:8" s="6" customFormat="1" x14ac:dyDescent="0.2">
      <c r="A141"/>
      <c r="B141" s="58"/>
      <c r="C141"/>
      <c r="D141"/>
      <c r="E141"/>
      <c r="F141"/>
      <c r="G141"/>
      <c r="H141" s="5"/>
    </row>
    <row r="142" spans="1:8" s="6" customFormat="1" x14ac:dyDescent="0.2">
      <c r="A142"/>
      <c r="B142" s="58"/>
      <c r="C142"/>
      <c r="D142"/>
      <c r="E142"/>
      <c r="F142"/>
      <c r="G142"/>
      <c r="H142" s="5"/>
    </row>
    <row r="143" spans="1:8" s="6" customFormat="1" x14ac:dyDescent="0.2">
      <c r="A143"/>
      <c r="B143" s="58"/>
      <c r="C143"/>
      <c r="D143"/>
      <c r="E143"/>
      <c r="F143"/>
      <c r="G143"/>
      <c r="H143" s="5"/>
    </row>
    <row r="144" spans="1:8" s="6" customFormat="1" x14ac:dyDescent="0.2">
      <c r="A144"/>
      <c r="B144" s="58"/>
      <c r="C144"/>
      <c r="D144"/>
      <c r="E144"/>
      <c r="F144"/>
      <c r="G144"/>
      <c r="H144" s="5"/>
    </row>
    <row r="145" spans="1:8" s="6" customFormat="1" x14ac:dyDescent="0.2">
      <c r="A145"/>
      <c r="B145" s="58"/>
      <c r="C145"/>
      <c r="D145"/>
      <c r="E145"/>
      <c r="F145"/>
      <c r="G145"/>
      <c r="H145" s="5"/>
    </row>
    <row r="146" spans="1:8" s="6" customFormat="1" x14ac:dyDescent="0.2">
      <c r="A146"/>
      <c r="B146" s="58"/>
      <c r="C146"/>
      <c r="D146"/>
      <c r="E146"/>
      <c r="F146"/>
      <c r="G146"/>
      <c r="H146" s="5"/>
    </row>
    <row r="147" spans="1:8" s="6" customFormat="1" x14ac:dyDescent="0.2">
      <c r="A147"/>
      <c r="B147" s="58"/>
      <c r="C147"/>
      <c r="D147"/>
      <c r="E147"/>
      <c r="F147"/>
      <c r="G147"/>
      <c r="H147" s="5"/>
    </row>
    <row r="148" spans="1:8" s="6" customFormat="1" x14ac:dyDescent="0.2">
      <c r="A148"/>
      <c r="B148" s="58"/>
      <c r="C148"/>
      <c r="D148"/>
      <c r="E148"/>
      <c r="F148"/>
      <c r="G148"/>
      <c r="H148" s="5"/>
    </row>
    <row r="149" spans="1:8" s="6" customFormat="1" x14ac:dyDescent="0.2">
      <c r="A149"/>
      <c r="B149" s="58"/>
      <c r="C149"/>
      <c r="D149"/>
      <c r="E149"/>
      <c r="F149"/>
      <c r="G149"/>
      <c r="H149" s="5"/>
    </row>
    <row r="150" spans="1:8" s="6" customFormat="1" x14ac:dyDescent="0.2">
      <c r="A150"/>
      <c r="B150" s="58"/>
      <c r="C150"/>
      <c r="D150"/>
      <c r="E150"/>
      <c r="F150"/>
      <c r="G150"/>
      <c r="H150" s="5"/>
    </row>
    <row r="151" spans="1:8" s="6" customFormat="1" x14ac:dyDescent="0.2">
      <c r="A151"/>
      <c r="B151" s="58"/>
      <c r="C151"/>
      <c r="D151"/>
      <c r="E151"/>
      <c r="F151"/>
      <c r="G151"/>
      <c r="H151" s="5"/>
    </row>
    <row r="152" spans="1:8" s="6" customFormat="1" x14ac:dyDescent="0.2">
      <c r="A152"/>
      <c r="B152" s="58"/>
      <c r="C152"/>
      <c r="D152"/>
      <c r="E152"/>
      <c r="F152"/>
      <c r="G152"/>
      <c r="H152" s="5"/>
    </row>
    <row r="153" spans="1:8" s="6" customFormat="1" x14ac:dyDescent="0.2">
      <c r="A153"/>
      <c r="B153" s="58"/>
      <c r="C153"/>
      <c r="D153"/>
      <c r="E153"/>
      <c r="F153"/>
      <c r="G153"/>
      <c r="H153" s="5"/>
    </row>
    <row r="154" spans="1:8" s="6" customFormat="1" x14ac:dyDescent="0.2">
      <c r="A154"/>
      <c r="B154" s="58"/>
      <c r="C154"/>
      <c r="D154"/>
      <c r="E154"/>
      <c r="F154"/>
      <c r="G154"/>
      <c r="H154" s="5"/>
    </row>
    <row r="155" spans="1:8" s="6" customFormat="1" x14ac:dyDescent="0.2">
      <c r="A155"/>
      <c r="B155" s="58"/>
      <c r="C155"/>
      <c r="D155"/>
      <c r="E155"/>
      <c r="F155"/>
      <c r="G155"/>
      <c r="H155" s="5"/>
    </row>
    <row r="156" spans="1:8" s="6" customFormat="1" x14ac:dyDescent="0.2">
      <c r="A156"/>
      <c r="B156" s="58"/>
      <c r="C156"/>
      <c r="D156"/>
      <c r="E156"/>
      <c r="F156"/>
      <c r="G156"/>
      <c r="H156" s="5"/>
    </row>
    <row r="157" spans="1:8" s="6" customFormat="1" x14ac:dyDescent="0.2">
      <c r="A157"/>
      <c r="B157" s="58"/>
      <c r="C157"/>
      <c r="D157"/>
      <c r="E157"/>
      <c r="F157"/>
      <c r="G157"/>
      <c r="H157" s="5"/>
    </row>
    <row r="158" spans="1:8" s="6" customFormat="1" x14ac:dyDescent="0.2">
      <c r="A158"/>
      <c r="B158" s="58"/>
      <c r="C158"/>
      <c r="D158"/>
      <c r="E158"/>
      <c r="F158"/>
      <c r="G158"/>
      <c r="H158" s="5"/>
    </row>
    <row r="159" spans="1:8" s="6" customFormat="1" x14ac:dyDescent="0.2">
      <c r="A159"/>
      <c r="B159" s="58"/>
      <c r="C159"/>
      <c r="D159"/>
      <c r="E159"/>
      <c r="F159"/>
      <c r="G159"/>
      <c r="H159" s="5"/>
    </row>
    <row r="160" spans="1:8" s="6" customFormat="1" x14ac:dyDescent="0.2">
      <c r="A160"/>
      <c r="B160" s="58"/>
      <c r="C160"/>
      <c r="D160"/>
      <c r="E160"/>
      <c r="F160"/>
      <c r="G160"/>
      <c r="H160" s="5"/>
    </row>
    <row r="161" spans="1:8" s="6" customFormat="1" x14ac:dyDescent="0.2">
      <c r="A161"/>
      <c r="B161" s="58"/>
      <c r="C161"/>
      <c r="D161"/>
      <c r="E161"/>
      <c r="F161"/>
      <c r="G161"/>
      <c r="H161" s="5"/>
    </row>
    <row r="162" spans="1:8" s="6" customFormat="1" x14ac:dyDescent="0.2">
      <c r="A162"/>
      <c r="B162" s="58"/>
      <c r="C162"/>
      <c r="D162"/>
      <c r="E162"/>
      <c r="F162"/>
      <c r="G162"/>
      <c r="H162" s="5"/>
    </row>
    <row r="163" spans="1:8" s="6" customFormat="1" x14ac:dyDescent="0.2">
      <c r="A163"/>
      <c r="B163" s="58"/>
      <c r="C163"/>
      <c r="D163"/>
      <c r="E163"/>
      <c r="F163"/>
      <c r="G163"/>
      <c r="H163" s="5"/>
    </row>
    <row r="164" spans="1:8" s="6" customFormat="1" x14ac:dyDescent="0.2">
      <c r="A164"/>
      <c r="B164" s="58"/>
      <c r="C164"/>
      <c r="D164"/>
      <c r="E164"/>
      <c r="F164"/>
      <c r="G164"/>
      <c r="H164" s="5"/>
    </row>
    <row r="165" spans="1:8" s="6" customFormat="1" x14ac:dyDescent="0.2">
      <c r="A165"/>
      <c r="B165" s="58"/>
      <c r="C165"/>
      <c r="D165"/>
      <c r="E165"/>
      <c r="F165"/>
      <c r="G165"/>
      <c r="H165" s="5"/>
    </row>
    <row r="166" spans="1:8" s="6" customFormat="1" x14ac:dyDescent="0.2">
      <c r="A166"/>
      <c r="B166" s="58"/>
      <c r="C166"/>
      <c r="D166"/>
      <c r="E166"/>
      <c r="F166"/>
      <c r="G166"/>
      <c r="H166" s="5"/>
    </row>
    <row r="167" spans="1:8" s="6" customFormat="1" x14ac:dyDescent="0.2">
      <c r="A167"/>
      <c r="B167" s="58"/>
      <c r="C167"/>
      <c r="D167"/>
      <c r="E167"/>
      <c r="F167"/>
      <c r="G167"/>
      <c r="H167" s="5"/>
    </row>
    <row r="168" spans="1:8" s="6" customFormat="1" x14ac:dyDescent="0.2">
      <c r="A168"/>
      <c r="B168" s="58"/>
      <c r="C168"/>
      <c r="D168"/>
      <c r="E168"/>
      <c r="F168"/>
      <c r="G168"/>
      <c r="H168" s="5"/>
    </row>
    <row r="169" spans="1:8" s="6" customFormat="1" x14ac:dyDescent="0.2">
      <c r="A169"/>
      <c r="B169" s="58"/>
      <c r="C169"/>
      <c r="D169"/>
      <c r="E169"/>
      <c r="F169"/>
      <c r="G169"/>
      <c r="H169" s="5"/>
    </row>
    <row r="170" spans="1:8" s="6" customFormat="1" x14ac:dyDescent="0.2">
      <c r="A170"/>
      <c r="B170" s="58"/>
      <c r="C170"/>
      <c r="D170"/>
      <c r="E170"/>
      <c r="F170"/>
      <c r="G170"/>
      <c r="H170" s="5"/>
    </row>
    <row r="171" spans="1:8" s="6" customFormat="1" x14ac:dyDescent="0.2">
      <c r="A171"/>
      <c r="B171" s="58"/>
      <c r="C171"/>
      <c r="D171"/>
      <c r="E171"/>
      <c r="F171"/>
      <c r="G171"/>
      <c r="H171" s="5"/>
    </row>
    <row r="172" spans="1:8" s="6" customFormat="1" x14ac:dyDescent="0.2">
      <c r="A172"/>
      <c r="B172" s="58"/>
      <c r="C172"/>
      <c r="D172"/>
      <c r="E172"/>
      <c r="F172"/>
      <c r="G172"/>
      <c r="H172" s="5"/>
    </row>
    <row r="173" spans="1:8" s="6" customFormat="1" x14ac:dyDescent="0.2">
      <c r="A173"/>
      <c r="B173" s="58"/>
      <c r="C173"/>
      <c r="D173"/>
      <c r="E173"/>
      <c r="F173"/>
      <c r="G173"/>
      <c r="H173" s="5"/>
    </row>
    <row r="174" spans="1:8" s="6" customFormat="1" x14ac:dyDescent="0.2">
      <c r="A174"/>
      <c r="B174" s="58"/>
      <c r="C174"/>
      <c r="D174"/>
      <c r="E174"/>
      <c r="F174"/>
      <c r="G174"/>
      <c r="H174" s="5"/>
    </row>
    <row r="175" spans="1:8" s="6" customFormat="1" x14ac:dyDescent="0.2">
      <c r="A175"/>
      <c r="B175" s="58"/>
      <c r="C175"/>
      <c r="D175"/>
      <c r="E175"/>
      <c r="F175"/>
      <c r="G175"/>
      <c r="H175" s="5"/>
    </row>
    <row r="176" spans="1:8" s="6" customFormat="1" x14ac:dyDescent="0.2">
      <c r="A176"/>
      <c r="B176" s="58"/>
      <c r="C176"/>
      <c r="D176"/>
      <c r="E176"/>
      <c r="F176"/>
      <c r="G176"/>
      <c r="H176" s="5"/>
    </row>
    <row r="177" spans="1:8" s="6" customFormat="1" x14ac:dyDescent="0.2">
      <c r="A177"/>
      <c r="B177" s="58"/>
      <c r="C177"/>
      <c r="D177"/>
      <c r="E177"/>
      <c r="F177"/>
      <c r="G177"/>
      <c r="H177" s="5"/>
    </row>
    <row r="178" spans="1:8" s="6" customFormat="1" x14ac:dyDescent="0.2">
      <c r="A178"/>
      <c r="B178" s="58"/>
      <c r="C178"/>
      <c r="D178"/>
      <c r="E178"/>
      <c r="F178"/>
      <c r="G178"/>
      <c r="H178" s="5"/>
    </row>
    <row r="179" spans="1:8" s="6" customFormat="1" x14ac:dyDescent="0.2">
      <c r="A179"/>
      <c r="B179" s="58"/>
      <c r="C179"/>
      <c r="D179"/>
      <c r="E179"/>
      <c r="F179"/>
      <c r="G179"/>
      <c r="H179" s="5"/>
    </row>
    <row r="180" spans="1:8" s="6" customFormat="1" x14ac:dyDescent="0.2">
      <c r="A180"/>
      <c r="B180" s="58"/>
      <c r="C180"/>
      <c r="D180"/>
      <c r="E180"/>
      <c r="F180"/>
      <c r="G180"/>
      <c r="H180" s="5"/>
    </row>
    <row r="181" spans="1:8" s="6" customFormat="1" x14ac:dyDescent="0.2">
      <c r="A181"/>
      <c r="B181" s="58"/>
      <c r="C181"/>
      <c r="D181"/>
      <c r="E181"/>
      <c r="F181"/>
      <c r="G181"/>
      <c r="H181" s="5"/>
    </row>
    <row r="182" spans="1:8" s="6" customFormat="1" x14ac:dyDescent="0.2">
      <c r="A182"/>
      <c r="B182" s="58"/>
      <c r="C182"/>
      <c r="D182"/>
      <c r="E182"/>
      <c r="F182"/>
      <c r="G182"/>
      <c r="H182" s="5"/>
    </row>
    <row r="183" spans="1:8" s="6" customFormat="1" x14ac:dyDescent="0.2">
      <c r="A183"/>
      <c r="B183" s="58"/>
      <c r="C183"/>
      <c r="D183"/>
      <c r="E183"/>
      <c r="F183"/>
      <c r="G183"/>
      <c r="H183" s="5"/>
    </row>
    <row r="184" spans="1:8" s="6" customFormat="1" x14ac:dyDescent="0.2">
      <c r="A184"/>
      <c r="B184" s="58"/>
      <c r="C184"/>
      <c r="D184"/>
      <c r="E184"/>
      <c r="F184"/>
      <c r="G184"/>
      <c r="H184" s="5"/>
    </row>
    <row r="185" spans="1:8" s="6" customFormat="1" x14ac:dyDescent="0.2">
      <c r="A185"/>
      <c r="B185" s="58"/>
      <c r="C185"/>
      <c r="D185"/>
      <c r="E185"/>
      <c r="F185"/>
      <c r="G185"/>
      <c r="H185" s="5"/>
    </row>
    <row r="186" spans="1:8" s="6" customFormat="1" x14ac:dyDescent="0.2">
      <c r="A186"/>
      <c r="B186" s="58"/>
      <c r="C186"/>
      <c r="D186"/>
      <c r="E186"/>
      <c r="F186"/>
      <c r="G186"/>
      <c r="H186" s="5"/>
    </row>
    <row r="187" spans="1:8" s="6" customFormat="1" x14ac:dyDescent="0.2">
      <c r="A187"/>
      <c r="B187" s="58"/>
      <c r="C187"/>
      <c r="D187"/>
      <c r="E187"/>
      <c r="F187"/>
      <c r="G187"/>
      <c r="H187" s="5"/>
    </row>
    <row r="188" spans="1:8" s="6" customFormat="1" x14ac:dyDescent="0.2">
      <c r="A188"/>
      <c r="B188" s="58"/>
      <c r="C188"/>
      <c r="D188"/>
      <c r="E188"/>
      <c r="F188"/>
      <c r="G188"/>
      <c r="H188" s="5"/>
    </row>
    <row r="189" spans="1:8" s="6" customFormat="1" x14ac:dyDescent="0.2">
      <c r="A189"/>
      <c r="B189" s="58"/>
      <c r="C189"/>
      <c r="D189"/>
      <c r="E189"/>
      <c r="F189"/>
      <c r="G189"/>
      <c r="H189" s="5"/>
    </row>
    <row r="190" spans="1:8" s="6" customFormat="1" x14ac:dyDescent="0.2">
      <c r="A190"/>
      <c r="B190" s="58"/>
      <c r="C190"/>
      <c r="D190"/>
      <c r="E190"/>
      <c r="F190"/>
      <c r="G190"/>
      <c r="H190" s="5"/>
    </row>
    <row r="191" spans="1:8" s="6" customFormat="1" x14ac:dyDescent="0.2">
      <c r="A191"/>
      <c r="B191" s="58"/>
      <c r="C191"/>
      <c r="D191"/>
      <c r="E191"/>
      <c r="F191"/>
      <c r="G191"/>
      <c r="H191" s="5"/>
    </row>
    <row r="192" spans="1:8" s="6" customFormat="1" x14ac:dyDescent="0.2">
      <c r="A192"/>
      <c r="B192" s="58"/>
      <c r="C192"/>
      <c r="D192"/>
      <c r="E192"/>
      <c r="F192"/>
      <c r="G192"/>
      <c r="H192" s="5"/>
    </row>
    <row r="193" spans="1:8" s="6" customFormat="1" x14ac:dyDescent="0.2">
      <c r="A193"/>
      <c r="B193" s="58"/>
      <c r="C193"/>
      <c r="D193"/>
      <c r="E193"/>
      <c r="F193"/>
      <c r="G193"/>
      <c r="H193" s="5"/>
    </row>
    <row r="194" spans="1:8" s="6" customFormat="1" x14ac:dyDescent="0.2">
      <c r="A194"/>
      <c r="B194" s="58"/>
      <c r="C194"/>
      <c r="D194"/>
      <c r="E194"/>
      <c r="F194"/>
      <c r="G194"/>
      <c r="H194" s="5"/>
    </row>
    <row r="195" spans="1:8" s="6" customFormat="1" x14ac:dyDescent="0.2">
      <c r="A195"/>
      <c r="B195" s="58"/>
      <c r="C195"/>
      <c r="D195"/>
      <c r="E195"/>
      <c r="F195"/>
      <c r="G195"/>
      <c r="H195" s="5"/>
    </row>
    <row r="196" spans="1:8" s="6" customFormat="1" x14ac:dyDescent="0.2">
      <c r="A196"/>
      <c r="B196" s="58"/>
      <c r="C196"/>
      <c r="D196"/>
      <c r="E196"/>
      <c r="F196"/>
      <c r="G196"/>
      <c r="H196" s="5"/>
    </row>
    <row r="197" spans="1:8" s="6" customFormat="1" x14ac:dyDescent="0.2">
      <c r="A197"/>
      <c r="B197" s="58"/>
      <c r="C197"/>
      <c r="D197"/>
      <c r="E197"/>
      <c r="F197"/>
      <c r="G197"/>
      <c r="H197" s="5"/>
    </row>
    <row r="198" spans="1:8" s="6" customFormat="1" x14ac:dyDescent="0.2">
      <c r="A198"/>
      <c r="B198" s="58"/>
      <c r="C198"/>
      <c r="D198"/>
      <c r="E198"/>
      <c r="F198"/>
      <c r="G198"/>
      <c r="H198" s="5"/>
    </row>
    <row r="199" spans="1:8" s="6" customFormat="1" x14ac:dyDescent="0.2">
      <c r="A199"/>
      <c r="B199" s="58"/>
      <c r="C199"/>
      <c r="D199"/>
      <c r="E199"/>
      <c r="F199"/>
      <c r="G199"/>
      <c r="H199" s="5"/>
    </row>
    <row r="200" spans="1:8" s="6" customFormat="1" x14ac:dyDescent="0.2">
      <c r="A200"/>
      <c r="B200" s="58"/>
      <c r="C200"/>
      <c r="D200"/>
      <c r="E200"/>
      <c r="F200"/>
      <c r="G200"/>
      <c r="H200" s="5"/>
    </row>
    <row r="201" spans="1:8" s="6" customFormat="1" x14ac:dyDescent="0.2">
      <c r="A201"/>
      <c r="B201" s="58"/>
      <c r="C201"/>
      <c r="D201"/>
      <c r="E201"/>
      <c r="F201"/>
      <c r="G201"/>
      <c r="H201" s="5"/>
    </row>
    <row r="202" spans="1:8" s="6" customFormat="1" x14ac:dyDescent="0.2">
      <c r="A202"/>
      <c r="B202" s="58"/>
      <c r="C202"/>
      <c r="D202"/>
      <c r="E202"/>
      <c r="F202"/>
      <c r="G202"/>
      <c r="H202" s="5"/>
    </row>
    <row r="203" spans="1:8" s="6" customFormat="1" x14ac:dyDescent="0.2">
      <c r="A203"/>
      <c r="B203" s="58"/>
      <c r="C203"/>
      <c r="D203"/>
      <c r="E203"/>
      <c r="F203"/>
      <c r="G203"/>
      <c r="H203" s="5"/>
    </row>
    <row r="204" spans="1:8" s="6" customFormat="1" x14ac:dyDescent="0.2">
      <c r="A204"/>
      <c r="B204" s="58"/>
      <c r="C204"/>
      <c r="D204"/>
      <c r="E204"/>
      <c r="F204"/>
      <c r="G204"/>
      <c r="H204" s="5"/>
    </row>
    <row r="205" spans="1:8" s="6" customFormat="1" x14ac:dyDescent="0.2">
      <c r="A205"/>
      <c r="B205" s="58"/>
      <c r="C205"/>
      <c r="D205"/>
      <c r="E205"/>
      <c r="F205"/>
      <c r="G205"/>
      <c r="H205" s="5"/>
    </row>
    <row r="206" spans="1:8" s="6" customFormat="1" x14ac:dyDescent="0.2">
      <c r="A206"/>
      <c r="B206" s="58"/>
      <c r="C206"/>
      <c r="D206"/>
      <c r="E206"/>
      <c r="F206"/>
      <c r="G206"/>
      <c r="H206" s="5"/>
    </row>
    <row r="207" spans="1:8" s="6" customFormat="1" x14ac:dyDescent="0.2">
      <c r="A207"/>
      <c r="B207" s="58"/>
      <c r="C207"/>
      <c r="D207"/>
      <c r="E207"/>
      <c r="F207"/>
      <c r="G207"/>
      <c r="H207" s="5"/>
    </row>
    <row r="208" spans="1:8" s="6" customFormat="1" x14ac:dyDescent="0.2">
      <c r="A208"/>
      <c r="B208" s="58"/>
      <c r="C208"/>
      <c r="D208"/>
      <c r="E208"/>
      <c r="F208"/>
      <c r="G208"/>
      <c r="H208" s="5"/>
    </row>
    <row r="209" spans="1:8" s="6" customFormat="1" x14ac:dyDescent="0.2">
      <c r="A209"/>
      <c r="B209" s="58"/>
      <c r="C209"/>
      <c r="D209"/>
      <c r="E209"/>
      <c r="F209"/>
      <c r="G209"/>
      <c r="H209" s="5"/>
    </row>
    <row r="210" spans="1:8" s="6" customFormat="1" x14ac:dyDescent="0.2">
      <c r="A210"/>
      <c r="B210" s="58"/>
      <c r="C210"/>
      <c r="D210"/>
      <c r="E210"/>
      <c r="F210"/>
      <c r="G210"/>
      <c r="H210" s="5"/>
    </row>
    <row r="211" spans="1:8" s="6" customFormat="1" x14ac:dyDescent="0.2">
      <c r="A211"/>
      <c r="B211" s="58"/>
      <c r="C211"/>
      <c r="D211"/>
      <c r="E211"/>
      <c r="F211"/>
      <c r="G211"/>
      <c r="H211" s="5"/>
    </row>
    <row r="212" spans="1:8" s="6" customFormat="1" x14ac:dyDescent="0.2">
      <c r="A212"/>
      <c r="B212" s="58"/>
      <c r="C212"/>
      <c r="D212"/>
      <c r="E212"/>
      <c r="F212"/>
      <c r="G212"/>
      <c r="H212" s="5"/>
    </row>
    <row r="213" spans="1:8" s="6" customFormat="1" x14ac:dyDescent="0.2">
      <c r="A213"/>
      <c r="B213" s="58"/>
      <c r="C213"/>
      <c r="D213"/>
      <c r="E213"/>
      <c r="F213"/>
      <c r="G213"/>
      <c r="H213" s="5"/>
    </row>
    <row r="214" spans="1:8" s="6" customFormat="1" x14ac:dyDescent="0.2">
      <c r="A214"/>
      <c r="B214" s="58"/>
      <c r="C214"/>
      <c r="D214"/>
      <c r="E214"/>
      <c r="F214"/>
      <c r="G214"/>
      <c r="H214" s="5"/>
    </row>
    <row r="215" spans="1:8" s="6" customFormat="1" x14ac:dyDescent="0.2">
      <c r="A215"/>
      <c r="B215" s="58"/>
      <c r="C215"/>
      <c r="D215"/>
      <c r="E215"/>
      <c r="F215"/>
      <c r="G215"/>
      <c r="H215" s="5"/>
    </row>
    <row r="216" spans="1:8" s="6" customFormat="1" x14ac:dyDescent="0.2">
      <c r="A216"/>
      <c r="B216" s="58"/>
      <c r="C216"/>
      <c r="D216"/>
      <c r="E216"/>
      <c r="F216"/>
      <c r="G216"/>
      <c r="H216" s="5"/>
    </row>
    <row r="217" spans="1:8" s="6" customFormat="1" x14ac:dyDescent="0.2">
      <c r="A217"/>
      <c r="B217" s="58"/>
      <c r="C217"/>
      <c r="D217"/>
      <c r="E217"/>
      <c r="F217"/>
      <c r="G217"/>
      <c r="H217" s="5"/>
    </row>
    <row r="218" spans="1:8" s="6" customFormat="1" x14ac:dyDescent="0.2">
      <c r="A218"/>
      <c r="B218" s="58"/>
      <c r="C218"/>
      <c r="D218"/>
      <c r="E218"/>
      <c r="F218"/>
      <c r="G218"/>
      <c r="H218" s="5"/>
    </row>
    <row r="219" spans="1:8" s="6" customFormat="1" x14ac:dyDescent="0.2">
      <c r="A219"/>
      <c r="B219" s="58"/>
      <c r="C219"/>
      <c r="D219"/>
      <c r="E219"/>
      <c r="F219"/>
      <c r="G219"/>
      <c r="H219" s="5"/>
    </row>
    <row r="220" spans="1:8" s="6" customFormat="1" x14ac:dyDescent="0.2">
      <c r="A220"/>
      <c r="B220" s="58"/>
      <c r="C220"/>
      <c r="D220"/>
      <c r="E220"/>
      <c r="F220"/>
      <c r="G220"/>
      <c r="H220" s="5"/>
    </row>
    <row r="221" spans="1:8" s="6" customFormat="1" x14ac:dyDescent="0.2">
      <c r="A221"/>
      <c r="B221" s="58"/>
      <c r="C221"/>
      <c r="D221"/>
      <c r="E221"/>
      <c r="F221"/>
      <c r="G221"/>
      <c r="H221" s="5"/>
    </row>
    <row r="222" spans="1:8" s="6" customFormat="1" x14ac:dyDescent="0.2">
      <c r="A222"/>
      <c r="B222" s="58"/>
      <c r="C222"/>
      <c r="D222"/>
      <c r="E222"/>
      <c r="F222"/>
      <c r="G222"/>
      <c r="H222" s="5"/>
    </row>
    <row r="223" spans="1:8" s="6" customFormat="1" x14ac:dyDescent="0.2">
      <c r="A223"/>
      <c r="B223" s="58"/>
      <c r="C223"/>
      <c r="D223"/>
      <c r="E223"/>
      <c r="F223"/>
      <c r="G223"/>
      <c r="H223" s="5"/>
    </row>
    <row r="224" spans="1:8" s="25" customFormat="1" x14ac:dyDescent="0.2">
      <c r="A224"/>
      <c r="B224" s="58"/>
      <c r="C224"/>
      <c r="D224"/>
      <c r="E224"/>
      <c r="F224"/>
      <c r="G224"/>
      <c r="H224" s="5"/>
    </row>
    <row r="225" spans="1:8" s="25" customFormat="1" x14ac:dyDescent="0.2">
      <c r="A225"/>
      <c r="B225" s="58"/>
      <c r="C225"/>
      <c r="D225"/>
      <c r="E225"/>
      <c r="F225"/>
      <c r="G225"/>
      <c r="H225" s="5"/>
    </row>
    <row r="226" spans="1:8" s="25" customFormat="1" x14ac:dyDescent="0.2">
      <c r="A226"/>
      <c r="B226" s="58"/>
      <c r="C226"/>
      <c r="D226"/>
      <c r="E226"/>
      <c r="F226"/>
      <c r="G226"/>
      <c r="H226" s="5"/>
    </row>
    <row r="227" spans="1:8" s="25" customFormat="1" x14ac:dyDescent="0.2">
      <c r="A227"/>
      <c r="B227" s="58"/>
      <c r="C227"/>
      <c r="D227"/>
      <c r="E227"/>
      <c r="F227"/>
      <c r="G227"/>
      <c r="H227" s="5"/>
    </row>
    <row r="228" spans="1:8" s="25" customFormat="1" x14ac:dyDescent="0.2">
      <c r="A228"/>
      <c r="B228" s="58"/>
      <c r="C228"/>
      <c r="D228"/>
      <c r="E228"/>
      <c r="F228"/>
      <c r="G228"/>
      <c r="H228" s="5"/>
    </row>
    <row r="229" spans="1:8" s="25" customFormat="1" x14ac:dyDescent="0.2">
      <c r="A229"/>
      <c r="B229" s="58"/>
      <c r="C229"/>
      <c r="D229"/>
      <c r="E229"/>
      <c r="F229"/>
      <c r="G229"/>
      <c r="H229" s="5"/>
    </row>
    <row r="230" spans="1:8" s="25" customFormat="1" x14ac:dyDescent="0.2">
      <c r="A230"/>
      <c r="B230" s="58"/>
      <c r="C230"/>
      <c r="D230"/>
      <c r="E230"/>
      <c r="F230"/>
      <c r="G230"/>
      <c r="H230" s="5"/>
    </row>
    <row r="231" spans="1:8" s="25" customFormat="1" x14ac:dyDescent="0.2">
      <c r="A231"/>
      <c r="B231" s="58"/>
      <c r="C231"/>
      <c r="D231"/>
      <c r="E231"/>
      <c r="F231"/>
      <c r="G231"/>
      <c r="H231" s="5"/>
    </row>
    <row r="232" spans="1:8" s="25" customFormat="1" x14ac:dyDescent="0.2">
      <c r="A232"/>
      <c r="B232" s="58"/>
      <c r="C232"/>
      <c r="D232"/>
      <c r="E232"/>
      <c r="F232"/>
      <c r="G232"/>
      <c r="H232" s="5"/>
    </row>
    <row r="233" spans="1:8" s="25" customFormat="1" x14ac:dyDescent="0.2">
      <c r="A233"/>
      <c r="B233" s="58"/>
      <c r="C233"/>
      <c r="D233"/>
      <c r="E233"/>
      <c r="F233"/>
      <c r="G233"/>
      <c r="H233" s="5"/>
    </row>
    <row r="234" spans="1:8" s="25" customFormat="1" x14ac:dyDescent="0.2">
      <c r="A234"/>
      <c r="B234" s="58"/>
      <c r="C234"/>
      <c r="D234"/>
      <c r="E234"/>
      <c r="F234"/>
      <c r="G234"/>
      <c r="H234" s="5"/>
    </row>
    <row r="235" spans="1:8" s="25" customFormat="1" x14ac:dyDescent="0.2">
      <c r="A235"/>
      <c r="B235" s="58"/>
      <c r="C235"/>
      <c r="D235"/>
      <c r="E235"/>
      <c r="F235"/>
      <c r="G235"/>
      <c r="H235" s="5"/>
    </row>
    <row r="236" spans="1:8" s="25" customFormat="1" x14ac:dyDescent="0.2">
      <c r="A236"/>
      <c r="B236" s="58"/>
      <c r="C236"/>
      <c r="D236"/>
      <c r="E236"/>
      <c r="F236"/>
      <c r="G236"/>
      <c r="H236" s="5"/>
    </row>
    <row r="237" spans="1:8" s="25" customFormat="1" x14ac:dyDescent="0.2">
      <c r="A237"/>
      <c r="B237" s="58"/>
      <c r="C237"/>
      <c r="D237"/>
      <c r="E237"/>
      <c r="F237"/>
      <c r="G237"/>
      <c r="H237" s="5"/>
    </row>
    <row r="238" spans="1:8" s="25" customFormat="1" x14ac:dyDescent="0.2">
      <c r="A238"/>
      <c r="B238" s="58"/>
      <c r="C238"/>
      <c r="D238"/>
      <c r="E238"/>
      <c r="F238"/>
      <c r="G238"/>
      <c r="H238" s="5"/>
    </row>
    <row r="239" spans="1:8" s="25" customFormat="1" x14ac:dyDescent="0.2">
      <c r="A239"/>
      <c r="B239" s="58"/>
      <c r="C239"/>
      <c r="D239"/>
      <c r="E239"/>
      <c r="F239"/>
      <c r="G239"/>
      <c r="H239" s="5"/>
    </row>
    <row r="240" spans="1:8" s="25" customFormat="1" x14ac:dyDescent="0.2">
      <c r="A240"/>
      <c r="B240" s="58"/>
      <c r="C240"/>
      <c r="D240"/>
      <c r="E240"/>
      <c r="F240"/>
      <c r="G240"/>
      <c r="H240" s="5"/>
    </row>
    <row r="241" spans="1:249" s="25" customFormat="1" x14ac:dyDescent="0.2">
      <c r="A241"/>
      <c r="B241" s="58"/>
      <c r="C241"/>
      <c r="D241"/>
      <c r="E241"/>
      <c r="F241"/>
      <c r="G241"/>
      <c r="H241" s="5"/>
    </row>
    <row r="242" spans="1:249" s="25" customFormat="1" x14ac:dyDescent="0.2">
      <c r="A242"/>
      <c r="B242" s="58"/>
      <c r="C242"/>
      <c r="D242"/>
      <c r="E242"/>
      <c r="F242"/>
      <c r="G242"/>
      <c r="H242" s="5"/>
    </row>
    <row r="243" spans="1:249" s="25" customFormat="1" x14ac:dyDescent="0.2">
      <c r="A243"/>
      <c r="B243" s="58"/>
      <c r="C243"/>
      <c r="D243"/>
      <c r="E243"/>
      <c r="F243"/>
      <c r="G243"/>
      <c r="H243" s="5"/>
    </row>
    <row r="244" spans="1:249" s="25" customFormat="1" x14ac:dyDescent="0.2">
      <c r="A244"/>
      <c r="B244" s="58"/>
      <c r="C244"/>
      <c r="D244"/>
      <c r="E244"/>
      <c r="F244"/>
      <c r="G244"/>
      <c r="H244" s="5"/>
    </row>
    <row r="245" spans="1:249" s="25" customFormat="1" x14ac:dyDescent="0.2">
      <c r="A245"/>
      <c r="B245" s="58"/>
      <c r="C245"/>
      <c r="D245"/>
      <c r="E245"/>
      <c r="F245"/>
      <c r="G245"/>
      <c r="H245" s="5"/>
    </row>
    <row r="246" spans="1:249" s="25" customFormat="1" x14ac:dyDescent="0.2">
      <c r="A246"/>
      <c r="B246" s="58"/>
      <c r="C246"/>
      <c r="D246"/>
      <c r="E246"/>
      <c r="F246"/>
      <c r="G246"/>
      <c r="H246" s="5"/>
    </row>
    <row r="247" spans="1:249" s="25" customFormat="1" x14ac:dyDescent="0.2">
      <c r="A247"/>
      <c r="B247" s="58"/>
      <c r="C247"/>
      <c r="D247"/>
      <c r="E247"/>
      <c r="F247"/>
      <c r="G247"/>
      <c r="H247" s="5"/>
    </row>
    <row r="248" spans="1:249" s="25" customFormat="1" x14ac:dyDescent="0.2">
      <c r="A248"/>
      <c r="B248" s="58"/>
      <c r="C248"/>
      <c r="D248"/>
      <c r="E248"/>
      <c r="F248"/>
      <c r="G248"/>
      <c r="H248" s="5"/>
    </row>
    <row r="249" spans="1:249" s="6" customFormat="1" x14ac:dyDescent="0.2">
      <c r="A249"/>
      <c r="B249" s="58"/>
      <c r="C249"/>
      <c r="D249"/>
      <c r="E249"/>
      <c r="F249"/>
      <c r="G249"/>
      <c r="H249" s="5"/>
      <c r="IO249" s="59">
        <f>SUM(I249:IN249)</f>
        <v>0</v>
      </c>
    </row>
    <row r="250" spans="1:249" s="6" customFormat="1" x14ac:dyDescent="0.2">
      <c r="A250"/>
      <c r="B250" s="58"/>
      <c r="C250"/>
      <c r="D250"/>
      <c r="E250"/>
      <c r="F250"/>
      <c r="G250"/>
      <c r="H250" s="5"/>
    </row>
    <row r="251" spans="1:249" s="25" customFormat="1" x14ac:dyDescent="0.2">
      <c r="A251"/>
      <c r="B251" s="58"/>
      <c r="C251"/>
      <c r="D251"/>
      <c r="E251"/>
      <c r="F251"/>
      <c r="G251"/>
      <c r="H251" s="5"/>
    </row>
    <row r="252" spans="1:249" s="25" customFormat="1" x14ac:dyDescent="0.2">
      <c r="A252"/>
      <c r="B252" s="58"/>
      <c r="C252"/>
      <c r="D252"/>
      <c r="E252"/>
      <c r="F252"/>
      <c r="G252"/>
      <c r="H252" s="5"/>
    </row>
    <row r="253" spans="1:249" s="25" customFormat="1" x14ac:dyDescent="0.2">
      <c r="A253"/>
      <c r="B253" s="58"/>
      <c r="C253"/>
      <c r="D253"/>
      <c r="E253"/>
      <c r="F253"/>
      <c r="G253"/>
      <c r="H253" s="5"/>
    </row>
    <row r="254" spans="1:249" s="25" customFormat="1" x14ac:dyDescent="0.2">
      <c r="A254"/>
      <c r="B254" s="58"/>
      <c r="C254"/>
      <c r="D254"/>
      <c r="E254"/>
      <c r="F254"/>
      <c r="G254"/>
      <c r="H254" s="5"/>
    </row>
    <row r="255" spans="1:249" s="25" customFormat="1" x14ac:dyDescent="0.2">
      <c r="A255"/>
      <c r="B255" s="58"/>
      <c r="C255"/>
      <c r="D255"/>
      <c r="E255"/>
      <c r="F255"/>
      <c r="G255"/>
      <c r="H255" s="5"/>
    </row>
    <row r="256" spans="1:249" s="25" customFormat="1" x14ac:dyDescent="0.2">
      <c r="A256"/>
      <c r="B256" s="58"/>
      <c r="C256"/>
      <c r="D256"/>
      <c r="E256"/>
      <c r="F256"/>
      <c r="G256"/>
      <c r="H256" s="5"/>
    </row>
    <row r="257" spans="1:8" s="25" customFormat="1" x14ac:dyDescent="0.2">
      <c r="A257"/>
      <c r="B257" s="58"/>
      <c r="C257"/>
      <c r="D257"/>
      <c r="E257"/>
      <c r="F257"/>
      <c r="G257"/>
      <c r="H257" s="5"/>
    </row>
    <row r="258" spans="1:8" s="25" customFormat="1" x14ac:dyDescent="0.2">
      <c r="A258"/>
      <c r="B258" s="58"/>
      <c r="C258"/>
      <c r="D258"/>
      <c r="E258"/>
      <c r="F258"/>
      <c r="G258"/>
      <c r="H258" s="5"/>
    </row>
    <row r="259" spans="1:8" s="25" customFormat="1" x14ac:dyDescent="0.2">
      <c r="A259"/>
      <c r="B259" s="58"/>
      <c r="C259"/>
      <c r="D259"/>
      <c r="E259"/>
      <c r="F259"/>
      <c r="G259"/>
      <c r="H259" s="5"/>
    </row>
    <row r="260" spans="1:8" s="25" customFormat="1" x14ac:dyDescent="0.2">
      <c r="A260"/>
      <c r="B260" s="58"/>
      <c r="C260"/>
      <c r="D260"/>
      <c r="E260"/>
      <c r="F260"/>
      <c r="G260"/>
      <c r="H260" s="5"/>
    </row>
    <row r="261" spans="1:8" s="25" customFormat="1" x14ac:dyDescent="0.2">
      <c r="A261"/>
      <c r="B261" s="58"/>
      <c r="C261"/>
      <c r="D261"/>
      <c r="E261"/>
      <c r="F261"/>
      <c r="G261"/>
      <c r="H261" s="5"/>
    </row>
    <row r="262" spans="1:8" s="25" customFormat="1" x14ac:dyDescent="0.2">
      <c r="A262"/>
      <c r="B262" s="58"/>
      <c r="C262"/>
      <c r="D262"/>
      <c r="E262"/>
      <c r="F262"/>
      <c r="G262"/>
      <c r="H262" s="5"/>
    </row>
    <row r="263" spans="1:8" s="25" customFormat="1" x14ac:dyDescent="0.2">
      <c r="A263"/>
      <c r="B263" s="58"/>
      <c r="C263"/>
      <c r="D263"/>
      <c r="E263"/>
      <c r="F263"/>
      <c r="G263"/>
      <c r="H263" s="5"/>
    </row>
    <row r="264" spans="1:8" s="25" customFormat="1" x14ac:dyDescent="0.2">
      <c r="A264"/>
      <c r="B264" s="58"/>
      <c r="C264"/>
      <c r="D264"/>
      <c r="E264"/>
      <c r="F264"/>
      <c r="G264"/>
      <c r="H264" s="5"/>
    </row>
    <row r="265" spans="1:8" s="6" customFormat="1" x14ac:dyDescent="0.2">
      <c r="A265"/>
      <c r="B265" s="58"/>
      <c r="C265"/>
      <c r="D265"/>
      <c r="E265"/>
      <c r="F265"/>
      <c r="G265"/>
      <c r="H265" s="5"/>
    </row>
    <row r="266" spans="1:8" s="25" customFormat="1" x14ac:dyDescent="0.2">
      <c r="A266"/>
      <c r="B266" s="58"/>
      <c r="C266"/>
      <c r="D266"/>
      <c r="E266"/>
      <c r="F266"/>
      <c r="G266"/>
      <c r="H266" s="5"/>
    </row>
    <row r="267" spans="1:8" s="25" customFormat="1" x14ac:dyDescent="0.2">
      <c r="A267"/>
      <c r="B267" s="58"/>
      <c r="C267"/>
      <c r="D267"/>
      <c r="E267"/>
      <c r="F267"/>
      <c r="G267"/>
      <c r="H267" s="5"/>
    </row>
    <row r="268" spans="1:8" s="25" customFormat="1" x14ac:dyDescent="0.2">
      <c r="A268"/>
      <c r="B268" s="58"/>
      <c r="C268"/>
      <c r="D268"/>
      <c r="E268"/>
      <c r="F268"/>
      <c r="G268"/>
      <c r="H268" s="5"/>
    </row>
    <row r="269" spans="1:8" s="25" customFormat="1" x14ac:dyDescent="0.2">
      <c r="A269"/>
      <c r="B269" s="58"/>
      <c r="C269"/>
      <c r="D269"/>
      <c r="E269"/>
      <c r="F269"/>
      <c r="G269"/>
      <c r="H269" s="5"/>
    </row>
    <row r="270" spans="1:8" s="25" customFormat="1" x14ac:dyDescent="0.2">
      <c r="A270"/>
      <c r="B270" s="58"/>
      <c r="C270"/>
      <c r="D270"/>
      <c r="E270"/>
      <c r="F270"/>
      <c r="G270"/>
      <c r="H270" s="5"/>
    </row>
    <row r="271" spans="1:8" s="25" customFormat="1" x14ac:dyDescent="0.2">
      <c r="A271"/>
      <c r="B271" s="58"/>
      <c r="C271"/>
      <c r="D271"/>
      <c r="E271"/>
      <c r="F271"/>
      <c r="G271"/>
      <c r="H271" s="5"/>
    </row>
    <row r="272" spans="1:8" s="25" customFormat="1" x14ac:dyDescent="0.2">
      <c r="A272"/>
      <c r="B272" s="58"/>
      <c r="C272"/>
      <c r="D272"/>
      <c r="E272"/>
      <c r="F272"/>
      <c r="G272"/>
      <c r="H272" s="5"/>
    </row>
    <row r="273" spans="1:249" s="25" customFormat="1" x14ac:dyDescent="0.2">
      <c r="A273"/>
      <c r="B273" s="58"/>
      <c r="C273"/>
      <c r="D273"/>
      <c r="E273"/>
      <c r="F273"/>
      <c r="G273"/>
      <c r="H273" s="5"/>
    </row>
    <row r="274" spans="1:249" s="25" customFormat="1" x14ac:dyDescent="0.2">
      <c r="A274"/>
      <c r="B274" s="58"/>
      <c r="C274"/>
      <c r="D274"/>
      <c r="E274"/>
      <c r="F274"/>
      <c r="G274"/>
      <c r="H274" s="5"/>
    </row>
    <row r="275" spans="1:249" s="25" customFormat="1" x14ac:dyDescent="0.2">
      <c r="A275"/>
      <c r="B275" s="58"/>
      <c r="C275"/>
      <c r="D275"/>
      <c r="E275"/>
      <c r="F275"/>
      <c r="G275"/>
      <c r="H275" s="5"/>
    </row>
    <row r="276" spans="1:249" s="25" customFormat="1" x14ac:dyDescent="0.2">
      <c r="A276"/>
      <c r="B276" s="58"/>
      <c r="C276"/>
      <c r="D276"/>
      <c r="E276"/>
      <c r="F276"/>
      <c r="G276"/>
      <c r="H276" s="5"/>
    </row>
    <row r="277" spans="1:249" s="25" customFormat="1" x14ac:dyDescent="0.2">
      <c r="A277"/>
      <c r="B277" s="58"/>
      <c r="C277"/>
      <c r="D277"/>
      <c r="E277"/>
      <c r="F277"/>
      <c r="G277"/>
      <c r="H277" s="5"/>
    </row>
    <row r="278" spans="1:249" s="25" customFormat="1" x14ac:dyDescent="0.2">
      <c r="A278"/>
      <c r="B278" s="58"/>
      <c r="C278"/>
      <c r="D278"/>
      <c r="E278"/>
      <c r="F278"/>
      <c r="G278"/>
      <c r="H278" s="5"/>
    </row>
    <row r="279" spans="1:249" s="6" customFormat="1" x14ac:dyDescent="0.2">
      <c r="A279"/>
      <c r="B279" s="58"/>
      <c r="C279"/>
      <c r="D279"/>
      <c r="E279"/>
      <c r="F279"/>
      <c r="G279"/>
      <c r="H279" s="5"/>
      <c r="IO279" s="59"/>
    </row>
    <row r="281" spans="1:249" s="25" customFormat="1" x14ac:dyDescent="0.2">
      <c r="A281"/>
      <c r="B281" s="58"/>
      <c r="C281"/>
      <c r="D281"/>
      <c r="E281"/>
      <c r="F281"/>
      <c r="G281"/>
      <c r="H281" s="5"/>
    </row>
  </sheetData>
  <mergeCells count="6">
    <mergeCell ref="A1:H1"/>
    <mergeCell ref="A7:A8"/>
    <mergeCell ref="B7:B8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5" zoomScaleNormal="100" workbookViewId="0">
      <selection activeCell="C42" sqref="C42"/>
    </sheetView>
  </sheetViews>
  <sheetFormatPr defaultRowHeight="12.75" x14ac:dyDescent="0.2"/>
  <cols>
    <col min="2" max="2" width="33" customWidth="1"/>
    <col min="3" max="4" width="19.85546875" customWidth="1"/>
    <col min="5" max="5" width="27.7109375" customWidth="1"/>
    <col min="6" max="6" width="17" customWidth="1"/>
    <col min="7" max="7" width="17.28515625" customWidth="1"/>
    <col min="8" max="8" width="15" bestFit="1" customWidth="1"/>
    <col min="11" max="11" width="15" bestFit="1" customWidth="1"/>
  </cols>
  <sheetData>
    <row r="1" spans="1:8" ht="18" customHeight="1" x14ac:dyDescent="0.2">
      <c r="A1" s="103"/>
    </row>
    <row r="2" spans="1:8" ht="19.5" customHeight="1" x14ac:dyDescent="0.25">
      <c r="A2" s="444" t="s">
        <v>342</v>
      </c>
      <c r="B2" s="445"/>
    </row>
    <row r="3" spans="1:8" ht="21" customHeight="1" thickBot="1" x14ac:dyDescent="0.25">
      <c r="B3" t="s">
        <v>76</v>
      </c>
      <c r="F3" s="446"/>
      <c r="G3" s="446"/>
    </row>
    <row r="4" spans="1:8" ht="19.5" customHeight="1" thickBot="1" x14ac:dyDescent="0.25">
      <c r="A4" s="103"/>
      <c r="B4" s="156" t="s">
        <v>77</v>
      </c>
      <c r="C4" s="156" t="s">
        <v>78</v>
      </c>
      <c r="D4" s="156" t="s">
        <v>79</v>
      </c>
      <c r="E4" s="156" t="s">
        <v>17</v>
      </c>
      <c r="F4" s="103"/>
      <c r="G4" s="103"/>
    </row>
    <row r="5" spans="1:8" ht="23.25" customHeight="1" x14ac:dyDescent="0.2">
      <c r="B5" s="155" t="s">
        <v>80</v>
      </c>
      <c r="C5" s="171">
        <f>SUM('1.1.'!D104:E104)</f>
        <v>5884047.0099999998</v>
      </c>
      <c r="D5" s="171">
        <f>SUM('1.1.'!F104:G104)</f>
        <v>31487347.889999997</v>
      </c>
      <c r="E5" s="171">
        <f>SUM(C5:D5)</f>
        <v>37371394.899999999</v>
      </c>
      <c r="F5" s="11"/>
    </row>
    <row r="6" spans="1:8" ht="27.75" customHeight="1" x14ac:dyDescent="0.2">
      <c r="B6" s="154" t="s">
        <v>81</v>
      </c>
      <c r="C6" s="172">
        <f>SUM('2.1.'!D304:E304)</f>
        <v>7783153.0800000001</v>
      </c>
      <c r="D6" s="172">
        <f>SUM('2.1.'!F304:G304)</f>
        <v>29084798.620000008</v>
      </c>
      <c r="E6" s="171">
        <f t="shared" ref="E6:E14" si="0">SUM(C6:D6)</f>
        <v>36867951.70000001</v>
      </c>
      <c r="F6" s="11"/>
      <c r="G6" s="4"/>
    </row>
    <row r="7" spans="1:8" ht="21" customHeight="1" x14ac:dyDescent="0.2">
      <c r="B7" s="154" t="s">
        <v>82</v>
      </c>
      <c r="C7" s="172">
        <f>SUM('3.1.'!D95:E95)</f>
        <v>12364325.01</v>
      </c>
      <c r="D7" s="172">
        <f>SUM('3.1.'!F95:G95)</f>
        <v>2537879.4999999991</v>
      </c>
      <c r="E7" s="171">
        <f t="shared" si="0"/>
        <v>14902204.509999998</v>
      </c>
      <c r="F7" s="11"/>
      <c r="G7" s="4"/>
    </row>
    <row r="8" spans="1:8" ht="25.5" customHeight="1" x14ac:dyDescent="0.2">
      <c r="B8" s="154" t="s">
        <v>83</v>
      </c>
      <c r="C8" s="172">
        <f>SUM('4.1.'!D84:E84)</f>
        <v>639283.69999999995</v>
      </c>
      <c r="D8" s="172">
        <f>SUM('4.1.'!F84:G84)</f>
        <v>9311187.4100000001</v>
      </c>
      <c r="E8" s="171">
        <f t="shared" si="0"/>
        <v>9950471.1099999994</v>
      </c>
      <c r="F8" s="11"/>
      <c r="G8" s="4"/>
    </row>
    <row r="9" spans="1:8" ht="22.5" customHeight="1" x14ac:dyDescent="0.2">
      <c r="B9" s="154" t="s">
        <v>84</v>
      </c>
      <c r="C9" s="172">
        <f>SUM('5.1.'!D480:E480)</f>
        <v>23559452.75</v>
      </c>
      <c r="D9" s="172">
        <f>SUM('5.1.'!F480:G480)</f>
        <v>67948.42</v>
      </c>
      <c r="E9" s="171">
        <f t="shared" si="0"/>
        <v>23627401.170000002</v>
      </c>
      <c r="F9" s="11"/>
      <c r="G9" s="4"/>
    </row>
    <row r="10" spans="1:8" ht="21.75" customHeight="1" x14ac:dyDescent="0.2">
      <c r="B10" s="154" t="s">
        <v>85</v>
      </c>
      <c r="C10" s="172">
        <f>SUM('6.1.'!D32:E32)</f>
        <v>758765.8600000001</v>
      </c>
      <c r="D10" s="172">
        <f>SUM('6.1.'!F32:G32)</f>
        <v>127393.09000000001</v>
      </c>
      <c r="E10" s="171">
        <f t="shared" si="0"/>
        <v>886158.95000000007</v>
      </c>
      <c r="F10" s="11"/>
    </row>
    <row r="11" spans="1:8" ht="21.75" customHeight="1" x14ac:dyDescent="0.2">
      <c r="B11" s="154" t="s">
        <v>86</v>
      </c>
      <c r="C11" s="172">
        <f>SUM('7.1.'!D374:E374)</f>
        <v>39935346.240000002</v>
      </c>
      <c r="D11" s="172">
        <f>SUM('7.1.'!F374:G374)</f>
        <v>0</v>
      </c>
      <c r="E11" s="171">
        <f t="shared" si="0"/>
        <v>39935346.240000002</v>
      </c>
      <c r="F11" s="11"/>
      <c r="G11" s="11"/>
      <c r="H11" s="11"/>
    </row>
    <row r="12" spans="1:8" ht="21.75" customHeight="1" x14ac:dyDescent="0.2">
      <c r="B12" s="154" t="s">
        <v>87</v>
      </c>
      <c r="C12" s="172">
        <f>SUM('8.1.'!D61:E61)</f>
        <v>3037539.09</v>
      </c>
      <c r="D12" s="172">
        <f>SUM('8.1.'!F61:G61)</f>
        <v>413952.05999999994</v>
      </c>
      <c r="E12" s="171">
        <f t="shared" si="0"/>
        <v>3451491.15</v>
      </c>
      <c r="F12" s="11"/>
      <c r="G12" s="4"/>
      <c r="H12" s="11"/>
    </row>
    <row r="13" spans="1:8" ht="21.75" customHeight="1" x14ac:dyDescent="0.2">
      <c r="B13" s="154" t="s">
        <v>88</v>
      </c>
      <c r="C13" s="172">
        <f>'9.1. '!C28</f>
        <v>69200</v>
      </c>
      <c r="D13" s="172">
        <f>'9.1. '!D28</f>
        <v>0</v>
      </c>
      <c r="E13" s="172">
        <f>'9.1. '!E28</f>
        <v>69200</v>
      </c>
      <c r="F13" s="11"/>
      <c r="G13" s="11"/>
      <c r="H13" s="11"/>
    </row>
    <row r="14" spans="1:8" ht="21.75" customHeight="1" thickBot="1" x14ac:dyDescent="0.25">
      <c r="B14" s="154" t="s">
        <v>89</v>
      </c>
      <c r="C14" s="172">
        <f>SUM('10.1.'!D20:E20)</f>
        <v>8519134.5399999991</v>
      </c>
      <c r="D14" s="172">
        <f>SUM('10.1.'!F20:G20)</f>
        <v>0</v>
      </c>
      <c r="E14" s="171">
        <f t="shared" si="0"/>
        <v>8519134.5399999991</v>
      </c>
      <c r="F14" s="11"/>
      <c r="G14" s="4"/>
      <c r="H14" s="11"/>
    </row>
    <row r="15" spans="1:8" ht="21.75" customHeight="1" thickBot="1" x14ac:dyDescent="0.25">
      <c r="B15" s="157" t="s">
        <v>90</v>
      </c>
      <c r="C15" s="158">
        <f>SUM('OP Dodatočný príspevok'!D101:E101)</f>
        <v>7022940.8500000006</v>
      </c>
      <c r="D15" s="158">
        <f>SUM('OP Dodatočný príspevok'!F101:G101)</f>
        <v>1787237.6500000001</v>
      </c>
      <c r="E15" s="158">
        <f>SUM(C15:D15)</f>
        <v>8810178.5</v>
      </c>
      <c r="F15" s="11"/>
      <c r="G15" s="4"/>
      <c r="H15" s="11"/>
    </row>
    <row r="16" spans="1:8" ht="24" customHeight="1" thickBot="1" x14ac:dyDescent="0.25">
      <c r="B16" s="176"/>
      <c r="C16" s="116">
        <f>SUM(C5:C15)</f>
        <v>109573188.13</v>
      </c>
      <c r="D16" s="116">
        <f>SUM(D5:D15)</f>
        <v>74817744.640000015</v>
      </c>
      <c r="E16" s="116">
        <f>SUM(E5:E15)</f>
        <v>184390932.77000001</v>
      </c>
      <c r="F16" s="11"/>
      <c r="G16" s="4"/>
      <c r="H16" s="11"/>
    </row>
    <row r="17" spans="2:11" ht="20.25" customHeight="1" x14ac:dyDescent="0.2">
      <c r="B17" s="11"/>
      <c r="C17" s="11"/>
      <c r="D17" s="11"/>
      <c r="E17" s="11"/>
      <c r="F17" s="11"/>
      <c r="G17" s="133"/>
      <c r="H17" s="11"/>
    </row>
    <row r="18" spans="2:11" ht="13.5" thickBot="1" x14ac:dyDescent="0.25">
      <c r="C18" s="85"/>
      <c r="G18" s="4"/>
      <c r="H18" s="11"/>
    </row>
    <row r="19" spans="2:11" ht="18" customHeight="1" thickBot="1" x14ac:dyDescent="0.3">
      <c r="B19" s="151" t="s">
        <v>91</v>
      </c>
      <c r="C19" s="153">
        <f>SUM(C20:C28)</f>
        <v>162833203.07000002</v>
      </c>
      <c r="E19" s="178" t="s">
        <v>29</v>
      </c>
      <c r="F19" s="179">
        <f>SUM(F20:F28)</f>
        <v>12747551.199999999</v>
      </c>
      <c r="G19" s="4"/>
      <c r="H19" s="4"/>
    </row>
    <row r="20" spans="2:11" ht="18.75" customHeight="1" x14ac:dyDescent="0.2">
      <c r="B20" s="143" t="s">
        <v>20</v>
      </c>
      <c r="C20" s="144">
        <f>SUM('1.1.'!D100+'2.1.'!D300+'3.1.'!D91+'4.1.'!D80+'5.1.'!D476+'6.1.'!D28+'9.1. '!D24)</f>
        <v>0</v>
      </c>
      <c r="D20" s="4"/>
      <c r="E20" s="180" t="s">
        <v>20</v>
      </c>
      <c r="F20" s="181">
        <f>SUM('1.1.'!D101+'2.1.'!D301+'3.1.'!D92+'4.1.'!D81+'5.1.'!D477+'6.1.'!D29+'9.1. '!D25)</f>
        <v>0</v>
      </c>
      <c r="G20" s="11"/>
      <c r="H20" s="4"/>
    </row>
    <row r="21" spans="2:11" ht="18.75" customHeight="1" x14ac:dyDescent="0.2">
      <c r="B21" s="139" t="s">
        <v>21</v>
      </c>
      <c r="C21" s="144">
        <f>SUM('1.1.'!E100+'2.1.'!E300+'3.1.'!E91+'4.1.'!E80+'5.1.'!E476+'6.1.'!E28+'9.1. '!E24)</f>
        <v>50339000.640000008</v>
      </c>
      <c r="D21" s="4"/>
      <c r="E21" s="139" t="s">
        <v>21</v>
      </c>
      <c r="F21" s="140">
        <f>'1.1.'!E103+'2.1.'!E301+'3.1.'!E92+'4.1.'!E81+'5.1.'!E477+'6.1.'!E29+'9.1. '!E25</f>
        <v>719226.77</v>
      </c>
      <c r="G21" s="85"/>
      <c r="H21" s="11"/>
      <c r="K21" s="11"/>
    </row>
    <row r="22" spans="2:11" ht="18.75" customHeight="1" x14ac:dyDescent="0.2">
      <c r="B22" s="139" t="s">
        <v>22</v>
      </c>
      <c r="C22" s="144">
        <f>SUM('1.1.'!F100+'2.1.'!F300+'3.1.'!F91+'4.1.'!F80+'5.1.'!F476+'6.1.'!F28+'9.1. '!F24)</f>
        <v>0</v>
      </c>
      <c r="D22" s="4"/>
      <c r="E22" s="139" t="s">
        <v>22</v>
      </c>
      <c r="F22" s="140">
        <f>SUM('1.1.'!F101+'2.1.'!F301+'3.1.'!F92+'4.1.'!F81+'5.1.'!F477+'6.1.'!F29+'9.1. '!F25)</f>
        <v>0</v>
      </c>
      <c r="G22" s="4"/>
      <c r="H22" s="85"/>
      <c r="K22" s="11"/>
    </row>
    <row r="23" spans="2:11" ht="18.75" customHeight="1" thickBot="1" x14ac:dyDescent="0.25">
      <c r="B23" s="139" t="s">
        <v>23</v>
      </c>
      <c r="C23" s="144">
        <f>SUM('1.1.'!G104+'2.1.'!G300+'3.1.'!G91+'4.1.'!G80+'5.1.'!G476+'6.1.'!G28+'9.1. '!G24)</f>
        <v>71730418.230000004</v>
      </c>
      <c r="D23" s="4"/>
      <c r="E23" s="141" t="s">
        <v>23</v>
      </c>
      <c r="F23" s="142">
        <f>SUM('1.1.'!G101+'2.1.'!G301+'3.1.'!G92+'4.1.'!G81+'5.1.'!G477+'6.1.'!G29+'9.1. '!G25)</f>
        <v>886136.70000000007</v>
      </c>
      <c r="G23" s="11"/>
      <c r="H23" s="11"/>
      <c r="K23" s="11"/>
    </row>
    <row r="24" spans="2:11" ht="18.75" customHeight="1" thickBot="1" x14ac:dyDescent="0.25">
      <c r="B24" s="169"/>
      <c r="C24" s="170"/>
      <c r="D24" s="4"/>
      <c r="E24" s="182"/>
      <c r="F24" s="183"/>
      <c r="G24" s="85"/>
      <c r="H24" s="85"/>
      <c r="K24" s="11"/>
    </row>
    <row r="25" spans="2:11" ht="18.75" customHeight="1" x14ac:dyDescent="0.2">
      <c r="B25" s="139" t="s">
        <v>52</v>
      </c>
      <c r="C25" s="140">
        <f>SUM('7.1.'!D370+'8.1.'!D57+'10.1.'!D16)</f>
        <v>0</v>
      </c>
      <c r="E25" s="180" t="s">
        <v>52</v>
      </c>
      <c r="F25" s="181">
        <f>SUM('7.1.'!D371+'8.1.'!D58+'10.1.'!D17)</f>
        <v>0</v>
      </c>
      <c r="K25" s="11"/>
    </row>
    <row r="26" spans="2:11" ht="16.5" customHeight="1" x14ac:dyDescent="0.2">
      <c r="B26" s="139" t="s">
        <v>53</v>
      </c>
      <c r="C26" s="140">
        <f>SUM('7.1.'!E370+'8.1.'!E57+'10.1.'!E16)</f>
        <v>40676580.18</v>
      </c>
      <c r="E26" s="139" t="s">
        <v>53</v>
      </c>
      <c r="F26" s="140">
        <f>SUM('7.1.'!E371+'8.1.'!E58+'10.1.'!E17)</f>
        <v>10815439.689999999</v>
      </c>
      <c r="H26" s="11"/>
      <c r="K26" s="11"/>
    </row>
    <row r="27" spans="2:11" ht="18" customHeight="1" x14ac:dyDescent="0.2">
      <c r="B27" s="139" t="s">
        <v>54</v>
      </c>
      <c r="C27" s="140">
        <f>SUM('7.1.'!F370+'8.1.'!F57+'10.1.'!F16)</f>
        <v>0</v>
      </c>
      <c r="E27" s="139" t="s">
        <v>54</v>
      </c>
      <c r="F27" s="140">
        <f>SUM('7.1.'!F371+'8.1.'!F58+'10.1.'!F17)</f>
        <v>0</v>
      </c>
      <c r="H27" s="11"/>
      <c r="K27" s="11"/>
    </row>
    <row r="28" spans="2:11" ht="18" customHeight="1" thickBot="1" x14ac:dyDescent="0.25">
      <c r="B28" s="141" t="s">
        <v>55</v>
      </c>
      <c r="C28" s="142">
        <f>SUM('7.1.'!G370+'8.1.'!G57+'10.1.'!G16)</f>
        <v>87204.019999999902</v>
      </c>
      <c r="D28" s="4"/>
      <c r="E28" s="141" t="s">
        <v>55</v>
      </c>
      <c r="F28" s="142">
        <f>SUM('7.1.'!G371+'8.1.'!G58+'10.1.'!G17)</f>
        <v>326748.04000000004</v>
      </c>
      <c r="G28" s="4"/>
      <c r="H28" s="11"/>
      <c r="K28" s="11"/>
    </row>
    <row r="29" spans="2:11" ht="18" customHeight="1" thickBot="1" x14ac:dyDescent="0.25">
      <c r="E29" s="184"/>
      <c r="F29" s="185"/>
      <c r="G29" s="11"/>
      <c r="H29" s="11"/>
      <c r="K29" s="11"/>
    </row>
    <row r="30" spans="2:11" ht="18" customHeight="1" thickBot="1" x14ac:dyDescent="0.25">
      <c r="B30" s="159" t="s">
        <v>92</v>
      </c>
      <c r="C30" s="160">
        <f>C20+C21+C25+C26</f>
        <v>91015580.820000008</v>
      </c>
      <c r="E30" s="180" t="s">
        <v>71</v>
      </c>
      <c r="F30" s="181">
        <f>SUM('OP Dodatočný príspevok'!D98)</f>
        <v>0</v>
      </c>
      <c r="G30" s="85"/>
      <c r="H30" s="11"/>
    </row>
    <row r="31" spans="2:11" ht="18" customHeight="1" thickBot="1" x14ac:dyDescent="0.25">
      <c r="B31" s="159" t="s">
        <v>93</v>
      </c>
      <c r="C31" s="160">
        <f>C22+C23+C27+C28</f>
        <v>71817622.25</v>
      </c>
      <c r="E31" s="141" t="s">
        <v>73</v>
      </c>
      <c r="F31" s="142">
        <f>SUM('OP Dodatočný príspevok'!F98)</f>
        <v>0</v>
      </c>
      <c r="G31" s="85"/>
      <c r="H31" s="11"/>
    </row>
    <row r="32" spans="2:11" ht="18" customHeight="1" thickBot="1" x14ac:dyDescent="0.25">
      <c r="B32" s="161"/>
      <c r="C32" s="162">
        <f>SUM(C30:C31)</f>
        <v>162833203.06999999</v>
      </c>
      <c r="E32" s="6"/>
      <c r="F32" s="59"/>
      <c r="H32" s="11"/>
    </row>
    <row r="33" spans="1:8" ht="16.5" customHeight="1" thickBot="1" x14ac:dyDescent="0.25">
      <c r="C33" s="4"/>
      <c r="H33" s="11"/>
    </row>
    <row r="34" spans="1:8" ht="19.5" customHeight="1" thickBot="1" x14ac:dyDescent="0.25">
      <c r="A34" s="138"/>
      <c r="C34" s="11"/>
      <c r="E34" s="163" t="s">
        <v>94</v>
      </c>
      <c r="F34" s="160">
        <f>SUM(F20,F21,F25,F26,F30)</f>
        <v>11534666.459999999</v>
      </c>
      <c r="H34" s="11"/>
    </row>
    <row r="35" spans="1:8" ht="15.75" thickBot="1" x14ac:dyDescent="0.3">
      <c r="A35" s="106"/>
      <c r="B35" s="165" t="s">
        <v>95</v>
      </c>
      <c r="C35" s="167">
        <f>SUM(C36:C39)</f>
        <v>8810178.5</v>
      </c>
      <c r="D35" s="4"/>
      <c r="E35" s="163" t="s">
        <v>96</v>
      </c>
      <c r="F35" s="162">
        <f>SUM(F22,F23,F27,F28,F31)</f>
        <v>1212884.7400000002</v>
      </c>
      <c r="H35" s="11"/>
    </row>
    <row r="36" spans="1:8" ht="17.25" customHeight="1" thickBot="1" x14ac:dyDescent="0.25">
      <c r="A36" s="106"/>
      <c r="B36" s="143" t="s">
        <v>71</v>
      </c>
      <c r="C36" s="144">
        <f>SUM('OP Dodatočný príspevok'!D97)</f>
        <v>0</v>
      </c>
      <c r="D36" s="4"/>
      <c r="E36" s="152"/>
      <c r="F36" s="153">
        <f>SUM(F34:F35)</f>
        <v>12747551.199999999</v>
      </c>
      <c r="H36" s="11"/>
    </row>
    <row r="37" spans="1:8" ht="17.25" customHeight="1" x14ac:dyDescent="0.2">
      <c r="A37" s="138"/>
      <c r="B37" s="139" t="s">
        <v>72</v>
      </c>
      <c r="C37" s="140">
        <f>SUM('OP Dodatočný príspevok'!E97)</f>
        <v>7022940.8500000006</v>
      </c>
      <c r="D37" s="4"/>
      <c r="E37" s="11"/>
      <c r="H37" s="11"/>
    </row>
    <row r="38" spans="1:8" ht="15.75" customHeight="1" x14ac:dyDescent="0.2">
      <c r="B38" s="139" t="s">
        <v>73</v>
      </c>
      <c r="C38" s="140">
        <f>SUM('OP Dodatočný príspevok'!F97)</f>
        <v>0</v>
      </c>
      <c r="E38" s="85"/>
      <c r="H38" s="11"/>
    </row>
    <row r="39" spans="1:8" ht="15.75" customHeight="1" thickBot="1" x14ac:dyDescent="0.25">
      <c r="B39" s="141" t="s">
        <v>74</v>
      </c>
      <c r="C39" s="142">
        <f>SUM('OP Dodatočný príspevok'!G97)</f>
        <v>1787237.6500000001</v>
      </c>
      <c r="D39" s="4"/>
      <c r="E39" s="85"/>
      <c r="H39" s="11"/>
    </row>
    <row r="40" spans="1:8" x14ac:dyDescent="0.2">
      <c r="C40" s="11"/>
      <c r="E40" s="85"/>
      <c r="H40" s="11"/>
    </row>
    <row r="41" spans="1:8" ht="13.5" thickBot="1" x14ac:dyDescent="0.25">
      <c r="C41" s="11"/>
      <c r="E41" s="85"/>
      <c r="F41" s="85"/>
      <c r="G41" s="4"/>
    </row>
    <row r="42" spans="1:8" ht="15.75" thickBot="1" x14ac:dyDescent="0.3">
      <c r="B42" s="166" t="s">
        <v>97</v>
      </c>
      <c r="C42" s="168">
        <f>C32+C35</f>
        <v>171643381.56999999</v>
      </c>
      <c r="D42" s="11"/>
      <c r="E42" s="85"/>
    </row>
    <row r="43" spans="1:8" x14ac:dyDescent="0.2">
      <c r="C43" s="11"/>
      <c r="D43" s="85"/>
      <c r="E43" s="4"/>
    </row>
    <row r="44" spans="1:8" ht="15.75" customHeight="1" x14ac:dyDescent="0.2">
      <c r="B44" s="177" t="s">
        <v>98</v>
      </c>
      <c r="C44" s="192">
        <f>SUM(C30,C36:C37)</f>
        <v>98038521.670000002</v>
      </c>
      <c r="D44" s="11"/>
      <c r="E44" s="11"/>
      <c r="F44" s="103"/>
    </row>
    <row r="45" spans="1:8" ht="15.75" customHeight="1" x14ac:dyDescent="0.2">
      <c r="B45" s="177" t="s">
        <v>99</v>
      </c>
      <c r="C45" s="192">
        <f>SUM(C31,C38:C39)</f>
        <v>73604859.900000006</v>
      </c>
      <c r="D45" s="11"/>
      <c r="E45" s="11"/>
    </row>
    <row r="46" spans="1:8" x14ac:dyDescent="0.2">
      <c r="C46" s="85">
        <f>SUM(C44:C45)</f>
        <v>171643381.56999999</v>
      </c>
      <c r="D46" s="11"/>
      <c r="E46" s="11"/>
      <c r="F46" s="4"/>
    </row>
    <row r="47" spans="1:8" x14ac:dyDescent="0.2">
      <c r="C47" s="85"/>
      <c r="E47" s="11"/>
    </row>
    <row r="48" spans="1:8" x14ac:dyDescent="0.2">
      <c r="C48" s="85"/>
      <c r="E48" s="11"/>
    </row>
    <row r="49" spans="3:5" x14ac:dyDescent="0.2">
      <c r="C49" s="85"/>
      <c r="E49" s="4"/>
    </row>
  </sheetData>
  <mergeCells count="2">
    <mergeCell ref="A2:B2"/>
    <mergeCell ref="F3:G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workbookViewId="0">
      <selection activeCell="N15" sqref="N15"/>
    </sheetView>
  </sheetViews>
  <sheetFormatPr defaultRowHeight="12.75" x14ac:dyDescent="0.2"/>
  <cols>
    <col min="3" max="4" width="9.140625" style="175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29"/>
  <sheetViews>
    <sheetView zoomScale="90" zoomScaleNormal="90" workbookViewId="0">
      <pane xSplit="1" ySplit="11" topLeftCell="B287" activePane="bottomRight" state="frozen"/>
      <selection pane="topRight"/>
      <selection pane="bottomLeft"/>
      <selection pane="bottomRight" activeCell="J292" sqref="J292"/>
    </sheetView>
  </sheetViews>
  <sheetFormatPr defaultRowHeight="19.5" customHeight="1" x14ac:dyDescent="0.2"/>
  <cols>
    <col min="1" max="1" width="20.42578125" style="20" customWidth="1"/>
    <col min="2" max="2" width="61.85546875" style="129" customWidth="1"/>
    <col min="3" max="3" width="16" style="20" customWidth="1"/>
    <col min="4" max="4" width="14.28515625" style="20" customWidth="1"/>
    <col min="5" max="6" width="13.5703125" style="20" customWidth="1"/>
    <col min="7" max="7" width="14.5703125" style="20" customWidth="1"/>
    <col min="8" max="8" width="20.5703125" style="21" customWidth="1"/>
    <col min="9" max="9" width="12.42578125" style="56" customWidth="1"/>
    <col min="10" max="10" width="23.42578125" style="20" customWidth="1"/>
    <col min="11" max="11" width="14.85546875" style="20" customWidth="1"/>
    <col min="12" max="12" width="26.28515625" style="20" customWidth="1"/>
    <col min="13" max="16384" width="9.140625" style="20"/>
  </cols>
  <sheetData>
    <row r="1" spans="1:9" ht="19.5" customHeight="1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9" s="16" customFormat="1" ht="19.5" customHeight="1" x14ac:dyDescent="0.25">
      <c r="A2" s="69" t="s">
        <v>1</v>
      </c>
      <c r="B2" s="121"/>
      <c r="C2" s="69"/>
      <c r="D2" s="70"/>
      <c r="E2" s="71"/>
      <c r="F2" s="71"/>
      <c r="G2" s="72"/>
      <c r="H2" s="73"/>
      <c r="I2" s="83"/>
    </row>
    <row r="3" spans="1:9" s="16" customFormat="1" ht="19.5" customHeight="1" x14ac:dyDescent="0.2">
      <c r="A3" s="29" t="s">
        <v>25</v>
      </c>
      <c r="B3" s="122"/>
      <c r="C3" s="29"/>
      <c r="D3" s="29"/>
      <c r="E3" s="63"/>
      <c r="F3" s="63"/>
      <c r="G3" s="63"/>
      <c r="H3" s="62"/>
      <c r="I3" s="83"/>
    </row>
    <row r="4" spans="1:9" s="16" customFormat="1" ht="19.5" customHeight="1" x14ac:dyDescent="0.2">
      <c r="A4" s="29" t="s">
        <v>26</v>
      </c>
      <c r="B4" s="122"/>
      <c r="C4" s="29"/>
      <c r="D4" s="29"/>
      <c r="E4" s="63"/>
      <c r="F4" s="61"/>
      <c r="G4" s="61"/>
      <c r="H4" s="62"/>
      <c r="I4" s="83"/>
    </row>
    <row r="5" spans="1:9" s="16" customFormat="1" ht="19.5" customHeight="1" thickBot="1" x14ac:dyDescent="0.3">
      <c r="A5" s="435"/>
      <c r="B5" s="436"/>
      <c r="C5" s="436"/>
      <c r="D5" s="64"/>
      <c r="E5" s="64"/>
      <c r="F5" s="61"/>
      <c r="G5" s="61"/>
      <c r="H5" s="62"/>
      <c r="I5" s="83"/>
    </row>
    <row r="6" spans="1:9" s="16" customFormat="1" ht="19.5" customHeight="1" x14ac:dyDescent="0.2">
      <c r="A6" s="30" t="s">
        <v>4</v>
      </c>
      <c r="B6" s="123" t="s">
        <v>5</v>
      </c>
      <c r="C6" s="31" t="s">
        <v>6</v>
      </c>
      <c r="D6" s="64"/>
      <c r="E6" s="64"/>
      <c r="F6" s="61"/>
      <c r="G6" s="61"/>
      <c r="H6" s="62"/>
      <c r="I6" s="83"/>
    </row>
    <row r="7" spans="1:9" ht="19.5" customHeight="1" thickBot="1" x14ac:dyDescent="0.25">
      <c r="A7" s="65">
        <v>302021</v>
      </c>
      <c r="B7" s="124" t="s">
        <v>27</v>
      </c>
      <c r="C7" s="66">
        <v>33652</v>
      </c>
      <c r="D7" s="67"/>
      <c r="E7" s="67"/>
      <c r="F7" s="67"/>
      <c r="G7" s="67"/>
      <c r="H7" s="68"/>
    </row>
    <row r="8" spans="1:9" ht="19.5" customHeight="1" x14ac:dyDescent="0.2">
      <c r="A8" s="193"/>
      <c r="B8" s="194"/>
      <c r="C8" s="193"/>
      <c r="D8" s="67"/>
      <c r="E8" s="67"/>
      <c r="F8" s="67"/>
      <c r="G8" s="67"/>
      <c r="H8" s="68"/>
    </row>
    <row r="9" spans="1:9" ht="19.5" customHeight="1" thickBot="1" x14ac:dyDescent="0.3">
      <c r="A9" s="60"/>
      <c r="B9" s="125"/>
      <c r="C9" s="67"/>
      <c r="D9" s="134"/>
      <c r="E9" s="134"/>
      <c r="F9" s="67"/>
      <c r="G9" s="67"/>
      <c r="H9" s="68"/>
    </row>
    <row r="10" spans="1:9" customFormat="1" ht="19.5" customHeight="1" x14ac:dyDescent="0.2">
      <c r="A10" s="437" t="s">
        <v>8</v>
      </c>
      <c r="B10" s="428" t="s">
        <v>28</v>
      </c>
      <c r="C10" s="430" t="s">
        <v>10</v>
      </c>
      <c r="D10" s="432" t="s">
        <v>11</v>
      </c>
      <c r="E10" s="432"/>
      <c r="F10" s="432"/>
      <c r="G10" s="432"/>
      <c r="H10" s="433" t="s">
        <v>12</v>
      </c>
      <c r="I10" s="58"/>
    </row>
    <row r="11" spans="1:9" customFormat="1" ht="13.5" thickBot="1" x14ac:dyDescent="0.25">
      <c r="A11" s="438"/>
      <c r="B11" s="429"/>
      <c r="C11" s="431"/>
      <c r="D11" s="238" t="s">
        <v>13</v>
      </c>
      <c r="E11" s="46" t="s">
        <v>14</v>
      </c>
      <c r="F11" s="238" t="s">
        <v>15</v>
      </c>
      <c r="G11" s="46" t="s">
        <v>16</v>
      </c>
      <c r="H11" s="434"/>
      <c r="I11" s="58"/>
    </row>
    <row r="12" spans="1:9" customFormat="1" ht="17.25" customHeight="1" x14ac:dyDescent="0.2">
      <c r="A12" s="302" t="s">
        <v>416</v>
      </c>
      <c r="B12" s="303" t="s">
        <v>417</v>
      </c>
      <c r="C12" s="304">
        <f>SUM(D12:G12)</f>
        <v>14460</v>
      </c>
      <c r="D12" s="305"/>
      <c r="E12" s="305"/>
      <c r="F12" s="305"/>
      <c r="G12" s="306">
        <v>14460</v>
      </c>
      <c r="H12" s="307">
        <v>45356</v>
      </c>
      <c r="I12" s="220" t="s">
        <v>328</v>
      </c>
    </row>
    <row r="13" spans="1:9" customFormat="1" ht="17.25" customHeight="1" x14ac:dyDescent="0.2">
      <c r="A13" s="291" t="s">
        <v>418</v>
      </c>
      <c r="B13" s="221" t="s">
        <v>419</v>
      </c>
      <c r="C13" s="280">
        <f>SUM(D13:G13)</f>
        <v>612688.81999999995</v>
      </c>
      <c r="D13" s="276"/>
      <c r="E13" s="276"/>
      <c r="F13" s="276"/>
      <c r="G13" s="275">
        <v>612688.81999999995</v>
      </c>
      <c r="H13" s="277">
        <v>45356</v>
      </c>
      <c r="I13" s="220" t="s">
        <v>328</v>
      </c>
    </row>
    <row r="14" spans="1:9" customFormat="1" ht="17.25" customHeight="1" x14ac:dyDescent="0.2">
      <c r="A14" s="308" t="s">
        <v>543</v>
      </c>
      <c r="B14" s="299" t="s">
        <v>544</v>
      </c>
      <c r="C14" s="318">
        <f>SUM(D14:G14)</f>
        <v>62880.19</v>
      </c>
      <c r="D14" s="319"/>
      <c r="E14" s="319"/>
      <c r="F14" s="319"/>
      <c r="G14" s="300">
        <v>62880.19</v>
      </c>
      <c r="H14" s="301">
        <v>45356</v>
      </c>
      <c r="I14" s="220" t="s">
        <v>328</v>
      </c>
    </row>
    <row r="15" spans="1:9" s="6" customFormat="1" ht="18.75" customHeight="1" x14ac:dyDescent="0.2">
      <c r="A15" s="169" t="s">
        <v>372</v>
      </c>
      <c r="B15" s="86" t="s">
        <v>373</v>
      </c>
      <c r="C15" s="279">
        <f>SUM(D15:G15)</f>
        <v>258320.89</v>
      </c>
      <c r="D15" s="239"/>
      <c r="E15" s="239"/>
      <c r="F15" s="239"/>
      <c r="G15" s="2">
        <v>258320.89</v>
      </c>
      <c r="H15" s="233">
        <v>45356</v>
      </c>
      <c r="I15" s="84"/>
    </row>
    <row r="16" spans="1:9" s="6" customFormat="1" ht="18.75" customHeight="1" x14ac:dyDescent="0.2">
      <c r="A16" s="169" t="s">
        <v>374</v>
      </c>
      <c r="B16" s="86" t="s">
        <v>312</v>
      </c>
      <c r="C16" s="279">
        <f t="shared" ref="C16:C77" si="0">SUM(D16:G16)</f>
        <v>278238.08000000002</v>
      </c>
      <c r="D16" s="239"/>
      <c r="E16" s="239"/>
      <c r="F16" s="239"/>
      <c r="G16" s="2">
        <v>278238.08000000002</v>
      </c>
      <c r="H16" s="233">
        <v>45356</v>
      </c>
      <c r="I16" s="84"/>
    </row>
    <row r="17" spans="1:9" s="6" customFormat="1" ht="18.75" customHeight="1" x14ac:dyDescent="0.2">
      <c r="A17" s="169" t="s">
        <v>375</v>
      </c>
      <c r="B17" s="86" t="s">
        <v>376</v>
      </c>
      <c r="C17" s="279">
        <f t="shared" si="0"/>
        <v>144468</v>
      </c>
      <c r="D17" s="239"/>
      <c r="E17" s="239"/>
      <c r="F17" s="239"/>
      <c r="G17" s="2">
        <v>144468</v>
      </c>
      <c r="H17" s="233">
        <v>45356</v>
      </c>
      <c r="I17" s="84"/>
    </row>
    <row r="18" spans="1:9" s="6" customFormat="1" ht="18.75" customHeight="1" x14ac:dyDescent="0.2">
      <c r="A18" s="169" t="s">
        <v>377</v>
      </c>
      <c r="B18" s="86" t="s">
        <v>312</v>
      </c>
      <c r="C18" s="279">
        <f t="shared" si="0"/>
        <v>70603.83</v>
      </c>
      <c r="D18" s="239"/>
      <c r="E18" s="239"/>
      <c r="F18" s="239"/>
      <c r="G18" s="2">
        <v>70603.83</v>
      </c>
      <c r="H18" s="233">
        <v>45356</v>
      </c>
      <c r="I18" s="84"/>
    </row>
    <row r="19" spans="1:9" s="6" customFormat="1" ht="18.75" customHeight="1" x14ac:dyDescent="0.2">
      <c r="A19" s="169" t="s">
        <v>378</v>
      </c>
      <c r="B19" s="86" t="s">
        <v>332</v>
      </c>
      <c r="C19" s="279">
        <f t="shared" si="0"/>
        <v>61541.98</v>
      </c>
      <c r="D19" s="239"/>
      <c r="E19" s="239"/>
      <c r="F19" s="239"/>
      <c r="G19" s="2">
        <v>61541.98</v>
      </c>
      <c r="H19" s="233">
        <v>45356</v>
      </c>
      <c r="I19" s="84"/>
    </row>
    <row r="20" spans="1:9" s="6" customFormat="1" ht="18.75" customHeight="1" x14ac:dyDescent="0.2">
      <c r="A20" s="169" t="s">
        <v>379</v>
      </c>
      <c r="B20" s="278" t="s">
        <v>545</v>
      </c>
      <c r="C20" s="279">
        <f t="shared" si="0"/>
        <v>227232.99</v>
      </c>
      <c r="D20" s="239"/>
      <c r="E20" s="239"/>
      <c r="F20" s="239"/>
      <c r="G20" s="2">
        <v>227232.99</v>
      </c>
      <c r="H20" s="233">
        <v>45356</v>
      </c>
      <c r="I20" s="84"/>
    </row>
    <row r="21" spans="1:9" s="6" customFormat="1" ht="18.75" customHeight="1" x14ac:dyDescent="0.2">
      <c r="A21" s="169" t="s">
        <v>380</v>
      </c>
      <c r="B21" s="86" t="s">
        <v>381</v>
      </c>
      <c r="C21" s="279">
        <f t="shared" si="0"/>
        <v>17380.72</v>
      </c>
      <c r="D21" s="239"/>
      <c r="E21" s="239"/>
      <c r="F21" s="239"/>
      <c r="G21" s="2">
        <v>17380.72</v>
      </c>
      <c r="H21" s="233">
        <v>45356</v>
      </c>
      <c r="I21" s="84"/>
    </row>
    <row r="22" spans="1:9" s="6" customFormat="1" ht="18.75" customHeight="1" x14ac:dyDescent="0.2">
      <c r="A22" s="169" t="s">
        <v>382</v>
      </c>
      <c r="B22" s="86" t="s">
        <v>381</v>
      </c>
      <c r="C22" s="279">
        <f t="shared" si="0"/>
        <v>21496.880000000001</v>
      </c>
      <c r="D22" s="239"/>
      <c r="E22" s="239"/>
      <c r="F22" s="239"/>
      <c r="G22" s="2">
        <v>21496.880000000001</v>
      </c>
      <c r="H22" s="233">
        <v>45356</v>
      </c>
      <c r="I22" s="84"/>
    </row>
    <row r="23" spans="1:9" s="6" customFormat="1" ht="18.75" customHeight="1" x14ac:dyDescent="0.2">
      <c r="A23" s="169" t="s">
        <v>383</v>
      </c>
      <c r="B23" s="278" t="s">
        <v>545</v>
      </c>
      <c r="C23" s="279">
        <f t="shared" si="0"/>
        <v>27919.69</v>
      </c>
      <c r="D23" s="239"/>
      <c r="E23" s="239"/>
      <c r="F23" s="239"/>
      <c r="G23" s="2">
        <v>27919.69</v>
      </c>
      <c r="H23" s="233">
        <v>45356</v>
      </c>
      <c r="I23" s="84"/>
    </row>
    <row r="24" spans="1:9" s="6" customFormat="1" ht="18.75" customHeight="1" x14ac:dyDescent="0.2">
      <c r="A24" s="169" t="s">
        <v>384</v>
      </c>
      <c r="B24" s="86" t="s">
        <v>385</v>
      </c>
      <c r="C24" s="279">
        <f t="shared" si="0"/>
        <v>33515.160000000003</v>
      </c>
      <c r="D24" s="239"/>
      <c r="E24" s="239"/>
      <c r="F24" s="239"/>
      <c r="G24" s="2">
        <v>33515.160000000003</v>
      </c>
      <c r="H24" s="233">
        <v>45356</v>
      </c>
      <c r="I24" s="84"/>
    </row>
    <row r="25" spans="1:9" s="6" customFormat="1" ht="18.75" customHeight="1" x14ac:dyDescent="0.2">
      <c r="A25" s="169" t="s">
        <v>386</v>
      </c>
      <c r="B25" s="86" t="s">
        <v>387</v>
      </c>
      <c r="C25" s="279">
        <f t="shared" si="0"/>
        <v>34200</v>
      </c>
      <c r="D25" s="239"/>
      <c r="E25" s="239"/>
      <c r="F25" s="239"/>
      <c r="G25" s="2">
        <v>34200</v>
      </c>
      <c r="H25" s="233">
        <v>45356</v>
      </c>
      <c r="I25" s="84"/>
    </row>
    <row r="26" spans="1:9" s="6" customFormat="1" ht="18.75" customHeight="1" x14ac:dyDescent="0.2">
      <c r="A26" s="169" t="s">
        <v>388</v>
      </c>
      <c r="B26" s="86" t="s">
        <v>389</v>
      </c>
      <c r="C26" s="279">
        <f t="shared" si="0"/>
        <v>20424</v>
      </c>
      <c r="D26" s="239"/>
      <c r="E26" s="239"/>
      <c r="F26" s="239"/>
      <c r="G26" s="2">
        <v>20424</v>
      </c>
      <c r="H26" s="233">
        <v>45356</v>
      </c>
      <c r="I26" s="84"/>
    </row>
    <row r="27" spans="1:9" s="6" customFormat="1" ht="18.75" customHeight="1" x14ac:dyDescent="0.2">
      <c r="A27" s="169" t="s">
        <v>390</v>
      </c>
      <c r="B27" s="86" t="s">
        <v>391</v>
      </c>
      <c r="C27" s="279">
        <f t="shared" si="0"/>
        <v>144941.65</v>
      </c>
      <c r="D27" s="239"/>
      <c r="E27" s="239"/>
      <c r="F27" s="239"/>
      <c r="G27" s="2">
        <v>144941.65</v>
      </c>
      <c r="H27" s="233">
        <v>45356</v>
      </c>
      <c r="I27" s="84"/>
    </row>
    <row r="28" spans="1:9" s="6" customFormat="1" ht="18.75" customHeight="1" x14ac:dyDescent="0.2">
      <c r="A28" s="169" t="s">
        <v>392</v>
      </c>
      <c r="B28" s="86" t="s">
        <v>140</v>
      </c>
      <c r="C28" s="279">
        <f t="shared" si="0"/>
        <v>975026.12</v>
      </c>
      <c r="D28" s="239"/>
      <c r="E28" s="239"/>
      <c r="F28" s="239"/>
      <c r="G28" s="2">
        <v>975026.12</v>
      </c>
      <c r="H28" s="233">
        <v>45356</v>
      </c>
      <c r="I28" s="84"/>
    </row>
    <row r="29" spans="1:9" s="6" customFormat="1" ht="18.75" customHeight="1" x14ac:dyDescent="0.2">
      <c r="A29" s="169" t="s">
        <v>393</v>
      </c>
      <c r="B29" s="86" t="s">
        <v>394</v>
      </c>
      <c r="C29" s="279">
        <f t="shared" si="0"/>
        <v>4998.33</v>
      </c>
      <c r="D29" s="239"/>
      <c r="E29" s="239"/>
      <c r="F29" s="239"/>
      <c r="G29" s="2">
        <v>4998.33</v>
      </c>
      <c r="H29" s="233">
        <v>45356</v>
      </c>
      <c r="I29" s="84"/>
    </row>
    <row r="30" spans="1:9" s="6" customFormat="1" ht="18.75" customHeight="1" x14ac:dyDescent="0.2">
      <c r="A30" s="169" t="s">
        <v>395</v>
      </c>
      <c r="B30" s="86" t="s">
        <v>396</v>
      </c>
      <c r="C30" s="279">
        <f t="shared" si="0"/>
        <v>2176952.9500000002</v>
      </c>
      <c r="D30" s="239"/>
      <c r="E30" s="239"/>
      <c r="F30" s="239"/>
      <c r="G30" s="2">
        <v>2176952.9500000002</v>
      </c>
      <c r="H30" s="233">
        <v>45356</v>
      </c>
      <c r="I30" s="84"/>
    </row>
    <row r="31" spans="1:9" s="6" customFormat="1" ht="18.75" customHeight="1" x14ac:dyDescent="0.2">
      <c r="A31" s="169" t="s">
        <v>397</v>
      </c>
      <c r="B31" s="86" t="s">
        <v>396</v>
      </c>
      <c r="C31" s="279">
        <f t="shared" si="0"/>
        <v>35663</v>
      </c>
      <c r="D31" s="239"/>
      <c r="E31" s="239"/>
      <c r="F31" s="239"/>
      <c r="G31" s="2">
        <v>35663</v>
      </c>
      <c r="H31" s="233">
        <v>45356</v>
      </c>
      <c r="I31" s="84"/>
    </row>
    <row r="32" spans="1:9" s="6" customFormat="1" ht="18.75" customHeight="1" x14ac:dyDescent="0.2">
      <c r="A32" s="169" t="s">
        <v>398</v>
      </c>
      <c r="B32" s="86" t="s">
        <v>399</v>
      </c>
      <c r="C32" s="279">
        <f t="shared" si="0"/>
        <v>21291.599999999999</v>
      </c>
      <c r="D32" s="239"/>
      <c r="E32" s="239"/>
      <c r="F32" s="239"/>
      <c r="G32" s="2">
        <v>21291.599999999999</v>
      </c>
      <c r="H32" s="233">
        <v>45356</v>
      </c>
      <c r="I32" s="84"/>
    </row>
    <row r="33" spans="1:9" s="6" customFormat="1" ht="18.75" customHeight="1" x14ac:dyDescent="0.2">
      <c r="A33" s="169" t="s">
        <v>400</v>
      </c>
      <c r="B33" s="86" t="s">
        <v>401</v>
      </c>
      <c r="C33" s="279">
        <f t="shared" si="0"/>
        <v>43272</v>
      </c>
      <c r="D33" s="239"/>
      <c r="E33" s="239"/>
      <c r="F33" s="239"/>
      <c r="G33" s="2">
        <v>43272</v>
      </c>
      <c r="H33" s="233">
        <v>45356</v>
      </c>
      <c r="I33" s="84"/>
    </row>
    <row r="34" spans="1:9" s="6" customFormat="1" ht="18.75" customHeight="1" x14ac:dyDescent="0.2">
      <c r="A34" s="169" t="s">
        <v>402</v>
      </c>
      <c r="B34" s="86" t="s">
        <v>403</v>
      </c>
      <c r="C34" s="279">
        <f t="shared" si="0"/>
        <v>11342.22</v>
      </c>
      <c r="D34" s="239"/>
      <c r="E34" s="239"/>
      <c r="F34" s="239"/>
      <c r="G34" s="2">
        <v>11342.22</v>
      </c>
      <c r="H34" s="233">
        <v>45356</v>
      </c>
      <c r="I34" s="84"/>
    </row>
    <row r="35" spans="1:9" s="6" customFormat="1" ht="18.75" customHeight="1" x14ac:dyDescent="0.2">
      <c r="A35" s="169" t="s">
        <v>404</v>
      </c>
      <c r="B35" s="86" t="s">
        <v>118</v>
      </c>
      <c r="C35" s="279">
        <f t="shared" si="0"/>
        <v>78909.97</v>
      </c>
      <c r="D35" s="239"/>
      <c r="E35" s="239"/>
      <c r="F35" s="239"/>
      <c r="G35" s="2">
        <v>78909.97</v>
      </c>
      <c r="H35" s="233">
        <v>45356</v>
      </c>
      <c r="I35" s="84"/>
    </row>
    <row r="36" spans="1:9" s="6" customFormat="1" ht="18.75" customHeight="1" x14ac:dyDescent="0.2">
      <c r="A36" s="169" t="s">
        <v>405</v>
      </c>
      <c r="B36" s="86" t="s">
        <v>406</v>
      </c>
      <c r="C36" s="279">
        <f t="shared" si="0"/>
        <v>4626.2</v>
      </c>
      <c r="D36" s="239"/>
      <c r="E36" s="239"/>
      <c r="F36" s="239"/>
      <c r="G36" s="2">
        <v>4626.2</v>
      </c>
      <c r="H36" s="233">
        <v>45356</v>
      </c>
      <c r="I36" s="84"/>
    </row>
    <row r="37" spans="1:9" s="6" customFormat="1" ht="18.75" customHeight="1" x14ac:dyDescent="0.2">
      <c r="A37" s="169" t="s">
        <v>407</v>
      </c>
      <c r="B37" s="86" t="s">
        <v>408</v>
      </c>
      <c r="C37" s="279">
        <f t="shared" si="0"/>
        <v>3537.61</v>
      </c>
      <c r="D37" s="239"/>
      <c r="E37" s="239"/>
      <c r="F37" s="239"/>
      <c r="G37" s="2">
        <v>3537.61</v>
      </c>
      <c r="H37" s="233">
        <v>45356</v>
      </c>
      <c r="I37" s="84"/>
    </row>
    <row r="38" spans="1:9" s="6" customFormat="1" ht="18.75" customHeight="1" x14ac:dyDescent="0.2">
      <c r="A38" s="169" t="s">
        <v>409</v>
      </c>
      <c r="B38" s="86" t="s">
        <v>209</v>
      </c>
      <c r="C38" s="279">
        <f t="shared" si="0"/>
        <v>33850.910000000003</v>
      </c>
      <c r="D38" s="239"/>
      <c r="E38" s="239"/>
      <c r="F38" s="239"/>
      <c r="G38" s="2">
        <v>33850.910000000003</v>
      </c>
      <c r="H38" s="233">
        <v>45356</v>
      </c>
      <c r="I38" s="84"/>
    </row>
    <row r="39" spans="1:9" s="6" customFormat="1" ht="18.75" customHeight="1" x14ac:dyDescent="0.2">
      <c r="A39" s="169" t="s">
        <v>410</v>
      </c>
      <c r="B39" s="86" t="s">
        <v>411</v>
      </c>
      <c r="C39" s="279">
        <f t="shared" si="0"/>
        <v>13680</v>
      </c>
      <c r="D39" s="239"/>
      <c r="E39" s="239"/>
      <c r="F39" s="239"/>
      <c r="G39" s="2">
        <v>13680</v>
      </c>
      <c r="H39" s="233">
        <v>45356</v>
      </c>
      <c r="I39" s="84"/>
    </row>
    <row r="40" spans="1:9" s="6" customFormat="1" ht="18.75" customHeight="1" x14ac:dyDescent="0.2">
      <c r="A40" s="169" t="s">
        <v>412</v>
      </c>
      <c r="B40" s="86" t="s">
        <v>413</v>
      </c>
      <c r="C40" s="279">
        <f t="shared" si="0"/>
        <v>9170.6200000000008</v>
      </c>
      <c r="D40" s="239"/>
      <c r="E40" s="239"/>
      <c r="F40" s="239"/>
      <c r="G40" s="2">
        <v>9170.6200000000008</v>
      </c>
      <c r="H40" s="233">
        <v>45356</v>
      </c>
      <c r="I40" s="84"/>
    </row>
    <row r="41" spans="1:9" s="6" customFormat="1" ht="18.75" customHeight="1" x14ac:dyDescent="0.2">
      <c r="A41" s="169" t="s">
        <v>414</v>
      </c>
      <c r="B41" s="86" t="s">
        <v>415</v>
      </c>
      <c r="C41" s="279">
        <f t="shared" si="0"/>
        <v>30506.15</v>
      </c>
      <c r="D41" s="239"/>
      <c r="E41" s="239"/>
      <c r="F41" s="239"/>
      <c r="G41" s="2">
        <v>30506.15</v>
      </c>
      <c r="H41" s="233">
        <v>45356</v>
      </c>
      <c r="I41" s="84"/>
    </row>
    <row r="42" spans="1:9" s="6" customFormat="1" ht="18.75" customHeight="1" x14ac:dyDescent="0.2">
      <c r="A42" s="169" t="s">
        <v>420</v>
      </c>
      <c r="B42" s="86" t="s">
        <v>421</v>
      </c>
      <c r="C42" s="279">
        <f t="shared" si="0"/>
        <v>179661.4</v>
      </c>
      <c r="D42" s="239"/>
      <c r="E42" s="239"/>
      <c r="F42" s="239"/>
      <c r="G42" s="2">
        <v>179661.4</v>
      </c>
      <c r="H42" s="233">
        <v>45356</v>
      </c>
      <c r="I42" s="84"/>
    </row>
    <row r="43" spans="1:9" s="6" customFormat="1" ht="18.75" customHeight="1" x14ac:dyDescent="0.2">
      <c r="A43" s="169" t="s">
        <v>422</v>
      </c>
      <c r="B43" s="86" t="s">
        <v>421</v>
      </c>
      <c r="C43" s="279">
        <f t="shared" si="0"/>
        <v>12312</v>
      </c>
      <c r="D43" s="239"/>
      <c r="E43" s="239"/>
      <c r="F43" s="239"/>
      <c r="G43" s="2">
        <v>12312</v>
      </c>
      <c r="H43" s="233">
        <v>45356</v>
      </c>
      <c r="I43" s="84"/>
    </row>
    <row r="44" spans="1:9" s="6" customFormat="1" ht="18.75" customHeight="1" x14ac:dyDescent="0.2">
      <c r="A44" s="169" t="s">
        <v>423</v>
      </c>
      <c r="B44" s="86" t="s">
        <v>334</v>
      </c>
      <c r="C44" s="279">
        <f t="shared" si="0"/>
        <v>137010.73000000001</v>
      </c>
      <c r="D44" s="239"/>
      <c r="E44" s="239"/>
      <c r="F44" s="239"/>
      <c r="G44" s="2">
        <v>137010.73000000001</v>
      </c>
      <c r="H44" s="233">
        <v>45356</v>
      </c>
      <c r="I44" s="84"/>
    </row>
    <row r="45" spans="1:9" s="6" customFormat="1" ht="18.75" customHeight="1" x14ac:dyDescent="0.2">
      <c r="A45" s="169" t="s">
        <v>424</v>
      </c>
      <c r="B45" s="86" t="s">
        <v>425</v>
      </c>
      <c r="C45" s="279">
        <f t="shared" si="0"/>
        <v>91886.41</v>
      </c>
      <c r="D45" s="239"/>
      <c r="E45" s="239"/>
      <c r="F45" s="239"/>
      <c r="G45" s="2">
        <v>91886.41</v>
      </c>
      <c r="H45" s="233">
        <v>45356</v>
      </c>
      <c r="I45" s="84"/>
    </row>
    <row r="46" spans="1:9" s="6" customFormat="1" ht="18.75" customHeight="1" x14ac:dyDescent="0.2">
      <c r="A46" s="169" t="s">
        <v>426</v>
      </c>
      <c r="B46" s="86" t="s">
        <v>427</v>
      </c>
      <c r="C46" s="279">
        <f t="shared" si="0"/>
        <v>30939.4</v>
      </c>
      <c r="D46" s="239"/>
      <c r="E46" s="239"/>
      <c r="F46" s="239"/>
      <c r="G46" s="2">
        <v>30939.4</v>
      </c>
      <c r="H46" s="233">
        <v>45356</v>
      </c>
      <c r="I46" s="84"/>
    </row>
    <row r="47" spans="1:9" s="6" customFormat="1" ht="18.75" customHeight="1" x14ac:dyDescent="0.2">
      <c r="A47" s="169" t="s">
        <v>428</v>
      </c>
      <c r="B47" s="86" t="s">
        <v>429</v>
      </c>
      <c r="C47" s="279">
        <f t="shared" si="0"/>
        <v>9495.3799999999992</v>
      </c>
      <c r="D47" s="239"/>
      <c r="E47" s="239"/>
      <c r="F47" s="239"/>
      <c r="G47" s="2">
        <v>9495.3799999999992</v>
      </c>
      <c r="H47" s="233">
        <v>45356</v>
      </c>
      <c r="I47" s="84"/>
    </row>
    <row r="48" spans="1:9" s="6" customFormat="1" ht="18.75" customHeight="1" x14ac:dyDescent="0.2">
      <c r="A48" s="169" t="s">
        <v>430</v>
      </c>
      <c r="B48" s="86" t="s">
        <v>431</v>
      </c>
      <c r="C48" s="279">
        <f t="shared" si="0"/>
        <v>40957.11</v>
      </c>
      <c r="D48" s="239"/>
      <c r="E48" s="239"/>
      <c r="F48" s="239"/>
      <c r="G48" s="2">
        <v>40957.11</v>
      </c>
      <c r="H48" s="233">
        <v>45356</v>
      </c>
      <c r="I48" s="84"/>
    </row>
    <row r="49" spans="1:9" s="6" customFormat="1" ht="18.75" customHeight="1" x14ac:dyDescent="0.2">
      <c r="A49" s="169" t="s">
        <v>432</v>
      </c>
      <c r="B49" s="86" t="s">
        <v>106</v>
      </c>
      <c r="C49" s="279">
        <f t="shared" si="0"/>
        <v>285237.46000000002</v>
      </c>
      <c r="D49" s="239"/>
      <c r="E49" s="239"/>
      <c r="F49" s="239"/>
      <c r="G49" s="2">
        <v>285237.46000000002</v>
      </c>
      <c r="H49" s="233">
        <v>45356</v>
      </c>
      <c r="I49" s="84"/>
    </row>
    <row r="50" spans="1:9" s="6" customFormat="1" ht="18.75" customHeight="1" x14ac:dyDescent="0.2">
      <c r="A50" s="169" t="s">
        <v>433</v>
      </c>
      <c r="B50" s="86" t="s">
        <v>106</v>
      </c>
      <c r="C50" s="279">
        <f t="shared" si="0"/>
        <v>21143.45</v>
      </c>
      <c r="D50" s="239"/>
      <c r="E50" s="239"/>
      <c r="F50" s="239"/>
      <c r="G50" s="2">
        <v>21143.45</v>
      </c>
      <c r="H50" s="233">
        <v>45356</v>
      </c>
      <c r="I50" s="84"/>
    </row>
    <row r="51" spans="1:9" s="6" customFormat="1" ht="18.75" customHeight="1" x14ac:dyDescent="0.2">
      <c r="A51" s="169" t="s">
        <v>434</v>
      </c>
      <c r="B51" s="86" t="s">
        <v>435</v>
      </c>
      <c r="C51" s="279">
        <f t="shared" si="0"/>
        <v>141656</v>
      </c>
      <c r="D51" s="239"/>
      <c r="E51" s="239"/>
      <c r="F51" s="239"/>
      <c r="G51" s="2">
        <v>141656</v>
      </c>
      <c r="H51" s="233">
        <v>45356</v>
      </c>
      <c r="I51" s="84"/>
    </row>
    <row r="52" spans="1:9" s="6" customFormat="1" ht="18.75" customHeight="1" x14ac:dyDescent="0.2">
      <c r="A52" s="169" t="s">
        <v>436</v>
      </c>
      <c r="B52" s="86" t="s">
        <v>437</v>
      </c>
      <c r="C52" s="279">
        <f t="shared" si="0"/>
        <v>21061.08</v>
      </c>
      <c r="D52" s="239"/>
      <c r="E52" s="239"/>
      <c r="F52" s="239"/>
      <c r="G52" s="2">
        <v>21061.08</v>
      </c>
      <c r="H52" s="233">
        <v>45356</v>
      </c>
      <c r="I52" s="84"/>
    </row>
    <row r="53" spans="1:9" s="6" customFormat="1" ht="18.75" customHeight="1" x14ac:dyDescent="0.2">
      <c r="A53" s="169" t="s">
        <v>438</v>
      </c>
      <c r="B53" s="86" t="s">
        <v>439</v>
      </c>
      <c r="C53" s="279">
        <f t="shared" si="0"/>
        <v>350119.3</v>
      </c>
      <c r="D53" s="239"/>
      <c r="E53" s="239"/>
      <c r="F53" s="239"/>
      <c r="G53" s="2">
        <v>350119.3</v>
      </c>
      <c r="H53" s="233">
        <v>45356</v>
      </c>
      <c r="I53" s="84"/>
    </row>
    <row r="54" spans="1:9" s="6" customFormat="1" ht="18.75" customHeight="1" x14ac:dyDescent="0.2">
      <c r="A54" s="169" t="s">
        <v>440</v>
      </c>
      <c r="B54" s="278" t="s">
        <v>546</v>
      </c>
      <c r="C54" s="279">
        <f t="shared" si="0"/>
        <v>35138.99</v>
      </c>
      <c r="D54" s="239"/>
      <c r="E54" s="239"/>
      <c r="F54" s="239"/>
      <c r="G54" s="2">
        <v>35138.99</v>
      </c>
      <c r="H54" s="233">
        <v>45356</v>
      </c>
      <c r="I54" s="84"/>
    </row>
    <row r="55" spans="1:9" s="6" customFormat="1" ht="18.75" customHeight="1" x14ac:dyDescent="0.2">
      <c r="A55" s="169" t="s">
        <v>441</v>
      </c>
      <c r="B55" s="278" t="s">
        <v>546</v>
      </c>
      <c r="C55" s="279">
        <f t="shared" si="0"/>
        <v>9532.73</v>
      </c>
      <c r="D55" s="239"/>
      <c r="E55" s="239"/>
      <c r="F55" s="239"/>
      <c r="G55" s="2">
        <v>9532.73</v>
      </c>
      <c r="H55" s="233">
        <v>45356</v>
      </c>
      <c r="I55" s="84"/>
    </row>
    <row r="56" spans="1:9" s="6" customFormat="1" ht="18.75" customHeight="1" x14ac:dyDescent="0.2">
      <c r="A56" s="169" t="s">
        <v>442</v>
      </c>
      <c r="B56" s="86" t="s">
        <v>443</v>
      </c>
      <c r="C56" s="279">
        <f t="shared" si="0"/>
        <v>116060.87</v>
      </c>
      <c r="D56" s="239"/>
      <c r="E56" s="239"/>
      <c r="F56" s="239"/>
      <c r="G56" s="2">
        <v>116060.87</v>
      </c>
      <c r="H56" s="233">
        <v>45356</v>
      </c>
      <c r="I56" s="84"/>
    </row>
    <row r="57" spans="1:9" s="6" customFormat="1" ht="18.75" customHeight="1" x14ac:dyDescent="0.2">
      <c r="A57" s="169" t="s">
        <v>444</v>
      </c>
      <c r="B57" s="86" t="s">
        <v>445</v>
      </c>
      <c r="C57" s="279">
        <f t="shared" si="0"/>
        <v>86481</v>
      </c>
      <c r="D57" s="239"/>
      <c r="E57" s="239"/>
      <c r="F57" s="239"/>
      <c r="G57" s="2">
        <v>86481</v>
      </c>
      <c r="H57" s="233">
        <v>45356</v>
      </c>
      <c r="I57" s="84"/>
    </row>
    <row r="58" spans="1:9" s="6" customFormat="1" ht="18.75" customHeight="1" x14ac:dyDescent="0.2">
      <c r="A58" s="169" t="s">
        <v>446</v>
      </c>
      <c r="B58" s="86" t="s">
        <v>447</v>
      </c>
      <c r="C58" s="279">
        <f t="shared" si="0"/>
        <v>46764.82</v>
      </c>
      <c r="D58" s="239"/>
      <c r="E58" s="239"/>
      <c r="F58" s="239"/>
      <c r="G58" s="2">
        <v>46764.82</v>
      </c>
      <c r="H58" s="233">
        <v>45356</v>
      </c>
      <c r="I58" s="84"/>
    </row>
    <row r="59" spans="1:9" s="6" customFormat="1" ht="18.75" customHeight="1" x14ac:dyDescent="0.2">
      <c r="A59" s="169" t="s">
        <v>448</v>
      </c>
      <c r="B59" s="278" t="s">
        <v>547</v>
      </c>
      <c r="C59" s="279">
        <f t="shared" si="0"/>
        <v>145434.73000000001</v>
      </c>
      <c r="D59" s="239"/>
      <c r="E59" s="239"/>
      <c r="F59" s="239"/>
      <c r="G59" s="2">
        <v>145434.73000000001</v>
      </c>
      <c r="H59" s="233">
        <v>45356</v>
      </c>
      <c r="I59" s="84"/>
    </row>
    <row r="60" spans="1:9" s="6" customFormat="1" ht="18.75" customHeight="1" x14ac:dyDescent="0.2">
      <c r="A60" s="169" t="s">
        <v>449</v>
      </c>
      <c r="B60" s="278" t="s">
        <v>547</v>
      </c>
      <c r="C60" s="279">
        <f t="shared" si="0"/>
        <v>101151.06</v>
      </c>
      <c r="D60" s="239"/>
      <c r="E60" s="239"/>
      <c r="F60" s="239"/>
      <c r="G60" s="2">
        <v>101151.06</v>
      </c>
      <c r="H60" s="233">
        <v>45356</v>
      </c>
      <c r="I60" s="84"/>
    </row>
    <row r="61" spans="1:9" s="6" customFormat="1" ht="18.75" customHeight="1" x14ac:dyDescent="0.2">
      <c r="A61" s="169" t="s">
        <v>450</v>
      </c>
      <c r="B61" s="278" t="s">
        <v>547</v>
      </c>
      <c r="C61" s="279">
        <f t="shared" si="0"/>
        <v>565.12</v>
      </c>
      <c r="D61" s="239"/>
      <c r="E61" s="239"/>
      <c r="F61" s="239"/>
      <c r="G61" s="2">
        <v>565.12</v>
      </c>
      <c r="H61" s="233">
        <v>45356</v>
      </c>
      <c r="I61" s="84"/>
    </row>
    <row r="62" spans="1:9" s="6" customFormat="1" ht="18.75" customHeight="1" x14ac:dyDescent="0.2">
      <c r="A62" s="169" t="s">
        <v>451</v>
      </c>
      <c r="B62" s="86" t="s">
        <v>140</v>
      </c>
      <c r="C62" s="279">
        <f t="shared" si="0"/>
        <v>143104.20000000001</v>
      </c>
      <c r="D62" s="239"/>
      <c r="E62" s="239"/>
      <c r="F62" s="239"/>
      <c r="G62" s="2">
        <v>143104.20000000001</v>
      </c>
      <c r="H62" s="233">
        <v>45356</v>
      </c>
      <c r="I62" s="84"/>
    </row>
    <row r="63" spans="1:9" s="6" customFormat="1" ht="18.75" customHeight="1" x14ac:dyDescent="0.2">
      <c r="A63" s="169" t="s">
        <v>452</v>
      </c>
      <c r="B63" s="86" t="s">
        <v>453</v>
      </c>
      <c r="C63" s="279">
        <f t="shared" si="0"/>
        <v>7498.34</v>
      </c>
      <c r="D63" s="239"/>
      <c r="E63" s="239"/>
      <c r="F63" s="239"/>
      <c r="G63" s="2">
        <v>7498.34</v>
      </c>
      <c r="H63" s="233">
        <v>45356</v>
      </c>
      <c r="I63" s="84"/>
    </row>
    <row r="64" spans="1:9" s="6" customFormat="1" ht="18.75" customHeight="1" x14ac:dyDescent="0.2">
      <c r="A64" s="169" t="s">
        <v>454</v>
      </c>
      <c r="B64" s="278" t="s">
        <v>545</v>
      </c>
      <c r="C64" s="279">
        <f t="shared" si="0"/>
        <v>211317.9</v>
      </c>
      <c r="D64" s="239"/>
      <c r="E64" s="239"/>
      <c r="F64" s="239"/>
      <c r="G64" s="2">
        <v>211317.9</v>
      </c>
      <c r="H64" s="233">
        <v>45356</v>
      </c>
      <c r="I64" s="84"/>
    </row>
    <row r="65" spans="1:9" s="6" customFormat="1" ht="18.75" customHeight="1" x14ac:dyDescent="0.2">
      <c r="A65" s="169" t="s">
        <v>455</v>
      </c>
      <c r="B65" s="86" t="s">
        <v>136</v>
      </c>
      <c r="C65" s="279">
        <f t="shared" si="0"/>
        <v>14250</v>
      </c>
      <c r="D65" s="239"/>
      <c r="E65" s="239"/>
      <c r="F65" s="239"/>
      <c r="G65" s="2">
        <v>14250</v>
      </c>
      <c r="H65" s="233">
        <v>45356</v>
      </c>
      <c r="I65" s="84"/>
    </row>
    <row r="66" spans="1:9" s="6" customFormat="1" ht="18.75" customHeight="1" x14ac:dyDescent="0.2">
      <c r="A66" s="169" t="s">
        <v>456</v>
      </c>
      <c r="B66" s="86" t="s">
        <v>457</v>
      </c>
      <c r="C66" s="279">
        <f t="shared" si="0"/>
        <v>5778.85</v>
      </c>
      <c r="D66" s="239"/>
      <c r="E66" s="239"/>
      <c r="F66" s="239"/>
      <c r="G66" s="2">
        <v>5778.85</v>
      </c>
      <c r="H66" s="233">
        <v>45356</v>
      </c>
      <c r="I66" s="84"/>
    </row>
    <row r="67" spans="1:9" s="6" customFormat="1" ht="18.75" customHeight="1" x14ac:dyDescent="0.2">
      <c r="A67" s="169" t="s">
        <v>458</v>
      </c>
      <c r="B67" s="278" t="s">
        <v>548</v>
      </c>
      <c r="C67" s="279">
        <f t="shared" si="0"/>
        <v>12239.68</v>
      </c>
      <c r="D67" s="239"/>
      <c r="E67" s="239"/>
      <c r="F67" s="239"/>
      <c r="G67" s="2">
        <v>12239.68</v>
      </c>
      <c r="H67" s="233">
        <v>45356</v>
      </c>
      <c r="I67" s="84"/>
    </row>
    <row r="68" spans="1:9" s="6" customFormat="1" ht="18.75" customHeight="1" x14ac:dyDescent="0.2">
      <c r="A68" s="169" t="s">
        <v>459</v>
      </c>
      <c r="B68" s="86" t="s">
        <v>460</v>
      </c>
      <c r="C68" s="279">
        <f t="shared" si="0"/>
        <v>19602.009999999998</v>
      </c>
      <c r="D68" s="239"/>
      <c r="E68" s="239"/>
      <c r="F68" s="239"/>
      <c r="G68" s="2">
        <v>19602.009999999998</v>
      </c>
      <c r="H68" s="233">
        <v>45356</v>
      </c>
      <c r="I68" s="84"/>
    </row>
    <row r="69" spans="1:9" s="6" customFormat="1" ht="18.75" customHeight="1" x14ac:dyDescent="0.2">
      <c r="A69" s="169" t="s">
        <v>461</v>
      </c>
      <c r="B69" s="86" t="s">
        <v>462</v>
      </c>
      <c r="C69" s="279">
        <f t="shared" si="0"/>
        <v>2476.69</v>
      </c>
      <c r="D69" s="239"/>
      <c r="E69" s="239"/>
      <c r="F69" s="239"/>
      <c r="G69" s="2">
        <v>2476.69</v>
      </c>
      <c r="H69" s="233">
        <v>45356</v>
      </c>
      <c r="I69" s="84"/>
    </row>
    <row r="70" spans="1:9" s="6" customFormat="1" ht="18.75" customHeight="1" x14ac:dyDescent="0.2">
      <c r="A70" s="169" t="s">
        <v>463</v>
      </c>
      <c r="B70" s="86" t="s">
        <v>464</v>
      </c>
      <c r="C70" s="279">
        <f t="shared" si="0"/>
        <v>167865.83</v>
      </c>
      <c r="D70" s="239"/>
      <c r="E70" s="239"/>
      <c r="F70" s="239"/>
      <c r="G70" s="2">
        <v>167865.83</v>
      </c>
      <c r="H70" s="233">
        <v>45356</v>
      </c>
      <c r="I70" s="84"/>
    </row>
    <row r="71" spans="1:9" s="6" customFormat="1" ht="18.75" customHeight="1" x14ac:dyDescent="0.2">
      <c r="A71" s="169" t="s">
        <v>465</v>
      </c>
      <c r="B71" s="86" t="s">
        <v>466</v>
      </c>
      <c r="C71" s="279">
        <f t="shared" si="0"/>
        <v>245972.84</v>
      </c>
      <c r="D71" s="239"/>
      <c r="E71" s="239"/>
      <c r="F71" s="239"/>
      <c r="G71" s="2">
        <v>245972.84</v>
      </c>
      <c r="H71" s="233">
        <v>45356</v>
      </c>
      <c r="I71" s="84"/>
    </row>
    <row r="72" spans="1:9" s="6" customFormat="1" ht="18.75" customHeight="1" x14ac:dyDescent="0.2">
      <c r="A72" s="169" t="s">
        <v>467</v>
      </c>
      <c r="B72" s="278" t="s">
        <v>549</v>
      </c>
      <c r="C72" s="279">
        <f t="shared" si="0"/>
        <v>261582.5</v>
      </c>
      <c r="D72" s="239"/>
      <c r="E72" s="239"/>
      <c r="F72" s="239"/>
      <c r="G72" s="2">
        <v>261582.5</v>
      </c>
      <c r="H72" s="233">
        <v>45356</v>
      </c>
      <c r="I72" s="84"/>
    </row>
    <row r="73" spans="1:9" s="6" customFormat="1" ht="18.75" customHeight="1" x14ac:dyDescent="0.2">
      <c r="A73" s="169" t="s">
        <v>468</v>
      </c>
      <c r="B73" s="86" t="s">
        <v>469</v>
      </c>
      <c r="C73" s="279">
        <f t="shared" si="0"/>
        <v>12725.88</v>
      </c>
      <c r="D73" s="239"/>
      <c r="E73" s="239"/>
      <c r="F73" s="239"/>
      <c r="G73" s="2">
        <v>12725.88</v>
      </c>
      <c r="H73" s="233">
        <v>45356</v>
      </c>
      <c r="I73" s="84"/>
    </row>
    <row r="74" spans="1:9" s="6" customFormat="1" ht="18.75" customHeight="1" x14ac:dyDescent="0.2">
      <c r="A74" s="169" t="s">
        <v>470</v>
      </c>
      <c r="B74" s="86" t="s">
        <v>471</v>
      </c>
      <c r="C74" s="279">
        <f t="shared" si="0"/>
        <v>61744.959999999999</v>
      </c>
      <c r="D74" s="239"/>
      <c r="E74" s="239"/>
      <c r="F74" s="239"/>
      <c r="G74" s="2">
        <v>61744.959999999999</v>
      </c>
      <c r="H74" s="233">
        <v>45356</v>
      </c>
      <c r="I74" s="84"/>
    </row>
    <row r="75" spans="1:9" s="6" customFormat="1" ht="18.75" customHeight="1" x14ac:dyDescent="0.2">
      <c r="A75" s="169" t="s">
        <v>472</v>
      </c>
      <c r="B75" s="86" t="s">
        <v>473</v>
      </c>
      <c r="C75" s="279">
        <f t="shared" si="0"/>
        <v>48339.58</v>
      </c>
      <c r="D75" s="239"/>
      <c r="E75" s="239"/>
      <c r="F75" s="239"/>
      <c r="G75" s="2">
        <v>48339.58</v>
      </c>
      <c r="H75" s="233">
        <v>45356</v>
      </c>
      <c r="I75" s="84"/>
    </row>
    <row r="76" spans="1:9" s="6" customFormat="1" ht="18.75" customHeight="1" x14ac:dyDescent="0.2">
      <c r="A76" s="169" t="s">
        <v>474</v>
      </c>
      <c r="B76" s="86" t="s">
        <v>475</v>
      </c>
      <c r="C76" s="279">
        <f t="shared" si="0"/>
        <v>132566.84</v>
      </c>
      <c r="D76" s="239"/>
      <c r="E76" s="239"/>
      <c r="F76" s="239"/>
      <c r="G76" s="2">
        <v>132566.84</v>
      </c>
      <c r="H76" s="233">
        <v>45356</v>
      </c>
      <c r="I76" s="84"/>
    </row>
    <row r="77" spans="1:9" s="6" customFormat="1" ht="18.75" customHeight="1" x14ac:dyDescent="0.2">
      <c r="A77" s="169" t="s">
        <v>476</v>
      </c>
      <c r="B77" s="86" t="s">
        <v>108</v>
      </c>
      <c r="C77" s="279">
        <f t="shared" si="0"/>
        <v>5206.7</v>
      </c>
      <c r="D77" s="239"/>
      <c r="E77" s="239"/>
      <c r="F77" s="239"/>
      <c r="G77" s="2">
        <v>5206.7</v>
      </c>
      <c r="H77" s="233">
        <v>45356</v>
      </c>
      <c r="I77" s="84"/>
    </row>
    <row r="78" spans="1:9" s="6" customFormat="1" ht="18.75" customHeight="1" x14ac:dyDescent="0.2">
      <c r="A78" s="169" t="s">
        <v>477</v>
      </c>
      <c r="B78" s="86" t="s">
        <v>478</v>
      </c>
      <c r="C78" s="279">
        <f t="shared" ref="C78:C125" si="1">SUM(D78:G78)</f>
        <v>17446.560000000001</v>
      </c>
      <c r="D78" s="239"/>
      <c r="E78" s="239"/>
      <c r="F78" s="239"/>
      <c r="G78" s="2">
        <v>17446.560000000001</v>
      </c>
      <c r="H78" s="233">
        <v>45356</v>
      </c>
      <c r="I78" s="84"/>
    </row>
    <row r="79" spans="1:9" s="6" customFormat="1" ht="18.75" customHeight="1" x14ac:dyDescent="0.2">
      <c r="A79" s="169" t="s">
        <v>479</v>
      </c>
      <c r="B79" s="86" t="s">
        <v>480</v>
      </c>
      <c r="C79" s="279">
        <f t="shared" si="1"/>
        <v>11451.3</v>
      </c>
      <c r="D79" s="239"/>
      <c r="E79" s="239"/>
      <c r="F79" s="239"/>
      <c r="G79" s="2">
        <v>11451.3</v>
      </c>
      <c r="H79" s="233">
        <v>45356</v>
      </c>
      <c r="I79" s="84"/>
    </row>
    <row r="80" spans="1:9" s="6" customFormat="1" ht="18.75" customHeight="1" x14ac:dyDescent="0.2">
      <c r="A80" s="169" t="s">
        <v>481</v>
      </c>
      <c r="B80" s="278" t="s">
        <v>550</v>
      </c>
      <c r="C80" s="279">
        <f t="shared" si="1"/>
        <v>158174.64000000001</v>
      </c>
      <c r="D80" s="239"/>
      <c r="E80" s="239"/>
      <c r="F80" s="239"/>
      <c r="G80" s="2">
        <v>158174.64000000001</v>
      </c>
      <c r="H80" s="233">
        <v>45356</v>
      </c>
      <c r="I80" s="84"/>
    </row>
    <row r="81" spans="1:9" s="6" customFormat="1" ht="18.75" customHeight="1" x14ac:dyDescent="0.2">
      <c r="A81" s="169" t="s">
        <v>482</v>
      </c>
      <c r="B81" s="278" t="s">
        <v>550</v>
      </c>
      <c r="C81" s="279">
        <f t="shared" si="1"/>
        <v>3642.34</v>
      </c>
      <c r="D81" s="239"/>
      <c r="E81" s="239"/>
      <c r="F81" s="239"/>
      <c r="G81" s="2">
        <v>3642.34</v>
      </c>
      <c r="H81" s="233">
        <v>45356</v>
      </c>
      <c r="I81" s="84"/>
    </row>
    <row r="82" spans="1:9" s="6" customFormat="1" ht="18.75" customHeight="1" x14ac:dyDescent="0.2">
      <c r="A82" s="169" t="s">
        <v>483</v>
      </c>
      <c r="B82" s="86" t="s">
        <v>484</v>
      </c>
      <c r="C82" s="279">
        <f t="shared" si="1"/>
        <v>8274.8799999999992</v>
      </c>
      <c r="D82" s="239"/>
      <c r="E82" s="239"/>
      <c r="F82" s="239"/>
      <c r="G82" s="2">
        <v>8274.8799999999992</v>
      </c>
      <c r="H82" s="233">
        <v>45356</v>
      </c>
      <c r="I82" s="84"/>
    </row>
    <row r="83" spans="1:9" s="6" customFormat="1" ht="18.75" customHeight="1" x14ac:dyDescent="0.2">
      <c r="A83" s="169" t="s">
        <v>485</v>
      </c>
      <c r="B83" s="86" t="s">
        <v>486</v>
      </c>
      <c r="C83" s="279">
        <f t="shared" si="1"/>
        <v>3921</v>
      </c>
      <c r="D83" s="239"/>
      <c r="E83" s="239"/>
      <c r="F83" s="239"/>
      <c r="G83" s="2">
        <v>3921</v>
      </c>
      <c r="H83" s="233">
        <v>45356</v>
      </c>
      <c r="I83" s="84"/>
    </row>
    <row r="84" spans="1:9" s="6" customFormat="1" ht="18.75" customHeight="1" x14ac:dyDescent="0.2">
      <c r="A84" s="169" t="s">
        <v>487</v>
      </c>
      <c r="B84" s="86" t="s">
        <v>488</v>
      </c>
      <c r="C84" s="279">
        <f t="shared" si="1"/>
        <v>5472</v>
      </c>
      <c r="D84" s="239"/>
      <c r="E84" s="239"/>
      <c r="F84" s="239"/>
      <c r="G84" s="2">
        <v>5472</v>
      </c>
      <c r="H84" s="233">
        <v>45356</v>
      </c>
      <c r="I84" s="84"/>
    </row>
    <row r="85" spans="1:9" s="6" customFormat="1" ht="18.75" customHeight="1" x14ac:dyDescent="0.2">
      <c r="A85" s="169" t="s">
        <v>489</v>
      </c>
      <c r="B85" s="86" t="s">
        <v>488</v>
      </c>
      <c r="C85" s="279">
        <f t="shared" si="1"/>
        <v>41439.06</v>
      </c>
      <c r="D85" s="239"/>
      <c r="E85" s="239"/>
      <c r="F85" s="239"/>
      <c r="G85" s="2">
        <v>41439.06</v>
      </c>
      <c r="H85" s="233">
        <v>45356</v>
      </c>
      <c r="I85" s="84"/>
    </row>
    <row r="86" spans="1:9" s="6" customFormat="1" ht="18.75" customHeight="1" x14ac:dyDescent="0.2">
      <c r="A86" s="169" t="s">
        <v>490</v>
      </c>
      <c r="B86" s="86" t="s">
        <v>491</v>
      </c>
      <c r="C86" s="279">
        <f t="shared" si="1"/>
        <v>33613.279999999999</v>
      </c>
      <c r="D86" s="239"/>
      <c r="E86" s="239"/>
      <c r="F86" s="239"/>
      <c r="G86" s="2">
        <v>33613.279999999999</v>
      </c>
      <c r="H86" s="233">
        <v>45356</v>
      </c>
      <c r="I86" s="84"/>
    </row>
    <row r="87" spans="1:9" s="6" customFormat="1" ht="18.75" customHeight="1" x14ac:dyDescent="0.2">
      <c r="A87" s="169" t="s">
        <v>492</v>
      </c>
      <c r="B87" s="86" t="s">
        <v>491</v>
      </c>
      <c r="C87" s="279">
        <f t="shared" si="1"/>
        <v>118173.3</v>
      </c>
      <c r="D87" s="239"/>
      <c r="E87" s="239"/>
      <c r="F87" s="239"/>
      <c r="G87" s="2">
        <v>118173.3</v>
      </c>
      <c r="H87" s="233">
        <v>45356</v>
      </c>
      <c r="I87" s="84"/>
    </row>
    <row r="88" spans="1:9" s="6" customFormat="1" ht="18.75" customHeight="1" x14ac:dyDescent="0.2">
      <c r="A88" s="169" t="s">
        <v>493</v>
      </c>
      <c r="B88" s="86" t="s">
        <v>387</v>
      </c>
      <c r="C88" s="279">
        <f t="shared" si="1"/>
        <v>124144.86</v>
      </c>
      <c r="D88" s="239"/>
      <c r="E88" s="239"/>
      <c r="F88" s="239"/>
      <c r="G88" s="2">
        <v>124144.86</v>
      </c>
      <c r="H88" s="233">
        <v>45356</v>
      </c>
      <c r="I88" s="84"/>
    </row>
    <row r="89" spans="1:9" s="6" customFormat="1" ht="18.75" customHeight="1" x14ac:dyDescent="0.2">
      <c r="A89" s="169" t="s">
        <v>494</v>
      </c>
      <c r="B89" s="86" t="s">
        <v>387</v>
      </c>
      <c r="C89" s="279">
        <f t="shared" si="1"/>
        <v>784614.69</v>
      </c>
      <c r="D89" s="239"/>
      <c r="E89" s="239"/>
      <c r="F89" s="239"/>
      <c r="G89" s="2">
        <v>784614.69</v>
      </c>
      <c r="H89" s="233">
        <v>45356</v>
      </c>
      <c r="I89" s="84"/>
    </row>
    <row r="90" spans="1:9" s="6" customFormat="1" ht="18.75" customHeight="1" x14ac:dyDescent="0.2">
      <c r="A90" s="169" t="s">
        <v>495</v>
      </c>
      <c r="B90" s="86" t="s">
        <v>496</v>
      </c>
      <c r="C90" s="279">
        <f t="shared" si="1"/>
        <v>37537.71</v>
      </c>
      <c r="D90" s="239"/>
      <c r="E90" s="239"/>
      <c r="F90" s="239"/>
      <c r="G90" s="2">
        <v>37537.71</v>
      </c>
      <c r="H90" s="233">
        <v>45356</v>
      </c>
      <c r="I90" s="84"/>
    </row>
    <row r="91" spans="1:9" s="6" customFormat="1" ht="18.75" customHeight="1" x14ac:dyDescent="0.2">
      <c r="A91" s="169" t="s">
        <v>497</v>
      </c>
      <c r="B91" s="86" t="s">
        <v>123</v>
      </c>
      <c r="C91" s="279">
        <f t="shared" si="1"/>
        <v>106904.06</v>
      </c>
      <c r="D91" s="239"/>
      <c r="E91" s="239"/>
      <c r="F91" s="239"/>
      <c r="G91" s="2">
        <v>106904.06</v>
      </c>
      <c r="H91" s="233">
        <v>45356</v>
      </c>
      <c r="I91" s="84"/>
    </row>
    <row r="92" spans="1:9" s="6" customFormat="1" ht="18.75" customHeight="1" x14ac:dyDescent="0.2">
      <c r="A92" s="169" t="s">
        <v>498</v>
      </c>
      <c r="B92" s="86" t="s">
        <v>123</v>
      </c>
      <c r="C92" s="279">
        <f t="shared" si="1"/>
        <v>81718.100000000006</v>
      </c>
      <c r="D92" s="239"/>
      <c r="E92" s="239"/>
      <c r="F92" s="239"/>
      <c r="G92" s="2">
        <v>81718.100000000006</v>
      </c>
      <c r="H92" s="233">
        <v>45356</v>
      </c>
      <c r="I92" s="84"/>
    </row>
    <row r="93" spans="1:9" s="6" customFormat="1" ht="18.75" customHeight="1" x14ac:dyDescent="0.2">
      <c r="A93" s="169" t="s">
        <v>499</v>
      </c>
      <c r="B93" s="86" t="s">
        <v>123</v>
      </c>
      <c r="C93" s="279">
        <f t="shared" si="1"/>
        <v>5853.06</v>
      </c>
      <c r="D93" s="239"/>
      <c r="E93" s="239"/>
      <c r="F93" s="239"/>
      <c r="G93" s="2">
        <v>5853.06</v>
      </c>
      <c r="H93" s="233">
        <v>45356</v>
      </c>
      <c r="I93" s="84"/>
    </row>
    <row r="94" spans="1:9" s="6" customFormat="1" ht="18.75" customHeight="1" x14ac:dyDescent="0.2">
      <c r="A94" s="169" t="s">
        <v>500</v>
      </c>
      <c r="B94" s="86" t="s">
        <v>123</v>
      </c>
      <c r="C94" s="279">
        <f t="shared" si="1"/>
        <v>70284.149999999994</v>
      </c>
      <c r="D94" s="239"/>
      <c r="E94" s="239"/>
      <c r="F94" s="239"/>
      <c r="G94" s="2">
        <v>70284.149999999994</v>
      </c>
      <c r="H94" s="233">
        <v>45356</v>
      </c>
      <c r="I94" s="84"/>
    </row>
    <row r="95" spans="1:9" s="6" customFormat="1" ht="18.75" customHeight="1" x14ac:dyDescent="0.2">
      <c r="A95" s="169" t="s">
        <v>501</v>
      </c>
      <c r="B95" s="86" t="s">
        <v>123</v>
      </c>
      <c r="C95" s="279">
        <f t="shared" si="1"/>
        <v>39424.39</v>
      </c>
      <c r="D95" s="239"/>
      <c r="E95" s="239"/>
      <c r="F95" s="239"/>
      <c r="G95" s="2">
        <v>39424.39</v>
      </c>
      <c r="H95" s="233">
        <v>45356</v>
      </c>
      <c r="I95" s="84"/>
    </row>
    <row r="96" spans="1:9" s="6" customFormat="1" ht="18.75" customHeight="1" x14ac:dyDescent="0.2">
      <c r="A96" s="169" t="s">
        <v>502</v>
      </c>
      <c r="B96" s="86" t="s">
        <v>123</v>
      </c>
      <c r="C96" s="279">
        <f t="shared" si="1"/>
        <v>70942.19</v>
      </c>
      <c r="D96" s="239"/>
      <c r="E96" s="239"/>
      <c r="F96" s="239"/>
      <c r="G96" s="2">
        <v>70942.19</v>
      </c>
      <c r="H96" s="233">
        <v>45356</v>
      </c>
      <c r="I96" s="84"/>
    </row>
    <row r="97" spans="1:9" s="6" customFormat="1" ht="18.75" customHeight="1" x14ac:dyDescent="0.2">
      <c r="A97" s="169" t="s">
        <v>503</v>
      </c>
      <c r="B97" s="86" t="s">
        <v>123</v>
      </c>
      <c r="C97" s="279">
        <f t="shared" si="1"/>
        <v>50635.81</v>
      </c>
      <c r="D97" s="239"/>
      <c r="E97" s="239"/>
      <c r="F97" s="239"/>
      <c r="G97" s="2">
        <v>50635.81</v>
      </c>
      <c r="H97" s="233">
        <v>45356</v>
      </c>
      <c r="I97" s="84"/>
    </row>
    <row r="98" spans="1:9" s="6" customFormat="1" ht="18.75" customHeight="1" x14ac:dyDescent="0.2">
      <c r="A98" s="169" t="s">
        <v>504</v>
      </c>
      <c r="B98" s="86" t="s">
        <v>123</v>
      </c>
      <c r="C98" s="279">
        <f t="shared" si="1"/>
        <v>27927.77</v>
      </c>
      <c r="D98" s="239"/>
      <c r="E98" s="239"/>
      <c r="F98" s="239"/>
      <c r="G98" s="2">
        <v>27927.77</v>
      </c>
      <c r="H98" s="233">
        <v>45356</v>
      </c>
      <c r="I98" s="84"/>
    </row>
    <row r="99" spans="1:9" s="6" customFormat="1" ht="18.75" customHeight="1" x14ac:dyDescent="0.2">
      <c r="A99" s="169" t="s">
        <v>505</v>
      </c>
      <c r="B99" s="86" t="s">
        <v>123</v>
      </c>
      <c r="C99" s="279">
        <f t="shared" si="1"/>
        <v>47865.36</v>
      </c>
      <c r="D99" s="239"/>
      <c r="E99" s="239"/>
      <c r="F99" s="239"/>
      <c r="G99" s="2">
        <v>47865.36</v>
      </c>
      <c r="H99" s="233">
        <v>45356</v>
      </c>
      <c r="I99" s="84"/>
    </row>
    <row r="100" spans="1:9" s="6" customFormat="1" ht="18.75" customHeight="1" x14ac:dyDescent="0.2">
      <c r="A100" s="169" t="s">
        <v>506</v>
      </c>
      <c r="B100" s="86" t="s">
        <v>123</v>
      </c>
      <c r="C100" s="279">
        <f t="shared" si="1"/>
        <v>50437.63</v>
      </c>
      <c r="D100" s="239"/>
      <c r="E100" s="239"/>
      <c r="F100" s="239"/>
      <c r="G100" s="2">
        <v>50437.63</v>
      </c>
      <c r="H100" s="233">
        <v>45356</v>
      </c>
      <c r="I100" s="84"/>
    </row>
    <row r="101" spans="1:9" s="6" customFormat="1" ht="18.75" customHeight="1" x14ac:dyDescent="0.2">
      <c r="A101" s="169" t="s">
        <v>507</v>
      </c>
      <c r="B101" s="86" t="s">
        <v>346</v>
      </c>
      <c r="C101" s="279">
        <f t="shared" si="1"/>
        <v>4206.12</v>
      </c>
      <c r="D101" s="239"/>
      <c r="E101" s="239"/>
      <c r="F101" s="239"/>
      <c r="G101" s="2">
        <v>4206.12</v>
      </c>
      <c r="H101" s="233">
        <v>45356</v>
      </c>
      <c r="I101" s="84"/>
    </row>
    <row r="102" spans="1:9" s="6" customFormat="1" ht="18.75" customHeight="1" x14ac:dyDescent="0.2">
      <c r="A102" s="169" t="s">
        <v>508</v>
      </c>
      <c r="B102" s="86" t="s">
        <v>346</v>
      </c>
      <c r="C102" s="279">
        <f t="shared" si="1"/>
        <v>18288.45</v>
      </c>
      <c r="D102" s="239"/>
      <c r="E102" s="239"/>
      <c r="F102" s="239"/>
      <c r="G102" s="2">
        <v>18288.45</v>
      </c>
      <c r="H102" s="233">
        <v>45356</v>
      </c>
      <c r="I102" s="84"/>
    </row>
    <row r="103" spans="1:9" s="6" customFormat="1" ht="18.75" customHeight="1" x14ac:dyDescent="0.2">
      <c r="A103" s="169" t="s">
        <v>509</v>
      </c>
      <c r="B103" s="86" t="s">
        <v>510</v>
      </c>
      <c r="C103" s="279">
        <f t="shared" si="1"/>
        <v>6158.61</v>
      </c>
      <c r="D103" s="239"/>
      <c r="E103" s="239"/>
      <c r="F103" s="239"/>
      <c r="G103" s="2">
        <v>6158.61</v>
      </c>
      <c r="H103" s="233">
        <v>45356</v>
      </c>
      <c r="I103" s="84"/>
    </row>
    <row r="104" spans="1:9" s="6" customFormat="1" ht="18.75" customHeight="1" x14ac:dyDescent="0.2">
      <c r="A104" s="169" t="s">
        <v>511</v>
      </c>
      <c r="B104" s="86" t="s">
        <v>265</v>
      </c>
      <c r="C104" s="279">
        <f t="shared" si="1"/>
        <v>11595.78</v>
      </c>
      <c r="D104" s="239"/>
      <c r="E104" s="239"/>
      <c r="F104" s="239"/>
      <c r="G104" s="2">
        <v>11595.78</v>
      </c>
      <c r="H104" s="233">
        <v>45356</v>
      </c>
      <c r="I104" s="84"/>
    </row>
    <row r="105" spans="1:9" s="6" customFormat="1" ht="18.75" customHeight="1" x14ac:dyDescent="0.2">
      <c r="A105" s="169" t="s">
        <v>512</v>
      </c>
      <c r="B105" s="86" t="s">
        <v>513</v>
      </c>
      <c r="C105" s="279">
        <f t="shared" si="1"/>
        <v>8076.62</v>
      </c>
      <c r="D105" s="239"/>
      <c r="E105" s="239"/>
      <c r="F105" s="239"/>
      <c r="G105" s="2">
        <v>8076.62</v>
      </c>
      <c r="H105" s="233">
        <v>45356</v>
      </c>
      <c r="I105" s="84"/>
    </row>
    <row r="106" spans="1:9" s="6" customFormat="1" ht="18.75" customHeight="1" x14ac:dyDescent="0.2">
      <c r="A106" s="169" t="s">
        <v>514</v>
      </c>
      <c r="B106" s="86" t="s">
        <v>515</v>
      </c>
      <c r="C106" s="279">
        <f t="shared" si="1"/>
        <v>64267.65</v>
      </c>
      <c r="D106" s="239"/>
      <c r="E106" s="239"/>
      <c r="F106" s="239"/>
      <c r="G106" s="2">
        <v>64267.65</v>
      </c>
      <c r="H106" s="233">
        <v>45356</v>
      </c>
      <c r="I106" s="84"/>
    </row>
    <row r="107" spans="1:9" s="6" customFormat="1" ht="18.75" customHeight="1" x14ac:dyDescent="0.2">
      <c r="A107" s="169" t="s">
        <v>516</v>
      </c>
      <c r="B107" s="86" t="s">
        <v>515</v>
      </c>
      <c r="C107" s="279">
        <f t="shared" si="1"/>
        <v>27622.18</v>
      </c>
      <c r="D107" s="239"/>
      <c r="E107" s="239"/>
      <c r="F107" s="239"/>
      <c r="G107" s="2">
        <v>27622.18</v>
      </c>
      <c r="H107" s="233">
        <v>45356</v>
      </c>
      <c r="I107" s="84"/>
    </row>
    <row r="108" spans="1:9" s="6" customFormat="1" ht="18.75" customHeight="1" x14ac:dyDescent="0.2">
      <c r="A108" s="169" t="s">
        <v>517</v>
      </c>
      <c r="B108" s="86" t="s">
        <v>346</v>
      </c>
      <c r="C108" s="279">
        <f t="shared" si="1"/>
        <v>87979.5</v>
      </c>
      <c r="D108" s="239"/>
      <c r="E108" s="239"/>
      <c r="F108" s="239"/>
      <c r="G108" s="2">
        <v>87979.5</v>
      </c>
      <c r="H108" s="233">
        <v>45356</v>
      </c>
      <c r="I108" s="84"/>
    </row>
    <row r="109" spans="1:9" s="6" customFormat="1" ht="18.75" customHeight="1" x14ac:dyDescent="0.2">
      <c r="A109" s="169" t="s">
        <v>518</v>
      </c>
      <c r="B109" s="86" t="s">
        <v>519</v>
      </c>
      <c r="C109" s="279">
        <f t="shared" si="1"/>
        <v>89466</v>
      </c>
      <c r="D109" s="239"/>
      <c r="E109" s="239"/>
      <c r="F109" s="239"/>
      <c r="G109" s="2">
        <v>89466</v>
      </c>
      <c r="H109" s="233">
        <v>45356</v>
      </c>
      <c r="I109" s="84"/>
    </row>
    <row r="110" spans="1:9" s="6" customFormat="1" ht="18.75" customHeight="1" x14ac:dyDescent="0.2">
      <c r="A110" s="169" t="s">
        <v>520</v>
      </c>
      <c r="B110" s="86" t="s">
        <v>460</v>
      </c>
      <c r="C110" s="279">
        <f t="shared" si="1"/>
        <v>6234.97</v>
      </c>
      <c r="D110" s="239"/>
      <c r="E110" s="239"/>
      <c r="F110" s="239"/>
      <c r="G110" s="2">
        <v>6234.97</v>
      </c>
      <c r="H110" s="233">
        <v>45356</v>
      </c>
      <c r="I110" s="84"/>
    </row>
    <row r="111" spans="1:9" s="6" customFormat="1" ht="18.75" customHeight="1" x14ac:dyDescent="0.2">
      <c r="A111" s="169" t="s">
        <v>521</v>
      </c>
      <c r="B111" s="86" t="s">
        <v>522</v>
      </c>
      <c r="C111" s="279">
        <f t="shared" si="1"/>
        <v>19019.88</v>
      </c>
      <c r="D111" s="239"/>
      <c r="E111" s="239"/>
      <c r="F111" s="239"/>
      <c r="G111" s="2">
        <v>19019.88</v>
      </c>
      <c r="H111" s="233">
        <v>45356</v>
      </c>
      <c r="I111" s="84"/>
    </row>
    <row r="112" spans="1:9" s="6" customFormat="1" ht="18.75" customHeight="1" x14ac:dyDescent="0.2">
      <c r="A112" s="169" t="s">
        <v>523</v>
      </c>
      <c r="B112" s="86" t="s">
        <v>271</v>
      </c>
      <c r="C112" s="279">
        <f t="shared" si="1"/>
        <v>351459.51</v>
      </c>
      <c r="D112" s="239"/>
      <c r="E112" s="239"/>
      <c r="F112" s="239"/>
      <c r="G112" s="2">
        <v>351459.51</v>
      </c>
      <c r="H112" s="233">
        <v>45356</v>
      </c>
      <c r="I112" s="84"/>
    </row>
    <row r="113" spans="1:9" s="6" customFormat="1" ht="18.75" customHeight="1" x14ac:dyDescent="0.2">
      <c r="A113" s="169" t="s">
        <v>524</v>
      </c>
      <c r="B113" s="86" t="s">
        <v>346</v>
      </c>
      <c r="C113" s="279">
        <f t="shared" si="1"/>
        <v>23062.2</v>
      </c>
      <c r="D113" s="239"/>
      <c r="E113" s="239"/>
      <c r="F113" s="239"/>
      <c r="G113" s="2">
        <v>23062.2</v>
      </c>
      <c r="H113" s="233">
        <v>45356</v>
      </c>
      <c r="I113" s="84"/>
    </row>
    <row r="114" spans="1:9" s="6" customFormat="1" ht="18.75" customHeight="1" x14ac:dyDescent="0.2">
      <c r="A114" s="169" t="s">
        <v>525</v>
      </c>
      <c r="B114" s="86" t="s">
        <v>127</v>
      </c>
      <c r="C114" s="279">
        <f t="shared" si="1"/>
        <v>42056.69</v>
      </c>
      <c r="D114" s="239"/>
      <c r="E114" s="239"/>
      <c r="F114" s="239"/>
      <c r="G114" s="2">
        <v>42056.69</v>
      </c>
      <c r="H114" s="233">
        <v>45356</v>
      </c>
      <c r="I114" s="84"/>
    </row>
    <row r="115" spans="1:9" s="6" customFormat="1" ht="18.75" customHeight="1" x14ac:dyDescent="0.2">
      <c r="A115" s="169" t="s">
        <v>526</v>
      </c>
      <c r="B115" s="86" t="s">
        <v>527</v>
      </c>
      <c r="C115" s="279">
        <f t="shared" si="1"/>
        <v>12289.2</v>
      </c>
      <c r="D115" s="239"/>
      <c r="E115" s="239"/>
      <c r="F115" s="239"/>
      <c r="G115" s="2">
        <v>12289.2</v>
      </c>
      <c r="H115" s="233">
        <v>45356</v>
      </c>
      <c r="I115" s="84"/>
    </row>
    <row r="116" spans="1:9" s="6" customFormat="1" ht="18.75" customHeight="1" x14ac:dyDescent="0.2">
      <c r="A116" s="169" t="s">
        <v>528</v>
      </c>
      <c r="B116" s="86" t="s">
        <v>312</v>
      </c>
      <c r="C116" s="279">
        <f t="shared" si="1"/>
        <v>15892.74</v>
      </c>
      <c r="D116" s="239"/>
      <c r="E116" s="239"/>
      <c r="F116" s="239"/>
      <c r="G116" s="2">
        <v>15892.74</v>
      </c>
      <c r="H116" s="233">
        <v>45356</v>
      </c>
      <c r="I116" s="84"/>
    </row>
    <row r="117" spans="1:9" s="6" customFormat="1" ht="18.75" customHeight="1" x14ac:dyDescent="0.2">
      <c r="A117" s="169" t="s">
        <v>529</v>
      </c>
      <c r="B117" s="86" t="s">
        <v>312</v>
      </c>
      <c r="C117" s="279">
        <f t="shared" si="1"/>
        <v>155713.16</v>
      </c>
      <c r="D117" s="239"/>
      <c r="E117" s="239"/>
      <c r="F117" s="239"/>
      <c r="G117" s="2">
        <v>155713.16</v>
      </c>
      <c r="H117" s="233">
        <v>45356</v>
      </c>
      <c r="I117" s="84"/>
    </row>
    <row r="118" spans="1:9" s="6" customFormat="1" ht="18.75" customHeight="1" x14ac:dyDescent="0.2">
      <c r="A118" s="169" t="s">
        <v>530</v>
      </c>
      <c r="B118" s="86" t="s">
        <v>531</v>
      </c>
      <c r="C118" s="279">
        <f t="shared" si="1"/>
        <v>7112.85</v>
      </c>
      <c r="D118" s="239"/>
      <c r="E118" s="239"/>
      <c r="F118" s="239"/>
      <c r="G118" s="2">
        <v>7112.85</v>
      </c>
      <c r="H118" s="233">
        <v>45356</v>
      </c>
      <c r="I118" s="84"/>
    </row>
    <row r="119" spans="1:9" s="6" customFormat="1" ht="18.75" customHeight="1" x14ac:dyDescent="0.2">
      <c r="A119" s="169" t="s">
        <v>532</v>
      </c>
      <c r="B119" s="86" t="s">
        <v>533</v>
      </c>
      <c r="C119" s="279">
        <f t="shared" si="1"/>
        <v>71315.850000000006</v>
      </c>
      <c r="D119" s="239"/>
      <c r="E119" s="239"/>
      <c r="F119" s="239"/>
      <c r="G119" s="2">
        <v>71315.850000000006</v>
      </c>
      <c r="H119" s="233">
        <v>45356</v>
      </c>
      <c r="I119" s="84"/>
    </row>
    <row r="120" spans="1:9" s="6" customFormat="1" ht="18.75" customHeight="1" x14ac:dyDescent="0.2">
      <c r="A120" s="169" t="s">
        <v>534</v>
      </c>
      <c r="B120" s="86" t="s">
        <v>496</v>
      </c>
      <c r="C120" s="279">
        <f t="shared" si="1"/>
        <v>5779.8</v>
      </c>
      <c r="D120" s="239"/>
      <c r="E120" s="239"/>
      <c r="F120" s="239"/>
      <c r="G120" s="2">
        <v>5779.8</v>
      </c>
      <c r="H120" s="233">
        <v>45356</v>
      </c>
      <c r="I120" s="84"/>
    </row>
    <row r="121" spans="1:9" s="6" customFormat="1" ht="18.75" customHeight="1" x14ac:dyDescent="0.2">
      <c r="A121" s="169" t="s">
        <v>535</v>
      </c>
      <c r="B121" s="86" t="s">
        <v>235</v>
      </c>
      <c r="C121" s="279">
        <f t="shared" si="1"/>
        <v>225855.18</v>
      </c>
      <c r="D121" s="239"/>
      <c r="E121" s="239"/>
      <c r="F121" s="239"/>
      <c r="G121" s="2">
        <v>225855.18</v>
      </c>
      <c r="H121" s="233">
        <v>45356</v>
      </c>
      <c r="I121" s="84"/>
    </row>
    <row r="122" spans="1:9" s="6" customFormat="1" ht="18.75" customHeight="1" x14ac:dyDescent="0.2">
      <c r="A122" s="169" t="s">
        <v>536</v>
      </c>
      <c r="B122" s="86" t="s">
        <v>537</v>
      </c>
      <c r="C122" s="279">
        <f t="shared" si="1"/>
        <v>24708.49</v>
      </c>
      <c r="D122" s="239"/>
      <c r="E122" s="239"/>
      <c r="F122" s="239"/>
      <c r="G122" s="2">
        <v>24708.49</v>
      </c>
      <c r="H122" s="233">
        <v>45356</v>
      </c>
      <c r="I122" s="84"/>
    </row>
    <row r="123" spans="1:9" s="6" customFormat="1" ht="18.75" customHeight="1" x14ac:dyDescent="0.2">
      <c r="A123" s="169" t="s">
        <v>538</v>
      </c>
      <c r="B123" s="86" t="s">
        <v>539</v>
      </c>
      <c r="C123" s="279">
        <f t="shared" si="1"/>
        <v>7700.82</v>
      </c>
      <c r="D123" s="239"/>
      <c r="E123" s="239"/>
      <c r="F123" s="239"/>
      <c r="G123" s="2">
        <v>7700.82</v>
      </c>
      <c r="H123" s="233">
        <v>45356</v>
      </c>
      <c r="I123" s="84"/>
    </row>
    <row r="124" spans="1:9" s="6" customFormat="1" ht="18.75" customHeight="1" x14ac:dyDescent="0.2">
      <c r="A124" s="169" t="s">
        <v>540</v>
      </c>
      <c r="B124" s="86" t="s">
        <v>112</v>
      </c>
      <c r="C124" s="279">
        <f t="shared" si="1"/>
        <v>532691.13</v>
      </c>
      <c r="D124" s="239"/>
      <c r="E124" s="239"/>
      <c r="F124" s="239"/>
      <c r="G124" s="2">
        <v>532691.13</v>
      </c>
      <c r="H124" s="233">
        <v>45356</v>
      </c>
      <c r="I124" s="84"/>
    </row>
    <row r="125" spans="1:9" s="6" customFormat="1" ht="18" customHeight="1" x14ac:dyDescent="0.2">
      <c r="A125" s="234" t="s">
        <v>541</v>
      </c>
      <c r="B125" s="205" t="s">
        <v>542</v>
      </c>
      <c r="C125" s="326">
        <f t="shared" si="1"/>
        <v>10505.76</v>
      </c>
      <c r="D125" s="327"/>
      <c r="E125" s="327"/>
      <c r="F125" s="327"/>
      <c r="G125" s="206">
        <v>10505.76</v>
      </c>
      <c r="H125" s="235">
        <v>45356</v>
      </c>
      <c r="I125" s="84"/>
    </row>
    <row r="126" spans="1:9" s="6" customFormat="1" ht="18" customHeight="1" x14ac:dyDescent="0.2">
      <c r="A126" s="86" t="s">
        <v>745</v>
      </c>
      <c r="B126" s="86" t="s">
        <v>114</v>
      </c>
      <c r="C126" s="328">
        <f>SUM(D126:G126)</f>
        <v>23457.95</v>
      </c>
      <c r="D126" s="329"/>
      <c r="E126" s="2">
        <v>0</v>
      </c>
      <c r="F126" s="329"/>
      <c r="G126" s="2">
        <v>23457.95</v>
      </c>
      <c r="H126" s="235">
        <v>45370</v>
      </c>
      <c r="I126" s="84"/>
    </row>
    <row r="127" spans="1:9" s="6" customFormat="1" ht="18" customHeight="1" x14ac:dyDescent="0.2">
      <c r="A127" s="86" t="s">
        <v>746</v>
      </c>
      <c r="B127" s="86" t="s">
        <v>332</v>
      </c>
      <c r="C127" s="328">
        <f t="shared" ref="C127:C190" si="2">SUM(D127:G127)</f>
        <v>382891.8</v>
      </c>
      <c r="D127" s="329"/>
      <c r="E127" s="2">
        <v>0</v>
      </c>
      <c r="F127" s="329"/>
      <c r="G127" s="2">
        <v>382891.8</v>
      </c>
      <c r="H127" s="233">
        <v>45370</v>
      </c>
      <c r="I127" s="84"/>
    </row>
    <row r="128" spans="1:9" s="6" customFormat="1" ht="18" customHeight="1" x14ac:dyDescent="0.2">
      <c r="A128" s="86" t="s">
        <v>747</v>
      </c>
      <c r="B128" s="86" t="s">
        <v>385</v>
      </c>
      <c r="C128" s="328">
        <f t="shared" si="2"/>
        <v>4364.68</v>
      </c>
      <c r="D128" s="329"/>
      <c r="E128" s="2">
        <v>0</v>
      </c>
      <c r="F128" s="329"/>
      <c r="G128" s="2">
        <v>4364.68</v>
      </c>
      <c r="H128" s="235">
        <v>45370</v>
      </c>
      <c r="I128" s="84"/>
    </row>
    <row r="129" spans="1:9" s="6" customFormat="1" ht="18" customHeight="1" x14ac:dyDescent="0.2">
      <c r="A129" s="86" t="s">
        <v>748</v>
      </c>
      <c r="B129" s="86" t="s">
        <v>813</v>
      </c>
      <c r="C129" s="328">
        <f t="shared" si="2"/>
        <v>25422</v>
      </c>
      <c r="D129" s="329"/>
      <c r="E129" s="2">
        <v>0</v>
      </c>
      <c r="F129" s="329"/>
      <c r="G129" s="2">
        <v>25422</v>
      </c>
      <c r="H129" s="233">
        <v>45370</v>
      </c>
      <c r="I129" s="84"/>
    </row>
    <row r="130" spans="1:9" s="6" customFormat="1" ht="18" customHeight="1" x14ac:dyDescent="0.2">
      <c r="A130" s="86" t="s">
        <v>749</v>
      </c>
      <c r="B130" s="86" t="s">
        <v>125</v>
      </c>
      <c r="C130" s="328">
        <f t="shared" si="2"/>
        <v>589</v>
      </c>
      <c r="D130" s="329"/>
      <c r="E130" s="2">
        <v>0</v>
      </c>
      <c r="F130" s="329"/>
      <c r="G130" s="2">
        <v>589</v>
      </c>
      <c r="H130" s="235">
        <v>45370</v>
      </c>
      <c r="I130" s="84"/>
    </row>
    <row r="131" spans="1:9" s="6" customFormat="1" ht="18" customHeight="1" x14ac:dyDescent="0.2">
      <c r="A131" s="86" t="s">
        <v>750</v>
      </c>
      <c r="B131" s="86" t="s">
        <v>814</v>
      </c>
      <c r="C131" s="328">
        <f t="shared" si="2"/>
        <v>20368.8</v>
      </c>
      <c r="D131" s="329"/>
      <c r="E131" s="2">
        <v>0</v>
      </c>
      <c r="F131" s="329"/>
      <c r="G131" s="2">
        <v>20368.8</v>
      </c>
      <c r="H131" s="233">
        <v>45370</v>
      </c>
      <c r="I131" s="84"/>
    </row>
    <row r="132" spans="1:9" s="6" customFormat="1" ht="18" customHeight="1" x14ac:dyDescent="0.2">
      <c r="A132" s="86" t="s">
        <v>751</v>
      </c>
      <c r="B132" s="86" t="s">
        <v>815</v>
      </c>
      <c r="C132" s="328">
        <f t="shared" si="2"/>
        <v>17088.599999999999</v>
      </c>
      <c r="D132" s="329"/>
      <c r="E132" s="2">
        <v>0</v>
      </c>
      <c r="F132" s="329"/>
      <c r="G132" s="2">
        <v>17088.599999999999</v>
      </c>
      <c r="H132" s="235">
        <v>45370</v>
      </c>
      <c r="I132" s="84"/>
    </row>
    <row r="133" spans="1:9" s="6" customFormat="1" ht="18" customHeight="1" x14ac:dyDescent="0.2">
      <c r="A133" s="86" t="s">
        <v>752</v>
      </c>
      <c r="B133" s="86" t="s">
        <v>816</v>
      </c>
      <c r="C133" s="328">
        <f t="shared" si="2"/>
        <v>9677.4</v>
      </c>
      <c r="D133" s="329"/>
      <c r="E133" s="2">
        <v>0</v>
      </c>
      <c r="F133" s="329"/>
      <c r="G133" s="2">
        <v>9677.4</v>
      </c>
      <c r="H133" s="233">
        <v>45370</v>
      </c>
      <c r="I133" s="84"/>
    </row>
    <row r="134" spans="1:9" s="6" customFormat="1" ht="18" customHeight="1" x14ac:dyDescent="0.2">
      <c r="A134" s="86" t="s">
        <v>753</v>
      </c>
      <c r="B134" s="86" t="s">
        <v>817</v>
      </c>
      <c r="C134" s="328">
        <f t="shared" si="2"/>
        <v>16279.48</v>
      </c>
      <c r="D134" s="329"/>
      <c r="E134" s="2">
        <v>0</v>
      </c>
      <c r="F134" s="329"/>
      <c r="G134" s="2">
        <v>16279.48</v>
      </c>
      <c r="H134" s="235">
        <v>45370</v>
      </c>
      <c r="I134" s="84"/>
    </row>
    <row r="135" spans="1:9" s="6" customFormat="1" ht="18" customHeight="1" x14ac:dyDescent="0.2">
      <c r="A135" s="86" t="s">
        <v>754</v>
      </c>
      <c r="B135" s="86" t="s">
        <v>381</v>
      </c>
      <c r="C135" s="328">
        <f t="shared" si="2"/>
        <v>993.46</v>
      </c>
      <c r="D135" s="329"/>
      <c r="E135" s="2">
        <v>0</v>
      </c>
      <c r="F135" s="329"/>
      <c r="G135" s="2">
        <v>993.46</v>
      </c>
      <c r="H135" s="233">
        <v>45370</v>
      </c>
      <c r="I135" s="84"/>
    </row>
    <row r="136" spans="1:9" s="6" customFormat="1" ht="18" customHeight="1" x14ac:dyDescent="0.2">
      <c r="A136" s="86" t="s">
        <v>755</v>
      </c>
      <c r="B136" s="86" t="s">
        <v>699</v>
      </c>
      <c r="C136" s="328">
        <f t="shared" si="2"/>
        <v>6210.34</v>
      </c>
      <c r="D136" s="329"/>
      <c r="E136" s="2">
        <v>0</v>
      </c>
      <c r="F136" s="329"/>
      <c r="G136" s="2">
        <v>6210.34</v>
      </c>
      <c r="H136" s="235">
        <v>45370</v>
      </c>
      <c r="I136" s="84"/>
    </row>
    <row r="137" spans="1:9" s="6" customFormat="1" ht="18" customHeight="1" x14ac:dyDescent="0.2">
      <c r="A137" s="86" t="s">
        <v>756</v>
      </c>
      <c r="B137" s="86" t="s">
        <v>818</v>
      </c>
      <c r="C137" s="328">
        <f t="shared" si="2"/>
        <v>81315.259999999995</v>
      </c>
      <c r="D137" s="329"/>
      <c r="E137" s="2">
        <v>0</v>
      </c>
      <c r="F137" s="329"/>
      <c r="G137" s="2">
        <v>81315.259999999995</v>
      </c>
      <c r="H137" s="233">
        <v>45370</v>
      </c>
      <c r="I137" s="84"/>
    </row>
    <row r="138" spans="1:9" s="6" customFormat="1" ht="18" customHeight="1" x14ac:dyDescent="0.2">
      <c r="A138" s="86" t="s">
        <v>757</v>
      </c>
      <c r="B138" s="86" t="s">
        <v>819</v>
      </c>
      <c r="C138" s="328">
        <f t="shared" si="2"/>
        <v>4282.32</v>
      </c>
      <c r="D138" s="329"/>
      <c r="E138" s="2">
        <v>0</v>
      </c>
      <c r="F138" s="329"/>
      <c r="G138" s="2">
        <v>4282.32</v>
      </c>
      <c r="H138" s="235">
        <v>45370</v>
      </c>
      <c r="I138" s="84"/>
    </row>
    <row r="139" spans="1:9" s="6" customFormat="1" ht="18" customHeight="1" x14ac:dyDescent="0.2">
      <c r="A139" s="86" t="s">
        <v>758</v>
      </c>
      <c r="B139" s="86" t="s">
        <v>697</v>
      </c>
      <c r="C139" s="328">
        <f t="shared" si="2"/>
        <v>399127.19</v>
      </c>
      <c r="D139" s="329"/>
      <c r="E139" s="2">
        <v>0</v>
      </c>
      <c r="F139" s="329"/>
      <c r="G139" s="2">
        <v>399127.19</v>
      </c>
      <c r="H139" s="233">
        <v>45370</v>
      </c>
      <c r="I139" s="84"/>
    </row>
    <row r="140" spans="1:9" s="6" customFormat="1" ht="18" customHeight="1" x14ac:dyDescent="0.2">
      <c r="A140" s="86" t="s">
        <v>759</v>
      </c>
      <c r="B140" s="86" t="s">
        <v>312</v>
      </c>
      <c r="C140" s="328">
        <f t="shared" si="2"/>
        <v>180923.16</v>
      </c>
      <c r="D140" s="329"/>
      <c r="E140" s="2">
        <v>0</v>
      </c>
      <c r="F140" s="329"/>
      <c r="G140" s="2">
        <v>180923.16</v>
      </c>
      <c r="H140" s="235">
        <v>45370</v>
      </c>
      <c r="I140" s="84"/>
    </row>
    <row r="141" spans="1:9" s="6" customFormat="1" ht="18" customHeight="1" x14ac:dyDescent="0.2">
      <c r="A141" s="86" t="s">
        <v>760</v>
      </c>
      <c r="B141" s="86" t="s">
        <v>312</v>
      </c>
      <c r="C141" s="328">
        <f t="shared" si="2"/>
        <v>4079.47</v>
      </c>
      <c r="D141" s="329"/>
      <c r="E141" s="2">
        <v>0</v>
      </c>
      <c r="F141" s="329"/>
      <c r="G141" s="2">
        <v>4079.47</v>
      </c>
      <c r="H141" s="233">
        <v>45370</v>
      </c>
      <c r="I141" s="84"/>
    </row>
    <row r="142" spans="1:9" s="6" customFormat="1" ht="18" customHeight="1" x14ac:dyDescent="0.2">
      <c r="A142" s="86" t="s">
        <v>761</v>
      </c>
      <c r="B142" s="86" t="s">
        <v>820</v>
      </c>
      <c r="C142" s="328">
        <f t="shared" si="2"/>
        <v>6804.46</v>
      </c>
      <c r="D142" s="329"/>
      <c r="E142" s="2">
        <v>0</v>
      </c>
      <c r="F142" s="329"/>
      <c r="G142" s="2">
        <v>6804.46</v>
      </c>
      <c r="H142" s="235">
        <v>45370</v>
      </c>
      <c r="I142" s="84"/>
    </row>
    <row r="143" spans="1:9" s="6" customFormat="1" ht="18" customHeight="1" x14ac:dyDescent="0.2">
      <c r="A143" s="86" t="s">
        <v>762</v>
      </c>
      <c r="B143" s="86" t="s">
        <v>123</v>
      </c>
      <c r="C143" s="328">
        <f t="shared" si="2"/>
        <v>155610.04999999999</v>
      </c>
      <c r="D143" s="329"/>
      <c r="E143" s="2">
        <v>0</v>
      </c>
      <c r="F143" s="329"/>
      <c r="G143" s="2">
        <v>155610.04999999999</v>
      </c>
      <c r="H143" s="233">
        <v>45370</v>
      </c>
      <c r="I143" s="84"/>
    </row>
    <row r="144" spans="1:9" s="6" customFormat="1" ht="18" customHeight="1" x14ac:dyDescent="0.2">
      <c r="A144" s="86" t="s">
        <v>763</v>
      </c>
      <c r="B144" s="86" t="s">
        <v>821</v>
      </c>
      <c r="C144" s="328">
        <f t="shared" si="2"/>
        <v>94700.76</v>
      </c>
      <c r="D144" s="329"/>
      <c r="E144" s="2">
        <v>0</v>
      </c>
      <c r="F144" s="329"/>
      <c r="G144" s="2">
        <v>94700.76</v>
      </c>
      <c r="H144" s="235">
        <v>45370</v>
      </c>
      <c r="I144" s="84"/>
    </row>
    <row r="145" spans="1:9" s="6" customFormat="1" ht="18" customHeight="1" x14ac:dyDescent="0.2">
      <c r="A145" s="86" t="s">
        <v>764</v>
      </c>
      <c r="B145" s="86" t="s">
        <v>112</v>
      </c>
      <c r="C145" s="328">
        <f t="shared" si="2"/>
        <v>84044.59</v>
      </c>
      <c r="D145" s="329"/>
      <c r="E145" s="2">
        <v>0</v>
      </c>
      <c r="F145" s="329"/>
      <c r="G145" s="2">
        <v>84044.59</v>
      </c>
      <c r="H145" s="233">
        <v>45370</v>
      </c>
      <c r="I145" s="84"/>
    </row>
    <row r="146" spans="1:9" s="6" customFormat="1" ht="18" customHeight="1" x14ac:dyDescent="0.2">
      <c r="A146" s="86" t="s">
        <v>765</v>
      </c>
      <c r="B146" s="86" t="s">
        <v>822</v>
      </c>
      <c r="C146" s="328">
        <f t="shared" si="2"/>
        <v>109361.4</v>
      </c>
      <c r="D146" s="329"/>
      <c r="E146" s="2">
        <v>0</v>
      </c>
      <c r="F146" s="329"/>
      <c r="G146" s="2">
        <v>109361.4</v>
      </c>
      <c r="H146" s="235">
        <v>45370</v>
      </c>
      <c r="I146" s="84"/>
    </row>
    <row r="147" spans="1:9" s="6" customFormat="1" ht="18" customHeight="1" x14ac:dyDescent="0.2">
      <c r="A147" s="86" t="s">
        <v>766</v>
      </c>
      <c r="B147" s="86" t="s">
        <v>346</v>
      </c>
      <c r="C147" s="328">
        <f t="shared" si="2"/>
        <v>249218.19</v>
      </c>
      <c r="D147" s="329"/>
      <c r="E147" s="2">
        <v>0</v>
      </c>
      <c r="F147" s="329"/>
      <c r="G147" s="2">
        <v>249218.19</v>
      </c>
      <c r="H147" s="233">
        <v>45370</v>
      </c>
      <c r="I147" s="84"/>
    </row>
    <row r="148" spans="1:9" s="6" customFormat="1" ht="18" customHeight="1" x14ac:dyDescent="0.2">
      <c r="A148" s="86" t="s">
        <v>767</v>
      </c>
      <c r="B148" s="86" t="s">
        <v>271</v>
      </c>
      <c r="C148" s="328">
        <f t="shared" si="2"/>
        <v>301189.31</v>
      </c>
      <c r="D148" s="329"/>
      <c r="E148" s="2">
        <v>0</v>
      </c>
      <c r="F148" s="329"/>
      <c r="G148" s="2">
        <v>301189.31</v>
      </c>
      <c r="H148" s="235">
        <v>45370</v>
      </c>
      <c r="I148" s="84"/>
    </row>
    <row r="149" spans="1:9" s="6" customFormat="1" ht="18" customHeight="1" x14ac:dyDescent="0.2">
      <c r="A149" s="86" t="s">
        <v>768</v>
      </c>
      <c r="B149" s="86" t="s">
        <v>473</v>
      </c>
      <c r="C149" s="328">
        <f t="shared" si="2"/>
        <v>11492.93</v>
      </c>
      <c r="D149" s="329"/>
      <c r="E149" s="2">
        <v>0</v>
      </c>
      <c r="F149" s="329"/>
      <c r="G149" s="2">
        <v>11492.93</v>
      </c>
      <c r="H149" s="233">
        <v>45370</v>
      </c>
      <c r="I149" s="84"/>
    </row>
    <row r="150" spans="1:9" s="6" customFormat="1" ht="18" customHeight="1" x14ac:dyDescent="0.2">
      <c r="A150" s="86" t="s">
        <v>769</v>
      </c>
      <c r="B150" s="86" t="s">
        <v>120</v>
      </c>
      <c r="C150" s="328">
        <f t="shared" si="2"/>
        <v>6083.04</v>
      </c>
      <c r="D150" s="329"/>
      <c r="E150" s="2">
        <v>3201.6</v>
      </c>
      <c r="F150" s="329"/>
      <c r="G150" s="2">
        <v>2881.44</v>
      </c>
      <c r="H150" s="235">
        <v>45370</v>
      </c>
      <c r="I150" s="84"/>
    </row>
    <row r="151" spans="1:9" s="6" customFormat="1" ht="18" customHeight="1" x14ac:dyDescent="0.2">
      <c r="A151" s="86" t="s">
        <v>770</v>
      </c>
      <c r="B151" s="86" t="s">
        <v>291</v>
      </c>
      <c r="C151" s="328">
        <f t="shared" si="2"/>
        <v>163778.32</v>
      </c>
      <c r="D151" s="329"/>
      <c r="E151" s="2">
        <v>0</v>
      </c>
      <c r="F151" s="329"/>
      <c r="G151" s="2">
        <v>163778.32</v>
      </c>
      <c r="H151" s="233">
        <v>45370</v>
      </c>
      <c r="I151" s="84"/>
    </row>
    <row r="152" spans="1:9" s="6" customFormat="1" ht="18" customHeight="1" x14ac:dyDescent="0.2">
      <c r="A152" s="86" t="s">
        <v>771</v>
      </c>
      <c r="B152" s="86" t="s">
        <v>823</v>
      </c>
      <c r="C152" s="328">
        <f t="shared" si="2"/>
        <v>1145.4000000000001</v>
      </c>
      <c r="D152" s="329"/>
      <c r="E152" s="2">
        <v>0</v>
      </c>
      <c r="F152" s="329"/>
      <c r="G152" s="2">
        <v>1145.4000000000001</v>
      </c>
      <c r="H152" s="235">
        <v>45370</v>
      </c>
      <c r="I152" s="84"/>
    </row>
    <row r="153" spans="1:9" s="6" customFormat="1" ht="18" customHeight="1" x14ac:dyDescent="0.2">
      <c r="A153" s="86" t="s">
        <v>772</v>
      </c>
      <c r="B153" s="86" t="s">
        <v>488</v>
      </c>
      <c r="C153" s="328">
        <f t="shared" si="2"/>
        <v>28723.96</v>
      </c>
      <c r="D153" s="329"/>
      <c r="E153" s="2">
        <v>0</v>
      </c>
      <c r="F153" s="329"/>
      <c r="G153" s="2">
        <v>28723.96</v>
      </c>
      <c r="H153" s="233">
        <v>45370</v>
      </c>
      <c r="I153" s="84"/>
    </row>
    <row r="154" spans="1:9" s="6" customFormat="1" ht="18" customHeight="1" x14ac:dyDescent="0.2">
      <c r="A154" s="86" t="s">
        <v>773</v>
      </c>
      <c r="B154" s="86" t="s">
        <v>346</v>
      </c>
      <c r="C154" s="328">
        <f t="shared" si="2"/>
        <v>220756.13</v>
      </c>
      <c r="D154" s="329"/>
      <c r="E154" s="2">
        <v>0</v>
      </c>
      <c r="F154" s="329"/>
      <c r="G154" s="2">
        <v>220756.13</v>
      </c>
      <c r="H154" s="235">
        <v>45370</v>
      </c>
      <c r="I154" s="84"/>
    </row>
    <row r="155" spans="1:9" s="6" customFormat="1" ht="18" customHeight="1" x14ac:dyDescent="0.2">
      <c r="A155" s="86" t="s">
        <v>774</v>
      </c>
      <c r="B155" s="86" t="s">
        <v>824</v>
      </c>
      <c r="C155" s="328">
        <f t="shared" si="2"/>
        <v>409800</v>
      </c>
      <c r="D155" s="329"/>
      <c r="E155" s="2">
        <v>0</v>
      </c>
      <c r="F155" s="329"/>
      <c r="G155" s="2">
        <v>409800</v>
      </c>
      <c r="H155" s="233">
        <v>45370</v>
      </c>
      <c r="I155" s="84"/>
    </row>
    <row r="156" spans="1:9" s="6" customFormat="1" ht="18" customHeight="1" x14ac:dyDescent="0.2">
      <c r="A156" s="86" t="s">
        <v>775</v>
      </c>
      <c r="B156" s="86" t="s">
        <v>491</v>
      </c>
      <c r="C156" s="328">
        <f t="shared" si="2"/>
        <v>210806.8</v>
      </c>
      <c r="D156" s="329"/>
      <c r="E156" s="2">
        <v>0</v>
      </c>
      <c r="F156" s="329"/>
      <c r="G156" s="2">
        <v>210806.8</v>
      </c>
      <c r="H156" s="235">
        <v>45370</v>
      </c>
      <c r="I156" s="84"/>
    </row>
    <row r="157" spans="1:9" s="6" customFormat="1" ht="18" customHeight="1" x14ac:dyDescent="0.2">
      <c r="A157" s="86" t="s">
        <v>776</v>
      </c>
      <c r="B157" s="86" t="s">
        <v>825</v>
      </c>
      <c r="C157" s="328">
        <f t="shared" si="2"/>
        <v>36894.449999999997</v>
      </c>
      <c r="D157" s="329"/>
      <c r="E157" s="2">
        <v>0</v>
      </c>
      <c r="F157" s="329"/>
      <c r="G157" s="2">
        <v>36894.449999999997</v>
      </c>
      <c r="H157" s="233">
        <v>45370</v>
      </c>
      <c r="I157" s="84"/>
    </row>
    <row r="158" spans="1:9" s="6" customFormat="1" ht="18" customHeight="1" x14ac:dyDescent="0.2">
      <c r="A158" s="86" t="s">
        <v>777</v>
      </c>
      <c r="B158" s="86" t="s">
        <v>826</v>
      </c>
      <c r="C158" s="328">
        <f t="shared" si="2"/>
        <v>26108.49</v>
      </c>
      <c r="D158" s="329"/>
      <c r="E158" s="2">
        <v>0</v>
      </c>
      <c r="F158" s="329"/>
      <c r="G158" s="2">
        <v>26108.49</v>
      </c>
      <c r="H158" s="235">
        <v>45370</v>
      </c>
      <c r="I158" s="84"/>
    </row>
    <row r="159" spans="1:9" s="6" customFormat="1" ht="18" customHeight="1" x14ac:dyDescent="0.2">
      <c r="A159" s="86" t="s">
        <v>778</v>
      </c>
      <c r="B159" s="86" t="s">
        <v>827</v>
      </c>
      <c r="C159" s="328">
        <f t="shared" si="2"/>
        <v>52178.879999999997</v>
      </c>
      <c r="D159" s="329"/>
      <c r="E159" s="2">
        <v>0</v>
      </c>
      <c r="F159" s="329"/>
      <c r="G159" s="2">
        <v>52178.879999999997</v>
      </c>
      <c r="H159" s="233">
        <v>45370</v>
      </c>
      <c r="I159" s="84"/>
    </row>
    <row r="160" spans="1:9" s="6" customFormat="1" ht="18" customHeight="1" x14ac:dyDescent="0.2">
      <c r="A160" s="86" t="s">
        <v>779</v>
      </c>
      <c r="B160" s="86" t="s">
        <v>828</v>
      </c>
      <c r="C160" s="328">
        <f t="shared" si="2"/>
        <v>372095.1</v>
      </c>
      <c r="D160" s="329"/>
      <c r="E160" s="2">
        <v>0</v>
      </c>
      <c r="F160" s="329"/>
      <c r="G160" s="2">
        <v>372095.1</v>
      </c>
      <c r="H160" s="235">
        <v>45370</v>
      </c>
      <c r="I160" s="84"/>
    </row>
    <row r="161" spans="1:9" s="6" customFormat="1" ht="18" customHeight="1" x14ac:dyDescent="0.2">
      <c r="A161" s="86" t="s">
        <v>780</v>
      </c>
      <c r="B161" s="86" t="s">
        <v>225</v>
      </c>
      <c r="C161" s="328">
        <f t="shared" si="2"/>
        <v>531386.93000000005</v>
      </c>
      <c r="D161" s="329"/>
      <c r="E161" s="2">
        <v>0</v>
      </c>
      <c r="F161" s="329"/>
      <c r="G161" s="2">
        <v>531386.93000000005</v>
      </c>
      <c r="H161" s="233">
        <v>45370</v>
      </c>
      <c r="I161" s="84"/>
    </row>
    <row r="162" spans="1:9" s="6" customFormat="1" ht="18" customHeight="1" x14ac:dyDescent="0.2">
      <c r="A162" s="86" t="s">
        <v>781</v>
      </c>
      <c r="B162" s="86" t="s">
        <v>829</v>
      </c>
      <c r="C162" s="328">
        <f t="shared" si="2"/>
        <v>45152.58</v>
      </c>
      <c r="D162" s="329"/>
      <c r="E162" s="2">
        <v>23764.52</v>
      </c>
      <c r="F162" s="329"/>
      <c r="G162" s="2">
        <v>21388.06</v>
      </c>
      <c r="H162" s="235">
        <v>45370</v>
      </c>
      <c r="I162" s="84"/>
    </row>
    <row r="163" spans="1:9" s="6" customFormat="1" ht="18" customHeight="1" x14ac:dyDescent="0.2">
      <c r="A163" s="86" t="s">
        <v>782</v>
      </c>
      <c r="B163" s="86" t="s">
        <v>830</v>
      </c>
      <c r="C163" s="328">
        <f t="shared" si="2"/>
        <v>40137.839999999997</v>
      </c>
      <c r="D163" s="329"/>
      <c r="E163" s="2">
        <v>0</v>
      </c>
      <c r="F163" s="329"/>
      <c r="G163" s="2">
        <v>40137.839999999997</v>
      </c>
      <c r="H163" s="233">
        <v>45370</v>
      </c>
      <c r="I163" s="84"/>
    </row>
    <row r="164" spans="1:9" s="6" customFormat="1" ht="18" customHeight="1" x14ac:dyDescent="0.2">
      <c r="A164" s="86" t="s">
        <v>783</v>
      </c>
      <c r="B164" s="86" t="s">
        <v>831</v>
      </c>
      <c r="C164" s="328">
        <f t="shared" si="2"/>
        <v>8049.54</v>
      </c>
      <c r="D164" s="329"/>
      <c r="E164" s="2">
        <v>0</v>
      </c>
      <c r="F164" s="329"/>
      <c r="G164" s="2">
        <v>8049.54</v>
      </c>
      <c r="H164" s="235">
        <v>45370</v>
      </c>
      <c r="I164" s="84"/>
    </row>
    <row r="165" spans="1:9" s="6" customFormat="1" ht="18" customHeight="1" x14ac:dyDescent="0.2">
      <c r="A165" s="86" t="s">
        <v>784</v>
      </c>
      <c r="B165" s="86" t="s">
        <v>832</v>
      </c>
      <c r="C165" s="328">
        <f t="shared" si="2"/>
        <v>142044.20000000001</v>
      </c>
      <c r="D165" s="329"/>
      <c r="E165" s="2">
        <v>0</v>
      </c>
      <c r="F165" s="329"/>
      <c r="G165" s="2">
        <v>142044.20000000001</v>
      </c>
      <c r="H165" s="233">
        <v>45370</v>
      </c>
      <c r="I165" s="84"/>
    </row>
    <row r="166" spans="1:9" s="6" customFormat="1" ht="18" customHeight="1" x14ac:dyDescent="0.2">
      <c r="A166" s="86" t="s">
        <v>785</v>
      </c>
      <c r="B166" s="86" t="s">
        <v>217</v>
      </c>
      <c r="C166" s="328">
        <f t="shared" si="2"/>
        <v>151991.34</v>
      </c>
      <c r="D166" s="329"/>
      <c r="E166" s="2">
        <v>0</v>
      </c>
      <c r="F166" s="329"/>
      <c r="G166" s="2">
        <v>151991.34</v>
      </c>
      <c r="H166" s="235">
        <v>45370</v>
      </c>
      <c r="I166" s="84"/>
    </row>
    <row r="167" spans="1:9" s="6" customFormat="1" ht="18" customHeight="1" x14ac:dyDescent="0.2">
      <c r="A167" s="86" t="s">
        <v>786</v>
      </c>
      <c r="B167" s="86" t="s">
        <v>833</v>
      </c>
      <c r="C167" s="328">
        <f t="shared" si="2"/>
        <v>38371.300000000003</v>
      </c>
      <c r="D167" s="329"/>
      <c r="E167" s="2">
        <v>0</v>
      </c>
      <c r="F167" s="329"/>
      <c r="G167" s="2">
        <v>38371.300000000003</v>
      </c>
      <c r="H167" s="233">
        <v>45370</v>
      </c>
      <c r="I167" s="84"/>
    </row>
    <row r="168" spans="1:9" s="6" customFormat="1" ht="18" customHeight="1" x14ac:dyDescent="0.2">
      <c r="A168" s="86" t="s">
        <v>787</v>
      </c>
      <c r="B168" s="86" t="s">
        <v>834</v>
      </c>
      <c r="C168" s="328">
        <f t="shared" si="2"/>
        <v>2411.1</v>
      </c>
      <c r="D168" s="329"/>
      <c r="E168" s="2">
        <v>0</v>
      </c>
      <c r="F168" s="329"/>
      <c r="G168" s="2">
        <v>2411.1</v>
      </c>
      <c r="H168" s="235">
        <v>45370</v>
      </c>
      <c r="I168" s="84"/>
    </row>
    <row r="169" spans="1:9" s="6" customFormat="1" ht="18" customHeight="1" x14ac:dyDescent="0.2">
      <c r="A169" s="86" t="s">
        <v>788</v>
      </c>
      <c r="B169" s="86" t="s">
        <v>835</v>
      </c>
      <c r="C169" s="328">
        <f t="shared" si="2"/>
        <v>25990.47</v>
      </c>
      <c r="D169" s="329"/>
      <c r="E169" s="2">
        <v>0</v>
      </c>
      <c r="F169" s="329"/>
      <c r="G169" s="2">
        <v>25990.47</v>
      </c>
      <c r="H169" s="233">
        <v>45370</v>
      </c>
      <c r="I169" s="84"/>
    </row>
    <row r="170" spans="1:9" s="6" customFormat="1" ht="18" customHeight="1" x14ac:dyDescent="0.2">
      <c r="A170" s="86" t="s">
        <v>789</v>
      </c>
      <c r="B170" s="86" t="s">
        <v>836</v>
      </c>
      <c r="C170" s="328">
        <f t="shared" si="2"/>
        <v>3325</v>
      </c>
      <c r="D170" s="329"/>
      <c r="E170" s="2">
        <v>0</v>
      </c>
      <c r="F170" s="329"/>
      <c r="G170" s="2">
        <v>3325</v>
      </c>
      <c r="H170" s="235">
        <v>45370</v>
      </c>
      <c r="I170" s="84"/>
    </row>
    <row r="171" spans="1:9" s="6" customFormat="1" ht="18" customHeight="1" x14ac:dyDescent="0.2">
      <c r="A171" s="86" t="s">
        <v>790</v>
      </c>
      <c r="B171" s="86" t="s">
        <v>837</v>
      </c>
      <c r="C171" s="328">
        <f t="shared" si="2"/>
        <v>950</v>
      </c>
      <c r="D171" s="329"/>
      <c r="E171" s="2">
        <v>0</v>
      </c>
      <c r="F171" s="329"/>
      <c r="G171" s="2">
        <v>950</v>
      </c>
      <c r="H171" s="233">
        <v>45370</v>
      </c>
      <c r="I171" s="84"/>
    </row>
    <row r="172" spans="1:9" s="6" customFormat="1" ht="18" customHeight="1" x14ac:dyDescent="0.2">
      <c r="A172" s="86" t="s">
        <v>791</v>
      </c>
      <c r="B172" s="86" t="s">
        <v>577</v>
      </c>
      <c r="C172" s="328">
        <f t="shared" si="2"/>
        <v>113092</v>
      </c>
      <c r="D172" s="329"/>
      <c r="E172" s="2">
        <v>0</v>
      </c>
      <c r="F172" s="329"/>
      <c r="G172" s="2">
        <v>113092</v>
      </c>
      <c r="H172" s="235">
        <v>45370</v>
      </c>
      <c r="I172" s="84"/>
    </row>
    <row r="173" spans="1:9" s="6" customFormat="1" ht="18" customHeight="1" x14ac:dyDescent="0.2">
      <c r="A173" s="86" t="s">
        <v>792</v>
      </c>
      <c r="B173" s="86" t="s">
        <v>838</v>
      </c>
      <c r="C173" s="328">
        <f t="shared" si="2"/>
        <v>1045</v>
      </c>
      <c r="D173" s="329"/>
      <c r="E173" s="2">
        <v>0</v>
      </c>
      <c r="F173" s="329"/>
      <c r="G173" s="2">
        <v>1045</v>
      </c>
      <c r="H173" s="233">
        <v>45370</v>
      </c>
      <c r="I173" s="84"/>
    </row>
    <row r="174" spans="1:9" s="6" customFormat="1" ht="18" customHeight="1" x14ac:dyDescent="0.2">
      <c r="A174" s="86" t="s">
        <v>793</v>
      </c>
      <c r="B174" s="86" t="s">
        <v>839</v>
      </c>
      <c r="C174" s="328">
        <f t="shared" si="2"/>
        <v>78031.69</v>
      </c>
      <c r="D174" s="329"/>
      <c r="E174" s="2">
        <v>0</v>
      </c>
      <c r="F174" s="329"/>
      <c r="G174" s="2">
        <v>78031.69</v>
      </c>
      <c r="H174" s="235">
        <v>45370</v>
      </c>
      <c r="I174" s="84"/>
    </row>
    <row r="175" spans="1:9" s="6" customFormat="1" ht="18" customHeight="1" x14ac:dyDescent="0.2">
      <c r="A175" s="86" t="s">
        <v>794</v>
      </c>
      <c r="B175" s="86" t="s">
        <v>839</v>
      </c>
      <c r="C175" s="328">
        <f t="shared" si="2"/>
        <v>226975.74</v>
      </c>
      <c r="D175" s="329"/>
      <c r="E175" s="2">
        <v>0</v>
      </c>
      <c r="F175" s="329"/>
      <c r="G175" s="2">
        <v>226975.74</v>
      </c>
      <c r="H175" s="233">
        <v>45370</v>
      </c>
      <c r="I175" s="84"/>
    </row>
    <row r="176" spans="1:9" s="6" customFormat="1" ht="18" customHeight="1" x14ac:dyDescent="0.2">
      <c r="A176" s="86" t="s">
        <v>795</v>
      </c>
      <c r="B176" s="86" t="s">
        <v>840</v>
      </c>
      <c r="C176" s="328">
        <f t="shared" si="2"/>
        <v>195286.96</v>
      </c>
      <c r="D176" s="329"/>
      <c r="E176" s="2">
        <v>0</v>
      </c>
      <c r="F176" s="329"/>
      <c r="G176" s="2">
        <v>195286.96</v>
      </c>
      <c r="H176" s="235">
        <v>45370</v>
      </c>
      <c r="I176" s="84"/>
    </row>
    <row r="177" spans="1:9" s="6" customFormat="1" ht="18" customHeight="1" x14ac:dyDescent="0.2">
      <c r="A177" s="86" t="s">
        <v>796</v>
      </c>
      <c r="B177" s="86" t="s">
        <v>841</v>
      </c>
      <c r="C177" s="328">
        <f t="shared" si="2"/>
        <v>2681.15</v>
      </c>
      <c r="D177" s="329"/>
      <c r="E177" s="2">
        <v>0</v>
      </c>
      <c r="F177" s="329"/>
      <c r="G177" s="2">
        <v>2681.15</v>
      </c>
      <c r="H177" s="233">
        <v>45370</v>
      </c>
      <c r="I177" s="84"/>
    </row>
    <row r="178" spans="1:9" s="6" customFormat="1" ht="18" customHeight="1" x14ac:dyDescent="0.2">
      <c r="A178" s="86" t="s">
        <v>797</v>
      </c>
      <c r="B178" s="86" t="s">
        <v>842</v>
      </c>
      <c r="C178" s="328">
        <f t="shared" si="2"/>
        <v>107823.53</v>
      </c>
      <c r="D178" s="329"/>
      <c r="E178" s="2">
        <v>0</v>
      </c>
      <c r="F178" s="329"/>
      <c r="G178" s="2">
        <v>107823.53</v>
      </c>
      <c r="H178" s="235">
        <v>45370</v>
      </c>
      <c r="I178" s="84"/>
    </row>
    <row r="179" spans="1:9" s="6" customFormat="1" ht="18" customHeight="1" x14ac:dyDescent="0.2">
      <c r="A179" s="86" t="s">
        <v>798</v>
      </c>
      <c r="B179" s="86" t="s">
        <v>248</v>
      </c>
      <c r="C179" s="328">
        <f t="shared" si="2"/>
        <v>79857.149999999994</v>
      </c>
      <c r="D179" s="329"/>
      <c r="E179" s="2">
        <v>0</v>
      </c>
      <c r="F179" s="329"/>
      <c r="G179" s="2">
        <v>79857.149999999994</v>
      </c>
      <c r="H179" s="233">
        <v>45370</v>
      </c>
      <c r="I179" s="84"/>
    </row>
    <row r="180" spans="1:9" s="6" customFormat="1" ht="18" customHeight="1" x14ac:dyDescent="0.2">
      <c r="A180" s="86" t="s">
        <v>799</v>
      </c>
      <c r="B180" s="86" t="s">
        <v>843</v>
      </c>
      <c r="C180" s="328">
        <f t="shared" si="2"/>
        <v>40777.93</v>
      </c>
      <c r="D180" s="329"/>
      <c r="E180" s="2">
        <v>0</v>
      </c>
      <c r="F180" s="329"/>
      <c r="G180" s="2">
        <v>40777.93</v>
      </c>
      <c r="H180" s="235">
        <v>45370</v>
      </c>
      <c r="I180" s="84"/>
    </row>
    <row r="181" spans="1:9" s="6" customFormat="1" ht="18" customHeight="1" x14ac:dyDescent="0.2">
      <c r="A181" s="86" t="s">
        <v>800</v>
      </c>
      <c r="B181" s="86" t="s">
        <v>844</v>
      </c>
      <c r="C181" s="328">
        <f t="shared" si="2"/>
        <v>29381.52</v>
      </c>
      <c r="D181" s="329"/>
      <c r="E181" s="2">
        <v>0</v>
      </c>
      <c r="F181" s="329"/>
      <c r="G181" s="2">
        <v>29381.52</v>
      </c>
      <c r="H181" s="233">
        <v>45370</v>
      </c>
      <c r="I181" s="84"/>
    </row>
    <row r="182" spans="1:9" s="6" customFormat="1" ht="18" customHeight="1" x14ac:dyDescent="0.2">
      <c r="A182" s="86" t="s">
        <v>801</v>
      </c>
      <c r="B182" s="86" t="s">
        <v>845</v>
      </c>
      <c r="C182" s="328">
        <f t="shared" si="2"/>
        <v>2285.5700000000002</v>
      </c>
      <c r="D182" s="329"/>
      <c r="E182" s="2">
        <v>0</v>
      </c>
      <c r="F182" s="329"/>
      <c r="G182" s="2">
        <v>2285.5700000000002</v>
      </c>
      <c r="H182" s="235">
        <v>45370</v>
      </c>
      <c r="I182" s="84"/>
    </row>
    <row r="183" spans="1:9" s="6" customFormat="1" ht="18" customHeight="1" x14ac:dyDescent="0.2">
      <c r="A183" s="86" t="s">
        <v>802</v>
      </c>
      <c r="B183" s="86" t="s">
        <v>312</v>
      </c>
      <c r="C183" s="328">
        <f t="shared" si="2"/>
        <v>640261.31999999995</v>
      </c>
      <c r="D183" s="329"/>
      <c r="E183" s="2">
        <v>0</v>
      </c>
      <c r="F183" s="329"/>
      <c r="G183" s="2">
        <v>640261.31999999995</v>
      </c>
      <c r="H183" s="233">
        <v>45370</v>
      </c>
      <c r="I183" s="84"/>
    </row>
    <row r="184" spans="1:9" s="6" customFormat="1" ht="18" customHeight="1" x14ac:dyDescent="0.2">
      <c r="A184" s="86" t="s">
        <v>803</v>
      </c>
      <c r="B184" s="86" t="s">
        <v>846</v>
      </c>
      <c r="C184" s="328">
        <f t="shared" si="2"/>
        <v>44358.96</v>
      </c>
      <c r="D184" s="329"/>
      <c r="E184" s="2">
        <v>0</v>
      </c>
      <c r="F184" s="329"/>
      <c r="G184" s="2">
        <v>44358.96</v>
      </c>
      <c r="H184" s="235">
        <v>45370</v>
      </c>
      <c r="I184" s="84"/>
    </row>
    <row r="185" spans="1:9" s="6" customFormat="1" ht="18" customHeight="1" x14ac:dyDescent="0.2">
      <c r="A185" s="86" t="s">
        <v>804</v>
      </c>
      <c r="B185" s="86" t="s">
        <v>847</v>
      </c>
      <c r="C185" s="328">
        <f t="shared" si="2"/>
        <v>286818.08</v>
      </c>
      <c r="D185" s="329"/>
      <c r="E185" s="2">
        <v>0</v>
      </c>
      <c r="F185" s="329"/>
      <c r="G185" s="2">
        <v>286818.08</v>
      </c>
      <c r="H185" s="233">
        <v>45370</v>
      </c>
      <c r="I185" s="84"/>
    </row>
    <row r="186" spans="1:9" s="6" customFormat="1" ht="18" customHeight="1" x14ac:dyDescent="0.2">
      <c r="A186" s="86" t="s">
        <v>805</v>
      </c>
      <c r="B186" s="86" t="s">
        <v>848</v>
      </c>
      <c r="C186" s="328">
        <f t="shared" si="2"/>
        <v>57553</v>
      </c>
      <c r="D186" s="329"/>
      <c r="E186" s="2">
        <v>0</v>
      </c>
      <c r="F186" s="329"/>
      <c r="G186" s="2">
        <v>57553</v>
      </c>
      <c r="H186" s="235">
        <v>45370</v>
      </c>
      <c r="I186" s="84"/>
    </row>
    <row r="187" spans="1:9" s="6" customFormat="1" ht="18" customHeight="1" x14ac:dyDescent="0.2">
      <c r="A187" s="86" t="s">
        <v>806</v>
      </c>
      <c r="B187" s="86" t="s">
        <v>408</v>
      </c>
      <c r="C187" s="328">
        <f t="shared" si="2"/>
        <v>4103.42</v>
      </c>
      <c r="D187" s="329"/>
      <c r="E187" s="2">
        <v>0</v>
      </c>
      <c r="F187" s="329"/>
      <c r="G187" s="2">
        <v>4103.42</v>
      </c>
      <c r="H187" s="233">
        <v>45370</v>
      </c>
      <c r="I187" s="84"/>
    </row>
    <row r="188" spans="1:9" s="6" customFormat="1" ht="18" customHeight="1" x14ac:dyDescent="0.2">
      <c r="A188" s="86" t="s">
        <v>807</v>
      </c>
      <c r="B188" s="86" t="s">
        <v>849</v>
      </c>
      <c r="C188" s="328">
        <f t="shared" si="2"/>
        <v>24051.3</v>
      </c>
      <c r="D188" s="329"/>
      <c r="E188" s="2">
        <v>0</v>
      </c>
      <c r="F188" s="329"/>
      <c r="G188" s="2">
        <v>24051.3</v>
      </c>
      <c r="H188" s="235">
        <v>45370</v>
      </c>
      <c r="I188" s="84"/>
    </row>
    <row r="189" spans="1:9" s="6" customFormat="1" ht="18" customHeight="1" x14ac:dyDescent="0.2">
      <c r="A189" s="86" t="s">
        <v>808</v>
      </c>
      <c r="B189" s="86" t="s">
        <v>850</v>
      </c>
      <c r="C189" s="328">
        <f t="shared" si="2"/>
        <v>12474.45</v>
      </c>
      <c r="D189" s="329"/>
      <c r="E189" s="2">
        <v>0</v>
      </c>
      <c r="F189" s="329"/>
      <c r="G189" s="2">
        <v>12474.45</v>
      </c>
      <c r="H189" s="233">
        <v>45370</v>
      </c>
      <c r="I189" s="84"/>
    </row>
    <row r="190" spans="1:9" s="6" customFormat="1" ht="18" customHeight="1" x14ac:dyDescent="0.2">
      <c r="A190" s="86" t="s">
        <v>809</v>
      </c>
      <c r="B190" s="86" t="s">
        <v>851</v>
      </c>
      <c r="C190" s="328">
        <f t="shared" si="2"/>
        <v>36532.400000000001</v>
      </c>
      <c r="D190" s="329"/>
      <c r="E190" s="2">
        <v>0</v>
      </c>
      <c r="F190" s="329"/>
      <c r="G190" s="2">
        <v>36532.400000000001</v>
      </c>
      <c r="H190" s="235">
        <v>45370</v>
      </c>
      <c r="I190" s="84"/>
    </row>
    <row r="191" spans="1:9" s="6" customFormat="1" ht="18" customHeight="1" x14ac:dyDescent="0.2">
      <c r="A191" s="86" t="s">
        <v>810</v>
      </c>
      <c r="B191" s="86" t="s">
        <v>852</v>
      </c>
      <c r="C191" s="328">
        <f t="shared" ref="C191:C193" si="3">SUM(D191:G191)</f>
        <v>11651.94</v>
      </c>
      <c r="D191" s="329"/>
      <c r="E191" s="2">
        <v>0</v>
      </c>
      <c r="F191" s="329"/>
      <c r="G191" s="2">
        <v>11651.94</v>
      </c>
      <c r="H191" s="233">
        <v>45370</v>
      </c>
      <c r="I191" s="84"/>
    </row>
    <row r="192" spans="1:9" s="6" customFormat="1" ht="20.25" customHeight="1" x14ac:dyDescent="0.2">
      <c r="A192" s="86" t="s">
        <v>811</v>
      </c>
      <c r="B192" s="86" t="s">
        <v>112</v>
      </c>
      <c r="C192" s="328">
        <f t="shared" si="3"/>
        <v>23538.15</v>
      </c>
      <c r="D192" s="329"/>
      <c r="E192" s="2">
        <v>0</v>
      </c>
      <c r="F192" s="329"/>
      <c r="G192" s="2">
        <v>23538.15</v>
      </c>
      <c r="H192" s="235">
        <v>45370</v>
      </c>
      <c r="I192" s="84"/>
    </row>
    <row r="193" spans="1:9" s="6" customFormat="1" ht="20.25" customHeight="1" x14ac:dyDescent="0.2">
      <c r="A193" s="86" t="s">
        <v>812</v>
      </c>
      <c r="B193" s="86" t="s">
        <v>838</v>
      </c>
      <c r="C193" s="328">
        <f t="shared" si="3"/>
        <v>41335.71</v>
      </c>
      <c r="D193" s="329"/>
      <c r="E193" s="2">
        <v>0</v>
      </c>
      <c r="F193" s="329"/>
      <c r="G193" s="2">
        <v>41335.71</v>
      </c>
      <c r="H193" s="233">
        <v>45370</v>
      </c>
      <c r="I193" s="84"/>
    </row>
    <row r="194" spans="1:9" s="6" customFormat="1" ht="20.25" customHeight="1" x14ac:dyDescent="0.2">
      <c r="A194" s="86" t="s">
        <v>1462</v>
      </c>
      <c r="B194" s="86" t="s">
        <v>271</v>
      </c>
      <c r="C194" s="328">
        <f>SUM(D194:G194)</f>
        <v>1553415.3</v>
      </c>
      <c r="D194" s="329"/>
      <c r="E194" s="86">
        <v>817587</v>
      </c>
      <c r="F194" s="329"/>
      <c r="G194" s="86">
        <v>735828.3</v>
      </c>
      <c r="H194" s="233">
        <v>45370</v>
      </c>
      <c r="I194" s="84"/>
    </row>
    <row r="195" spans="1:9" s="6" customFormat="1" ht="20.25" customHeight="1" x14ac:dyDescent="0.2">
      <c r="A195" s="221" t="s">
        <v>1463</v>
      </c>
      <c r="B195" s="221" t="s">
        <v>419</v>
      </c>
      <c r="C195" s="318">
        <f t="shared" ref="C195:C197" si="4">SUM(D195:G195)</f>
        <v>54447</v>
      </c>
      <c r="D195" s="319"/>
      <c r="E195" s="275">
        <v>46279.95</v>
      </c>
      <c r="F195" s="319"/>
      <c r="G195" s="275">
        <v>8167.05</v>
      </c>
      <c r="H195" s="301">
        <v>45364</v>
      </c>
      <c r="I195" s="220" t="s">
        <v>328</v>
      </c>
    </row>
    <row r="196" spans="1:9" s="6" customFormat="1" ht="18.75" customHeight="1" x14ac:dyDescent="0.2">
      <c r="A196" s="86" t="s">
        <v>1464</v>
      </c>
      <c r="B196" s="86" t="s">
        <v>271</v>
      </c>
      <c r="C196" s="328">
        <f t="shared" si="4"/>
        <v>685332.44</v>
      </c>
      <c r="D196" s="329"/>
      <c r="E196" s="2">
        <v>360701.29</v>
      </c>
      <c r="F196" s="329"/>
      <c r="G196" s="2">
        <v>324631.15000000002</v>
      </c>
      <c r="H196" s="233">
        <v>45370</v>
      </c>
      <c r="I196" s="84"/>
    </row>
    <row r="197" spans="1:9" s="6" customFormat="1" ht="18.75" customHeight="1" x14ac:dyDescent="0.2">
      <c r="A197" s="86" t="s">
        <v>1465</v>
      </c>
      <c r="B197" s="86" t="s">
        <v>271</v>
      </c>
      <c r="C197" s="328">
        <f t="shared" si="4"/>
        <v>531106.74</v>
      </c>
      <c r="D197" s="329"/>
      <c r="E197" s="2">
        <v>279529.87</v>
      </c>
      <c r="F197" s="329"/>
      <c r="G197" s="2">
        <v>251576.87</v>
      </c>
      <c r="H197" s="233">
        <v>45370</v>
      </c>
      <c r="I197" s="84"/>
    </row>
    <row r="198" spans="1:9" s="6" customFormat="1" ht="19.5" customHeight="1" x14ac:dyDescent="0.2">
      <c r="A198" s="355" t="s">
        <v>371</v>
      </c>
      <c r="B198" s="324"/>
      <c r="C198" s="74">
        <f>SUM(C12:C197)</f>
        <v>22008871.600000009</v>
      </c>
      <c r="D198" s="74">
        <f t="shared" ref="D198:G198" si="5">SUM(D12:D197)</f>
        <v>0</v>
      </c>
      <c r="E198" s="74">
        <f t="shared" si="5"/>
        <v>1531064.23</v>
      </c>
      <c r="F198" s="74">
        <f t="shared" si="5"/>
        <v>0</v>
      </c>
      <c r="G198" s="74">
        <f t="shared" si="5"/>
        <v>20477807.370000008</v>
      </c>
      <c r="H198" s="174"/>
      <c r="I198" s="84"/>
    </row>
    <row r="199" spans="1:9" s="361" customFormat="1" ht="19.5" customHeight="1" x14ac:dyDescent="0.2">
      <c r="A199" s="396" t="s">
        <v>1556</v>
      </c>
      <c r="B199" s="217" t="s">
        <v>1557</v>
      </c>
      <c r="C199" s="290">
        <f>SUM(D199:G199)</f>
        <v>1783.15</v>
      </c>
      <c r="D199" s="290"/>
      <c r="E199" s="218">
        <v>0</v>
      </c>
      <c r="F199" s="290"/>
      <c r="G199" s="218">
        <v>1783.15</v>
      </c>
      <c r="H199" s="398">
        <v>45385</v>
      </c>
      <c r="I199" s="360"/>
    </row>
    <row r="200" spans="1:9" s="361" customFormat="1" ht="19.5" customHeight="1" x14ac:dyDescent="0.2">
      <c r="A200" s="169" t="s">
        <v>1558</v>
      </c>
      <c r="B200" s="86" t="s">
        <v>1559</v>
      </c>
      <c r="C200" s="282">
        <f t="shared" ref="C200:C263" si="6">SUM(D200:G200)</f>
        <v>12754.1</v>
      </c>
      <c r="D200" s="282"/>
      <c r="E200" s="2">
        <v>0</v>
      </c>
      <c r="F200" s="282"/>
      <c r="G200" s="2">
        <v>12754.1</v>
      </c>
      <c r="H200" s="354">
        <v>45385</v>
      </c>
      <c r="I200" s="360"/>
    </row>
    <row r="201" spans="1:9" s="361" customFormat="1" ht="19.5" customHeight="1" x14ac:dyDescent="0.2">
      <c r="A201" s="169" t="s">
        <v>1560</v>
      </c>
      <c r="B201" s="86" t="s">
        <v>1561</v>
      </c>
      <c r="C201" s="282">
        <f t="shared" si="6"/>
        <v>1066.98</v>
      </c>
      <c r="D201" s="282"/>
      <c r="E201" s="2">
        <v>0</v>
      </c>
      <c r="F201" s="282"/>
      <c r="G201" s="2">
        <v>1066.98</v>
      </c>
      <c r="H201" s="354">
        <v>45385</v>
      </c>
      <c r="I201" s="360"/>
    </row>
    <row r="202" spans="1:9" s="361" customFormat="1" ht="19.5" customHeight="1" x14ac:dyDescent="0.2">
      <c r="A202" s="169" t="s">
        <v>1562</v>
      </c>
      <c r="B202" s="86" t="s">
        <v>1563</v>
      </c>
      <c r="C202" s="282">
        <f t="shared" si="6"/>
        <v>60385.69</v>
      </c>
      <c r="D202" s="282"/>
      <c r="E202" s="2">
        <v>0</v>
      </c>
      <c r="F202" s="282"/>
      <c r="G202" s="2">
        <v>60385.69</v>
      </c>
      <c r="H202" s="354">
        <v>45385</v>
      </c>
      <c r="I202" s="360"/>
    </row>
    <row r="203" spans="1:9" s="361" customFormat="1" ht="19.5" customHeight="1" x14ac:dyDescent="0.2">
      <c r="A203" s="169" t="s">
        <v>1564</v>
      </c>
      <c r="B203" s="86" t="s">
        <v>1565</v>
      </c>
      <c r="C203" s="282">
        <f t="shared" si="6"/>
        <v>66221.87</v>
      </c>
      <c r="D203" s="282"/>
      <c r="E203" s="2">
        <v>0</v>
      </c>
      <c r="F203" s="282"/>
      <c r="G203" s="2">
        <v>66221.87</v>
      </c>
      <c r="H203" s="354">
        <v>45385</v>
      </c>
      <c r="I203" s="360"/>
    </row>
    <row r="204" spans="1:9" s="361" customFormat="1" ht="19.5" customHeight="1" x14ac:dyDescent="0.2">
      <c r="A204" s="169" t="s">
        <v>1566</v>
      </c>
      <c r="B204" s="86" t="s">
        <v>112</v>
      </c>
      <c r="C204" s="282">
        <f t="shared" si="6"/>
        <v>175618.19</v>
      </c>
      <c r="D204" s="282"/>
      <c r="E204" s="2">
        <v>0</v>
      </c>
      <c r="F204" s="282"/>
      <c r="G204" s="2">
        <v>175618.19</v>
      </c>
      <c r="H204" s="354">
        <v>45385</v>
      </c>
      <c r="I204" s="360"/>
    </row>
    <row r="205" spans="1:9" s="361" customFormat="1" ht="19.5" customHeight="1" x14ac:dyDescent="0.2">
      <c r="A205" s="169" t="s">
        <v>1567</v>
      </c>
      <c r="B205" s="86" t="s">
        <v>1568</v>
      </c>
      <c r="C205" s="282">
        <f t="shared" si="6"/>
        <v>4893.6000000000004</v>
      </c>
      <c r="D205" s="282"/>
      <c r="E205" s="2">
        <v>2575.58</v>
      </c>
      <c r="F205" s="282"/>
      <c r="G205" s="2">
        <v>2318.02</v>
      </c>
      <c r="H205" s="354">
        <v>45385</v>
      </c>
      <c r="I205" s="360"/>
    </row>
    <row r="206" spans="1:9" s="361" customFormat="1" ht="19.5" customHeight="1" x14ac:dyDescent="0.2">
      <c r="A206" s="169" t="s">
        <v>1569</v>
      </c>
      <c r="B206" s="86" t="s">
        <v>478</v>
      </c>
      <c r="C206" s="282">
        <f t="shared" si="6"/>
        <v>10616.41</v>
      </c>
      <c r="D206" s="282"/>
      <c r="E206" s="2">
        <v>0</v>
      </c>
      <c r="F206" s="282"/>
      <c r="G206" s="2">
        <v>10616.41</v>
      </c>
      <c r="H206" s="354">
        <v>45385</v>
      </c>
      <c r="I206" s="360"/>
    </row>
    <row r="207" spans="1:9" s="361" customFormat="1" ht="19.5" customHeight="1" x14ac:dyDescent="0.2">
      <c r="A207" s="169" t="s">
        <v>1570</v>
      </c>
      <c r="B207" s="86" t="s">
        <v>480</v>
      </c>
      <c r="C207" s="282">
        <f t="shared" si="6"/>
        <v>3846.06</v>
      </c>
      <c r="D207" s="282"/>
      <c r="E207" s="2">
        <v>0</v>
      </c>
      <c r="F207" s="282"/>
      <c r="G207" s="2">
        <v>3846.06</v>
      </c>
      <c r="H207" s="354">
        <v>45385</v>
      </c>
      <c r="I207" s="360"/>
    </row>
    <row r="208" spans="1:9" s="361" customFormat="1" ht="19.5" customHeight="1" x14ac:dyDescent="0.2">
      <c r="A208" s="169" t="s">
        <v>1571</v>
      </c>
      <c r="B208" s="86" t="s">
        <v>1572</v>
      </c>
      <c r="C208" s="282">
        <f t="shared" si="6"/>
        <v>19419.419999999998</v>
      </c>
      <c r="D208" s="282"/>
      <c r="E208" s="2">
        <v>0</v>
      </c>
      <c r="F208" s="282"/>
      <c r="G208" s="2">
        <v>19419.419999999998</v>
      </c>
      <c r="H208" s="354">
        <v>45385</v>
      </c>
      <c r="I208" s="360"/>
    </row>
    <row r="209" spans="1:10" s="361" customFormat="1" ht="19.5" customHeight="1" x14ac:dyDescent="0.2">
      <c r="A209" s="169" t="s">
        <v>1573</v>
      </c>
      <c r="B209" s="86" t="s">
        <v>123</v>
      </c>
      <c r="C209" s="282">
        <f t="shared" si="6"/>
        <v>24355.040000000001</v>
      </c>
      <c r="D209" s="282"/>
      <c r="E209" s="2">
        <v>0</v>
      </c>
      <c r="F209" s="282"/>
      <c r="G209" s="2">
        <v>24355.040000000001</v>
      </c>
      <c r="H209" s="354">
        <v>45385</v>
      </c>
      <c r="I209" s="360"/>
    </row>
    <row r="210" spans="1:10" s="361" customFormat="1" ht="19.5" customHeight="1" x14ac:dyDescent="0.2">
      <c r="A210" s="169" t="s">
        <v>1574</v>
      </c>
      <c r="B210" s="86" t="s">
        <v>892</v>
      </c>
      <c r="C210" s="282">
        <f t="shared" si="6"/>
        <v>12576.57</v>
      </c>
      <c r="D210" s="282"/>
      <c r="E210" s="2">
        <v>0</v>
      </c>
      <c r="F210" s="282"/>
      <c r="G210" s="2">
        <v>12576.57</v>
      </c>
      <c r="H210" s="354">
        <v>45385</v>
      </c>
      <c r="I210" s="360"/>
    </row>
    <row r="211" spans="1:10" s="361" customFormat="1" ht="19.5" customHeight="1" x14ac:dyDescent="0.2">
      <c r="A211" s="169" t="s">
        <v>1575</v>
      </c>
      <c r="B211" s="86" t="s">
        <v>1576</v>
      </c>
      <c r="C211" s="282">
        <f t="shared" si="6"/>
        <v>4047.32</v>
      </c>
      <c r="D211" s="282"/>
      <c r="E211" s="2">
        <v>0</v>
      </c>
      <c r="F211" s="282"/>
      <c r="G211" s="2">
        <v>4047.32</v>
      </c>
      <c r="H211" s="354">
        <v>45385</v>
      </c>
      <c r="I211" s="360"/>
    </row>
    <row r="212" spans="1:10" s="361" customFormat="1" ht="19.5" customHeight="1" x14ac:dyDescent="0.2">
      <c r="A212" s="169" t="s">
        <v>1577</v>
      </c>
      <c r="B212" s="86" t="s">
        <v>624</v>
      </c>
      <c r="C212" s="282">
        <f t="shared" si="6"/>
        <v>5941.68</v>
      </c>
      <c r="D212" s="282"/>
      <c r="E212" s="2">
        <v>0</v>
      </c>
      <c r="F212" s="282"/>
      <c r="G212" s="2">
        <v>5941.68</v>
      </c>
      <c r="H212" s="354">
        <v>45385</v>
      </c>
      <c r="I212" s="360"/>
    </row>
    <row r="213" spans="1:10" s="361" customFormat="1" ht="19.5" customHeight="1" x14ac:dyDescent="0.2">
      <c r="A213" s="169" t="s">
        <v>1578</v>
      </c>
      <c r="B213" s="86" t="s">
        <v>843</v>
      </c>
      <c r="C213" s="282">
        <f t="shared" si="6"/>
        <v>1971</v>
      </c>
      <c r="D213" s="282"/>
      <c r="E213" s="2">
        <v>0</v>
      </c>
      <c r="F213" s="282"/>
      <c r="G213" s="2">
        <v>1971</v>
      </c>
      <c r="H213" s="354">
        <v>45385</v>
      </c>
      <c r="I213" s="360"/>
    </row>
    <row r="214" spans="1:10" s="361" customFormat="1" ht="19.5" customHeight="1" x14ac:dyDescent="0.2">
      <c r="A214" s="169" t="s">
        <v>1579</v>
      </c>
      <c r="B214" s="86" t="s">
        <v>1580</v>
      </c>
      <c r="C214" s="282">
        <f t="shared" si="6"/>
        <v>12255.18</v>
      </c>
      <c r="D214" s="282"/>
      <c r="E214" s="2">
        <v>0</v>
      </c>
      <c r="F214" s="282"/>
      <c r="G214" s="2">
        <v>12255.18</v>
      </c>
      <c r="H214" s="354">
        <v>45385</v>
      </c>
      <c r="I214" s="360"/>
    </row>
    <row r="215" spans="1:10" s="361" customFormat="1" ht="19.5" customHeight="1" x14ac:dyDescent="0.2">
      <c r="A215" s="169" t="s">
        <v>1581</v>
      </c>
      <c r="B215" s="86" t="s">
        <v>265</v>
      </c>
      <c r="C215" s="282">
        <f t="shared" si="6"/>
        <v>21335.29</v>
      </c>
      <c r="D215" s="282"/>
      <c r="E215" s="2">
        <v>0</v>
      </c>
      <c r="F215" s="282"/>
      <c r="G215" s="2">
        <v>21335.29</v>
      </c>
      <c r="H215" s="354">
        <v>45385</v>
      </c>
      <c r="I215" s="360"/>
    </row>
    <row r="216" spans="1:10" s="6" customFormat="1" ht="19.5" customHeight="1" x14ac:dyDescent="0.2">
      <c r="A216" s="169" t="s">
        <v>1582</v>
      </c>
      <c r="B216" s="86" t="s">
        <v>146</v>
      </c>
      <c r="C216" s="282">
        <f t="shared" si="6"/>
        <v>115217.63</v>
      </c>
      <c r="D216" s="282"/>
      <c r="E216" s="2">
        <v>0</v>
      </c>
      <c r="F216" s="282"/>
      <c r="G216" s="2">
        <v>115217.63</v>
      </c>
      <c r="H216" s="354">
        <v>45385</v>
      </c>
      <c r="I216" s="84"/>
    </row>
    <row r="217" spans="1:10" s="6" customFormat="1" ht="19.5" customHeight="1" x14ac:dyDescent="0.2">
      <c r="A217" s="393" t="s">
        <v>1723</v>
      </c>
      <c r="B217" s="86" t="s">
        <v>326</v>
      </c>
      <c r="C217" s="282">
        <f t="shared" si="6"/>
        <v>916922.88</v>
      </c>
      <c r="D217" s="282"/>
      <c r="E217" s="372">
        <v>820404.68</v>
      </c>
      <c r="F217" s="282"/>
      <c r="G217" s="372">
        <v>96518.2</v>
      </c>
      <c r="H217" s="354">
        <v>45399</v>
      </c>
      <c r="I217" s="84"/>
    </row>
    <row r="218" spans="1:10" s="6" customFormat="1" ht="19.5" customHeight="1" x14ac:dyDescent="0.2">
      <c r="A218" s="393" t="s">
        <v>1724</v>
      </c>
      <c r="B218" s="86" t="s">
        <v>1760</v>
      </c>
      <c r="C218" s="282">
        <f t="shared" si="6"/>
        <v>210161.61</v>
      </c>
      <c r="D218" s="282"/>
      <c r="E218" s="372">
        <v>188039.34</v>
      </c>
      <c r="F218" s="282"/>
      <c r="G218" s="372">
        <v>22122.27</v>
      </c>
      <c r="H218" s="354">
        <v>45399</v>
      </c>
      <c r="I218" s="84"/>
    </row>
    <row r="219" spans="1:10" s="6" customFormat="1" ht="19.5" customHeight="1" x14ac:dyDescent="0.2">
      <c r="A219" s="393" t="s">
        <v>1725</v>
      </c>
      <c r="B219" s="86" t="s">
        <v>447</v>
      </c>
      <c r="C219" s="282">
        <f t="shared" si="6"/>
        <v>208737.62</v>
      </c>
      <c r="D219" s="282"/>
      <c r="E219" s="372">
        <v>186765.24</v>
      </c>
      <c r="F219" s="282"/>
      <c r="G219" s="372">
        <v>21972.38</v>
      </c>
      <c r="H219" s="354">
        <v>45399</v>
      </c>
      <c r="I219" s="84"/>
      <c r="J219" s="59"/>
    </row>
    <row r="220" spans="1:10" s="6" customFormat="1" ht="19.5" customHeight="1" x14ac:dyDescent="0.2">
      <c r="A220" s="386" t="s">
        <v>1788</v>
      </c>
      <c r="B220" s="376" t="s">
        <v>829</v>
      </c>
      <c r="C220" s="282">
        <f t="shared" si="6"/>
        <v>58307.740000000005</v>
      </c>
      <c r="D220" s="282"/>
      <c r="E220" s="375">
        <v>30688.29</v>
      </c>
      <c r="F220" s="282"/>
      <c r="G220" s="372">
        <v>27619.45</v>
      </c>
      <c r="H220" s="354">
        <v>45399</v>
      </c>
      <c r="I220" s="84"/>
      <c r="J220" s="59"/>
    </row>
    <row r="221" spans="1:10" s="6" customFormat="1" ht="19.5" customHeight="1" x14ac:dyDescent="0.2">
      <c r="A221" s="86" t="s">
        <v>1831</v>
      </c>
      <c r="B221" s="86" t="s">
        <v>1832</v>
      </c>
      <c r="C221" s="296">
        <f t="shared" si="6"/>
        <v>949044</v>
      </c>
      <c r="D221" s="296"/>
      <c r="E221" s="2">
        <v>474522</v>
      </c>
      <c r="F221" s="399"/>
      <c r="G221" s="2">
        <v>474522</v>
      </c>
      <c r="H221" s="354">
        <v>45411</v>
      </c>
      <c r="I221" s="84"/>
      <c r="J221" s="59"/>
    </row>
    <row r="222" spans="1:10" s="6" customFormat="1" ht="19.5" customHeight="1" x14ac:dyDescent="0.2">
      <c r="A222" s="221" t="s">
        <v>1833</v>
      </c>
      <c r="B222" s="221" t="s">
        <v>1834</v>
      </c>
      <c r="C222" s="334">
        <f t="shared" si="6"/>
        <v>46391.97</v>
      </c>
      <c r="D222" s="334"/>
      <c r="E222" s="275">
        <v>23195.98</v>
      </c>
      <c r="F222" s="400"/>
      <c r="G222" s="275">
        <v>23195.99</v>
      </c>
      <c r="H222" s="388">
        <v>45407</v>
      </c>
      <c r="I222" s="220" t="s">
        <v>328</v>
      </c>
      <c r="J222" s="59"/>
    </row>
    <row r="223" spans="1:10" s="6" customFormat="1" ht="19.5" customHeight="1" x14ac:dyDescent="0.2">
      <c r="A223" s="86" t="s">
        <v>1835</v>
      </c>
      <c r="B223" s="86" t="s">
        <v>138</v>
      </c>
      <c r="C223" s="296">
        <f t="shared" si="6"/>
        <v>3714.5</v>
      </c>
      <c r="D223" s="296"/>
      <c r="E223" s="2">
        <v>1955</v>
      </c>
      <c r="F223" s="399"/>
      <c r="G223" s="2">
        <v>1759.5</v>
      </c>
      <c r="H223" s="354">
        <v>45411</v>
      </c>
      <c r="I223" s="84"/>
      <c r="J223" s="59"/>
    </row>
    <row r="224" spans="1:10" s="6" customFormat="1" ht="19.5" customHeight="1" x14ac:dyDescent="0.2">
      <c r="A224" s="86" t="s">
        <v>1836</v>
      </c>
      <c r="B224" s="86" t="s">
        <v>231</v>
      </c>
      <c r="C224" s="296">
        <f t="shared" si="6"/>
        <v>151957.72</v>
      </c>
      <c r="D224" s="296"/>
      <c r="E224" s="2">
        <v>135962.18</v>
      </c>
      <c r="F224" s="399"/>
      <c r="G224" s="2">
        <v>15995.54</v>
      </c>
      <c r="H224" s="354">
        <v>45411</v>
      </c>
      <c r="I224" s="84"/>
      <c r="J224" s="59"/>
    </row>
    <row r="225" spans="1:10" s="6" customFormat="1" ht="19.5" customHeight="1" x14ac:dyDescent="0.2">
      <c r="A225" s="86" t="s">
        <v>1837</v>
      </c>
      <c r="B225" s="86" t="s">
        <v>701</v>
      </c>
      <c r="C225" s="296">
        <f t="shared" si="6"/>
        <v>201932.24</v>
      </c>
      <c r="D225" s="296"/>
      <c r="E225" s="2">
        <v>106280.13</v>
      </c>
      <c r="F225" s="399"/>
      <c r="G225" s="2">
        <v>95652.11</v>
      </c>
      <c r="H225" s="354">
        <v>45411</v>
      </c>
      <c r="I225" s="84"/>
      <c r="J225" s="59"/>
    </row>
    <row r="226" spans="1:10" s="6" customFormat="1" ht="19.5" customHeight="1" x14ac:dyDescent="0.2">
      <c r="A226" s="86" t="s">
        <v>1838</v>
      </c>
      <c r="B226" s="86" t="s">
        <v>146</v>
      </c>
      <c r="C226" s="296">
        <f t="shared" si="6"/>
        <v>264253.94</v>
      </c>
      <c r="D226" s="296"/>
      <c r="E226" s="2">
        <v>139081.01999999999</v>
      </c>
      <c r="F226" s="399"/>
      <c r="G226" s="2">
        <v>125172.92</v>
      </c>
      <c r="H226" s="354">
        <v>45411</v>
      </c>
      <c r="I226" s="84"/>
      <c r="J226" s="59"/>
    </row>
    <row r="227" spans="1:10" s="6" customFormat="1" ht="19.5" customHeight="1" x14ac:dyDescent="0.2">
      <c r="A227" s="86" t="s">
        <v>1839</v>
      </c>
      <c r="B227" s="86" t="s">
        <v>138</v>
      </c>
      <c r="C227" s="296">
        <f t="shared" si="6"/>
        <v>41663.100000000006</v>
      </c>
      <c r="D227" s="296"/>
      <c r="E227" s="2">
        <v>21927.95</v>
      </c>
      <c r="F227" s="399"/>
      <c r="G227" s="2">
        <v>19735.150000000001</v>
      </c>
      <c r="H227" s="354">
        <v>45411</v>
      </c>
      <c r="I227" s="84"/>
      <c r="J227" s="59"/>
    </row>
    <row r="228" spans="1:10" s="6" customFormat="1" ht="19.5" customHeight="1" x14ac:dyDescent="0.2">
      <c r="A228" s="86" t="s">
        <v>1840</v>
      </c>
      <c r="B228" s="86" t="s">
        <v>1841</v>
      </c>
      <c r="C228" s="296">
        <f t="shared" si="6"/>
        <v>90871.07</v>
      </c>
      <c r="D228" s="296"/>
      <c r="E228" s="2">
        <v>47826.879999999997</v>
      </c>
      <c r="F228" s="399"/>
      <c r="G228" s="2">
        <v>43044.19</v>
      </c>
      <c r="H228" s="354">
        <v>45411</v>
      </c>
      <c r="I228" s="84"/>
      <c r="J228" s="59"/>
    </row>
    <row r="229" spans="1:10" s="6" customFormat="1" ht="19.5" customHeight="1" x14ac:dyDescent="0.2">
      <c r="A229" s="86" t="s">
        <v>1842</v>
      </c>
      <c r="B229" s="86" t="s">
        <v>1843</v>
      </c>
      <c r="C229" s="296">
        <f t="shared" si="6"/>
        <v>175336.43</v>
      </c>
      <c r="D229" s="296"/>
      <c r="E229" s="2">
        <v>92282.33</v>
      </c>
      <c r="F229" s="399"/>
      <c r="G229" s="2">
        <v>83054.100000000006</v>
      </c>
      <c r="H229" s="354">
        <v>45411</v>
      </c>
      <c r="I229" s="84"/>
      <c r="J229" s="59"/>
    </row>
    <row r="230" spans="1:10" s="6" customFormat="1" ht="19.5" customHeight="1" x14ac:dyDescent="0.2">
      <c r="A230" s="86" t="s">
        <v>1844</v>
      </c>
      <c r="B230" s="86" t="s">
        <v>1845</v>
      </c>
      <c r="C230" s="296">
        <f t="shared" si="6"/>
        <v>16511.759999999998</v>
      </c>
      <c r="D230" s="296"/>
      <c r="E230" s="2">
        <v>8690.4</v>
      </c>
      <c r="F230" s="399"/>
      <c r="G230" s="2">
        <v>7821.36</v>
      </c>
      <c r="H230" s="354">
        <v>45411</v>
      </c>
      <c r="I230" s="84"/>
      <c r="J230" s="59"/>
    </row>
    <row r="231" spans="1:10" s="6" customFormat="1" ht="19.5" customHeight="1" x14ac:dyDescent="0.2">
      <c r="A231" s="86" t="s">
        <v>1846</v>
      </c>
      <c r="B231" s="86" t="s">
        <v>1847</v>
      </c>
      <c r="C231" s="296">
        <f t="shared" si="6"/>
        <v>87333.42</v>
      </c>
      <c r="D231" s="296"/>
      <c r="E231" s="2">
        <v>45964.97</v>
      </c>
      <c r="F231" s="399"/>
      <c r="G231" s="2">
        <v>41368.449999999997</v>
      </c>
      <c r="H231" s="354">
        <v>45411</v>
      </c>
      <c r="I231" s="84"/>
      <c r="J231" s="59"/>
    </row>
    <row r="232" spans="1:10" s="6" customFormat="1" ht="19.5" customHeight="1" x14ac:dyDescent="0.2">
      <c r="A232" s="86" t="s">
        <v>1848</v>
      </c>
      <c r="B232" s="86" t="s">
        <v>225</v>
      </c>
      <c r="C232" s="296">
        <f t="shared" si="6"/>
        <v>185393.59</v>
      </c>
      <c r="D232" s="296"/>
      <c r="E232" s="2">
        <v>97575.58</v>
      </c>
      <c r="F232" s="399"/>
      <c r="G232" s="2">
        <v>87818.01</v>
      </c>
      <c r="H232" s="354">
        <v>45411</v>
      </c>
      <c r="I232" s="84"/>
      <c r="J232" s="59"/>
    </row>
    <row r="233" spans="1:10" s="6" customFormat="1" ht="19.5" customHeight="1" x14ac:dyDescent="0.2">
      <c r="A233" s="86" t="s">
        <v>1849</v>
      </c>
      <c r="B233" s="86" t="s">
        <v>829</v>
      </c>
      <c r="C233" s="296">
        <f t="shared" si="6"/>
        <v>67600.26999999999</v>
      </c>
      <c r="D233" s="282"/>
      <c r="E233" s="2">
        <v>35579.089999999997</v>
      </c>
      <c r="F233" s="375"/>
      <c r="G233" s="2">
        <v>32021.18</v>
      </c>
      <c r="H233" s="354">
        <v>45411</v>
      </c>
      <c r="I233" s="84"/>
      <c r="J233" s="59"/>
    </row>
    <row r="234" spans="1:10" s="6" customFormat="1" ht="19.5" customHeight="1" x14ac:dyDescent="0.2">
      <c r="A234" s="86" t="s">
        <v>1850</v>
      </c>
      <c r="B234" s="86" t="s">
        <v>1851</v>
      </c>
      <c r="C234" s="296">
        <f t="shared" si="6"/>
        <v>39946.729999999996</v>
      </c>
      <c r="D234" s="282"/>
      <c r="E234" s="2">
        <v>19973.37</v>
      </c>
      <c r="F234" s="375"/>
      <c r="G234" s="2">
        <v>19973.36</v>
      </c>
      <c r="H234" s="354">
        <v>45411</v>
      </c>
      <c r="I234" s="84"/>
      <c r="J234" s="59"/>
    </row>
    <row r="235" spans="1:10" s="6" customFormat="1" ht="19.5" customHeight="1" x14ac:dyDescent="0.2">
      <c r="A235" s="86" t="s">
        <v>1852</v>
      </c>
      <c r="B235" s="86" t="s">
        <v>1853</v>
      </c>
      <c r="C235" s="296">
        <f t="shared" si="6"/>
        <v>34029.21</v>
      </c>
      <c r="D235" s="282"/>
      <c r="E235" s="2">
        <v>17910.11</v>
      </c>
      <c r="F235" s="375"/>
      <c r="G235" s="2">
        <v>16119.1</v>
      </c>
      <c r="H235" s="354">
        <v>45411</v>
      </c>
      <c r="I235" s="84"/>
      <c r="J235" s="59"/>
    </row>
    <row r="236" spans="1:10" s="6" customFormat="1" ht="19.5" customHeight="1" x14ac:dyDescent="0.2">
      <c r="A236" s="86" t="s">
        <v>1854</v>
      </c>
      <c r="B236" s="86" t="s">
        <v>1853</v>
      </c>
      <c r="C236" s="282">
        <f t="shared" si="6"/>
        <v>30538.78</v>
      </c>
      <c r="D236" s="282"/>
      <c r="E236" s="2">
        <v>16073.04</v>
      </c>
      <c r="F236" s="375"/>
      <c r="G236" s="2">
        <v>14465.74</v>
      </c>
      <c r="H236" s="354">
        <v>45411</v>
      </c>
      <c r="I236" s="84"/>
      <c r="J236" s="59"/>
    </row>
    <row r="237" spans="1:10" s="6" customFormat="1" ht="19.5" customHeight="1" x14ac:dyDescent="0.2">
      <c r="A237" s="355" t="s">
        <v>1552</v>
      </c>
      <c r="B237" s="324"/>
      <c r="C237" s="74">
        <f>SUM(C199:C236)</f>
        <v>4334953.7600000007</v>
      </c>
      <c r="D237" s="74">
        <f t="shared" ref="D237:G237" si="7">SUM(D199:D236)</f>
        <v>0</v>
      </c>
      <c r="E237" s="74">
        <f t="shared" si="7"/>
        <v>2513273.16</v>
      </c>
      <c r="F237" s="74">
        <f t="shared" si="7"/>
        <v>0</v>
      </c>
      <c r="G237" s="74">
        <f t="shared" si="7"/>
        <v>1821680.6</v>
      </c>
      <c r="H237" s="174"/>
      <c r="I237" s="84"/>
      <c r="J237" s="59"/>
    </row>
    <row r="238" spans="1:10" s="6" customFormat="1" ht="19.5" customHeight="1" x14ac:dyDescent="0.2">
      <c r="A238" s="86" t="s">
        <v>1893</v>
      </c>
      <c r="B238" s="86" t="s">
        <v>1557</v>
      </c>
      <c r="C238" s="282">
        <f t="shared" si="6"/>
        <v>67505.919999999998</v>
      </c>
      <c r="D238" s="282"/>
      <c r="E238" s="2">
        <v>0</v>
      </c>
      <c r="F238" s="375"/>
      <c r="G238" s="2">
        <v>67505.919999999998</v>
      </c>
      <c r="H238" s="403">
        <v>45432</v>
      </c>
      <c r="I238" s="84"/>
      <c r="J238" s="59"/>
    </row>
    <row r="239" spans="1:10" s="6" customFormat="1" ht="19.5" customHeight="1" x14ac:dyDescent="0.2">
      <c r="A239" s="86" t="s">
        <v>1894</v>
      </c>
      <c r="B239" s="86" t="s">
        <v>381</v>
      </c>
      <c r="C239" s="282">
        <f t="shared" si="6"/>
        <v>4886.32</v>
      </c>
      <c r="D239" s="282"/>
      <c r="E239" s="2">
        <v>0</v>
      </c>
      <c r="F239" s="375"/>
      <c r="G239" s="2">
        <v>4886.32</v>
      </c>
      <c r="H239" s="403">
        <v>45432</v>
      </c>
      <c r="I239" s="84"/>
      <c r="J239" s="59"/>
    </row>
    <row r="240" spans="1:10" s="6" customFormat="1" ht="19.5" customHeight="1" x14ac:dyDescent="0.2">
      <c r="A240" s="86" t="s">
        <v>1895</v>
      </c>
      <c r="B240" s="86" t="s">
        <v>1896</v>
      </c>
      <c r="C240" s="282">
        <f t="shared" si="6"/>
        <v>78582.880000000005</v>
      </c>
      <c r="D240" s="282"/>
      <c r="E240" s="2">
        <v>0</v>
      </c>
      <c r="F240" s="375"/>
      <c r="G240" s="2">
        <v>78582.880000000005</v>
      </c>
      <c r="H240" s="403">
        <v>45432</v>
      </c>
      <c r="I240" s="84"/>
      <c r="J240" s="59"/>
    </row>
    <row r="241" spans="1:10" s="6" customFormat="1" ht="19.5" customHeight="1" x14ac:dyDescent="0.2">
      <c r="A241" s="221" t="s">
        <v>1897</v>
      </c>
      <c r="B241" s="221" t="s">
        <v>544</v>
      </c>
      <c r="C241" s="366">
        <f t="shared" si="6"/>
        <v>23450.47</v>
      </c>
      <c r="D241" s="366"/>
      <c r="E241" s="275">
        <v>0</v>
      </c>
      <c r="F241" s="404"/>
      <c r="G241" s="275">
        <v>23450.47</v>
      </c>
      <c r="H241" s="367">
        <v>45428</v>
      </c>
      <c r="I241" s="220" t="s">
        <v>328</v>
      </c>
      <c r="J241" s="59"/>
    </row>
    <row r="242" spans="1:10" s="6" customFormat="1" ht="19.5" customHeight="1" x14ac:dyDescent="0.2">
      <c r="A242" s="86" t="s">
        <v>1898</v>
      </c>
      <c r="B242" s="86" t="s">
        <v>1899</v>
      </c>
      <c r="C242" s="282">
        <f t="shared" si="6"/>
        <v>133422.18</v>
      </c>
      <c r="D242" s="282"/>
      <c r="E242" s="2">
        <v>0</v>
      </c>
      <c r="F242" s="375"/>
      <c r="G242" s="2">
        <v>133422.18</v>
      </c>
      <c r="H242" s="403">
        <v>45432</v>
      </c>
      <c r="I242" s="84"/>
      <c r="J242" s="59"/>
    </row>
    <row r="243" spans="1:10" s="6" customFormat="1" ht="19.5" customHeight="1" x14ac:dyDescent="0.2">
      <c r="A243" s="86" t="s">
        <v>1900</v>
      </c>
      <c r="B243" s="86" t="s">
        <v>610</v>
      </c>
      <c r="C243" s="282">
        <f t="shared" si="6"/>
        <v>117420.52</v>
      </c>
      <c r="D243" s="282"/>
      <c r="E243" s="2">
        <v>0</v>
      </c>
      <c r="F243" s="375"/>
      <c r="G243" s="2">
        <v>117420.52</v>
      </c>
      <c r="H243" s="403">
        <v>45432</v>
      </c>
      <c r="I243" s="84"/>
      <c r="J243" s="59"/>
    </row>
    <row r="244" spans="1:10" s="6" customFormat="1" ht="19.5" customHeight="1" x14ac:dyDescent="0.2">
      <c r="A244" s="86" t="s">
        <v>1901</v>
      </c>
      <c r="B244" s="86" t="s">
        <v>1902</v>
      </c>
      <c r="C244" s="282">
        <f t="shared" si="6"/>
        <v>33196.080000000002</v>
      </c>
      <c r="D244" s="282"/>
      <c r="E244" s="2">
        <v>0</v>
      </c>
      <c r="F244" s="375"/>
      <c r="G244" s="2">
        <v>33196.080000000002</v>
      </c>
      <c r="H244" s="403">
        <v>45432</v>
      </c>
      <c r="I244" s="84"/>
      <c r="J244" s="59"/>
    </row>
    <row r="245" spans="1:10" s="6" customFormat="1" ht="19.5" customHeight="1" x14ac:dyDescent="0.2">
      <c r="A245" s="86" t="s">
        <v>1903</v>
      </c>
      <c r="B245" s="86" t="s">
        <v>1902</v>
      </c>
      <c r="C245" s="282">
        <f t="shared" si="6"/>
        <v>26700.66</v>
      </c>
      <c r="D245" s="282"/>
      <c r="E245" s="2">
        <v>0</v>
      </c>
      <c r="F245" s="375"/>
      <c r="G245" s="2">
        <v>26700.66</v>
      </c>
      <c r="H245" s="403">
        <v>45432</v>
      </c>
      <c r="I245" s="84"/>
      <c r="J245" s="59"/>
    </row>
    <row r="246" spans="1:10" s="6" customFormat="1" ht="19.5" customHeight="1" x14ac:dyDescent="0.2">
      <c r="A246" s="86" t="s">
        <v>1904</v>
      </c>
      <c r="B246" s="86" t="s">
        <v>346</v>
      </c>
      <c r="C246" s="282">
        <f t="shared" si="6"/>
        <v>110670.43</v>
      </c>
      <c r="D246" s="282"/>
      <c r="E246" s="2">
        <v>0</v>
      </c>
      <c r="F246" s="375"/>
      <c r="G246" s="2">
        <v>110670.43</v>
      </c>
      <c r="H246" s="403">
        <v>45432</v>
      </c>
      <c r="I246" s="84"/>
      <c r="J246" s="59"/>
    </row>
    <row r="247" spans="1:10" s="6" customFormat="1" ht="19.5" customHeight="1" x14ac:dyDescent="0.2">
      <c r="A247" s="86" t="s">
        <v>1905</v>
      </c>
      <c r="B247" s="86" t="s">
        <v>211</v>
      </c>
      <c r="C247" s="282">
        <f t="shared" si="6"/>
        <v>77594.789999999994</v>
      </c>
      <c r="D247" s="282"/>
      <c r="E247" s="2">
        <v>0</v>
      </c>
      <c r="F247" s="375"/>
      <c r="G247" s="2">
        <v>77594.789999999994</v>
      </c>
      <c r="H247" s="403">
        <v>45432</v>
      </c>
      <c r="I247" s="84"/>
      <c r="J247" s="59"/>
    </row>
    <row r="248" spans="1:10" s="6" customFormat="1" ht="19.5" customHeight="1" x14ac:dyDescent="0.2">
      <c r="A248" s="86" t="s">
        <v>1906</v>
      </c>
      <c r="B248" s="86" t="s">
        <v>435</v>
      </c>
      <c r="C248" s="282">
        <f t="shared" si="6"/>
        <v>653038.31999999995</v>
      </c>
      <c r="D248" s="282"/>
      <c r="E248" s="2">
        <v>326519.15999999997</v>
      </c>
      <c r="F248" s="375"/>
      <c r="G248" s="2">
        <v>326519.15999999997</v>
      </c>
      <c r="H248" s="403">
        <v>45432</v>
      </c>
      <c r="I248" s="84"/>
      <c r="J248" s="59"/>
    </row>
    <row r="249" spans="1:10" s="6" customFormat="1" ht="19.5" customHeight="1" x14ac:dyDescent="0.2">
      <c r="A249" s="86" t="s">
        <v>1907</v>
      </c>
      <c r="B249" s="86" t="s">
        <v>1908</v>
      </c>
      <c r="C249" s="282">
        <f t="shared" si="6"/>
        <v>13746.61</v>
      </c>
      <c r="D249" s="282"/>
      <c r="E249" s="2">
        <v>6873.31</v>
      </c>
      <c r="F249" s="375"/>
      <c r="G249" s="2">
        <v>6873.3</v>
      </c>
      <c r="H249" s="403">
        <v>45432</v>
      </c>
      <c r="I249" s="84"/>
      <c r="J249" s="59"/>
    </row>
    <row r="250" spans="1:10" s="6" customFormat="1" ht="19.5" customHeight="1" x14ac:dyDescent="0.2">
      <c r="A250" s="86" t="s">
        <v>1909</v>
      </c>
      <c r="B250" s="86" t="s">
        <v>1627</v>
      </c>
      <c r="C250" s="282">
        <f t="shared" si="6"/>
        <v>706623.10000000009</v>
      </c>
      <c r="D250" s="282"/>
      <c r="E250" s="2">
        <v>371906.9</v>
      </c>
      <c r="F250" s="375"/>
      <c r="G250" s="2">
        <v>334716.2</v>
      </c>
      <c r="H250" s="403">
        <v>45432</v>
      </c>
      <c r="I250" s="84"/>
      <c r="J250" s="59"/>
    </row>
    <row r="251" spans="1:10" s="6" customFormat="1" ht="19.5" customHeight="1" x14ac:dyDescent="0.2">
      <c r="A251" s="86" t="s">
        <v>1910</v>
      </c>
      <c r="B251" s="86" t="s">
        <v>1911</v>
      </c>
      <c r="C251" s="282">
        <f t="shared" si="6"/>
        <v>78649.58</v>
      </c>
      <c r="D251" s="282"/>
      <c r="E251" s="2">
        <v>0</v>
      </c>
      <c r="F251" s="375"/>
      <c r="G251" s="2">
        <v>78649.58</v>
      </c>
      <c r="H251" s="403">
        <v>45432</v>
      </c>
      <c r="I251" s="84"/>
      <c r="J251" s="59"/>
    </row>
    <row r="252" spans="1:10" s="6" customFormat="1" ht="19.5" customHeight="1" x14ac:dyDescent="0.2">
      <c r="A252" s="86" t="s">
        <v>1912</v>
      </c>
      <c r="B252" s="86" t="s">
        <v>824</v>
      </c>
      <c r="C252" s="282">
        <f t="shared" si="6"/>
        <v>12597</v>
      </c>
      <c r="D252" s="282"/>
      <c r="E252" s="2">
        <v>0</v>
      </c>
      <c r="F252" s="375"/>
      <c r="G252" s="2">
        <v>12597</v>
      </c>
      <c r="H252" s="403">
        <v>45432</v>
      </c>
      <c r="I252" s="84"/>
      <c r="J252" s="59"/>
    </row>
    <row r="253" spans="1:10" s="6" customFormat="1" ht="19.5" customHeight="1" x14ac:dyDescent="0.2">
      <c r="A253" s="86" t="s">
        <v>1913</v>
      </c>
      <c r="B253" s="86" t="s">
        <v>1914</v>
      </c>
      <c r="C253" s="282">
        <f t="shared" si="6"/>
        <v>129149.4</v>
      </c>
      <c r="D253" s="282"/>
      <c r="E253" s="2">
        <v>67973.37</v>
      </c>
      <c r="F253" s="375"/>
      <c r="G253" s="2">
        <v>61176.03</v>
      </c>
      <c r="H253" s="403">
        <v>45432</v>
      </c>
      <c r="I253" s="84"/>
      <c r="J253" s="59"/>
    </row>
    <row r="254" spans="1:10" s="6" customFormat="1" ht="19.5" customHeight="1" x14ac:dyDescent="0.2">
      <c r="A254" s="86" t="s">
        <v>1915</v>
      </c>
      <c r="B254" s="86" t="s">
        <v>207</v>
      </c>
      <c r="C254" s="282">
        <f t="shared" si="6"/>
        <v>191056.04</v>
      </c>
      <c r="D254" s="282"/>
      <c r="E254" s="2">
        <v>0</v>
      </c>
      <c r="F254" s="375"/>
      <c r="G254" s="2">
        <v>191056.04</v>
      </c>
      <c r="H254" s="403">
        <v>45432</v>
      </c>
      <c r="I254" s="84"/>
      <c r="J254" s="59"/>
    </row>
    <row r="255" spans="1:10" s="6" customFormat="1" ht="19.5" customHeight="1" x14ac:dyDescent="0.2">
      <c r="A255" s="86" t="s">
        <v>1916</v>
      </c>
      <c r="B255" s="86" t="s">
        <v>1917</v>
      </c>
      <c r="C255" s="282">
        <f t="shared" si="6"/>
        <v>58419.64</v>
      </c>
      <c r="D255" s="282"/>
      <c r="E255" s="2">
        <v>30747.18</v>
      </c>
      <c r="F255" s="375"/>
      <c r="G255" s="2">
        <v>27672.46</v>
      </c>
      <c r="H255" s="403">
        <v>45432</v>
      </c>
      <c r="I255" s="84"/>
      <c r="J255" s="59"/>
    </row>
    <row r="256" spans="1:10" s="6" customFormat="1" ht="19.5" customHeight="1" x14ac:dyDescent="0.2">
      <c r="A256" s="86" t="s">
        <v>1918</v>
      </c>
      <c r="B256" s="86" t="s">
        <v>134</v>
      </c>
      <c r="C256" s="282">
        <f t="shared" si="6"/>
        <v>68719.22</v>
      </c>
      <c r="D256" s="282"/>
      <c r="E256" s="2">
        <v>36168.019999999997</v>
      </c>
      <c r="F256" s="375"/>
      <c r="G256" s="2">
        <v>32551.200000000001</v>
      </c>
      <c r="H256" s="403">
        <v>45432</v>
      </c>
      <c r="I256" s="84"/>
      <c r="J256" s="59"/>
    </row>
    <row r="257" spans="1:10" s="6" customFormat="1" ht="19.5" customHeight="1" x14ac:dyDescent="0.2">
      <c r="A257" s="86" t="s">
        <v>1919</v>
      </c>
      <c r="B257" s="86" t="s">
        <v>217</v>
      </c>
      <c r="C257" s="282">
        <f t="shared" si="6"/>
        <v>3171.49</v>
      </c>
      <c r="D257" s="282"/>
      <c r="E257" s="2">
        <v>1669.21</v>
      </c>
      <c r="F257" s="375"/>
      <c r="G257" s="2">
        <v>1502.28</v>
      </c>
      <c r="H257" s="403">
        <v>45432</v>
      </c>
      <c r="I257" s="84"/>
      <c r="J257" s="59"/>
    </row>
    <row r="258" spans="1:10" s="6" customFormat="1" ht="19.5" customHeight="1" x14ac:dyDescent="0.2">
      <c r="A258" s="86" t="s">
        <v>1920</v>
      </c>
      <c r="B258" s="86" t="s">
        <v>1853</v>
      </c>
      <c r="C258" s="282">
        <f t="shared" si="6"/>
        <v>22255.14</v>
      </c>
      <c r="D258" s="282"/>
      <c r="E258" s="2">
        <v>0</v>
      </c>
      <c r="F258" s="375"/>
      <c r="G258" s="2">
        <v>22255.14</v>
      </c>
      <c r="H258" s="403">
        <v>45432</v>
      </c>
      <c r="I258" s="84"/>
      <c r="J258" s="59"/>
    </row>
    <row r="259" spans="1:10" s="6" customFormat="1" ht="19.5" customHeight="1" x14ac:dyDescent="0.2">
      <c r="A259" s="86" t="s">
        <v>1921</v>
      </c>
      <c r="B259" s="86" t="s">
        <v>1922</v>
      </c>
      <c r="C259" s="282">
        <f t="shared" si="6"/>
        <v>553.46</v>
      </c>
      <c r="D259" s="282"/>
      <c r="E259" s="2">
        <v>0</v>
      </c>
      <c r="F259" s="375"/>
      <c r="G259" s="2">
        <v>553.46</v>
      </c>
      <c r="H259" s="403">
        <v>45432</v>
      </c>
      <c r="I259" s="84"/>
      <c r="J259" s="59"/>
    </row>
    <row r="260" spans="1:10" s="6" customFormat="1" ht="19.5" customHeight="1" x14ac:dyDescent="0.2">
      <c r="A260" s="86" t="s">
        <v>1923</v>
      </c>
      <c r="B260" s="86" t="s">
        <v>271</v>
      </c>
      <c r="C260" s="282">
        <f t="shared" si="6"/>
        <v>687070.06</v>
      </c>
      <c r="D260" s="282"/>
      <c r="E260" s="2">
        <v>361615.82</v>
      </c>
      <c r="F260" s="375"/>
      <c r="G260" s="2">
        <v>325454.24</v>
      </c>
      <c r="H260" s="403">
        <v>45432</v>
      </c>
      <c r="I260" s="84"/>
      <c r="J260" s="59"/>
    </row>
    <row r="261" spans="1:10" s="6" customFormat="1" ht="19.5" customHeight="1" x14ac:dyDescent="0.2">
      <c r="A261" s="86" t="s">
        <v>1924</v>
      </c>
      <c r="B261" s="86" t="s">
        <v>130</v>
      </c>
      <c r="C261" s="282">
        <f t="shared" si="6"/>
        <v>45649.65</v>
      </c>
      <c r="D261" s="282"/>
      <c r="E261" s="2">
        <v>24026.13</v>
      </c>
      <c r="F261" s="375"/>
      <c r="G261" s="2">
        <v>21623.52</v>
      </c>
      <c r="H261" s="403">
        <v>45432</v>
      </c>
      <c r="I261" s="84"/>
      <c r="J261" s="59"/>
    </row>
    <row r="262" spans="1:10" s="6" customFormat="1" ht="19.5" customHeight="1" x14ac:dyDescent="0.2">
      <c r="A262" s="86" t="s">
        <v>1925</v>
      </c>
      <c r="B262" s="86" t="s">
        <v>1926</v>
      </c>
      <c r="C262" s="282">
        <f t="shared" si="6"/>
        <v>149689.19</v>
      </c>
      <c r="D262" s="282"/>
      <c r="E262" s="2">
        <v>78783.789999999994</v>
      </c>
      <c r="F262" s="375"/>
      <c r="G262" s="2">
        <v>70905.399999999994</v>
      </c>
      <c r="H262" s="403">
        <v>45432</v>
      </c>
      <c r="I262" s="84"/>
      <c r="J262" s="59"/>
    </row>
    <row r="263" spans="1:10" s="6" customFormat="1" ht="19.5" customHeight="1" x14ac:dyDescent="0.2">
      <c r="A263" s="86" t="s">
        <v>1975</v>
      </c>
      <c r="B263" s="86" t="s">
        <v>326</v>
      </c>
      <c r="C263" s="282">
        <f t="shared" si="6"/>
        <v>1228916.6599999999</v>
      </c>
      <c r="D263" s="282"/>
      <c r="E263" s="2">
        <v>1099557.01</v>
      </c>
      <c r="F263" s="375"/>
      <c r="G263" s="2">
        <v>129359.65</v>
      </c>
      <c r="H263" s="403">
        <v>45432</v>
      </c>
      <c r="I263" s="84"/>
      <c r="J263" s="59"/>
    </row>
    <row r="264" spans="1:10" s="6" customFormat="1" ht="19.5" customHeight="1" x14ac:dyDescent="0.2">
      <c r="A264" s="86" t="s">
        <v>1976</v>
      </c>
      <c r="B264" s="86" t="s">
        <v>435</v>
      </c>
      <c r="C264" s="282">
        <f t="shared" ref="C264:C293" si="8">SUM(D264:G264)</f>
        <v>599400</v>
      </c>
      <c r="D264" s="282"/>
      <c r="E264" s="2">
        <v>509490</v>
      </c>
      <c r="F264" s="375"/>
      <c r="G264" s="2">
        <v>89910</v>
      </c>
      <c r="H264" s="403">
        <v>45432</v>
      </c>
      <c r="I264" s="84"/>
      <c r="J264" s="59"/>
    </row>
    <row r="265" spans="1:10" s="6" customFormat="1" ht="19.5" customHeight="1" x14ac:dyDescent="0.2">
      <c r="A265" s="86" t="s">
        <v>1977</v>
      </c>
      <c r="B265" s="86" t="s">
        <v>435</v>
      </c>
      <c r="C265" s="282">
        <f t="shared" si="8"/>
        <v>306277.8</v>
      </c>
      <c r="D265" s="282"/>
      <c r="E265" s="2">
        <v>260336.13</v>
      </c>
      <c r="F265" s="375"/>
      <c r="G265" s="2">
        <v>45941.67</v>
      </c>
      <c r="H265" s="403">
        <v>45432</v>
      </c>
      <c r="I265" s="84"/>
      <c r="J265" s="59"/>
    </row>
    <row r="266" spans="1:10" s="6" customFormat="1" ht="19.5" customHeight="1" x14ac:dyDescent="0.2">
      <c r="A266" s="86" t="s">
        <v>1978</v>
      </c>
      <c r="B266" s="86" t="s">
        <v>1908</v>
      </c>
      <c r="C266" s="282">
        <f t="shared" si="8"/>
        <v>79853.39</v>
      </c>
      <c r="D266" s="282"/>
      <c r="E266" s="2">
        <v>67875.38</v>
      </c>
      <c r="F266" s="375"/>
      <c r="G266" s="2">
        <v>11978.01</v>
      </c>
      <c r="H266" s="403">
        <v>45432</v>
      </c>
      <c r="I266" s="84"/>
      <c r="J266" s="59"/>
    </row>
    <row r="267" spans="1:10" s="6" customFormat="1" ht="19.5" customHeight="1" x14ac:dyDescent="0.2">
      <c r="A267" s="86" t="s">
        <v>1979</v>
      </c>
      <c r="B267" s="86" t="s">
        <v>1980</v>
      </c>
      <c r="C267" s="282">
        <f t="shared" si="8"/>
        <v>23521.62</v>
      </c>
      <c r="D267" s="282"/>
      <c r="E267" s="2">
        <v>21045.66</v>
      </c>
      <c r="F267" s="375"/>
      <c r="G267" s="2">
        <v>2475.96</v>
      </c>
      <c r="H267" s="403">
        <v>45432</v>
      </c>
      <c r="I267" s="84"/>
      <c r="J267" s="59"/>
    </row>
    <row r="268" spans="1:10" s="6" customFormat="1" ht="19.5" customHeight="1" x14ac:dyDescent="0.2">
      <c r="A268" s="86" t="s">
        <v>1981</v>
      </c>
      <c r="B268" s="86" t="s">
        <v>840</v>
      </c>
      <c r="C268" s="282">
        <f t="shared" si="8"/>
        <v>511575</v>
      </c>
      <c r="D268" s="282"/>
      <c r="E268" s="2">
        <v>457725</v>
      </c>
      <c r="F268" s="375"/>
      <c r="G268" s="2">
        <v>53850</v>
      </c>
      <c r="H268" s="403">
        <v>45432</v>
      </c>
      <c r="I268" s="84"/>
      <c r="J268" s="59"/>
    </row>
    <row r="269" spans="1:10" s="6" customFormat="1" ht="19.5" customHeight="1" x14ac:dyDescent="0.2">
      <c r="A269" s="86" t="s">
        <v>2037</v>
      </c>
      <c r="B269" s="86" t="s">
        <v>312</v>
      </c>
      <c r="C269" s="282">
        <f t="shared" si="8"/>
        <v>145794.25</v>
      </c>
      <c r="D269" s="282"/>
      <c r="E269" s="2">
        <v>0</v>
      </c>
      <c r="F269" s="375"/>
      <c r="G269" s="2">
        <v>145794.25</v>
      </c>
      <c r="H269" s="403">
        <v>45436</v>
      </c>
      <c r="I269" s="84"/>
      <c r="J269" s="59"/>
    </row>
    <row r="270" spans="1:10" s="6" customFormat="1" ht="19.5" customHeight="1" x14ac:dyDescent="0.2">
      <c r="A270" s="221" t="s">
        <v>2038</v>
      </c>
      <c r="B270" s="221" t="s">
        <v>544</v>
      </c>
      <c r="C270" s="366">
        <f t="shared" si="8"/>
        <v>26914.62</v>
      </c>
      <c r="D270" s="366"/>
      <c r="E270" s="275">
        <v>0</v>
      </c>
      <c r="F270" s="404"/>
      <c r="G270" s="275">
        <v>26914.62</v>
      </c>
      <c r="H270" s="367">
        <v>45436</v>
      </c>
      <c r="I270" s="220" t="s">
        <v>328</v>
      </c>
      <c r="J270" s="59"/>
    </row>
    <row r="271" spans="1:10" s="6" customFormat="1" ht="19.5" customHeight="1" x14ac:dyDescent="0.2">
      <c r="A271" s="86" t="s">
        <v>2039</v>
      </c>
      <c r="B271" s="86" t="s">
        <v>2040</v>
      </c>
      <c r="C271" s="282">
        <f t="shared" si="8"/>
        <v>32697.47</v>
      </c>
      <c r="D271" s="282"/>
      <c r="E271" s="2">
        <v>0</v>
      </c>
      <c r="F271" s="375"/>
      <c r="G271" s="2">
        <v>32697.47</v>
      </c>
      <c r="H271" s="403">
        <v>45436</v>
      </c>
      <c r="I271" s="84"/>
      <c r="J271" s="59"/>
    </row>
    <row r="272" spans="1:10" s="6" customFormat="1" ht="19.5" customHeight="1" x14ac:dyDescent="0.2">
      <c r="A272" s="86" t="s">
        <v>2041</v>
      </c>
      <c r="B272" s="86" t="s">
        <v>695</v>
      </c>
      <c r="C272" s="282">
        <f t="shared" si="8"/>
        <v>47704.75</v>
      </c>
      <c r="D272" s="282"/>
      <c r="E272" s="2">
        <v>0</v>
      </c>
      <c r="F272" s="375"/>
      <c r="G272" s="2">
        <v>47704.75</v>
      </c>
      <c r="H272" s="403">
        <v>45436</v>
      </c>
      <c r="I272" s="84"/>
      <c r="J272" s="59"/>
    </row>
    <row r="273" spans="1:10" s="6" customFormat="1" ht="19.5" customHeight="1" x14ac:dyDescent="0.2">
      <c r="A273" s="86" t="s">
        <v>2042</v>
      </c>
      <c r="B273" s="86" t="s">
        <v>2043</v>
      </c>
      <c r="C273" s="282">
        <f t="shared" si="8"/>
        <v>6422.74</v>
      </c>
      <c r="D273" s="282"/>
      <c r="E273" s="2">
        <v>0</v>
      </c>
      <c r="F273" s="375"/>
      <c r="G273" s="2">
        <v>6422.74</v>
      </c>
      <c r="H273" s="403">
        <v>45436</v>
      </c>
      <c r="I273" s="84"/>
      <c r="J273" s="59"/>
    </row>
    <row r="274" spans="1:10" s="6" customFormat="1" ht="19.5" customHeight="1" x14ac:dyDescent="0.2">
      <c r="A274" s="86" t="s">
        <v>2044</v>
      </c>
      <c r="B274" s="86" t="s">
        <v>197</v>
      </c>
      <c r="C274" s="282">
        <f t="shared" si="8"/>
        <v>22879.27</v>
      </c>
      <c r="D274" s="282"/>
      <c r="E274" s="2">
        <v>0</v>
      </c>
      <c r="F274" s="375"/>
      <c r="G274" s="2">
        <v>22879.27</v>
      </c>
      <c r="H274" s="403">
        <v>45436</v>
      </c>
      <c r="I274" s="84"/>
      <c r="J274" s="59"/>
    </row>
    <row r="275" spans="1:10" s="6" customFormat="1" ht="19.5" customHeight="1" x14ac:dyDescent="0.2">
      <c r="A275" s="86" t="s">
        <v>2045</v>
      </c>
      <c r="B275" s="86" t="s">
        <v>197</v>
      </c>
      <c r="C275" s="282">
        <f t="shared" si="8"/>
        <v>69613.440000000002</v>
      </c>
      <c r="D275" s="282"/>
      <c r="E275" s="2">
        <v>0</v>
      </c>
      <c r="F275" s="375"/>
      <c r="G275" s="2">
        <v>69613.440000000002</v>
      </c>
      <c r="H275" s="403">
        <v>45436</v>
      </c>
      <c r="I275" s="84"/>
      <c r="J275" s="59"/>
    </row>
    <row r="276" spans="1:10" s="6" customFormat="1" ht="19.5" customHeight="1" x14ac:dyDescent="0.2">
      <c r="A276" s="86" t="s">
        <v>2046</v>
      </c>
      <c r="B276" s="86" t="s">
        <v>312</v>
      </c>
      <c r="C276" s="282">
        <f t="shared" si="8"/>
        <v>916879.75</v>
      </c>
      <c r="D276" s="282"/>
      <c r="E276" s="2">
        <v>0</v>
      </c>
      <c r="F276" s="375"/>
      <c r="G276" s="2">
        <v>916879.75</v>
      </c>
      <c r="H276" s="403">
        <v>45436</v>
      </c>
      <c r="I276" s="84"/>
      <c r="J276" s="59"/>
    </row>
    <row r="277" spans="1:10" s="6" customFormat="1" ht="19.5" customHeight="1" x14ac:dyDescent="0.2">
      <c r="A277" s="86" t="s">
        <v>2047</v>
      </c>
      <c r="B277" s="86" t="s">
        <v>2048</v>
      </c>
      <c r="C277" s="282">
        <f t="shared" si="8"/>
        <v>23544</v>
      </c>
      <c r="D277" s="282"/>
      <c r="E277" s="2">
        <v>0</v>
      </c>
      <c r="F277" s="375"/>
      <c r="G277" s="2">
        <v>23544</v>
      </c>
      <c r="H277" s="403">
        <v>45436</v>
      </c>
      <c r="I277" s="84"/>
      <c r="J277" s="59"/>
    </row>
    <row r="278" spans="1:10" s="6" customFormat="1" ht="19.5" customHeight="1" x14ac:dyDescent="0.2">
      <c r="A278" s="86" t="s">
        <v>2049</v>
      </c>
      <c r="B278" s="86" t="s">
        <v>346</v>
      </c>
      <c r="C278" s="282">
        <f t="shared" si="8"/>
        <v>529322.55000000005</v>
      </c>
      <c r="D278" s="282"/>
      <c r="E278" s="2">
        <v>0</v>
      </c>
      <c r="F278" s="375"/>
      <c r="G278" s="2">
        <v>529322.55000000005</v>
      </c>
      <c r="H278" s="403">
        <v>45436</v>
      </c>
      <c r="I278" s="84"/>
      <c r="J278" s="59"/>
    </row>
    <row r="279" spans="1:10" s="6" customFormat="1" ht="19.5" customHeight="1" x14ac:dyDescent="0.2">
      <c r="A279" s="86" t="s">
        <v>2050</v>
      </c>
      <c r="B279" s="86" t="s">
        <v>510</v>
      </c>
      <c r="C279" s="282">
        <f t="shared" si="8"/>
        <v>117803.22</v>
      </c>
      <c r="D279" s="282"/>
      <c r="E279" s="2">
        <v>0</v>
      </c>
      <c r="F279" s="375"/>
      <c r="G279" s="2">
        <v>117803.22</v>
      </c>
      <c r="H279" s="403">
        <v>45436</v>
      </c>
      <c r="I279" s="84"/>
      <c r="J279" s="59"/>
    </row>
    <row r="280" spans="1:10" s="6" customFormat="1" ht="19.5" customHeight="1" x14ac:dyDescent="0.2">
      <c r="A280" s="86" t="s">
        <v>2051</v>
      </c>
      <c r="B280" s="86" t="s">
        <v>1548</v>
      </c>
      <c r="C280" s="282">
        <f t="shared" si="8"/>
        <v>61071.83</v>
      </c>
      <c r="D280" s="282"/>
      <c r="E280" s="2">
        <v>0</v>
      </c>
      <c r="F280" s="375"/>
      <c r="G280" s="2">
        <v>61071.83</v>
      </c>
      <c r="H280" s="403">
        <v>45436</v>
      </c>
      <c r="I280" s="84"/>
      <c r="J280" s="59"/>
    </row>
    <row r="281" spans="1:10" s="6" customFormat="1" ht="19.5" customHeight="1" x14ac:dyDescent="0.2">
      <c r="A281" s="86" t="s">
        <v>2052</v>
      </c>
      <c r="B281" s="86" t="s">
        <v>2053</v>
      </c>
      <c r="C281" s="282">
        <f t="shared" si="8"/>
        <v>4664.97</v>
      </c>
      <c r="D281" s="282"/>
      <c r="E281" s="2">
        <v>0</v>
      </c>
      <c r="F281" s="375"/>
      <c r="G281" s="2">
        <v>4664.97</v>
      </c>
      <c r="H281" s="403">
        <v>45436</v>
      </c>
      <c r="I281" s="84"/>
      <c r="J281" s="59"/>
    </row>
    <row r="282" spans="1:10" s="6" customFormat="1" ht="19.5" customHeight="1" x14ac:dyDescent="0.2">
      <c r="A282" s="86" t="s">
        <v>2054</v>
      </c>
      <c r="B282" s="86" t="s">
        <v>892</v>
      </c>
      <c r="C282" s="282">
        <f t="shared" si="8"/>
        <v>24878.51</v>
      </c>
      <c r="D282" s="282"/>
      <c r="E282" s="2">
        <v>0</v>
      </c>
      <c r="F282" s="375"/>
      <c r="G282" s="2">
        <v>24878.51</v>
      </c>
      <c r="H282" s="403">
        <v>45436</v>
      </c>
      <c r="I282" s="84"/>
      <c r="J282" s="59"/>
    </row>
    <row r="283" spans="1:10" s="6" customFormat="1" ht="19.5" customHeight="1" x14ac:dyDescent="0.2">
      <c r="A283" s="86" t="s">
        <v>2055</v>
      </c>
      <c r="B283" s="86" t="s">
        <v>892</v>
      </c>
      <c r="C283" s="282">
        <f t="shared" si="8"/>
        <v>2089.59</v>
      </c>
      <c r="D283" s="282"/>
      <c r="E283" s="2">
        <v>0</v>
      </c>
      <c r="F283" s="375"/>
      <c r="G283" s="2">
        <v>2089.59</v>
      </c>
      <c r="H283" s="403">
        <v>45436</v>
      </c>
      <c r="I283" s="84"/>
      <c r="J283" s="59"/>
    </row>
    <row r="284" spans="1:10" s="6" customFormat="1" ht="19.5" customHeight="1" x14ac:dyDescent="0.2">
      <c r="A284" s="86" t="s">
        <v>2056</v>
      </c>
      <c r="B284" s="86" t="s">
        <v>824</v>
      </c>
      <c r="C284" s="282">
        <f t="shared" si="8"/>
        <v>1982865.3</v>
      </c>
      <c r="D284" s="282"/>
      <c r="E284" s="2">
        <v>0</v>
      </c>
      <c r="F284" s="375"/>
      <c r="G284" s="2">
        <v>1982865.3</v>
      </c>
      <c r="H284" s="403">
        <v>45436</v>
      </c>
      <c r="I284" s="84"/>
      <c r="J284" s="59"/>
    </row>
    <row r="285" spans="1:10" s="6" customFormat="1" ht="19.5" customHeight="1" x14ac:dyDescent="0.2">
      <c r="A285" s="86" t="s">
        <v>2057</v>
      </c>
      <c r="B285" s="86" t="s">
        <v>2058</v>
      </c>
      <c r="C285" s="282">
        <f t="shared" si="8"/>
        <v>55726.9</v>
      </c>
      <c r="D285" s="282"/>
      <c r="E285" s="2">
        <v>0</v>
      </c>
      <c r="F285" s="375"/>
      <c r="G285" s="2">
        <v>55726.9</v>
      </c>
      <c r="H285" s="403">
        <v>45436</v>
      </c>
      <c r="I285" s="84"/>
      <c r="J285" s="59"/>
    </row>
    <row r="286" spans="1:10" s="6" customFormat="1" ht="19.5" customHeight="1" x14ac:dyDescent="0.2">
      <c r="A286" s="86" t="s">
        <v>2059</v>
      </c>
      <c r="B286" s="86" t="s">
        <v>2060</v>
      </c>
      <c r="C286" s="282">
        <f t="shared" si="8"/>
        <v>19831.28</v>
      </c>
      <c r="D286" s="282"/>
      <c r="E286" s="2">
        <v>0</v>
      </c>
      <c r="F286" s="375"/>
      <c r="G286" s="2">
        <v>19831.28</v>
      </c>
      <c r="H286" s="403">
        <v>45436</v>
      </c>
      <c r="I286" s="84"/>
      <c r="J286" s="59"/>
    </row>
    <row r="287" spans="1:10" s="6" customFormat="1" ht="19.5" customHeight="1" x14ac:dyDescent="0.2">
      <c r="A287" s="86" t="s">
        <v>2061</v>
      </c>
      <c r="B287" s="86" t="s">
        <v>2062</v>
      </c>
      <c r="C287" s="282">
        <f t="shared" si="8"/>
        <v>2550.34</v>
      </c>
      <c r="D287" s="282"/>
      <c r="E287" s="2">
        <v>0</v>
      </c>
      <c r="F287" s="375"/>
      <c r="G287" s="2">
        <v>2550.34</v>
      </c>
      <c r="H287" s="403">
        <v>45436</v>
      </c>
      <c r="I287" s="84"/>
      <c r="J287" s="59"/>
    </row>
    <row r="288" spans="1:10" s="6" customFormat="1" ht="19.5" customHeight="1" x14ac:dyDescent="0.2">
      <c r="A288" s="86" t="s">
        <v>2063</v>
      </c>
      <c r="B288" s="86" t="s">
        <v>2064</v>
      </c>
      <c r="C288" s="282">
        <f t="shared" si="8"/>
        <v>23411.37</v>
      </c>
      <c r="D288" s="282"/>
      <c r="E288" s="2">
        <v>0</v>
      </c>
      <c r="F288" s="375"/>
      <c r="G288" s="2">
        <v>23411.37</v>
      </c>
      <c r="H288" s="403">
        <v>45436</v>
      </c>
      <c r="I288" s="84"/>
      <c r="J288" s="59"/>
    </row>
    <row r="289" spans="1:10" s="6" customFormat="1" ht="19.5" customHeight="1" x14ac:dyDescent="0.2">
      <c r="A289" s="86" t="s">
        <v>2065</v>
      </c>
      <c r="B289" s="86" t="s">
        <v>2066</v>
      </c>
      <c r="C289" s="282">
        <f t="shared" si="8"/>
        <v>2028.76</v>
      </c>
      <c r="D289" s="282"/>
      <c r="E289" s="2">
        <v>0</v>
      </c>
      <c r="F289" s="375"/>
      <c r="G289" s="2">
        <v>2028.76</v>
      </c>
      <c r="H289" s="403">
        <v>45436</v>
      </c>
      <c r="I289" s="84"/>
      <c r="J289" s="59"/>
    </row>
    <row r="290" spans="1:10" s="6" customFormat="1" ht="19.5" customHeight="1" x14ac:dyDescent="0.2">
      <c r="A290" s="86" t="s">
        <v>2067</v>
      </c>
      <c r="B290" s="86" t="s">
        <v>624</v>
      </c>
      <c r="C290" s="282">
        <f t="shared" si="8"/>
        <v>28158.47</v>
      </c>
      <c r="D290" s="282"/>
      <c r="E290" s="2">
        <v>0</v>
      </c>
      <c r="F290" s="375"/>
      <c r="G290" s="2">
        <v>28158.47</v>
      </c>
      <c r="H290" s="403">
        <v>45436</v>
      </c>
      <c r="I290" s="84"/>
      <c r="J290" s="59"/>
    </row>
    <row r="291" spans="1:10" s="6" customFormat="1" ht="19.5" customHeight="1" x14ac:dyDescent="0.2">
      <c r="A291" s="86" t="s">
        <v>2068</v>
      </c>
      <c r="B291" s="86" t="s">
        <v>2069</v>
      </c>
      <c r="C291" s="282">
        <f t="shared" si="8"/>
        <v>31356.87</v>
      </c>
      <c r="D291" s="282"/>
      <c r="E291" s="2">
        <v>16503.62</v>
      </c>
      <c r="F291" s="375"/>
      <c r="G291" s="2">
        <v>14853.25</v>
      </c>
      <c r="H291" s="403">
        <v>45436</v>
      </c>
      <c r="I291" s="84"/>
      <c r="J291" s="59"/>
    </row>
    <row r="292" spans="1:10" s="6" customFormat="1" ht="19.5" customHeight="1" x14ac:dyDescent="0.2">
      <c r="A292" s="86" t="s">
        <v>2070</v>
      </c>
      <c r="B292" s="86" t="s">
        <v>317</v>
      </c>
      <c r="C292" s="282">
        <f t="shared" si="8"/>
        <v>36142.21</v>
      </c>
      <c r="D292" s="282"/>
      <c r="E292" s="2">
        <v>0</v>
      </c>
      <c r="F292" s="375"/>
      <c r="G292" s="2">
        <v>36142.21</v>
      </c>
      <c r="H292" s="403">
        <v>45436</v>
      </c>
      <c r="I292" s="84"/>
      <c r="J292" s="59"/>
    </row>
    <row r="293" spans="1:10" s="6" customFormat="1" ht="19.5" customHeight="1" x14ac:dyDescent="0.2">
      <c r="A293" s="86" t="s">
        <v>2071</v>
      </c>
      <c r="B293" s="86" t="s">
        <v>2072</v>
      </c>
      <c r="C293" s="282">
        <f t="shared" si="8"/>
        <v>41663.29</v>
      </c>
      <c r="D293" s="282"/>
      <c r="E293" s="2">
        <v>0</v>
      </c>
      <c r="F293" s="375"/>
      <c r="G293" s="2">
        <v>41663.29</v>
      </c>
      <c r="H293" s="403">
        <v>45436</v>
      </c>
      <c r="I293" s="84"/>
      <c r="J293" s="59"/>
    </row>
    <row r="294" spans="1:10" s="6" customFormat="1" ht="19.5" customHeight="1" x14ac:dyDescent="0.2">
      <c r="A294" s="355" t="s">
        <v>1881</v>
      </c>
      <c r="B294" s="324"/>
      <c r="C294" s="74">
        <f>SUM(C238:C293)</f>
        <v>10499378.369999997</v>
      </c>
      <c r="D294" s="74">
        <f t="shared" ref="D294:G294" si="9">SUM(D238:D293)</f>
        <v>0</v>
      </c>
      <c r="E294" s="74">
        <f t="shared" si="9"/>
        <v>3738815.69</v>
      </c>
      <c r="F294" s="74">
        <f t="shared" si="9"/>
        <v>0</v>
      </c>
      <c r="G294" s="74">
        <f t="shared" si="9"/>
        <v>6760562.6799999988</v>
      </c>
      <c r="H294" s="174"/>
      <c r="I294" s="84"/>
      <c r="J294" s="59"/>
    </row>
    <row r="295" spans="1:10" s="6" customFormat="1" ht="19.5" customHeight="1" x14ac:dyDescent="0.2">
      <c r="A295" s="448" t="s">
        <v>2116</v>
      </c>
      <c r="B295" s="449" t="s">
        <v>2117</v>
      </c>
      <c r="C295" s="2">
        <f>SUM(D295:G295)</f>
        <v>24747.97</v>
      </c>
      <c r="D295" s="2"/>
      <c r="E295" s="2">
        <v>0</v>
      </c>
      <c r="F295" s="2"/>
      <c r="G295" s="2">
        <v>24747.97</v>
      </c>
      <c r="H295" s="403">
        <v>45471</v>
      </c>
      <c r="I295" s="84"/>
      <c r="J295" s="59"/>
    </row>
    <row r="296" spans="1:10" s="6" customFormat="1" ht="19.5" customHeight="1" thickBot="1" x14ac:dyDescent="0.25">
      <c r="A296" s="355" t="s">
        <v>2083</v>
      </c>
      <c r="B296" s="324"/>
      <c r="C296" s="74">
        <f>SUM(C295:C295)</f>
        <v>24747.97</v>
      </c>
      <c r="D296" s="74">
        <f>SUM(D295:D295)</f>
        <v>0</v>
      </c>
      <c r="E296" s="74">
        <f>SUM(E295:E295)</f>
        <v>0</v>
      </c>
      <c r="F296" s="74">
        <f>SUM(F295:F295)</f>
        <v>0</v>
      </c>
      <c r="G296" s="74">
        <f>SUM(G295:G295)</f>
        <v>24747.97</v>
      </c>
      <c r="H296" s="174"/>
      <c r="I296" s="84"/>
      <c r="J296" s="59"/>
    </row>
    <row r="297" spans="1:10" s="6" customFormat="1" ht="30" customHeight="1" thickBot="1" x14ac:dyDescent="0.25">
      <c r="A297" s="213" t="s">
        <v>17</v>
      </c>
      <c r="B297" s="214"/>
      <c r="C297" s="215">
        <f>C198+C237+C294+C296</f>
        <v>36867951.700000003</v>
      </c>
      <c r="D297" s="215">
        <f>D198+D237+D294+D296</f>
        <v>0</v>
      </c>
      <c r="E297" s="215">
        <f>E198+E237+E294+E296</f>
        <v>7783153.0800000001</v>
      </c>
      <c r="F297" s="215">
        <f>F198+F237+F294+F296</f>
        <v>0</v>
      </c>
      <c r="G297" s="215">
        <f>G198+G237+G294+G296</f>
        <v>29084798.620000008</v>
      </c>
      <c r="H297" s="216"/>
      <c r="I297" s="84"/>
    </row>
    <row r="298" spans="1:10" s="6" customFormat="1" ht="19.5" customHeight="1" thickBot="1" x14ac:dyDescent="0.25">
      <c r="A298" s="241"/>
      <c r="B298" s="242"/>
      <c r="C298" s="243"/>
      <c r="D298" s="243"/>
      <c r="E298" s="243"/>
      <c r="F298" s="243"/>
      <c r="G298" s="243"/>
      <c r="H298" s="243"/>
      <c r="I298" s="84"/>
    </row>
    <row r="299" spans="1:10" s="6" customFormat="1" ht="19.5" customHeight="1" thickBot="1" x14ac:dyDescent="0.25">
      <c r="A299"/>
      <c r="B299"/>
      <c r="C299"/>
      <c r="D299" s="258" t="s">
        <v>20</v>
      </c>
      <c r="E299" s="259" t="s">
        <v>21</v>
      </c>
      <c r="F299" s="259" t="s">
        <v>22</v>
      </c>
      <c r="G299" s="260" t="s">
        <v>23</v>
      </c>
      <c r="H299" s="5"/>
      <c r="I299" s="84"/>
    </row>
    <row r="300" spans="1:10" s="6" customFormat="1" ht="28.5" customHeight="1" x14ac:dyDescent="0.2">
      <c r="A300" s="180" t="s">
        <v>44</v>
      </c>
      <c r="B300" s="97"/>
      <c r="C300" s="281">
        <f>C297-C301</f>
        <v>36026718.630000003</v>
      </c>
      <c r="D300" s="281">
        <f t="shared" ref="D300:G300" si="10">D297-D301</f>
        <v>0</v>
      </c>
      <c r="E300" s="281">
        <f t="shared" si="10"/>
        <v>7713677.1500000004</v>
      </c>
      <c r="F300" s="281">
        <f t="shared" si="10"/>
        <v>0</v>
      </c>
      <c r="G300" s="337">
        <f t="shared" si="10"/>
        <v>28313041.480000008</v>
      </c>
      <c r="H300" s="408">
        <f>E300-7697173.53</f>
        <v>16503.620000000112</v>
      </c>
      <c r="I300" s="84"/>
    </row>
    <row r="301" spans="1:10" s="6" customFormat="1" ht="24.75" customHeight="1" x14ac:dyDescent="0.2">
      <c r="A301" s="139" t="s">
        <v>43</v>
      </c>
      <c r="B301" s="86"/>
      <c r="C301" s="336">
        <f>C12+C13+C14+C195+C222+C241+C270</f>
        <v>841233.07</v>
      </c>
      <c r="D301" s="336">
        <f>D12+D13+D14+D195+D222+D241+D270</f>
        <v>0</v>
      </c>
      <c r="E301" s="336">
        <f>E12+E13+E14+E195+E222+E241+E270</f>
        <v>69475.929999999993</v>
      </c>
      <c r="F301" s="336">
        <f>F12+F13+F14+F195+F222+F241+F270</f>
        <v>0</v>
      </c>
      <c r="G301" s="409">
        <f>G12+G13+G14+G195+G222+G241+G270</f>
        <v>771757.14</v>
      </c>
      <c r="H301" s="5"/>
      <c r="I301" s="84"/>
    </row>
    <row r="302" spans="1:10" s="6" customFormat="1" ht="26.25" customHeight="1" x14ac:dyDescent="0.2">
      <c r="A302" s="251" t="s">
        <v>19</v>
      </c>
      <c r="B302" s="107"/>
      <c r="C302" s="108">
        <f>SUM(C300:C301)</f>
        <v>36867951.700000003</v>
      </c>
      <c r="D302" s="108">
        <f t="shared" ref="D302:G302" si="11">SUM(D300:D301)</f>
        <v>0</v>
      </c>
      <c r="E302" s="108">
        <f t="shared" si="11"/>
        <v>7783153.0800000001</v>
      </c>
      <c r="F302" s="108">
        <f t="shared" si="11"/>
        <v>0</v>
      </c>
      <c r="G302" s="252">
        <f t="shared" si="11"/>
        <v>29084798.620000008</v>
      </c>
      <c r="H302" s="5"/>
      <c r="I302" s="84"/>
    </row>
    <row r="303" spans="1:10" s="6" customFormat="1" ht="26.25" customHeight="1" x14ac:dyDescent="0.2">
      <c r="A303" s="253" t="s">
        <v>101</v>
      </c>
      <c r="B303" s="186"/>
      <c r="C303" s="196">
        <f>SUM(D303:G303)</f>
        <v>0</v>
      </c>
      <c r="D303" s="196">
        <v>0</v>
      </c>
      <c r="E303" s="196">
        <v>0</v>
      </c>
      <c r="F303" s="196">
        <v>0</v>
      </c>
      <c r="G303" s="254">
        <v>0</v>
      </c>
      <c r="H303" s="5"/>
      <c r="I303" s="84"/>
    </row>
    <row r="304" spans="1:10" s="6" customFormat="1" ht="25.5" customHeight="1" thickBot="1" x14ac:dyDescent="0.25">
      <c r="A304" s="131" t="s">
        <v>100</v>
      </c>
      <c r="B304" s="266"/>
      <c r="C304" s="132">
        <f>C302-C303</f>
        <v>36867951.700000003</v>
      </c>
      <c r="D304" s="132">
        <f t="shared" ref="D304:G304" si="12">D302-D303</f>
        <v>0</v>
      </c>
      <c r="E304" s="132">
        <f t="shared" si="12"/>
        <v>7783153.0800000001</v>
      </c>
      <c r="F304" s="132">
        <f t="shared" si="12"/>
        <v>0</v>
      </c>
      <c r="G304" s="267">
        <f t="shared" si="12"/>
        <v>29084798.620000008</v>
      </c>
      <c r="H304" s="5"/>
      <c r="I304" s="84"/>
    </row>
    <row r="305" spans="1:9" s="6" customFormat="1" ht="30.75" customHeight="1" x14ac:dyDescent="0.2">
      <c r="I305" s="84"/>
    </row>
    <row r="306" spans="1:9" s="6" customFormat="1" ht="30.75" customHeight="1" thickBot="1" x14ac:dyDescent="0.25">
      <c r="I306" s="84"/>
    </row>
    <row r="307" spans="1:9" s="6" customFormat="1" ht="15.75" customHeight="1" thickBot="1" x14ac:dyDescent="0.25">
      <c r="A307" s="104" t="s">
        <v>18</v>
      </c>
      <c r="B307" s="247"/>
      <c r="C307" s="117"/>
      <c r="D307" s="244" t="s">
        <v>13</v>
      </c>
      <c r="E307" s="245" t="s">
        <v>14</v>
      </c>
      <c r="F307" s="244" t="s">
        <v>15</v>
      </c>
      <c r="G307" s="246" t="s">
        <v>16</v>
      </c>
      <c r="H307" s="10"/>
      <c r="I307"/>
    </row>
    <row r="308" spans="1:9" s="6" customFormat="1" ht="15.75" customHeight="1" x14ac:dyDescent="0.2">
      <c r="A308" s="137"/>
      <c r="B308" s="128"/>
      <c r="C308" s="2"/>
      <c r="D308" s="2"/>
      <c r="E308" s="2"/>
      <c r="F308" s="188"/>
      <c r="G308" s="2"/>
      <c r="H308" s="187"/>
      <c r="I308"/>
    </row>
    <row r="309" spans="1:9" s="6" customFormat="1" ht="15.75" customHeight="1" x14ac:dyDescent="0.2">
      <c r="A309" s="107" t="s">
        <v>19</v>
      </c>
      <c r="B309" s="130"/>
      <c r="C309" s="108"/>
      <c r="D309" s="108"/>
      <c r="E309" s="108"/>
      <c r="F309" s="108"/>
      <c r="G309" s="108"/>
      <c r="H309" s="5"/>
      <c r="I309"/>
    </row>
    <row r="310" spans="1:9" s="6" customFormat="1" ht="15.75" customHeight="1" x14ac:dyDescent="0.2">
      <c r="A310"/>
      <c r="B310" s="126"/>
      <c r="C310" s="4"/>
      <c r="D310" s="4"/>
      <c r="E310" s="4"/>
      <c r="F310" s="4"/>
      <c r="G310" s="4"/>
      <c r="H310" s="5"/>
      <c r="I310"/>
    </row>
    <row r="311" spans="1:9" s="6" customFormat="1" ht="15.75" customHeight="1" x14ac:dyDescent="0.2">
      <c r="A311"/>
      <c r="B311" s="126"/>
      <c r="C311" s="4"/>
      <c r="D311" s="4"/>
      <c r="E311" s="4"/>
      <c r="F311" s="4"/>
      <c r="G311" s="4"/>
      <c r="H311" s="5"/>
      <c r="I311"/>
    </row>
    <row r="312" spans="1:9" s="6" customFormat="1" ht="15.75" customHeight="1" x14ac:dyDescent="0.2">
      <c r="A312"/>
      <c r="B312" s="126"/>
      <c r="C312" s="4"/>
      <c r="D312" s="4"/>
      <c r="E312" s="4"/>
      <c r="F312" s="4"/>
      <c r="G312" s="4"/>
      <c r="H312" s="5"/>
      <c r="I312"/>
    </row>
    <row r="313" spans="1:9" s="6" customFormat="1" ht="15.75" customHeight="1" x14ac:dyDescent="0.2">
      <c r="A313"/>
      <c r="B313" s="126"/>
      <c r="C313" s="4"/>
      <c r="D313" s="4"/>
      <c r="E313" s="4"/>
      <c r="F313" s="4"/>
      <c r="G313" s="4"/>
      <c r="H313" s="5"/>
      <c r="I313"/>
    </row>
    <row r="314" spans="1:9" s="6" customFormat="1" ht="15.75" customHeight="1" x14ac:dyDescent="0.2">
      <c r="A314"/>
      <c r="B314" s="126"/>
      <c r="C314" s="4"/>
      <c r="D314" s="4"/>
      <c r="E314" s="4"/>
      <c r="F314" s="4"/>
      <c r="G314" s="4"/>
      <c r="H314" s="5"/>
      <c r="I314"/>
    </row>
    <row r="315" spans="1:9" s="6" customFormat="1" ht="15.75" customHeight="1" x14ac:dyDescent="0.2">
      <c r="A315"/>
      <c r="B315" s="126"/>
      <c r="C315" s="4"/>
      <c r="D315" s="4"/>
      <c r="E315" s="4"/>
      <c r="F315" s="4"/>
      <c r="G315" s="4"/>
      <c r="H315" s="5"/>
      <c r="I315"/>
    </row>
    <row r="316" spans="1:9" s="6" customFormat="1" ht="15.75" customHeight="1" x14ac:dyDescent="0.2">
      <c r="A316"/>
      <c r="B316" s="126"/>
      <c r="C316" s="4"/>
      <c r="D316" s="4"/>
      <c r="E316" s="4"/>
      <c r="F316" s="4"/>
      <c r="G316" s="4"/>
      <c r="H316" s="5"/>
      <c r="I316"/>
    </row>
    <row r="317" spans="1:9" s="6" customFormat="1" ht="15.75" customHeight="1" x14ac:dyDescent="0.2">
      <c r="A317"/>
      <c r="B317" s="126"/>
      <c r="C317" s="4"/>
      <c r="D317" s="4"/>
      <c r="E317" s="4"/>
      <c r="F317" s="4"/>
      <c r="G317" s="4"/>
      <c r="H317" s="5"/>
      <c r="I317"/>
    </row>
    <row r="318" spans="1:9" s="6" customFormat="1" ht="15.75" customHeight="1" x14ac:dyDescent="0.2">
      <c r="A318"/>
      <c r="B318" s="126"/>
      <c r="C318" s="4"/>
      <c r="D318" s="4"/>
      <c r="E318" s="4"/>
      <c r="F318" s="4"/>
      <c r="G318" s="4"/>
      <c r="H318" s="5"/>
      <c r="I318"/>
    </row>
    <row r="319" spans="1:9" s="6" customFormat="1" ht="15.75" customHeight="1" x14ac:dyDescent="0.2">
      <c r="A319"/>
      <c r="B319" s="126"/>
      <c r="C319" s="4"/>
      <c r="D319" s="4"/>
      <c r="E319" s="4"/>
      <c r="F319" s="4"/>
      <c r="G319" s="4"/>
      <c r="H319" s="5"/>
      <c r="I319"/>
    </row>
    <row r="320" spans="1:9" s="6" customFormat="1" ht="15.75" customHeight="1" x14ac:dyDescent="0.2">
      <c r="A320"/>
      <c r="B320" s="126"/>
      <c r="C320" s="4"/>
      <c r="D320" s="4"/>
      <c r="E320" s="4"/>
      <c r="F320" s="4"/>
      <c r="G320" s="4"/>
      <c r="H320" s="5"/>
      <c r="I320" s="84"/>
    </row>
    <row r="321" spans="1:9" s="6" customFormat="1" ht="15.75" customHeight="1" x14ac:dyDescent="0.2">
      <c r="A321"/>
      <c r="B321" s="126"/>
      <c r="C321" s="4"/>
      <c r="D321" s="4"/>
      <c r="E321" s="4"/>
      <c r="F321" s="4"/>
      <c r="G321" s="4"/>
      <c r="H321" s="5"/>
      <c r="I321" s="115"/>
    </row>
    <row r="322" spans="1:9" s="6" customFormat="1" ht="15.75" customHeight="1" x14ac:dyDescent="0.2">
      <c r="A322"/>
      <c r="B322" s="126"/>
      <c r="C322" s="4"/>
      <c r="D322" s="4"/>
      <c r="E322" s="4"/>
      <c r="F322" s="4"/>
      <c r="G322" s="4"/>
      <c r="H322" s="5"/>
      <c r="I322" s="58"/>
    </row>
    <row r="323" spans="1:9" s="6" customFormat="1" ht="15.75" customHeight="1" x14ac:dyDescent="0.2">
      <c r="A323"/>
      <c r="B323" s="126"/>
      <c r="C323" s="4"/>
      <c r="D323" s="4"/>
      <c r="E323" s="4"/>
      <c r="F323" s="4"/>
      <c r="G323" s="4"/>
      <c r="H323" s="5"/>
      <c r="I323" s="84"/>
    </row>
    <row r="324" spans="1:9" s="6" customFormat="1" ht="15.75" customHeight="1" x14ac:dyDescent="0.2">
      <c r="A324"/>
      <c r="B324" s="126"/>
      <c r="C324" s="4"/>
      <c r="D324" s="4"/>
      <c r="E324" s="4"/>
      <c r="F324" s="4"/>
      <c r="G324" s="4"/>
      <c r="H324" s="5"/>
      <c r="I324" s="58"/>
    </row>
    <row r="325" spans="1:9" s="6" customFormat="1" ht="15.75" customHeight="1" x14ac:dyDescent="0.2">
      <c r="A325"/>
      <c r="B325" s="126"/>
      <c r="C325" s="4"/>
      <c r="D325" s="4"/>
      <c r="E325" s="4"/>
      <c r="F325" s="4"/>
      <c r="G325" s="4"/>
      <c r="H325" s="5"/>
      <c r="I325" s="58"/>
    </row>
    <row r="326" spans="1:9" s="6" customFormat="1" ht="15.75" customHeight="1" x14ac:dyDescent="0.2">
      <c r="A326"/>
      <c r="B326" s="126"/>
      <c r="C326" s="4"/>
      <c r="D326" s="4"/>
      <c r="E326" s="4"/>
      <c r="F326" s="4"/>
      <c r="G326" s="4"/>
      <c r="H326" s="5"/>
      <c r="I326" s="58"/>
    </row>
    <row r="327" spans="1:9" s="6" customFormat="1" ht="15.75" customHeight="1" x14ac:dyDescent="0.2">
      <c r="A327"/>
      <c r="B327" s="126"/>
      <c r="C327" s="4"/>
      <c r="D327" s="4"/>
      <c r="E327" s="4"/>
      <c r="F327" s="4"/>
      <c r="G327" s="4"/>
      <c r="H327" s="5"/>
      <c r="I327" s="84"/>
    </row>
    <row r="328" spans="1:9" s="6" customFormat="1" ht="15.75" customHeight="1" x14ac:dyDescent="0.2">
      <c r="A328"/>
      <c r="B328" s="126"/>
      <c r="C328" s="4"/>
      <c r="D328" s="4"/>
      <c r="E328" s="4"/>
      <c r="F328" s="4"/>
      <c r="G328" s="4"/>
      <c r="H328" s="5"/>
      <c r="I328" s="58"/>
    </row>
    <row r="329" spans="1:9" s="6" customFormat="1" ht="15.75" customHeight="1" x14ac:dyDescent="0.2">
      <c r="A329"/>
      <c r="B329" s="126"/>
      <c r="C329" s="4"/>
      <c r="D329" s="4"/>
      <c r="E329" s="4"/>
      <c r="F329" s="4"/>
      <c r="G329" s="4"/>
      <c r="H329" s="5"/>
      <c r="I329" s="58"/>
    </row>
    <row r="330" spans="1:9" s="6" customFormat="1" ht="15.75" customHeight="1" x14ac:dyDescent="0.2">
      <c r="A330"/>
      <c r="B330" s="126"/>
      <c r="C330" s="4"/>
      <c r="D330" s="4"/>
      <c r="E330" s="4"/>
      <c r="F330" s="4"/>
      <c r="G330" s="4"/>
      <c r="H330" s="5"/>
      <c r="I330" s="84"/>
    </row>
    <row r="331" spans="1:9" s="6" customFormat="1" ht="15.75" customHeight="1" x14ac:dyDescent="0.2">
      <c r="A331"/>
      <c r="B331" s="126"/>
      <c r="C331" s="4"/>
      <c r="D331" s="4"/>
      <c r="E331" s="4"/>
      <c r="F331" s="4"/>
      <c r="G331" s="4"/>
      <c r="H331" s="5"/>
      <c r="I331" s="58"/>
    </row>
    <row r="332" spans="1:9" s="6" customFormat="1" ht="15.75" customHeight="1" x14ac:dyDescent="0.2">
      <c r="A332"/>
      <c r="B332" s="126"/>
      <c r="C332" s="4"/>
      <c r="D332" s="4"/>
      <c r="E332" s="4"/>
      <c r="F332" s="4"/>
      <c r="G332" s="4"/>
      <c r="H332" s="5"/>
      <c r="I332" s="84"/>
    </row>
    <row r="333" spans="1:9" s="6" customFormat="1" ht="15.75" customHeight="1" x14ac:dyDescent="0.2">
      <c r="A333"/>
      <c r="B333" s="126"/>
      <c r="C333" s="4"/>
      <c r="D333" s="4"/>
      <c r="E333" s="4"/>
      <c r="F333" s="4"/>
      <c r="G333" s="4"/>
      <c r="H333" s="5"/>
      <c r="I333" s="58"/>
    </row>
    <row r="334" spans="1:9" s="6" customFormat="1" ht="15.75" customHeight="1" x14ac:dyDescent="0.2">
      <c r="A334"/>
      <c r="B334" s="126"/>
      <c r="C334" s="4"/>
      <c r="D334" s="4"/>
      <c r="E334" s="4"/>
      <c r="F334" s="4"/>
      <c r="G334" s="4"/>
      <c r="H334" s="5"/>
      <c r="I334" s="58"/>
    </row>
    <row r="335" spans="1:9" s="6" customFormat="1" ht="15.75" customHeight="1" x14ac:dyDescent="0.2">
      <c r="A335"/>
      <c r="B335" s="126"/>
      <c r="C335" s="4"/>
      <c r="D335" s="4"/>
      <c r="E335" s="4"/>
      <c r="F335" s="4"/>
      <c r="G335" s="4"/>
      <c r="H335" s="5"/>
      <c r="I335" s="58"/>
    </row>
    <row r="336" spans="1:9" s="6" customFormat="1" ht="15.75" customHeight="1" x14ac:dyDescent="0.2">
      <c r="A336"/>
      <c r="B336" s="126"/>
      <c r="C336" s="4"/>
      <c r="D336" s="4"/>
      <c r="E336" s="4"/>
      <c r="F336" s="4"/>
      <c r="G336" s="4"/>
      <c r="H336" s="5"/>
      <c r="I336" s="58"/>
    </row>
    <row r="337" spans="1:13" s="6" customFormat="1" ht="15.75" customHeight="1" x14ac:dyDescent="0.2">
      <c r="A337"/>
      <c r="B337" s="126"/>
      <c r="C337" s="4"/>
      <c r="D337" s="4"/>
      <c r="E337" s="4"/>
      <c r="F337" s="4"/>
      <c r="G337" s="4"/>
      <c r="H337" s="5"/>
      <c r="I337" s="58"/>
      <c r="J337" s="112"/>
    </row>
    <row r="338" spans="1:13" s="6" customFormat="1" ht="15.75" customHeight="1" x14ac:dyDescent="0.2">
      <c r="A338"/>
      <c r="B338" s="126"/>
      <c r="C338" s="4"/>
      <c r="D338" s="4"/>
      <c r="E338" s="4"/>
      <c r="F338" s="4"/>
      <c r="G338" s="4"/>
      <c r="H338" s="5"/>
      <c r="I338" s="58"/>
      <c r="J338" s="112"/>
    </row>
    <row r="339" spans="1:13" s="6" customFormat="1" ht="15.75" customHeight="1" x14ac:dyDescent="0.2">
      <c r="A339"/>
      <c r="B339" s="126"/>
      <c r="C339" s="4"/>
      <c r="D339" s="4"/>
      <c r="E339" s="4"/>
      <c r="F339" s="4"/>
      <c r="G339" s="4"/>
      <c r="H339" s="5"/>
      <c r="I339" s="58"/>
      <c r="J339" s="112"/>
    </row>
    <row r="340" spans="1:13" s="6" customFormat="1" ht="15.75" customHeight="1" x14ac:dyDescent="0.2">
      <c r="A340"/>
      <c r="B340" s="126"/>
      <c r="C340" s="4"/>
      <c r="D340" s="4"/>
      <c r="E340" s="4"/>
      <c r="F340" s="4"/>
      <c r="G340" s="4"/>
      <c r="H340" s="5"/>
      <c r="I340" s="58"/>
    </row>
    <row r="341" spans="1:13" s="6" customFormat="1" ht="15.75" customHeight="1" x14ac:dyDescent="0.2">
      <c r="A341"/>
      <c r="B341" s="126"/>
      <c r="C341" s="4"/>
      <c r="D341" s="4"/>
      <c r="E341" s="4"/>
      <c r="F341" s="4"/>
      <c r="G341" s="4"/>
      <c r="H341" s="5"/>
      <c r="I341" s="58"/>
    </row>
    <row r="342" spans="1:13" s="6" customFormat="1" ht="15.75" customHeight="1" x14ac:dyDescent="0.2">
      <c r="A342"/>
      <c r="B342" s="126"/>
      <c r="C342" s="4"/>
      <c r="D342" s="4"/>
      <c r="E342" s="4"/>
      <c r="F342" s="4"/>
      <c r="G342" s="4"/>
      <c r="H342" s="5"/>
      <c r="I342" s="58"/>
    </row>
    <row r="343" spans="1:13" s="6" customFormat="1" ht="15.75" customHeight="1" x14ac:dyDescent="0.2">
      <c r="A343"/>
      <c r="B343" s="126"/>
      <c r="C343" s="4"/>
      <c r="D343" s="4"/>
      <c r="E343" s="4"/>
      <c r="F343" s="4"/>
      <c r="G343" s="4"/>
      <c r="H343" s="5"/>
      <c r="I343" s="58"/>
    </row>
    <row r="344" spans="1:13" s="6" customFormat="1" ht="15.75" customHeight="1" x14ac:dyDescent="0.2">
      <c r="A344"/>
      <c r="B344" s="126"/>
      <c r="C344" s="4"/>
      <c r="D344" s="4"/>
      <c r="E344" s="4"/>
      <c r="F344" s="4"/>
      <c r="G344" s="4"/>
      <c r="H344" s="5"/>
      <c r="I344" s="58"/>
    </row>
    <row r="345" spans="1:13" s="6" customFormat="1" ht="15.75" customHeight="1" x14ac:dyDescent="0.2">
      <c r="A345"/>
      <c r="B345" s="126"/>
      <c r="C345" s="4"/>
      <c r="D345" s="4"/>
      <c r="E345" s="4"/>
      <c r="F345" s="4"/>
      <c r="G345" s="4"/>
      <c r="H345" s="5"/>
      <c r="I345" s="58"/>
    </row>
    <row r="346" spans="1:13" s="6" customFormat="1" ht="12.75" x14ac:dyDescent="0.2">
      <c r="A346"/>
      <c r="B346" s="126"/>
      <c r="C346" s="4"/>
      <c r="D346" s="4"/>
      <c r="E346" s="4"/>
      <c r="F346" s="4"/>
      <c r="G346" s="4"/>
      <c r="H346" s="5"/>
      <c r="I346" s="58"/>
    </row>
    <row r="347" spans="1:13" s="6" customFormat="1" ht="15.75" customHeight="1" x14ac:dyDescent="0.2">
      <c r="A347"/>
      <c r="B347" s="126"/>
      <c r="C347" s="4"/>
      <c r="D347" s="4"/>
      <c r="E347" s="4"/>
      <c r="F347" s="4"/>
      <c r="G347" s="4"/>
      <c r="H347" s="5"/>
      <c r="I347" s="58"/>
    </row>
    <row r="348" spans="1:13" s="6" customFormat="1" ht="15.75" customHeight="1" x14ac:dyDescent="0.2">
      <c r="A348"/>
      <c r="B348" s="126"/>
      <c r="C348" s="4"/>
      <c r="D348" s="4"/>
      <c r="E348" s="4"/>
      <c r="F348" s="4"/>
      <c r="G348" s="4"/>
      <c r="H348" s="5"/>
      <c r="I348" s="58"/>
    </row>
    <row r="349" spans="1:13" s="6" customFormat="1" ht="15.75" customHeight="1" x14ac:dyDescent="0.2">
      <c r="A349"/>
      <c r="B349" s="126"/>
      <c r="C349" s="4"/>
      <c r="D349" s="4"/>
      <c r="E349" s="4"/>
      <c r="F349" s="4"/>
      <c r="G349" s="4"/>
      <c r="H349" s="5"/>
      <c r="I349" s="58"/>
    </row>
    <row r="350" spans="1:13" s="6" customFormat="1" ht="15.75" customHeight="1" x14ac:dyDescent="0.2">
      <c r="A350"/>
      <c r="B350" s="126"/>
      <c r="C350" s="4"/>
      <c r="D350" s="4"/>
      <c r="E350" s="4"/>
      <c r="F350" s="4"/>
      <c r="G350" s="4"/>
      <c r="H350" s="5"/>
      <c r="I350" s="58"/>
    </row>
    <row r="351" spans="1:13" s="6" customFormat="1" ht="15.75" customHeight="1" x14ac:dyDescent="0.2">
      <c r="A351"/>
      <c r="B351" s="126"/>
      <c r="C351" s="4"/>
      <c r="D351" s="4"/>
      <c r="E351" s="4"/>
      <c r="F351" s="4"/>
      <c r="G351" s="4"/>
      <c r="H351" s="5"/>
      <c r="I351" s="58"/>
    </row>
    <row r="352" spans="1:13" s="109" customFormat="1" ht="16.5" customHeight="1" x14ac:dyDescent="0.2">
      <c r="A352"/>
      <c r="B352" s="126"/>
      <c r="C352" s="4"/>
      <c r="D352" s="4"/>
      <c r="E352" s="4"/>
      <c r="F352" s="4"/>
      <c r="G352" s="4"/>
      <c r="H352" s="5"/>
      <c r="I352" s="58"/>
      <c r="J352" s="75"/>
      <c r="L352" s="110"/>
      <c r="M352" s="110"/>
    </row>
    <row r="353" spans="1:10" s="6" customFormat="1" ht="15.75" customHeight="1" x14ac:dyDescent="0.2">
      <c r="A353"/>
      <c r="B353" s="126"/>
      <c r="C353" s="4"/>
      <c r="D353" s="4"/>
      <c r="E353" s="4"/>
      <c r="F353" s="4"/>
      <c r="G353" s="4"/>
      <c r="H353" s="5"/>
      <c r="I353" s="58"/>
    </row>
    <row r="354" spans="1:10" s="6" customFormat="1" ht="15.75" customHeight="1" x14ac:dyDescent="0.2">
      <c r="A354"/>
      <c r="B354" s="126"/>
      <c r="C354" s="4"/>
      <c r="D354" s="4"/>
      <c r="E354" s="4"/>
      <c r="F354" s="4"/>
      <c r="G354" s="4"/>
      <c r="H354" s="5"/>
      <c r="I354" s="58"/>
    </row>
    <row r="355" spans="1:10" s="6" customFormat="1" ht="15.75" customHeight="1" x14ac:dyDescent="0.2">
      <c r="A355"/>
      <c r="B355" s="126"/>
      <c r="C355" s="4"/>
      <c r="D355" s="4"/>
      <c r="E355" s="4"/>
      <c r="F355" s="4"/>
      <c r="G355" s="4"/>
      <c r="H355" s="5"/>
      <c r="I355" s="58"/>
    </row>
    <row r="356" spans="1:10" s="6" customFormat="1" ht="15.75" customHeight="1" x14ac:dyDescent="0.2">
      <c r="A356"/>
      <c r="B356" s="126"/>
      <c r="C356" s="4"/>
      <c r="D356" s="4"/>
      <c r="E356" s="4"/>
      <c r="F356" s="4"/>
      <c r="G356" s="4"/>
      <c r="H356" s="5"/>
      <c r="I356" s="58"/>
    </row>
    <row r="357" spans="1:10" s="6" customFormat="1" ht="15.75" customHeight="1" x14ac:dyDescent="0.2">
      <c r="A357"/>
      <c r="B357" s="126"/>
      <c r="C357" s="4"/>
      <c r="D357" s="4"/>
      <c r="E357" s="4"/>
      <c r="F357" s="4"/>
      <c r="G357" s="4"/>
      <c r="H357" s="5"/>
      <c r="I357" s="58"/>
    </row>
    <row r="358" spans="1:10" s="6" customFormat="1" ht="15.75" customHeight="1" x14ac:dyDescent="0.2">
      <c r="A358"/>
      <c r="B358" s="126"/>
      <c r="C358" s="4"/>
      <c r="D358" s="4"/>
      <c r="E358" s="4"/>
      <c r="F358" s="4"/>
      <c r="G358" s="4"/>
      <c r="H358" s="5"/>
      <c r="I358" s="58"/>
    </row>
    <row r="359" spans="1:10" s="6" customFormat="1" ht="15.75" customHeight="1" x14ac:dyDescent="0.2">
      <c r="A359"/>
      <c r="B359" s="126"/>
      <c r="C359" s="4"/>
      <c r="D359" s="4"/>
      <c r="E359" s="4"/>
      <c r="F359" s="4"/>
      <c r="G359" s="4"/>
      <c r="H359" s="5"/>
      <c r="I359" s="58"/>
    </row>
    <row r="360" spans="1:10" s="6" customFormat="1" ht="15.75" customHeight="1" x14ac:dyDescent="0.2">
      <c r="A360"/>
      <c r="B360" s="126"/>
      <c r="C360" s="4"/>
      <c r="D360" s="4"/>
      <c r="E360" s="4"/>
      <c r="F360" s="4"/>
      <c r="G360" s="4"/>
      <c r="H360" s="5"/>
      <c r="I360" s="58"/>
    </row>
    <row r="361" spans="1:10" s="6" customFormat="1" ht="15.75" customHeight="1" x14ac:dyDescent="0.2">
      <c r="A361"/>
      <c r="B361" s="126"/>
      <c r="C361" s="4"/>
      <c r="D361" s="4"/>
      <c r="E361" s="4"/>
      <c r="F361" s="4"/>
      <c r="G361" s="4"/>
      <c r="H361" s="5"/>
      <c r="I361" s="58"/>
    </row>
    <row r="362" spans="1:10" s="6" customFormat="1" ht="15.75" customHeight="1" x14ac:dyDescent="0.2">
      <c r="A362"/>
      <c r="B362" s="126"/>
      <c r="C362" s="4"/>
      <c r="D362" s="4"/>
      <c r="E362" s="4"/>
      <c r="F362" s="4"/>
      <c r="G362" s="4"/>
      <c r="H362" s="5"/>
      <c r="I362" s="58"/>
    </row>
    <row r="363" spans="1:10" s="6" customFormat="1" ht="15.75" customHeight="1" x14ac:dyDescent="0.2">
      <c r="A363"/>
      <c r="B363" s="126"/>
      <c r="C363" s="4"/>
      <c r="D363" s="4"/>
      <c r="E363" s="4"/>
      <c r="F363" s="4"/>
      <c r="G363" s="4"/>
      <c r="H363" s="5"/>
      <c r="I363" s="58"/>
    </row>
    <row r="364" spans="1:10" s="6" customFormat="1" ht="15.75" customHeight="1" x14ac:dyDescent="0.2">
      <c r="A364"/>
      <c r="B364" s="126"/>
      <c r="C364" s="4"/>
      <c r="D364" s="4"/>
      <c r="E364" s="4"/>
      <c r="F364" s="4"/>
      <c r="G364" s="4"/>
      <c r="H364" s="5"/>
      <c r="I364" s="58"/>
    </row>
    <row r="365" spans="1:10" s="6" customFormat="1" ht="15.75" customHeight="1" x14ac:dyDescent="0.2">
      <c r="A365"/>
      <c r="B365" s="126"/>
      <c r="C365" s="4"/>
      <c r="D365" s="4"/>
      <c r="E365" s="4"/>
      <c r="F365" s="4"/>
      <c r="G365" s="4"/>
      <c r="H365" s="5"/>
      <c r="I365" s="58"/>
    </row>
    <row r="366" spans="1:10" s="6" customFormat="1" ht="15.75" customHeight="1" x14ac:dyDescent="0.2">
      <c r="A366"/>
      <c r="B366" s="126"/>
      <c r="C366" s="4"/>
      <c r="D366" s="4"/>
      <c r="E366" s="4"/>
      <c r="F366" s="4"/>
      <c r="G366" s="4"/>
      <c r="H366" s="5"/>
      <c r="I366" s="58"/>
    </row>
    <row r="367" spans="1:10" s="6" customFormat="1" ht="19.5" customHeight="1" x14ac:dyDescent="0.2">
      <c r="A367"/>
      <c r="B367" s="126"/>
      <c r="C367" s="4"/>
      <c r="D367" s="4"/>
      <c r="E367" s="4"/>
      <c r="F367" s="4"/>
      <c r="G367" s="4"/>
      <c r="H367" s="5"/>
      <c r="I367" s="58"/>
      <c r="J367" s="59"/>
    </row>
    <row r="368" spans="1:10" s="6" customFormat="1" ht="18" customHeight="1" x14ac:dyDescent="0.2">
      <c r="A368"/>
      <c r="B368" s="126"/>
      <c r="C368" s="4"/>
      <c r="D368" s="4"/>
      <c r="E368" s="4"/>
      <c r="F368" s="4"/>
      <c r="G368" s="4"/>
      <c r="H368" s="5"/>
      <c r="I368" s="58"/>
    </row>
    <row r="369" spans="1:13" s="6" customFormat="1" ht="15.75" customHeight="1" x14ac:dyDescent="0.2">
      <c r="A369"/>
      <c r="B369" s="126"/>
      <c r="C369" s="4"/>
      <c r="D369" s="4"/>
      <c r="E369" s="4"/>
      <c r="F369" s="4"/>
      <c r="G369" s="4"/>
      <c r="H369" s="5"/>
      <c r="I369" s="58"/>
    </row>
    <row r="370" spans="1:13" s="6" customFormat="1" ht="15.75" customHeight="1" x14ac:dyDescent="0.2">
      <c r="A370"/>
      <c r="B370" s="126"/>
      <c r="C370" s="4"/>
      <c r="D370" s="4"/>
      <c r="E370" s="4"/>
      <c r="F370" s="4"/>
      <c r="G370" s="4"/>
      <c r="H370" s="5"/>
      <c r="I370" s="58"/>
    </row>
    <row r="371" spans="1:13" s="6" customFormat="1" ht="15.75" customHeight="1" x14ac:dyDescent="0.2">
      <c r="A371"/>
      <c r="B371" s="126"/>
      <c r="C371" s="4"/>
      <c r="D371" s="4"/>
      <c r="E371" s="4"/>
      <c r="F371" s="4"/>
      <c r="G371" s="4"/>
      <c r="H371" s="5"/>
      <c r="I371" s="58"/>
    </row>
    <row r="372" spans="1:13" s="6" customFormat="1" ht="15.75" customHeight="1" x14ac:dyDescent="0.2">
      <c r="A372"/>
      <c r="B372" s="126"/>
      <c r="C372" s="4"/>
      <c r="D372" s="4"/>
      <c r="E372" s="4"/>
      <c r="F372" s="4"/>
      <c r="G372" s="4"/>
      <c r="H372" s="5"/>
      <c r="I372" s="58"/>
    </row>
    <row r="373" spans="1:13" s="109" customFormat="1" ht="16.5" customHeight="1" x14ac:dyDescent="0.2">
      <c r="A373"/>
      <c r="B373" s="126"/>
      <c r="C373" s="4"/>
      <c r="D373" s="4"/>
      <c r="E373" s="4"/>
      <c r="F373" s="4"/>
      <c r="G373" s="4"/>
      <c r="H373" s="5"/>
      <c r="I373" s="58"/>
      <c r="J373" s="75"/>
      <c r="L373" s="110"/>
      <c r="M373" s="110"/>
    </row>
    <row r="374" spans="1:13" s="6" customFormat="1" ht="15.75" customHeight="1" x14ac:dyDescent="0.2">
      <c r="A374"/>
      <c r="B374" s="126"/>
      <c r="C374" s="4"/>
      <c r="D374" s="4"/>
      <c r="E374" s="4"/>
      <c r="F374" s="4"/>
      <c r="G374" s="4"/>
      <c r="H374" s="5"/>
      <c r="I374" s="58"/>
    </row>
    <row r="375" spans="1:13" s="6" customFormat="1" ht="15.75" customHeight="1" x14ac:dyDescent="0.2">
      <c r="A375"/>
      <c r="B375" s="126"/>
      <c r="C375" s="4"/>
      <c r="D375" s="4"/>
      <c r="E375" s="4"/>
      <c r="F375" s="4"/>
      <c r="G375" s="4"/>
      <c r="H375" s="5"/>
      <c r="I375" s="58"/>
    </row>
    <row r="376" spans="1:13" s="6" customFormat="1" ht="15.75" customHeight="1" x14ac:dyDescent="0.2">
      <c r="A376"/>
      <c r="B376" s="126"/>
      <c r="C376" s="4"/>
      <c r="D376" s="4"/>
      <c r="E376" s="4"/>
      <c r="F376" s="4"/>
      <c r="G376" s="4"/>
      <c r="H376" s="5"/>
      <c r="I376" s="58"/>
    </row>
    <row r="377" spans="1:13" s="6" customFormat="1" ht="15.75" customHeight="1" x14ac:dyDescent="0.2">
      <c r="A377"/>
      <c r="B377" s="126"/>
      <c r="C377" s="4"/>
      <c r="D377" s="4"/>
      <c r="E377" s="4"/>
      <c r="F377" s="4"/>
      <c r="G377" s="4"/>
      <c r="H377" s="5"/>
      <c r="I377" s="58"/>
    </row>
    <row r="378" spans="1:13" s="6" customFormat="1" ht="15.75" customHeight="1" x14ac:dyDescent="0.2">
      <c r="A378"/>
      <c r="B378" s="126"/>
      <c r="C378" s="4"/>
      <c r="D378" s="4"/>
      <c r="E378" s="4"/>
      <c r="F378" s="4"/>
      <c r="G378" s="4"/>
      <c r="H378" s="5"/>
      <c r="I378" s="58"/>
    </row>
    <row r="379" spans="1:13" s="6" customFormat="1" ht="15.75" customHeight="1" x14ac:dyDescent="0.2">
      <c r="A379"/>
      <c r="B379" s="126"/>
      <c r="C379" s="4"/>
      <c r="D379" s="4"/>
      <c r="E379" s="4"/>
      <c r="F379" s="4"/>
      <c r="G379" s="4"/>
      <c r="H379" s="5"/>
      <c r="I379" s="58"/>
    </row>
    <row r="380" spans="1:13" s="6" customFormat="1" ht="15.75" customHeight="1" x14ac:dyDescent="0.2">
      <c r="A380"/>
      <c r="B380" s="126"/>
      <c r="C380" s="4"/>
      <c r="D380" s="4"/>
      <c r="E380" s="4"/>
      <c r="F380" s="4"/>
      <c r="G380" s="4"/>
      <c r="H380" s="5"/>
      <c r="I380" s="58"/>
    </row>
    <row r="381" spans="1:13" s="6" customFormat="1" ht="15.75" customHeight="1" x14ac:dyDescent="0.2">
      <c r="A381"/>
      <c r="B381" s="126"/>
      <c r="C381" s="4"/>
      <c r="D381" s="4"/>
      <c r="E381" s="4"/>
      <c r="F381" s="4"/>
      <c r="G381" s="4"/>
      <c r="H381" s="5"/>
      <c r="I381" s="58"/>
    </row>
    <row r="382" spans="1:13" s="6" customFormat="1" ht="15.75" customHeight="1" x14ac:dyDescent="0.2">
      <c r="A382"/>
      <c r="B382" s="126"/>
      <c r="C382" s="4"/>
      <c r="D382" s="4"/>
      <c r="E382" s="4"/>
      <c r="F382" s="4"/>
      <c r="G382" s="4"/>
      <c r="H382" s="5"/>
      <c r="I382" s="58"/>
    </row>
    <row r="383" spans="1:13" s="6" customFormat="1" ht="15.75" customHeight="1" x14ac:dyDescent="0.2">
      <c r="A383"/>
      <c r="B383" s="126"/>
      <c r="C383" s="4"/>
      <c r="D383" s="4"/>
      <c r="E383" s="4"/>
      <c r="F383" s="4"/>
      <c r="G383" s="4"/>
      <c r="H383" s="5"/>
      <c r="I383" s="58"/>
    </row>
    <row r="384" spans="1:13" s="6" customFormat="1" ht="15.75" customHeight="1" x14ac:dyDescent="0.2">
      <c r="A384"/>
      <c r="B384" s="126"/>
      <c r="C384" s="4"/>
      <c r="D384" s="4"/>
      <c r="E384" s="4"/>
      <c r="F384" s="4"/>
      <c r="G384" s="4"/>
      <c r="H384" s="5"/>
      <c r="I384" s="58"/>
    </row>
    <row r="385" spans="1:13" s="6" customFormat="1" ht="15.75" customHeight="1" x14ac:dyDescent="0.2">
      <c r="A385"/>
      <c r="B385" s="126"/>
      <c r="C385" s="4"/>
      <c r="D385" s="4"/>
      <c r="E385" s="4"/>
      <c r="F385" s="4"/>
      <c r="G385" s="4"/>
      <c r="H385" s="5"/>
      <c r="I385" s="58"/>
    </row>
    <row r="386" spans="1:13" s="6" customFormat="1" ht="15.75" customHeight="1" x14ac:dyDescent="0.2">
      <c r="A386"/>
      <c r="B386" s="126"/>
      <c r="C386" s="4"/>
      <c r="D386" s="4"/>
      <c r="E386" s="4"/>
      <c r="F386" s="4"/>
      <c r="G386" s="4"/>
      <c r="H386" s="5"/>
      <c r="I386" s="58"/>
    </row>
    <row r="387" spans="1:13" s="6" customFormat="1" ht="15.75" customHeight="1" x14ac:dyDescent="0.2">
      <c r="A387"/>
      <c r="B387" s="126"/>
      <c r="C387" s="4"/>
      <c r="D387" s="4"/>
      <c r="E387" s="4"/>
      <c r="F387" s="4"/>
      <c r="G387" s="4"/>
      <c r="H387" s="5"/>
      <c r="I387" s="58"/>
    </row>
    <row r="388" spans="1:13" s="6" customFormat="1" ht="15.75" customHeight="1" x14ac:dyDescent="0.2">
      <c r="A388"/>
      <c r="B388" s="126"/>
      <c r="C388" s="4"/>
      <c r="D388" s="4"/>
      <c r="E388" s="4"/>
      <c r="F388" s="4"/>
      <c r="G388" s="4"/>
      <c r="H388" s="5"/>
      <c r="I388" s="58"/>
    </row>
    <row r="389" spans="1:13" s="6" customFormat="1" ht="15.75" customHeight="1" x14ac:dyDescent="0.2">
      <c r="A389"/>
      <c r="B389" s="126"/>
      <c r="C389" s="4"/>
      <c r="D389" s="4"/>
      <c r="E389" s="4"/>
      <c r="F389" s="4"/>
      <c r="G389" s="4"/>
      <c r="H389" s="5"/>
      <c r="I389" s="58"/>
    </row>
    <row r="390" spans="1:13" s="6" customFormat="1" ht="15.75" customHeight="1" x14ac:dyDescent="0.2">
      <c r="A390"/>
      <c r="B390" s="126"/>
      <c r="C390" s="4"/>
      <c r="D390" s="4"/>
      <c r="E390" s="4"/>
      <c r="F390" s="4"/>
      <c r="G390" s="4"/>
      <c r="H390" s="5"/>
      <c r="I390" s="58"/>
    </row>
    <row r="391" spans="1:13" s="6" customFormat="1" ht="15.75" customHeight="1" x14ac:dyDescent="0.2">
      <c r="A391"/>
      <c r="B391" s="126"/>
      <c r="C391" s="4"/>
      <c r="D391" s="4"/>
      <c r="E391" s="4"/>
      <c r="F391" s="4"/>
      <c r="G391" s="4"/>
      <c r="H391" s="5"/>
      <c r="I391" s="58"/>
    </row>
    <row r="392" spans="1:13" s="6" customFormat="1" ht="15.75" customHeight="1" x14ac:dyDescent="0.2">
      <c r="A392"/>
      <c r="B392" s="126"/>
      <c r="C392" s="4"/>
      <c r="D392" s="4"/>
      <c r="E392" s="4"/>
      <c r="F392" s="4"/>
      <c r="G392" s="4"/>
      <c r="H392" s="5"/>
      <c r="I392" s="58"/>
    </row>
    <row r="393" spans="1:13" s="6" customFormat="1" ht="15.75" customHeight="1" x14ac:dyDescent="0.2">
      <c r="A393"/>
      <c r="B393" s="126"/>
      <c r="C393" s="4"/>
      <c r="D393" s="4"/>
      <c r="E393" s="4"/>
      <c r="F393" s="4"/>
      <c r="G393" s="4"/>
      <c r="H393" s="5"/>
      <c r="I393" s="58"/>
    </row>
    <row r="394" spans="1:13" s="6" customFormat="1" ht="15.75" customHeight="1" x14ac:dyDescent="0.2">
      <c r="A394"/>
      <c r="B394" s="126"/>
      <c r="C394" s="4"/>
      <c r="D394" s="4"/>
      <c r="E394" s="4"/>
      <c r="F394" s="4"/>
      <c r="G394" s="4"/>
      <c r="H394" s="5"/>
      <c r="I394" s="58"/>
    </row>
    <row r="395" spans="1:13" s="6" customFormat="1" ht="15.75" customHeight="1" x14ac:dyDescent="0.2">
      <c r="A395"/>
      <c r="B395" s="126"/>
      <c r="C395" s="4"/>
      <c r="D395" s="4"/>
      <c r="E395" s="4"/>
      <c r="F395" s="4"/>
      <c r="G395" s="4"/>
      <c r="H395" s="5"/>
      <c r="I395" s="58"/>
    </row>
    <row r="396" spans="1:13" s="6" customFormat="1" ht="15.75" customHeight="1" x14ac:dyDescent="0.2">
      <c r="A396"/>
      <c r="B396" s="126"/>
      <c r="C396" s="4"/>
      <c r="D396" s="4"/>
      <c r="E396" s="4"/>
      <c r="F396" s="4"/>
      <c r="G396" s="4"/>
      <c r="H396" s="5"/>
      <c r="I396" s="58"/>
    </row>
    <row r="397" spans="1:13" s="109" customFormat="1" ht="16.5" customHeight="1" x14ac:dyDescent="0.2">
      <c r="A397"/>
      <c r="B397" s="126"/>
      <c r="C397" s="4"/>
      <c r="D397" s="4"/>
      <c r="E397" s="4"/>
      <c r="F397" s="4"/>
      <c r="G397" s="4"/>
      <c r="H397" s="5"/>
      <c r="I397" s="58"/>
      <c r="J397" s="75"/>
      <c r="L397" s="110"/>
      <c r="M397" s="110"/>
    </row>
    <row r="398" spans="1:13" s="6" customFormat="1" ht="15.75" customHeight="1" x14ac:dyDescent="0.2">
      <c r="A398"/>
      <c r="B398" s="126"/>
      <c r="C398" s="4"/>
      <c r="D398" s="4"/>
      <c r="E398" s="4"/>
      <c r="F398" s="4"/>
      <c r="G398" s="4"/>
      <c r="H398" s="5"/>
      <c r="I398" s="58"/>
    </row>
    <row r="399" spans="1:13" s="6" customFormat="1" ht="15.75" customHeight="1" x14ac:dyDescent="0.2">
      <c r="A399"/>
      <c r="B399" s="126"/>
      <c r="C399" s="4"/>
      <c r="D399" s="4"/>
      <c r="E399" s="4"/>
      <c r="F399" s="4"/>
      <c r="G399" s="4"/>
      <c r="H399" s="5"/>
      <c r="I399" s="58"/>
    </row>
    <row r="400" spans="1:13" s="6" customFormat="1" ht="15.75" customHeight="1" x14ac:dyDescent="0.2">
      <c r="A400"/>
      <c r="B400" s="126"/>
      <c r="C400" s="4"/>
      <c r="D400" s="4"/>
      <c r="E400" s="4"/>
      <c r="F400" s="4"/>
      <c r="G400" s="4"/>
      <c r="H400" s="5"/>
      <c r="I400" s="58"/>
    </row>
    <row r="401" spans="1:9" s="6" customFormat="1" ht="15.75" customHeight="1" x14ac:dyDescent="0.2">
      <c r="A401"/>
      <c r="B401" s="126"/>
      <c r="C401" s="4"/>
      <c r="D401" s="4"/>
      <c r="E401" s="4"/>
      <c r="F401" s="4"/>
      <c r="G401" s="4"/>
      <c r="H401" s="5"/>
      <c r="I401" s="58"/>
    </row>
    <row r="402" spans="1:9" s="6" customFormat="1" ht="15.75" customHeight="1" x14ac:dyDescent="0.2">
      <c r="A402"/>
      <c r="B402" s="126"/>
      <c r="C402" s="4"/>
      <c r="D402" s="4"/>
      <c r="E402" s="4"/>
      <c r="F402" s="4"/>
      <c r="G402" s="4"/>
      <c r="H402" s="5"/>
      <c r="I402" s="58"/>
    </row>
    <row r="403" spans="1:9" s="6" customFormat="1" ht="15.75" customHeight="1" x14ac:dyDescent="0.2">
      <c r="A403"/>
      <c r="B403" s="126"/>
      <c r="C403" s="4"/>
      <c r="D403" s="4"/>
      <c r="E403" s="4"/>
      <c r="F403" s="4"/>
      <c r="G403" s="4"/>
      <c r="H403" s="5"/>
      <c r="I403" s="58"/>
    </row>
    <row r="404" spans="1:9" s="6" customFormat="1" ht="15.75" customHeight="1" x14ac:dyDescent="0.2">
      <c r="A404"/>
      <c r="B404" s="126"/>
      <c r="C404" s="4"/>
      <c r="D404" s="4"/>
      <c r="E404" s="4"/>
      <c r="F404" s="4"/>
      <c r="G404" s="4"/>
      <c r="H404" s="5"/>
      <c r="I404" s="58"/>
    </row>
    <row r="405" spans="1:9" s="6" customFormat="1" ht="15.75" customHeight="1" x14ac:dyDescent="0.2">
      <c r="A405"/>
      <c r="B405" s="126"/>
      <c r="C405" s="4"/>
      <c r="D405" s="4"/>
      <c r="E405" s="4"/>
      <c r="F405" s="4"/>
      <c r="G405" s="4"/>
      <c r="H405" s="5"/>
      <c r="I405" s="58"/>
    </row>
    <row r="406" spans="1:9" s="6" customFormat="1" ht="15.75" customHeight="1" x14ac:dyDescent="0.2">
      <c r="A406"/>
      <c r="B406" s="126"/>
      <c r="C406" s="4"/>
      <c r="D406" s="4"/>
      <c r="E406" s="4"/>
      <c r="F406" s="4"/>
      <c r="G406" s="4"/>
      <c r="H406" s="5"/>
      <c r="I406" s="58"/>
    </row>
    <row r="407" spans="1:9" s="6" customFormat="1" ht="15.75" customHeight="1" x14ac:dyDescent="0.2">
      <c r="A407"/>
      <c r="B407" s="126"/>
      <c r="C407" s="4"/>
      <c r="D407" s="4"/>
      <c r="E407" s="4"/>
      <c r="F407" s="4"/>
      <c r="G407" s="4"/>
      <c r="H407" s="5"/>
      <c r="I407" s="58"/>
    </row>
    <row r="408" spans="1:9" s="6" customFormat="1" ht="15.75" customHeight="1" x14ac:dyDescent="0.2">
      <c r="A408"/>
      <c r="B408" s="126"/>
      <c r="C408" s="4"/>
      <c r="D408" s="4"/>
      <c r="E408" s="4"/>
      <c r="F408" s="4"/>
      <c r="G408" s="4"/>
      <c r="H408" s="5"/>
      <c r="I408" s="58"/>
    </row>
    <row r="409" spans="1:9" s="6" customFormat="1" ht="15.75" customHeight="1" x14ac:dyDescent="0.2">
      <c r="A409"/>
      <c r="B409" s="126"/>
      <c r="C409" s="4"/>
      <c r="D409" s="4"/>
      <c r="E409" s="4"/>
      <c r="F409" s="4"/>
      <c r="G409" s="4"/>
      <c r="H409" s="5"/>
      <c r="I409" s="58"/>
    </row>
    <row r="410" spans="1:9" s="6" customFormat="1" ht="15.75" customHeight="1" x14ac:dyDescent="0.2">
      <c r="A410"/>
      <c r="B410" s="126"/>
      <c r="C410" s="4"/>
      <c r="D410" s="4"/>
      <c r="E410" s="4"/>
      <c r="F410" s="4"/>
      <c r="G410" s="4"/>
      <c r="H410" s="5"/>
      <c r="I410" s="58"/>
    </row>
    <row r="411" spans="1:9" s="6" customFormat="1" ht="15.75" customHeight="1" x14ac:dyDescent="0.2">
      <c r="A411"/>
      <c r="B411" s="126"/>
      <c r="C411" s="4"/>
      <c r="D411" s="4"/>
      <c r="E411" s="4"/>
      <c r="F411" s="4"/>
      <c r="G411" s="4"/>
      <c r="H411" s="5"/>
      <c r="I411" s="58"/>
    </row>
    <row r="412" spans="1:9" s="6" customFormat="1" ht="15.75" customHeight="1" x14ac:dyDescent="0.2">
      <c r="A412"/>
      <c r="B412" s="126"/>
      <c r="C412" s="4"/>
      <c r="D412" s="4"/>
      <c r="E412" s="4"/>
      <c r="F412" s="4"/>
      <c r="G412" s="4"/>
      <c r="H412" s="5"/>
      <c r="I412" s="58"/>
    </row>
    <row r="413" spans="1:9" s="6" customFormat="1" ht="15.75" customHeight="1" x14ac:dyDescent="0.2">
      <c r="A413"/>
      <c r="B413" s="126"/>
      <c r="C413" s="4"/>
      <c r="D413" s="4"/>
      <c r="E413" s="4"/>
      <c r="F413" s="4"/>
      <c r="G413" s="4"/>
      <c r="H413" s="5"/>
      <c r="I413" s="58"/>
    </row>
    <row r="414" spans="1:9" s="6" customFormat="1" ht="20.25" customHeight="1" x14ac:dyDescent="0.2">
      <c r="A414"/>
      <c r="B414" s="126"/>
      <c r="C414" s="4"/>
      <c r="D414" s="4"/>
      <c r="E414" s="4"/>
      <c r="F414" s="4"/>
      <c r="G414" s="4"/>
      <c r="H414" s="5"/>
      <c r="I414" s="58"/>
    </row>
    <row r="415" spans="1:9" s="6" customFormat="1" ht="15.75" customHeight="1" x14ac:dyDescent="0.2">
      <c r="A415"/>
      <c r="B415" s="126"/>
      <c r="C415" s="4"/>
      <c r="D415" s="4"/>
      <c r="E415" s="4"/>
      <c r="F415" s="4"/>
      <c r="G415" s="4"/>
      <c r="H415" s="5"/>
      <c r="I415" s="58"/>
    </row>
    <row r="416" spans="1:9" s="6" customFormat="1" ht="15.75" customHeight="1" x14ac:dyDescent="0.2">
      <c r="A416"/>
      <c r="B416" s="126"/>
      <c r="C416" s="4"/>
      <c r="D416" s="4"/>
      <c r="E416" s="4"/>
      <c r="F416" s="4"/>
      <c r="G416" s="4"/>
      <c r="H416" s="5"/>
      <c r="I416" s="58"/>
    </row>
    <row r="417" spans="1:9" s="6" customFormat="1" ht="15.75" customHeight="1" x14ac:dyDescent="0.2">
      <c r="A417"/>
      <c r="B417" s="126"/>
      <c r="C417" s="4"/>
      <c r="D417" s="4"/>
      <c r="E417" s="4"/>
      <c r="F417" s="4"/>
      <c r="G417" s="4"/>
      <c r="H417" s="5"/>
      <c r="I417" s="58"/>
    </row>
    <row r="418" spans="1:9" s="6" customFormat="1" ht="15.75" customHeight="1" x14ac:dyDescent="0.2">
      <c r="A418"/>
      <c r="B418" s="126"/>
      <c r="C418" s="4"/>
      <c r="D418" s="4"/>
      <c r="E418" s="4"/>
      <c r="F418" s="4"/>
      <c r="G418" s="4"/>
      <c r="H418" s="5"/>
      <c r="I418" s="58"/>
    </row>
    <row r="419" spans="1:9" s="6" customFormat="1" ht="15.75" customHeight="1" x14ac:dyDescent="0.2">
      <c r="A419"/>
      <c r="B419" s="126"/>
      <c r="C419" s="4"/>
      <c r="D419" s="4"/>
      <c r="E419" s="4"/>
      <c r="F419" s="4"/>
      <c r="G419" s="4"/>
      <c r="H419" s="5"/>
      <c r="I419" s="58"/>
    </row>
    <row r="420" spans="1:9" s="6" customFormat="1" ht="15.75" customHeight="1" x14ac:dyDescent="0.2">
      <c r="A420"/>
      <c r="B420" s="126"/>
      <c r="C420" s="4"/>
      <c r="D420" s="4"/>
      <c r="E420" s="4"/>
      <c r="F420" s="4"/>
      <c r="G420" s="4"/>
      <c r="H420" s="5"/>
      <c r="I420" s="58"/>
    </row>
    <row r="421" spans="1:9" s="6" customFormat="1" ht="15.75" customHeight="1" x14ac:dyDescent="0.2">
      <c r="A421"/>
      <c r="B421" s="126"/>
      <c r="C421" s="4"/>
      <c r="D421" s="4"/>
      <c r="E421" s="4"/>
      <c r="F421" s="4"/>
      <c r="G421" s="4"/>
      <c r="H421" s="5"/>
      <c r="I421" s="58"/>
    </row>
    <row r="422" spans="1:9" s="6" customFormat="1" ht="15.75" customHeight="1" x14ac:dyDescent="0.2">
      <c r="A422"/>
      <c r="B422" s="126"/>
      <c r="C422" s="4"/>
      <c r="D422" s="4"/>
      <c r="E422" s="4"/>
      <c r="F422" s="4"/>
      <c r="G422" s="4"/>
      <c r="H422" s="5"/>
      <c r="I422" s="58"/>
    </row>
    <row r="423" spans="1:9" s="6" customFormat="1" ht="15.75" customHeight="1" x14ac:dyDescent="0.2">
      <c r="A423"/>
      <c r="B423" s="126"/>
      <c r="C423" s="4"/>
      <c r="D423" s="4"/>
      <c r="E423" s="4"/>
      <c r="F423" s="4"/>
      <c r="G423" s="4"/>
      <c r="H423" s="5"/>
      <c r="I423" s="58"/>
    </row>
    <row r="424" spans="1:9" s="6" customFormat="1" ht="15.75" customHeight="1" x14ac:dyDescent="0.2">
      <c r="A424"/>
      <c r="B424" s="126"/>
      <c r="C424" s="4"/>
      <c r="D424" s="4"/>
      <c r="E424" s="4"/>
      <c r="F424" s="4"/>
      <c r="G424" s="4"/>
      <c r="H424" s="5"/>
      <c r="I424" s="58"/>
    </row>
    <row r="425" spans="1:9" s="6" customFormat="1" ht="15.75" customHeight="1" x14ac:dyDescent="0.2">
      <c r="A425"/>
      <c r="B425" s="126"/>
      <c r="C425" s="4"/>
      <c r="D425" s="4"/>
      <c r="E425" s="4"/>
      <c r="F425" s="4"/>
      <c r="G425" s="4"/>
      <c r="H425" s="5"/>
      <c r="I425" s="58"/>
    </row>
    <row r="426" spans="1:9" s="6" customFormat="1" ht="15.75" customHeight="1" x14ac:dyDescent="0.2">
      <c r="A426"/>
      <c r="B426" s="126"/>
      <c r="C426" s="4"/>
      <c r="D426" s="4"/>
      <c r="E426" s="4"/>
      <c r="F426" s="4"/>
      <c r="G426" s="4"/>
      <c r="H426" s="5"/>
      <c r="I426" s="58"/>
    </row>
    <row r="427" spans="1:9" s="6" customFormat="1" ht="15.75" customHeight="1" x14ac:dyDescent="0.2">
      <c r="A427"/>
      <c r="B427" s="126"/>
      <c r="C427" s="4"/>
      <c r="D427" s="4"/>
      <c r="E427" s="4"/>
      <c r="F427" s="4"/>
      <c r="G427" s="4"/>
      <c r="H427" s="5"/>
      <c r="I427" s="58"/>
    </row>
    <row r="428" spans="1:9" s="6" customFormat="1" ht="15.75" customHeight="1" x14ac:dyDescent="0.2">
      <c r="A428"/>
      <c r="B428" s="126"/>
      <c r="C428" s="4"/>
      <c r="D428" s="4"/>
      <c r="E428" s="4"/>
      <c r="F428" s="4"/>
      <c r="G428" s="4"/>
      <c r="H428" s="5"/>
      <c r="I428" s="58"/>
    </row>
    <row r="429" spans="1:9" s="6" customFormat="1" ht="15.75" customHeight="1" x14ac:dyDescent="0.2">
      <c r="A429"/>
      <c r="B429" s="126"/>
      <c r="C429" s="4"/>
      <c r="D429" s="4"/>
      <c r="E429" s="4"/>
      <c r="F429" s="4"/>
      <c r="G429" s="4"/>
      <c r="H429" s="5"/>
      <c r="I429" s="58"/>
    </row>
    <row r="430" spans="1:9" s="6" customFormat="1" ht="15.75" customHeight="1" x14ac:dyDescent="0.2">
      <c r="A430"/>
      <c r="B430" s="126"/>
      <c r="C430" s="4"/>
      <c r="D430" s="4"/>
      <c r="E430" s="4"/>
      <c r="F430" s="4"/>
      <c r="G430" s="4"/>
      <c r="H430" s="5"/>
      <c r="I430" s="58"/>
    </row>
    <row r="431" spans="1:9" s="6" customFormat="1" ht="15.75" customHeight="1" x14ac:dyDescent="0.2">
      <c r="A431"/>
      <c r="B431" s="126"/>
      <c r="C431" s="4"/>
      <c r="D431" s="4"/>
      <c r="E431" s="4"/>
      <c r="F431" s="4"/>
      <c r="G431" s="4"/>
      <c r="H431" s="5"/>
      <c r="I431" s="58"/>
    </row>
    <row r="432" spans="1:9" s="6" customFormat="1" ht="15.75" customHeight="1" x14ac:dyDescent="0.2">
      <c r="A432"/>
      <c r="B432" s="126"/>
      <c r="C432" s="4"/>
      <c r="D432" s="4"/>
      <c r="E432" s="4"/>
      <c r="F432" s="4"/>
      <c r="G432" s="4"/>
      <c r="H432" s="5"/>
      <c r="I432" s="58"/>
    </row>
    <row r="433" spans="1:13" s="109" customFormat="1" ht="16.5" customHeight="1" x14ac:dyDescent="0.2">
      <c r="A433"/>
      <c r="B433" s="126"/>
      <c r="C433" s="4"/>
      <c r="D433" s="4"/>
      <c r="E433" s="4"/>
      <c r="F433" s="4"/>
      <c r="G433" s="4"/>
      <c r="H433" s="5"/>
      <c r="I433" s="58"/>
      <c r="J433" s="75"/>
      <c r="L433" s="110"/>
      <c r="M433" s="110"/>
    </row>
    <row r="434" spans="1:13" s="6" customFormat="1" ht="15.75" customHeight="1" x14ac:dyDescent="0.2">
      <c r="A434"/>
      <c r="B434" s="126"/>
      <c r="C434" s="4"/>
      <c r="D434" s="4"/>
      <c r="E434" s="4"/>
      <c r="F434" s="4"/>
      <c r="G434" s="4"/>
      <c r="H434" s="5"/>
      <c r="I434" s="58"/>
    </row>
    <row r="435" spans="1:13" s="6" customFormat="1" ht="15.75" customHeight="1" x14ac:dyDescent="0.2">
      <c r="A435"/>
      <c r="B435" s="126"/>
      <c r="C435" s="4"/>
      <c r="D435" s="4"/>
      <c r="E435" s="4"/>
      <c r="F435" s="4"/>
      <c r="G435" s="4"/>
      <c r="H435" s="5"/>
      <c r="I435" s="58"/>
    </row>
    <row r="436" spans="1:13" s="6" customFormat="1" ht="15.75" customHeight="1" x14ac:dyDescent="0.2">
      <c r="A436"/>
      <c r="B436" s="126"/>
      <c r="C436" s="4"/>
      <c r="D436" s="4"/>
      <c r="E436" s="4"/>
      <c r="F436" s="4"/>
      <c r="G436" s="4"/>
      <c r="H436" s="5"/>
      <c r="I436" s="58"/>
    </row>
    <row r="437" spans="1:13" s="6" customFormat="1" ht="15.75" customHeight="1" x14ac:dyDescent="0.2">
      <c r="A437"/>
      <c r="B437" s="126"/>
      <c r="C437" s="4"/>
      <c r="D437" s="4"/>
      <c r="E437" s="4"/>
      <c r="F437" s="4"/>
      <c r="G437" s="4"/>
      <c r="H437" s="5"/>
      <c r="I437" s="58"/>
    </row>
    <row r="438" spans="1:13" s="6" customFormat="1" ht="15.75" customHeight="1" x14ac:dyDescent="0.2">
      <c r="A438"/>
      <c r="B438" s="126"/>
      <c r="C438" s="4"/>
      <c r="D438" s="4"/>
      <c r="E438" s="4"/>
      <c r="F438" s="4"/>
      <c r="G438" s="4"/>
      <c r="H438" s="5"/>
      <c r="I438" s="58"/>
    </row>
    <row r="439" spans="1:13" s="6" customFormat="1" ht="15.75" customHeight="1" x14ac:dyDescent="0.2">
      <c r="A439"/>
      <c r="B439" s="126"/>
      <c r="C439" s="4"/>
      <c r="D439" s="4"/>
      <c r="E439" s="4"/>
      <c r="F439" s="4"/>
      <c r="G439" s="4"/>
      <c r="H439" s="5"/>
      <c r="I439" s="58"/>
    </row>
    <row r="440" spans="1:13" s="6" customFormat="1" ht="15.75" customHeight="1" x14ac:dyDescent="0.2">
      <c r="A440"/>
      <c r="B440" s="126"/>
      <c r="C440" s="4"/>
      <c r="D440" s="4"/>
      <c r="E440" s="4"/>
      <c r="F440" s="4"/>
      <c r="G440" s="4"/>
      <c r="H440" s="5"/>
      <c r="I440" s="58"/>
    </row>
    <row r="441" spans="1:13" s="6" customFormat="1" ht="15.75" customHeight="1" x14ac:dyDescent="0.2">
      <c r="A441"/>
      <c r="B441" s="126"/>
      <c r="C441" s="4"/>
      <c r="D441" s="4"/>
      <c r="E441" s="4"/>
      <c r="F441" s="4"/>
      <c r="G441" s="4"/>
      <c r="H441" s="5"/>
      <c r="I441" s="58"/>
    </row>
    <row r="442" spans="1:13" s="6" customFormat="1" ht="15.75" customHeight="1" x14ac:dyDescent="0.2">
      <c r="A442"/>
      <c r="B442" s="126"/>
      <c r="C442" s="4"/>
      <c r="D442" s="4"/>
      <c r="E442" s="4"/>
      <c r="F442" s="4"/>
      <c r="G442" s="4"/>
      <c r="H442" s="5"/>
      <c r="I442" s="58"/>
    </row>
    <row r="443" spans="1:13" s="6" customFormat="1" ht="15.75" customHeight="1" x14ac:dyDescent="0.2">
      <c r="A443"/>
      <c r="B443" s="126"/>
      <c r="C443" s="4"/>
      <c r="D443" s="4"/>
      <c r="E443" s="4"/>
      <c r="F443" s="4"/>
      <c r="G443" s="4"/>
      <c r="H443" s="5"/>
      <c r="I443" s="58"/>
    </row>
    <row r="444" spans="1:13" s="6" customFormat="1" ht="15.75" customHeight="1" x14ac:dyDescent="0.2">
      <c r="A444"/>
      <c r="B444" s="126"/>
      <c r="C444" s="4"/>
      <c r="D444" s="4"/>
      <c r="E444" s="4"/>
      <c r="F444" s="4"/>
      <c r="G444" s="4"/>
      <c r="H444" s="5"/>
      <c r="I444" s="58"/>
    </row>
    <row r="445" spans="1:13" s="6" customFormat="1" ht="15.75" customHeight="1" x14ac:dyDescent="0.2">
      <c r="A445"/>
      <c r="B445" s="126"/>
      <c r="C445" s="4"/>
      <c r="D445" s="4"/>
      <c r="E445" s="4"/>
      <c r="F445" s="4"/>
      <c r="G445" s="4"/>
      <c r="H445" s="5"/>
      <c r="I445" s="58"/>
    </row>
    <row r="446" spans="1:13" s="6" customFormat="1" ht="15.75" customHeight="1" x14ac:dyDescent="0.2">
      <c r="A446"/>
      <c r="B446" s="126"/>
      <c r="C446" s="4"/>
      <c r="D446" s="4"/>
      <c r="E446" s="4"/>
      <c r="F446" s="4"/>
      <c r="G446" s="4"/>
      <c r="H446" s="5"/>
      <c r="I446" s="58"/>
    </row>
    <row r="447" spans="1:13" s="6" customFormat="1" ht="15.75" customHeight="1" x14ac:dyDescent="0.2">
      <c r="A447"/>
      <c r="B447" s="126"/>
      <c r="C447" s="4"/>
      <c r="D447" s="4"/>
      <c r="E447" s="4"/>
      <c r="F447" s="4"/>
      <c r="G447" s="4"/>
      <c r="H447" s="5"/>
      <c r="I447" s="58"/>
    </row>
    <row r="448" spans="1:13" s="6" customFormat="1" ht="15.75" customHeight="1" x14ac:dyDescent="0.2">
      <c r="A448"/>
      <c r="B448" s="126"/>
      <c r="C448" s="4"/>
      <c r="D448" s="4"/>
      <c r="E448" s="4"/>
      <c r="F448" s="4"/>
      <c r="G448" s="4"/>
      <c r="H448" s="5"/>
      <c r="I448" s="58"/>
    </row>
    <row r="449" spans="1:10" s="6" customFormat="1" ht="15.75" customHeight="1" x14ac:dyDescent="0.2">
      <c r="A449"/>
      <c r="B449" s="126"/>
      <c r="C449" s="4"/>
      <c r="D449" s="4"/>
      <c r="E449" s="4"/>
      <c r="F449" s="4"/>
      <c r="G449" s="4"/>
      <c r="H449" s="5"/>
      <c r="I449" s="58"/>
    </row>
    <row r="450" spans="1:10" s="6" customFormat="1" ht="15.75" customHeight="1" x14ac:dyDescent="0.2">
      <c r="A450"/>
      <c r="B450" s="126"/>
      <c r="C450" s="4"/>
      <c r="D450" s="4"/>
      <c r="E450" s="4"/>
      <c r="F450" s="4"/>
      <c r="G450" s="4"/>
      <c r="H450" s="5"/>
      <c r="I450" s="58"/>
    </row>
    <row r="451" spans="1:10" s="6" customFormat="1" ht="19.5" customHeight="1" x14ac:dyDescent="0.2">
      <c r="A451"/>
      <c r="B451" s="126"/>
      <c r="C451" s="4"/>
      <c r="D451" s="4"/>
      <c r="E451" s="4"/>
      <c r="F451" s="4"/>
      <c r="G451" s="4"/>
      <c r="H451" s="5"/>
      <c r="I451" s="58"/>
      <c r="J451" s="59"/>
    </row>
    <row r="452" spans="1:10" s="6" customFormat="1" ht="20.25" customHeight="1" x14ac:dyDescent="0.2">
      <c r="A452"/>
      <c r="B452" s="126"/>
      <c r="C452" s="4"/>
      <c r="D452" s="4"/>
      <c r="E452" s="4"/>
      <c r="F452" s="4"/>
      <c r="G452" s="4"/>
      <c r="H452" s="5"/>
      <c r="I452" s="58"/>
    </row>
    <row r="453" spans="1:10" s="6" customFormat="1" ht="19.5" customHeight="1" x14ac:dyDescent="0.2">
      <c r="A453"/>
      <c r="B453" s="126"/>
      <c r="C453" s="4"/>
      <c r="D453" s="4"/>
      <c r="E453" s="4"/>
      <c r="F453" s="4"/>
      <c r="G453" s="4"/>
      <c r="H453" s="5"/>
      <c r="I453" s="58"/>
      <c r="J453" s="59"/>
    </row>
    <row r="454" spans="1:10" s="6" customFormat="1" ht="19.5" customHeight="1" x14ac:dyDescent="0.2">
      <c r="A454"/>
      <c r="B454" s="126"/>
      <c r="C454" s="4"/>
      <c r="D454" s="4"/>
      <c r="E454" s="4"/>
      <c r="F454" s="4"/>
      <c r="G454" s="4"/>
      <c r="H454" s="5"/>
      <c r="I454" s="58"/>
      <c r="J454" s="59"/>
    </row>
    <row r="455" spans="1:10" s="6" customFormat="1" ht="19.5" customHeight="1" x14ac:dyDescent="0.2">
      <c r="A455"/>
      <c r="B455" s="126"/>
      <c r="C455" s="4"/>
      <c r="D455" s="4"/>
      <c r="E455" s="4"/>
      <c r="F455" s="4"/>
      <c r="G455" s="4"/>
      <c r="H455" s="5"/>
      <c r="I455" s="58"/>
      <c r="J455" s="59"/>
    </row>
    <row r="456" spans="1:10" s="6" customFormat="1" ht="19.5" customHeight="1" x14ac:dyDescent="0.2">
      <c r="A456"/>
      <c r="B456" s="126"/>
      <c r="C456" s="4"/>
      <c r="D456" s="4"/>
      <c r="E456" s="4"/>
      <c r="F456" s="4"/>
      <c r="G456" s="4"/>
      <c r="H456" s="5"/>
      <c r="I456" s="58"/>
      <c r="J456" s="59"/>
    </row>
    <row r="457" spans="1:10" s="6" customFormat="1" ht="19.5" customHeight="1" x14ac:dyDescent="0.2">
      <c r="A457"/>
      <c r="B457" s="126"/>
      <c r="C457" s="4"/>
      <c r="D457" s="4"/>
      <c r="E457" s="4"/>
      <c r="F457" s="4"/>
      <c r="G457" s="4"/>
      <c r="H457" s="5"/>
      <c r="I457" s="58"/>
      <c r="J457" s="59"/>
    </row>
    <row r="458" spans="1:10" s="6" customFormat="1" ht="19.5" customHeight="1" x14ac:dyDescent="0.2">
      <c r="A458"/>
      <c r="B458" s="126"/>
      <c r="C458" s="4"/>
      <c r="D458" s="4"/>
      <c r="E458" s="4"/>
      <c r="F458" s="4"/>
      <c r="G458" s="4"/>
      <c r="H458" s="5"/>
      <c r="I458" s="58"/>
      <c r="J458" s="59"/>
    </row>
    <row r="459" spans="1:10" s="6" customFormat="1" ht="19.5" customHeight="1" x14ac:dyDescent="0.2">
      <c r="A459"/>
      <c r="B459" s="126"/>
      <c r="C459" s="4"/>
      <c r="D459" s="4"/>
      <c r="E459" s="4"/>
      <c r="F459" s="4"/>
      <c r="G459" s="4"/>
      <c r="H459" s="5"/>
      <c r="I459" s="58"/>
      <c r="J459" s="59"/>
    </row>
    <row r="460" spans="1:10" s="6" customFormat="1" ht="19.5" customHeight="1" x14ac:dyDescent="0.2">
      <c r="A460"/>
      <c r="B460" s="126"/>
      <c r="C460" s="4"/>
      <c r="D460" s="4"/>
      <c r="E460" s="4"/>
      <c r="F460" s="4"/>
      <c r="G460" s="4"/>
      <c r="H460" s="5"/>
      <c r="I460" s="58"/>
      <c r="J460" s="59"/>
    </row>
    <row r="461" spans="1:10" s="6" customFormat="1" ht="19.5" customHeight="1" x14ac:dyDescent="0.2">
      <c r="A461"/>
      <c r="B461" s="126"/>
      <c r="C461" s="4"/>
      <c r="D461" s="4"/>
      <c r="E461" s="4"/>
      <c r="F461" s="4"/>
      <c r="G461" s="4"/>
      <c r="H461" s="5"/>
      <c r="I461" s="58"/>
      <c r="J461" s="59"/>
    </row>
    <row r="462" spans="1:10" s="6" customFormat="1" ht="19.5" customHeight="1" x14ac:dyDescent="0.2">
      <c r="A462"/>
      <c r="B462" s="126"/>
      <c r="C462" s="4"/>
      <c r="D462" s="4"/>
      <c r="E462" s="4"/>
      <c r="F462" s="4"/>
      <c r="G462" s="4"/>
      <c r="H462" s="5"/>
      <c r="I462" s="58"/>
      <c r="J462" s="59"/>
    </row>
    <row r="463" spans="1:10" s="6" customFormat="1" ht="19.5" customHeight="1" x14ac:dyDescent="0.2">
      <c r="A463"/>
      <c r="B463" s="126"/>
      <c r="C463" s="4"/>
      <c r="D463" s="4"/>
      <c r="E463" s="4"/>
      <c r="F463" s="4"/>
      <c r="G463" s="4"/>
      <c r="H463" s="5"/>
      <c r="I463" s="58"/>
      <c r="J463" s="59"/>
    </row>
    <row r="464" spans="1:10" s="6" customFormat="1" ht="19.5" customHeight="1" x14ac:dyDescent="0.2">
      <c r="A464"/>
      <c r="B464" s="126"/>
      <c r="C464" s="4"/>
      <c r="D464" s="4"/>
      <c r="E464" s="4"/>
      <c r="F464" s="4"/>
      <c r="G464" s="4"/>
      <c r="H464" s="5"/>
      <c r="I464" s="58"/>
      <c r="J464" s="59"/>
    </row>
    <row r="465" spans="1:10" s="6" customFormat="1" ht="19.5" customHeight="1" x14ac:dyDescent="0.2">
      <c r="A465"/>
      <c r="B465" s="126"/>
      <c r="C465" s="4"/>
      <c r="D465" s="4"/>
      <c r="E465" s="4"/>
      <c r="F465" s="4"/>
      <c r="G465" s="4"/>
      <c r="H465" s="5"/>
      <c r="I465" s="58"/>
      <c r="J465" s="59"/>
    </row>
    <row r="466" spans="1:10" s="6" customFormat="1" ht="19.5" customHeight="1" x14ac:dyDescent="0.2">
      <c r="A466"/>
      <c r="B466" s="126"/>
      <c r="C466" s="4"/>
      <c r="D466" s="4"/>
      <c r="E466" s="4"/>
      <c r="F466" s="4"/>
      <c r="G466" s="4"/>
      <c r="H466" s="5"/>
      <c r="I466" s="58"/>
      <c r="J466" s="59"/>
    </row>
    <row r="467" spans="1:10" s="6" customFormat="1" ht="19.5" customHeight="1" x14ac:dyDescent="0.2">
      <c r="A467"/>
      <c r="B467" s="126"/>
      <c r="C467" s="4"/>
      <c r="D467" s="4"/>
      <c r="E467" s="4"/>
      <c r="F467" s="4"/>
      <c r="G467" s="4"/>
      <c r="H467" s="5"/>
      <c r="I467" s="58"/>
      <c r="J467" s="59"/>
    </row>
    <row r="468" spans="1:10" s="6" customFormat="1" ht="19.5" customHeight="1" x14ac:dyDescent="0.2">
      <c r="A468"/>
      <c r="B468" s="126"/>
      <c r="C468" s="20"/>
      <c r="D468" s="20"/>
      <c r="E468" s="20"/>
      <c r="F468" s="20"/>
      <c r="G468" s="20"/>
      <c r="H468" s="5"/>
      <c r="I468" s="58"/>
      <c r="J468" s="59"/>
    </row>
    <row r="469" spans="1:10" s="6" customFormat="1" ht="19.5" customHeight="1" x14ac:dyDescent="0.2">
      <c r="A469" s="20"/>
      <c r="B469" s="129"/>
      <c r="C469" s="20"/>
      <c r="D469" s="20"/>
      <c r="E469" s="20"/>
      <c r="F469" s="20"/>
      <c r="G469" s="20"/>
      <c r="H469" s="21"/>
      <c r="I469" s="58"/>
      <c r="J469" s="59"/>
    </row>
    <row r="470" spans="1:10" s="6" customFormat="1" ht="19.5" customHeight="1" x14ac:dyDescent="0.2">
      <c r="A470" s="20"/>
      <c r="B470" s="129"/>
      <c r="C470" s="20"/>
      <c r="D470" s="20"/>
      <c r="E470" s="20"/>
      <c r="F470" s="20"/>
      <c r="G470" s="20"/>
      <c r="H470" s="21"/>
      <c r="I470" s="58"/>
      <c r="J470" s="59"/>
    </row>
    <row r="471" spans="1:10" s="6" customFormat="1" ht="19.5" customHeight="1" x14ac:dyDescent="0.2">
      <c r="A471" s="20"/>
      <c r="B471" s="129"/>
      <c r="C471" s="20"/>
      <c r="D471" s="20"/>
      <c r="E471" s="20"/>
      <c r="F471" s="20"/>
      <c r="G471" s="20"/>
      <c r="H471" s="21"/>
      <c r="I471" s="58"/>
      <c r="J471" s="59"/>
    </row>
    <row r="472" spans="1:10" s="6" customFormat="1" ht="19.5" customHeight="1" x14ac:dyDescent="0.2">
      <c r="A472" s="20"/>
      <c r="B472" s="129"/>
      <c r="C472" s="20"/>
      <c r="D472" s="20"/>
      <c r="E472" s="20"/>
      <c r="F472" s="20"/>
      <c r="G472" s="20"/>
      <c r="H472" s="21"/>
      <c r="I472" s="58"/>
      <c r="J472" s="59"/>
    </row>
    <row r="473" spans="1:10" s="6" customFormat="1" ht="19.5" customHeight="1" x14ac:dyDescent="0.2">
      <c r="A473" s="20"/>
      <c r="B473" s="129"/>
      <c r="C473" s="20"/>
      <c r="D473" s="20"/>
      <c r="E473" s="20"/>
      <c r="F473" s="20"/>
      <c r="G473" s="20"/>
      <c r="H473" s="21"/>
      <c r="I473" s="58"/>
      <c r="J473" s="59"/>
    </row>
    <row r="474" spans="1:10" s="6" customFormat="1" ht="19.5" customHeight="1" x14ac:dyDescent="0.2">
      <c r="A474" s="20"/>
      <c r="B474" s="129"/>
      <c r="C474" s="20"/>
      <c r="D474" s="20"/>
      <c r="E474" s="20"/>
      <c r="F474" s="20"/>
      <c r="G474" s="20"/>
      <c r="H474" s="21"/>
      <c r="I474" s="58"/>
      <c r="J474" s="59"/>
    </row>
    <row r="475" spans="1:10" s="6" customFormat="1" ht="19.5" customHeight="1" x14ac:dyDescent="0.2">
      <c r="A475" s="20"/>
      <c r="B475" s="129"/>
      <c r="C475" s="20"/>
      <c r="D475" s="20"/>
      <c r="E475" s="20"/>
      <c r="F475" s="20"/>
      <c r="G475" s="20"/>
      <c r="H475" s="21"/>
      <c r="I475" s="58"/>
      <c r="J475" s="75"/>
    </row>
    <row r="476" spans="1:10" s="6" customFormat="1" ht="19.5" customHeight="1" x14ac:dyDescent="0.2">
      <c r="A476" s="20"/>
      <c r="B476" s="129"/>
      <c r="C476" s="20"/>
      <c r="D476" s="20"/>
      <c r="E476" s="20"/>
      <c r="F476" s="20"/>
      <c r="G476" s="20"/>
      <c r="H476" s="21"/>
      <c r="I476" s="58"/>
      <c r="J476" s="75"/>
    </row>
    <row r="477" spans="1:10" s="6" customFormat="1" ht="19.5" customHeight="1" x14ac:dyDescent="0.2">
      <c r="A477" s="20"/>
      <c r="B477" s="129"/>
      <c r="C477" s="20"/>
      <c r="D477" s="20"/>
      <c r="E477" s="20"/>
      <c r="F477" s="20"/>
      <c r="G477" s="20"/>
      <c r="H477" s="21"/>
      <c r="I477" s="58"/>
      <c r="J477" s="75"/>
    </row>
    <row r="478" spans="1:10" s="6" customFormat="1" ht="19.5" customHeight="1" x14ac:dyDescent="0.2">
      <c r="A478" s="20"/>
      <c r="B478" s="129"/>
      <c r="C478" s="20"/>
      <c r="D478" s="20"/>
      <c r="E478" s="20"/>
      <c r="F478" s="20"/>
      <c r="G478" s="20"/>
      <c r="H478" s="21"/>
      <c r="I478" s="58"/>
      <c r="J478" s="75"/>
    </row>
    <row r="479" spans="1:10" s="6" customFormat="1" ht="19.5" customHeight="1" x14ac:dyDescent="0.2">
      <c r="A479" s="20"/>
      <c r="B479" s="129"/>
      <c r="C479" s="20"/>
      <c r="D479" s="20"/>
      <c r="E479" s="20"/>
      <c r="F479" s="20"/>
      <c r="G479" s="20"/>
      <c r="H479" s="21"/>
      <c r="I479" s="58"/>
      <c r="J479" s="75"/>
    </row>
    <row r="480" spans="1:10" s="6" customFormat="1" ht="19.5" customHeight="1" x14ac:dyDescent="0.2">
      <c r="A480" s="20"/>
      <c r="B480" s="129"/>
      <c r="C480" s="20"/>
      <c r="D480" s="20"/>
      <c r="E480" s="20"/>
      <c r="F480" s="20"/>
      <c r="G480" s="20"/>
      <c r="H480" s="21"/>
      <c r="I480" s="58"/>
      <c r="J480" s="75"/>
    </row>
    <row r="481" spans="1:10" s="6" customFormat="1" ht="19.5" customHeight="1" x14ac:dyDescent="0.2">
      <c r="A481" s="20"/>
      <c r="B481" s="129"/>
      <c r="C481" s="20"/>
      <c r="D481" s="20"/>
      <c r="E481" s="20"/>
      <c r="F481" s="20"/>
      <c r="G481" s="20"/>
      <c r="H481" s="21"/>
      <c r="I481" s="58"/>
      <c r="J481" s="75"/>
    </row>
    <row r="482" spans="1:10" s="6" customFormat="1" ht="19.5" customHeight="1" x14ac:dyDescent="0.2">
      <c r="A482" s="20"/>
      <c r="B482" s="129"/>
      <c r="C482" s="20"/>
      <c r="D482" s="20"/>
      <c r="E482" s="20"/>
      <c r="F482" s="20"/>
      <c r="G482" s="20"/>
      <c r="H482" s="21"/>
      <c r="I482" s="58"/>
      <c r="J482" s="75"/>
    </row>
    <row r="483" spans="1:10" s="6" customFormat="1" ht="19.5" customHeight="1" x14ac:dyDescent="0.2">
      <c r="A483" s="20"/>
      <c r="B483" s="129"/>
      <c r="C483" s="20"/>
      <c r="D483" s="20"/>
      <c r="E483" s="20"/>
      <c r="F483" s="20"/>
      <c r="G483" s="20"/>
      <c r="H483" s="21"/>
      <c r="I483" s="58"/>
      <c r="J483" s="75"/>
    </row>
    <row r="484" spans="1:10" s="6" customFormat="1" ht="19.5" customHeight="1" x14ac:dyDescent="0.2">
      <c r="A484" s="20"/>
      <c r="B484" s="129"/>
      <c r="C484" s="20"/>
      <c r="D484" s="20"/>
      <c r="E484" s="20"/>
      <c r="F484" s="20"/>
      <c r="G484" s="20"/>
      <c r="H484" s="21"/>
      <c r="I484" s="58"/>
      <c r="J484" s="75"/>
    </row>
    <row r="485" spans="1:10" s="6" customFormat="1" ht="19.5" customHeight="1" x14ac:dyDescent="0.2">
      <c r="A485" s="20"/>
      <c r="B485" s="129"/>
      <c r="C485" s="20"/>
      <c r="D485" s="20"/>
      <c r="E485" s="20"/>
      <c r="F485" s="20"/>
      <c r="G485" s="20"/>
      <c r="H485" s="21"/>
      <c r="I485" s="58"/>
      <c r="J485" s="75"/>
    </row>
    <row r="486" spans="1:10" s="6" customFormat="1" ht="19.5" customHeight="1" x14ac:dyDescent="0.2">
      <c r="A486" s="20"/>
      <c r="B486" s="129"/>
      <c r="C486" s="20"/>
      <c r="D486" s="20"/>
      <c r="E486" s="20"/>
      <c r="F486" s="20"/>
      <c r="G486" s="20"/>
      <c r="H486" s="21"/>
      <c r="I486" s="58"/>
      <c r="J486" s="75"/>
    </row>
    <row r="487" spans="1:10" s="6" customFormat="1" ht="19.5" customHeight="1" x14ac:dyDescent="0.2">
      <c r="A487" s="20"/>
      <c r="B487" s="129"/>
      <c r="C487" s="20"/>
      <c r="D487" s="20"/>
      <c r="E487" s="20"/>
      <c r="F487" s="20"/>
      <c r="G487" s="20"/>
      <c r="H487" s="21"/>
      <c r="I487" s="58"/>
      <c r="J487" s="75"/>
    </row>
    <row r="488" spans="1:10" s="6" customFormat="1" ht="19.5" customHeight="1" x14ac:dyDescent="0.2">
      <c r="A488" s="20"/>
      <c r="B488" s="129"/>
      <c r="C488" s="20"/>
      <c r="D488" s="20"/>
      <c r="E488" s="20"/>
      <c r="F488" s="20"/>
      <c r="G488" s="20"/>
      <c r="H488" s="21"/>
      <c r="I488" s="58"/>
      <c r="J488" s="75"/>
    </row>
    <row r="489" spans="1:10" s="6" customFormat="1" ht="19.5" customHeight="1" x14ac:dyDescent="0.2">
      <c r="A489" s="20"/>
      <c r="B489" s="129"/>
      <c r="C489" s="20"/>
      <c r="D489" s="20"/>
      <c r="E489" s="20"/>
      <c r="F489" s="20"/>
      <c r="G489" s="20"/>
      <c r="H489" s="21"/>
      <c r="I489" s="58"/>
      <c r="J489" s="75"/>
    </row>
    <row r="490" spans="1:10" s="6" customFormat="1" ht="19.5" customHeight="1" x14ac:dyDescent="0.2">
      <c r="A490" s="20"/>
      <c r="B490" s="129"/>
      <c r="C490" s="20"/>
      <c r="D490" s="20"/>
      <c r="E490" s="20"/>
      <c r="F490" s="20"/>
      <c r="G490" s="20"/>
      <c r="H490" s="21"/>
      <c r="I490" s="58"/>
      <c r="J490" s="75"/>
    </row>
    <row r="491" spans="1:10" s="6" customFormat="1" ht="19.5" customHeight="1" x14ac:dyDescent="0.2">
      <c r="A491" s="20"/>
      <c r="B491" s="129"/>
      <c r="C491" s="20"/>
      <c r="D491" s="20"/>
      <c r="E491" s="20"/>
      <c r="F491" s="20"/>
      <c r="G491" s="20"/>
      <c r="H491" s="21"/>
      <c r="I491" s="58"/>
      <c r="J491" s="75"/>
    </row>
    <row r="492" spans="1:10" s="6" customFormat="1" ht="19.5" customHeight="1" x14ac:dyDescent="0.2">
      <c r="A492" s="20"/>
      <c r="B492" s="129"/>
      <c r="C492" s="20"/>
      <c r="D492" s="20"/>
      <c r="E492" s="20"/>
      <c r="F492" s="20"/>
      <c r="G492" s="20"/>
      <c r="H492" s="21"/>
      <c r="I492" s="58"/>
      <c r="J492" s="75"/>
    </row>
    <row r="493" spans="1:10" s="6" customFormat="1" ht="19.5" customHeight="1" x14ac:dyDescent="0.2">
      <c r="A493" s="20"/>
      <c r="B493" s="129"/>
      <c r="C493" s="20"/>
      <c r="D493" s="20"/>
      <c r="E493" s="20"/>
      <c r="F493" s="20"/>
      <c r="G493" s="20"/>
      <c r="H493" s="21"/>
      <c r="I493" s="58"/>
      <c r="J493" s="75"/>
    </row>
    <row r="494" spans="1:10" s="6" customFormat="1" ht="19.5" customHeight="1" x14ac:dyDescent="0.2">
      <c r="A494" s="20"/>
      <c r="B494" s="129"/>
      <c r="C494" s="20"/>
      <c r="D494" s="20"/>
      <c r="E494" s="20"/>
      <c r="F494" s="20"/>
      <c r="G494" s="20"/>
      <c r="H494" s="21"/>
      <c r="I494" s="58"/>
      <c r="J494" s="75"/>
    </row>
    <row r="495" spans="1:10" s="6" customFormat="1" ht="19.5" customHeight="1" x14ac:dyDescent="0.2">
      <c r="A495" s="20"/>
      <c r="B495" s="129"/>
      <c r="C495" s="20"/>
      <c r="D495" s="20"/>
      <c r="E495" s="20"/>
      <c r="F495" s="20"/>
      <c r="G495" s="20"/>
      <c r="H495" s="21"/>
      <c r="I495" s="58"/>
      <c r="J495" s="75"/>
    </row>
    <row r="496" spans="1:10" s="6" customFormat="1" ht="19.5" customHeight="1" x14ac:dyDescent="0.2">
      <c r="A496" s="20"/>
      <c r="B496" s="129"/>
      <c r="C496" s="20"/>
      <c r="D496" s="20"/>
      <c r="E496" s="20"/>
      <c r="F496" s="20"/>
      <c r="G496" s="20"/>
      <c r="H496" s="21"/>
      <c r="I496" s="58"/>
      <c r="J496" s="75"/>
    </row>
    <row r="497" spans="1:10" s="6" customFormat="1" ht="19.5" customHeight="1" x14ac:dyDescent="0.2">
      <c r="A497" s="20"/>
      <c r="B497" s="129"/>
      <c r="C497" s="20"/>
      <c r="D497" s="20"/>
      <c r="E497" s="20"/>
      <c r="F497" s="20"/>
      <c r="G497" s="20"/>
      <c r="H497" s="21"/>
      <c r="I497" s="58"/>
      <c r="J497" s="75"/>
    </row>
    <row r="498" spans="1:10" s="6" customFormat="1" ht="19.5" customHeight="1" x14ac:dyDescent="0.2">
      <c r="A498" s="20"/>
      <c r="B498" s="129"/>
      <c r="C498" s="20"/>
      <c r="D498" s="20"/>
      <c r="E498" s="20"/>
      <c r="F498" s="20"/>
      <c r="G498" s="20"/>
      <c r="H498" s="21"/>
      <c r="I498" s="58"/>
      <c r="J498" s="75"/>
    </row>
    <row r="499" spans="1:10" s="6" customFormat="1" ht="19.5" customHeight="1" x14ac:dyDescent="0.2">
      <c r="A499" s="20"/>
      <c r="B499" s="129"/>
      <c r="C499" s="20"/>
      <c r="D499" s="20"/>
      <c r="E499" s="20"/>
      <c r="F499" s="20"/>
      <c r="G499" s="20"/>
      <c r="H499" s="21"/>
      <c r="I499" s="58"/>
      <c r="J499" s="75"/>
    </row>
    <row r="500" spans="1:10" s="6" customFormat="1" ht="19.5" customHeight="1" x14ac:dyDescent="0.2">
      <c r="A500" s="20"/>
      <c r="B500" s="129"/>
      <c r="C500" s="20"/>
      <c r="D500" s="20"/>
      <c r="E500" s="20"/>
      <c r="F500" s="20"/>
      <c r="G500" s="20"/>
      <c r="H500" s="21"/>
      <c r="I500" s="58"/>
      <c r="J500" s="75"/>
    </row>
    <row r="501" spans="1:10" s="6" customFormat="1" ht="19.5" customHeight="1" x14ac:dyDescent="0.2">
      <c r="A501" s="20"/>
      <c r="B501" s="129"/>
      <c r="C501" s="20"/>
      <c r="D501" s="20"/>
      <c r="E501" s="20"/>
      <c r="F501" s="20"/>
      <c r="G501" s="20"/>
      <c r="H501" s="21"/>
      <c r="I501" s="58"/>
      <c r="J501" s="75"/>
    </row>
    <row r="502" spans="1:10" s="6" customFormat="1" ht="19.5" customHeight="1" x14ac:dyDescent="0.2">
      <c r="A502" s="20"/>
      <c r="B502" s="129"/>
      <c r="C502" s="20"/>
      <c r="D502" s="20"/>
      <c r="E502" s="20"/>
      <c r="F502" s="20"/>
      <c r="G502" s="20"/>
      <c r="H502" s="21"/>
      <c r="I502" s="56"/>
      <c r="J502" s="75"/>
    </row>
    <row r="503" spans="1:10" s="6" customFormat="1" ht="19.5" customHeight="1" x14ac:dyDescent="0.2">
      <c r="A503" s="20"/>
      <c r="B503" s="129"/>
      <c r="C503" s="20"/>
      <c r="D503" s="20"/>
      <c r="E503" s="20"/>
      <c r="F503" s="20"/>
      <c r="G503" s="20"/>
      <c r="H503" s="21"/>
      <c r="I503" s="56"/>
      <c r="J503" s="75"/>
    </row>
    <row r="504" spans="1:10" s="6" customFormat="1" ht="19.5" customHeight="1" x14ac:dyDescent="0.2">
      <c r="A504" s="20"/>
      <c r="B504" s="129"/>
      <c r="C504" s="20"/>
      <c r="D504" s="20"/>
      <c r="E504" s="20"/>
      <c r="F504" s="20"/>
      <c r="G504" s="20"/>
      <c r="H504" s="21"/>
      <c r="I504" s="56"/>
      <c r="J504" s="75"/>
    </row>
    <row r="505" spans="1:10" s="6" customFormat="1" ht="19.5" customHeight="1" x14ac:dyDescent="0.2">
      <c r="A505" s="20"/>
      <c r="B505" s="129"/>
      <c r="C505" s="20"/>
      <c r="D505" s="20"/>
      <c r="E505" s="20"/>
      <c r="F505" s="20"/>
      <c r="G505" s="20"/>
      <c r="H505" s="21"/>
      <c r="I505" s="56"/>
      <c r="J505" s="75"/>
    </row>
    <row r="506" spans="1:10" s="6" customFormat="1" ht="19.5" customHeight="1" x14ac:dyDescent="0.2">
      <c r="A506" s="20"/>
      <c r="B506" s="129"/>
      <c r="C506" s="20"/>
      <c r="D506" s="20"/>
      <c r="E506" s="20"/>
      <c r="F506" s="20"/>
      <c r="G506" s="20"/>
      <c r="H506" s="21"/>
      <c r="I506" s="56"/>
      <c r="J506" s="75"/>
    </row>
    <row r="507" spans="1:10" s="6" customFormat="1" ht="20.25" customHeight="1" x14ac:dyDescent="0.2">
      <c r="A507" s="20"/>
      <c r="B507" s="129"/>
      <c r="C507" s="20"/>
      <c r="D507" s="20"/>
      <c r="E507" s="20"/>
      <c r="F507" s="20"/>
      <c r="G507" s="20"/>
      <c r="H507" s="21"/>
      <c r="I507" s="56"/>
    </row>
    <row r="508" spans="1:10" s="6" customFormat="1" ht="19.5" customHeight="1" x14ac:dyDescent="0.2">
      <c r="A508" s="20"/>
      <c r="B508" s="129"/>
      <c r="C508" s="20"/>
      <c r="D508" s="20"/>
      <c r="E508" s="20"/>
      <c r="F508" s="20"/>
      <c r="G508" s="20"/>
      <c r="H508" s="21"/>
      <c r="I508" s="56"/>
      <c r="J508" s="75"/>
    </row>
    <row r="509" spans="1:10" s="6" customFormat="1" ht="19.5" customHeight="1" x14ac:dyDescent="0.2">
      <c r="A509" s="20"/>
      <c r="B509" s="129"/>
      <c r="C509" s="20"/>
      <c r="D509" s="20"/>
      <c r="E509" s="20"/>
      <c r="F509" s="20"/>
      <c r="G509" s="20"/>
      <c r="H509" s="21"/>
      <c r="I509" s="56"/>
      <c r="J509" s="75"/>
    </row>
    <row r="510" spans="1:10" s="6" customFormat="1" ht="19.5" customHeight="1" x14ac:dyDescent="0.2">
      <c r="A510" s="20"/>
      <c r="B510" s="129"/>
      <c r="C510" s="20"/>
      <c r="D510" s="20"/>
      <c r="E510" s="20"/>
      <c r="F510" s="20"/>
      <c r="G510" s="20"/>
      <c r="H510" s="21"/>
      <c r="I510" s="56"/>
      <c r="J510" s="75"/>
    </row>
    <row r="511" spans="1:10" s="6" customFormat="1" ht="19.5" customHeight="1" x14ac:dyDescent="0.2">
      <c r="A511" s="20"/>
      <c r="B511" s="129"/>
      <c r="C511" s="20"/>
      <c r="D511" s="20"/>
      <c r="E511" s="20"/>
      <c r="F511" s="20"/>
      <c r="G511" s="20"/>
      <c r="H511" s="21"/>
      <c r="I511" s="56"/>
      <c r="J511" s="75"/>
    </row>
    <row r="512" spans="1:10" s="6" customFormat="1" ht="19.5" customHeight="1" x14ac:dyDescent="0.2">
      <c r="A512" s="20"/>
      <c r="B512" s="129"/>
      <c r="C512" s="20"/>
      <c r="D512" s="20"/>
      <c r="E512" s="20"/>
      <c r="F512" s="20"/>
      <c r="G512" s="20"/>
      <c r="H512" s="21"/>
      <c r="I512" s="56"/>
      <c r="J512" s="75"/>
    </row>
    <row r="513" spans="1:13" s="6" customFormat="1" ht="19.5" customHeight="1" x14ac:dyDescent="0.2">
      <c r="A513" s="20"/>
      <c r="B513" s="129"/>
      <c r="C513" s="20"/>
      <c r="D513" s="20"/>
      <c r="E513" s="20"/>
      <c r="F513" s="20"/>
      <c r="G513" s="20"/>
      <c r="H513" s="21"/>
      <c r="I513" s="56"/>
      <c r="J513" s="75"/>
    </row>
    <row r="514" spans="1:13" s="6" customFormat="1" ht="19.5" customHeight="1" x14ac:dyDescent="0.2">
      <c r="A514" s="20"/>
      <c r="B514" s="129"/>
      <c r="C514" s="20"/>
      <c r="D514" s="20"/>
      <c r="E514" s="20"/>
      <c r="F514" s="20"/>
      <c r="G514" s="20"/>
      <c r="H514" s="21"/>
      <c r="I514" s="56"/>
      <c r="J514" s="75"/>
    </row>
    <row r="515" spans="1:13" s="6" customFormat="1" ht="19.5" customHeight="1" x14ac:dyDescent="0.2">
      <c r="A515" s="20"/>
      <c r="B515" s="129"/>
      <c r="C515" s="20"/>
      <c r="D515" s="20"/>
      <c r="E515" s="20"/>
      <c r="F515" s="20"/>
      <c r="G515" s="20"/>
      <c r="H515" s="21"/>
      <c r="I515" s="56"/>
      <c r="J515" s="75"/>
    </row>
    <row r="516" spans="1:13" s="6" customFormat="1" ht="19.5" customHeight="1" x14ac:dyDescent="0.2">
      <c r="A516" s="20"/>
      <c r="B516" s="129"/>
      <c r="C516" s="20"/>
      <c r="D516" s="20"/>
      <c r="E516" s="20"/>
      <c r="F516" s="20"/>
      <c r="G516" s="20"/>
      <c r="H516" s="21"/>
      <c r="I516" s="56"/>
      <c r="J516" s="75"/>
    </row>
    <row r="517" spans="1:13" s="6" customFormat="1" ht="19.5" customHeight="1" x14ac:dyDescent="0.2">
      <c r="A517" s="20"/>
      <c r="B517" s="129"/>
      <c r="C517" s="20"/>
      <c r="D517" s="20"/>
      <c r="E517" s="20"/>
      <c r="F517" s="20"/>
      <c r="G517" s="20"/>
      <c r="H517" s="21"/>
      <c r="I517" s="56"/>
      <c r="J517" s="75"/>
    </row>
    <row r="518" spans="1:13" s="6" customFormat="1" ht="19.5" customHeight="1" x14ac:dyDescent="0.2">
      <c r="A518" s="20"/>
      <c r="B518" s="129"/>
      <c r="C518" s="20"/>
      <c r="D518" s="20"/>
      <c r="E518" s="20"/>
      <c r="F518" s="20"/>
      <c r="G518" s="20"/>
      <c r="H518" s="21"/>
      <c r="I518" s="56"/>
      <c r="J518" s="75"/>
    </row>
    <row r="519" spans="1:13" s="6" customFormat="1" ht="19.5" customHeight="1" x14ac:dyDescent="0.2">
      <c r="A519" s="20"/>
      <c r="B519" s="129"/>
      <c r="C519" s="20"/>
      <c r="D519" s="20"/>
      <c r="E519" s="20"/>
      <c r="F519" s="20"/>
      <c r="G519" s="20"/>
      <c r="H519" s="21"/>
      <c r="I519" s="56"/>
      <c r="J519" s="75"/>
    </row>
    <row r="520" spans="1:13" s="6" customFormat="1" ht="19.5" customHeight="1" x14ac:dyDescent="0.2">
      <c r="A520" s="20"/>
      <c r="B520" s="129"/>
      <c r="C520" s="20"/>
      <c r="D520" s="20"/>
      <c r="E520" s="20"/>
      <c r="F520" s="20"/>
      <c r="G520" s="20"/>
      <c r="H520" s="21"/>
      <c r="I520" s="56"/>
      <c r="J520" s="75"/>
    </row>
    <row r="521" spans="1:13" s="109" customFormat="1" ht="16.5" customHeight="1" x14ac:dyDescent="0.2">
      <c r="A521" s="20"/>
      <c r="B521" s="129"/>
      <c r="C521" s="20"/>
      <c r="D521" s="20"/>
      <c r="E521" s="20"/>
      <c r="F521" s="20"/>
      <c r="G521" s="20"/>
      <c r="H521" s="21"/>
      <c r="I521" s="56"/>
      <c r="J521" s="75"/>
      <c r="L521" s="110"/>
      <c r="M521" s="110"/>
    </row>
    <row r="522" spans="1:13" s="6" customFormat="1" ht="19.5" customHeight="1" x14ac:dyDescent="0.2">
      <c r="A522" s="20"/>
      <c r="B522" s="129"/>
      <c r="C522" s="20"/>
      <c r="D522" s="20"/>
      <c r="E522" s="20"/>
      <c r="F522" s="20"/>
      <c r="G522" s="20"/>
      <c r="H522" s="21"/>
      <c r="I522" s="56"/>
      <c r="J522" s="59"/>
    </row>
    <row r="523" spans="1:13" s="6" customFormat="1" ht="20.25" customHeight="1" x14ac:dyDescent="0.2">
      <c r="A523" s="20"/>
      <c r="B523" s="129"/>
      <c r="C523" s="20"/>
      <c r="D523" s="20"/>
      <c r="E523" s="20"/>
      <c r="F523" s="20"/>
      <c r="G523" s="20"/>
      <c r="H523" s="21"/>
      <c r="I523" s="56"/>
    </row>
    <row r="524" spans="1:13" s="6" customFormat="1" ht="19.5" customHeight="1" x14ac:dyDescent="0.2">
      <c r="A524" s="20"/>
      <c r="B524" s="129"/>
      <c r="C524" s="20"/>
      <c r="D524" s="20"/>
      <c r="E524" s="20"/>
      <c r="F524" s="20"/>
      <c r="G524" s="20"/>
      <c r="H524" s="21"/>
      <c r="I524" s="56"/>
      <c r="J524" s="59"/>
    </row>
    <row r="525" spans="1:13" s="6" customFormat="1" ht="19.5" customHeight="1" x14ac:dyDescent="0.2">
      <c r="A525" s="20"/>
      <c r="B525" s="129"/>
      <c r="C525" s="20"/>
      <c r="D525" s="20"/>
      <c r="E525" s="20"/>
      <c r="F525" s="20"/>
      <c r="G525" s="20"/>
      <c r="H525" s="21"/>
      <c r="I525" s="56"/>
      <c r="J525" s="59"/>
    </row>
    <row r="526" spans="1:13" s="6" customFormat="1" ht="19.5" customHeight="1" x14ac:dyDescent="0.2">
      <c r="A526" s="20"/>
      <c r="B526" s="129"/>
      <c r="C526" s="20"/>
      <c r="D526" s="20"/>
      <c r="E526" s="20"/>
      <c r="F526" s="20"/>
      <c r="G526" s="20"/>
      <c r="H526" s="21"/>
      <c r="I526" s="56"/>
      <c r="J526" s="59"/>
    </row>
    <row r="527" spans="1:13" s="6" customFormat="1" ht="19.5" customHeight="1" x14ac:dyDescent="0.2">
      <c r="A527" s="20"/>
      <c r="B527" s="129"/>
      <c r="C527" s="20"/>
      <c r="D527" s="20"/>
      <c r="E527" s="20"/>
      <c r="F527" s="20"/>
      <c r="G527" s="20"/>
      <c r="H527" s="21"/>
      <c r="I527" s="56"/>
      <c r="J527" s="59"/>
    </row>
    <row r="528" spans="1:13" s="6" customFormat="1" ht="19.5" customHeight="1" x14ac:dyDescent="0.2">
      <c r="A528" s="20"/>
      <c r="B528" s="129"/>
      <c r="C528" s="20"/>
      <c r="D528" s="20"/>
      <c r="E528" s="20"/>
      <c r="F528" s="20"/>
      <c r="G528" s="20"/>
      <c r="H528" s="21"/>
      <c r="I528" s="56"/>
      <c r="J528" s="59"/>
    </row>
    <row r="529" spans="1:10" s="6" customFormat="1" ht="21.75" customHeight="1" x14ac:dyDescent="0.2">
      <c r="A529" s="20"/>
      <c r="B529" s="129"/>
      <c r="C529" s="20"/>
      <c r="D529" s="20"/>
      <c r="E529" s="20"/>
      <c r="F529" s="20"/>
      <c r="G529" s="20"/>
      <c r="H529" s="21"/>
      <c r="I529" s="56"/>
      <c r="J529" s="59"/>
    </row>
    <row r="530" spans="1:10" s="6" customFormat="1" ht="19.5" customHeight="1" x14ac:dyDescent="0.2">
      <c r="A530" s="20"/>
      <c r="B530" s="129"/>
      <c r="C530" s="20"/>
      <c r="D530" s="20"/>
      <c r="E530" s="20"/>
      <c r="F530" s="20"/>
      <c r="G530" s="20"/>
      <c r="H530" s="21"/>
      <c r="I530" s="56"/>
      <c r="J530" s="59"/>
    </row>
    <row r="531" spans="1:10" s="6" customFormat="1" ht="19.5" customHeight="1" x14ac:dyDescent="0.2">
      <c r="A531" s="20"/>
      <c r="B531" s="129"/>
      <c r="C531" s="20"/>
      <c r="D531" s="20"/>
      <c r="E531" s="20"/>
      <c r="F531" s="20"/>
      <c r="G531" s="20"/>
      <c r="H531" s="21"/>
      <c r="I531" s="56"/>
      <c r="J531" s="59"/>
    </row>
    <row r="532" spans="1:10" s="6" customFormat="1" ht="19.5" customHeight="1" x14ac:dyDescent="0.2">
      <c r="A532" s="20"/>
      <c r="B532" s="129"/>
      <c r="C532" s="20"/>
      <c r="D532" s="20"/>
      <c r="E532" s="20"/>
      <c r="F532" s="20"/>
      <c r="G532" s="20"/>
      <c r="H532" s="21"/>
      <c r="I532" s="56"/>
      <c r="J532" s="59"/>
    </row>
    <row r="533" spans="1:10" s="6" customFormat="1" ht="19.5" customHeight="1" x14ac:dyDescent="0.2">
      <c r="A533" s="20"/>
      <c r="B533" s="129"/>
      <c r="C533" s="20"/>
      <c r="D533" s="20"/>
      <c r="E533" s="20"/>
      <c r="F533" s="20"/>
      <c r="G533" s="20"/>
      <c r="H533" s="21"/>
      <c r="I533" s="56"/>
      <c r="J533" s="59"/>
    </row>
    <row r="534" spans="1:10" s="6" customFormat="1" ht="19.5" customHeight="1" x14ac:dyDescent="0.2">
      <c r="A534" s="20"/>
      <c r="B534" s="129"/>
      <c r="C534" s="20"/>
      <c r="D534" s="20"/>
      <c r="E534" s="20"/>
      <c r="F534" s="20"/>
      <c r="G534" s="20"/>
      <c r="H534" s="21"/>
      <c r="I534" s="56"/>
      <c r="J534" s="59"/>
    </row>
    <row r="535" spans="1:10" s="6" customFormat="1" ht="19.5" customHeight="1" x14ac:dyDescent="0.2">
      <c r="A535" s="20"/>
      <c r="B535" s="129"/>
      <c r="C535" s="20"/>
      <c r="D535" s="20"/>
      <c r="E535" s="20"/>
      <c r="F535" s="20"/>
      <c r="G535" s="20"/>
      <c r="H535" s="21"/>
      <c r="I535" s="56"/>
      <c r="J535" s="59"/>
    </row>
    <row r="536" spans="1:10" s="6" customFormat="1" ht="19.5" customHeight="1" x14ac:dyDescent="0.2">
      <c r="A536" s="20"/>
      <c r="B536" s="129"/>
      <c r="C536" s="20"/>
      <c r="D536" s="20"/>
      <c r="E536" s="20"/>
      <c r="F536" s="20"/>
      <c r="G536" s="20"/>
      <c r="H536" s="21"/>
      <c r="I536" s="56"/>
      <c r="J536" s="59"/>
    </row>
    <row r="537" spans="1:10" s="6" customFormat="1" ht="19.5" customHeight="1" x14ac:dyDescent="0.2">
      <c r="A537" s="20"/>
      <c r="B537" s="129"/>
      <c r="C537" s="20"/>
      <c r="D537" s="20"/>
      <c r="E537" s="20"/>
      <c r="F537" s="20"/>
      <c r="G537" s="20"/>
      <c r="H537" s="21"/>
      <c r="I537" s="56"/>
      <c r="J537" s="59"/>
    </row>
    <row r="538" spans="1:10" s="6" customFormat="1" ht="19.5" customHeight="1" x14ac:dyDescent="0.2">
      <c r="A538" s="20"/>
      <c r="B538" s="129"/>
      <c r="C538" s="20"/>
      <c r="D538" s="20"/>
      <c r="E538" s="20"/>
      <c r="F538" s="20"/>
      <c r="G538" s="20"/>
      <c r="H538" s="21"/>
      <c r="I538" s="56"/>
      <c r="J538" s="59"/>
    </row>
    <row r="539" spans="1:10" s="6" customFormat="1" ht="19.5" customHeight="1" x14ac:dyDescent="0.2">
      <c r="A539" s="20"/>
      <c r="B539" s="129"/>
      <c r="C539" s="20"/>
      <c r="D539" s="20"/>
      <c r="E539" s="20"/>
      <c r="F539" s="20"/>
      <c r="G539" s="20"/>
      <c r="H539" s="21"/>
      <c r="I539" s="56"/>
      <c r="J539" s="59"/>
    </row>
    <row r="540" spans="1:10" s="6" customFormat="1" ht="19.5" customHeight="1" x14ac:dyDescent="0.2">
      <c r="A540" s="20"/>
      <c r="B540" s="129"/>
      <c r="C540" s="20"/>
      <c r="D540" s="20"/>
      <c r="E540" s="20"/>
      <c r="F540" s="20"/>
      <c r="G540" s="20"/>
      <c r="H540" s="21"/>
      <c r="I540" s="56"/>
      <c r="J540" s="59"/>
    </row>
    <row r="541" spans="1:10" s="6" customFormat="1" ht="19.5" customHeight="1" x14ac:dyDescent="0.2">
      <c r="A541" s="20"/>
      <c r="B541" s="129"/>
      <c r="C541" s="20"/>
      <c r="D541" s="20"/>
      <c r="E541" s="20"/>
      <c r="F541" s="20"/>
      <c r="G541" s="20"/>
      <c r="H541" s="21"/>
      <c r="I541" s="56"/>
      <c r="J541" s="59"/>
    </row>
    <row r="542" spans="1:10" s="6" customFormat="1" ht="19.5" customHeight="1" x14ac:dyDescent="0.2">
      <c r="A542" s="20"/>
      <c r="B542" s="129"/>
      <c r="C542" s="20"/>
      <c r="D542" s="20"/>
      <c r="E542" s="20"/>
      <c r="F542" s="20"/>
      <c r="G542" s="20"/>
      <c r="H542" s="21"/>
      <c r="I542" s="56"/>
      <c r="J542" s="59"/>
    </row>
    <row r="543" spans="1:10" s="6" customFormat="1" ht="19.5" customHeight="1" x14ac:dyDescent="0.2">
      <c r="A543" s="20"/>
      <c r="B543" s="129"/>
      <c r="C543" s="20"/>
      <c r="D543" s="20"/>
      <c r="E543" s="20"/>
      <c r="F543" s="20"/>
      <c r="G543" s="20"/>
      <c r="H543" s="21"/>
      <c r="I543" s="56"/>
      <c r="J543" s="59"/>
    </row>
    <row r="544" spans="1:10" s="6" customFormat="1" ht="19.5" customHeight="1" x14ac:dyDescent="0.2">
      <c r="A544" s="20"/>
      <c r="B544" s="129"/>
      <c r="C544" s="20"/>
      <c r="D544" s="20"/>
      <c r="E544" s="20"/>
      <c r="F544" s="20"/>
      <c r="G544" s="20"/>
      <c r="H544" s="21"/>
      <c r="I544" s="56"/>
      <c r="J544" s="59"/>
    </row>
    <row r="545" spans="1:10" s="6" customFormat="1" ht="19.5" customHeight="1" x14ac:dyDescent="0.2">
      <c r="A545" s="20"/>
      <c r="B545" s="129"/>
      <c r="C545" s="20"/>
      <c r="D545" s="20"/>
      <c r="E545" s="20"/>
      <c r="F545" s="20"/>
      <c r="G545" s="20"/>
      <c r="H545" s="21"/>
      <c r="I545" s="56"/>
      <c r="J545" s="59"/>
    </row>
    <row r="546" spans="1:10" s="6" customFormat="1" ht="19.5" customHeight="1" x14ac:dyDescent="0.2">
      <c r="A546" s="20"/>
      <c r="B546" s="129"/>
      <c r="C546" s="20"/>
      <c r="D546" s="20"/>
      <c r="E546" s="20"/>
      <c r="F546" s="20"/>
      <c r="G546" s="20"/>
      <c r="H546" s="21"/>
      <c r="I546" s="56"/>
      <c r="J546" s="59"/>
    </row>
    <row r="547" spans="1:10" s="6" customFormat="1" ht="19.5" customHeight="1" x14ac:dyDescent="0.2">
      <c r="A547" s="20"/>
      <c r="B547" s="129"/>
      <c r="C547" s="20"/>
      <c r="D547" s="20"/>
      <c r="E547" s="20"/>
      <c r="F547" s="20"/>
      <c r="G547" s="20"/>
      <c r="H547" s="21"/>
      <c r="I547" s="56"/>
      <c r="J547" s="59"/>
    </row>
    <row r="548" spans="1:10" s="6" customFormat="1" ht="19.5" customHeight="1" x14ac:dyDescent="0.2">
      <c r="A548" s="20"/>
      <c r="B548" s="129"/>
      <c r="C548" s="20"/>
      <c r="D548" s="20"/>
      <c r="E548" s="20"/>
      <c r="F548" s="20"/>
      <c r="G548" s="20"/>
      <c r="H548" s="21"/>
      <c r="I548" s="56"/>
      <c r="J548" s="59"/>
    </row>
    <row r="549" spans="1:10" s="6" customFormat="1" ht="19.5" customHeight="1" x14ac:dyDescent="0.2">
      <c r="A549" s="20"/>
      <c r="B549" s="129"/>
      <c r="C549" s="20"/>
      <c r="D549" s="20"/>
      <c r="E549" s="20"/>
      <c r="F549" s="20"/>
      <c r="G549" s="20"/>
      <c r="H549" s="21"/>
      <c r="I549" s="56"/>
      <c r="J549" s="59"/>
    </row>
    <row r="550" spans="1:10" s="6" customFormat="1" ht="19.5" customHeight="1" x14ac:dyDescent="0.2">
      <c r="A550" s="20"/>
      <c r="B550" s="129"/>
      <c r="C550" s="20"/>
      <c r="D550" s="20"/>
      <c r="E550" s="20"/>
      <c r="F550" s="20"/>
      <c r="G550" s="20"/>
      <c r="H550" s="21"/>
      <c r="I550" s="56"/>
      <c r="J550" s="59"/>
    </row>
    <row r="551" spans="1:10" s="6" customFormat="1" ht="19.5" customHeight="1" x14ac:dyDescent="0.2">
      <c r="A551" s="20"/>
      <c r="B551" s="129"/>
      <c r="C551" s="20"/>
      <c r="D551" s="20"/>
      <c r="E551" s="20"/>
      <c r="F551" s="20"/>
      <c r="G551" s="20"/>
      <c r="H551" s="21"/>
      <c r="I551" s="56"/>
      <c r="J551" s="59"/>
    </row>
    <row r="552" spans="1:10" s="6" customFormat="1" ht="19.5" customHeight="1" x14ac:dyDescent="0.2">
      <c r="A552" s="20"/>
      <c r="B552" s="129"/>
      <c r="C552" s="20"/>
      <c r="D552" s="20"/>
      <c r="E552" s="20"/>
      <c r="F552" s="20"/>
      <c r="G552" s="20"/>
      <c r="H552" s="21"/>
      <c r="I552" s="56"/>
      <c r="J552" s="59"/>
    </row>
    <row r="553" spans="1:10" s="6" customFormat="1" ht="19.5" customHeight="1" x14ac:dyDescent="0.2">
      <c r="A553" s="20"/>
      <c r="B553" s="129"/>
      <c r="C553" s="20"/>
      <c r="D553" s="20"/>
      <c r="E553" s="20"/>
      <c r="F553" s="20"/>
      <c r="G553" s="20"/>
      <c r="H553" s="21"/>
      <c r="I553" s="56"/>
      <c r="J553" s="59"/>
    </row>
    <row r="554" spans="1:10" s="6" customFormat="1" ht="19.5" customHeight="1" x14ac:dyDescent="0.2">
      <c r="A554" s="20"/>
      <c r="B554" s="129"/>
      <c r="C554" s="20"/>
      <c r="D554" s="20"/>
      <c r="E554" s="20"/>
      <c r="F554" s="20"/>
      <c r="G554" s="20"/>
      <c r="H554" s="21"/>
      <c r="I554" s="56"/>
      <c r="J554" s="59"/>
    </row>
    <row r="555" spans="1:10" s="6" customFormat="1" ht="19.5" customHeight="1" x14ac:dyDescent="0.2">
      <c r="A555" s="20"/>
      <c r="B555" s="129"/>
      <c r="C555" s="20"/>
      <c r="D555" s="20"/>
      <c r="E555" s="20"/>
      <c r="F555" s="20"/>
      <c r="G555" s="20"/>
      <c r="H555" s="21"/>
      <c r="I555" s="56"/>
      <c r="J555" s="59"/>
    </row>
    <row r="556" spans="1:10" s="6" customFormat="1" ht="19.5" customHeight="1" x14ac:dyDescent="0.2">
      <c r="A556" s="20"/>
      <c r="B556" s="129"/>
      <c r="C556" s="20"/>
      <c r="D556" s="20"/>
      <c r="E556" s="20"/>
      <c r="F556" s="20"/>
      <c r="G556" s="20"/>
      <c r="H556" s="21"/>
      <c r="I556" s="56"/>
      <c r="J556" s="59"/>
    </row>
    <row r="557" spans="1:10" s="6" customFormat="1" ht="19.5" customHeight="1" x14ac:dyDescent="0.2">
      <c r="A557" s="20"/>
      <c r="B557" s="129"/>
      <c r="C557" s="20"/>
      <c r="D557" s="20"/>
      <c r="E557" s="20"/>
      <c r="F557" s="20"/>
      <c r="G557" s="20"/>
      <c r="H557" s="21"/>
      <c r="I557" s="56"/>
      <c r="J557" s="59"/>
    </row>
    <row r="558" spans="1:10" s="6" customFormat="1" ht="19.5" customHeight="1" x14ac:dyDescent="0.2">
      <c r="A558" s="20"/>
      <c r="B558" s="129"/>
      <c r="C558" s="20"/>
      <c r="D558" s="20"/>
      <c r="E558" s="20"/>
      <c r="F558" s="20"/>
      <c r="G558" s="20"/>
      <c r="H558" s="21"/>
      <c r="I558" s="56"/>
      <c r="J558" s="59"/>
    </row>
    <row r="559" spans="1:10" s="6" customFormat="1" ht="19.5" customHeight="1" x14ac:dyDescent="0.2">
      <c r="A559" s="20"/>
      <c r="B559" s="129"/>
      <c r="C559" s="20"/>
      <c r="D559" s="20"/>
      <c r="E559" s="20"/>
      <c r="F559" s="20"/>
      <c r="G559" s="20"/>
      <c r="H559" s="21"/>
      <c r="I559" s="56"/>
      <c r="J559" s="59"/>
    </row>
    <row r="560" spans="1:10" s="6" customFormat="1" ht="19.5" customHeight="1" x14ac:dyDescent="0.2">
      <c r="A560" s="20"/>
      <c r="B560" s="129"/>
      <c r="C560" s="20"/>
      <c r="D560" s="20"/>
      <c r="E560" s="20"/>
      <c r="F560" s="20"/>
      <c r="G560" s="20"/>
      <c r="H560" s="21"/>
      <c r="I560" s="56"/>
      <c r="J560" s="59"/>
    </row>
    <row r="561" spans="1:10" s="6" customFormat="1" ht="19.5" customHeight="1" x14ac:dyDescent="0.2">
      <c r="A561" s="20"/>
      <c r="B561" s="129"/>
      <c r="C561" s="20"/>
      <c r="D561" s="20"/>
      <c r="E561" s="20"/>
      <c r="F561" s="20"/>
      <c r="G561" s="20"/>
      <c r="H561" s="21"/>
      <c r="I561" s="56"/>
      <c r="J561" s="59"/>
    </row>
    <row r="562" spans="1:10" s="6" customFormat="1" ht="19.5" customHeight="1" x14ac:dyDescent="0.2">
      <c r="A562" s="20"/>
      <c r="B562" s="129"/>
      <c r="C562" s="20"/>
      <c r="D562" s="20"/>
      <c r="E562" s="20"/>
      <c r="F562" s="20"/>
      <c r="G562" s="20"/>
      <c r="H562" s="21"/>
      <c r="I562" s="56"/>
      <c r="J562" s="59"/>
    </row>
    <row r="563" spans="1:10" s="6" customFormat="1" ht="19.5" customHeight="1" x14ac:dyDescent="0.2">
      <c r="A563" s="20"/>
      <c r="B563" s="129"/>
      <c r="C563" s="20"/>
      <c r="D563" s="20"/>
      <c r="E563" s="20"/>
      <c r="F563" s="20"/>
      <c r="G563" s="20"/>
      <c r="H563" s="21"/>
      <c r="I563" s="56"/>
      <c r="J563" s="59"/>
    </row>
    <row r="564" spans="1:10" s="6" customFormat="1" ht="19.5" customHeight="1" x14ac:dyDescent="0.2">
      <c r="A564" s="20"/>
      <c r="B564" s="129"/>
      <c r="C564" s="20"/>
      <c r="D564" s="20"/>
      <c r="E564" s="20"/>
      <c r="F564" s="20"/>
      <c r="G564" s="20"/>
      <c r="H564" s="21"/>
      <c r="I564" s="56"/>
      <c r="J564" s="59"/>
    </row>
    <row r="565" spans="1:10" s="6" customFormat="1" ht="19.5" customHeight="1" x14ac:dyDescent="0.2">
      <c r="A565" s="20"/>
      <c r="B565" s="129"/>
      <c r="C565" s="20"/>
      <c r="D565" s="20"/>
      <c r="E565" s="20"/>
      <c r="F565" s="20"/>
      <c r="G565" s="20"/>
      <c r="H565" s="21"/>
      <c r="I565" s="56"/>
      <c r="J565" s="59"/>
    </row>
    <row r="566" spans="1:10" s="6" customFormat="1" ht="19.5" customHeight="1" x14ac:dyDescent="0.2">
      <c r="A566" s="20"/>
      <c r="B566" s="129"/>
      <c r="C566" s="20"/>
      <c r="D566" s="20"/>
      <c r="E566" s="20"/>
      <c r="F566" s="20"/>
      <c r="G566" s="20"/>
      <c r="H566" s="21"/>
      <c r="I566" s="56"/>
      <c r="J566" s="59"/>
    </row>
    <row r="567" spans="1:10" s="6" customFormat="1" ht="19.5" customHeight="1" x14ac:dyDescent="0.2">
      <c r="A567" s="20"/>
      <c r="B567" s="129"/>
      <c r="C567" s="20"/>
      <c r="D567" s="20"/>
      <c r="E567" s="20"/>
      <c r="F567" s="20"/>
      <c r="G567" s="20"/>
      <c r="H567" s="21"/>
      <c r="I567" s="56"/>
      <c r="J567" s="59"/>
    </row>
    <row r="568" spans="1:10" s="6" customFormat="1" ht="19.5" customHeight="1" x14ac:dyDescent="0.2">
      <c r="A568" s="20"/>
      <c r="B568" s="129"/>
      <c r="C568" s="20"/>
      <c r="D568" s="20"/>
      <c r="E568" s="20"/>
      <c r="F568" s="20"/>
      <c r="G568" s="20"/>
      <c r="H568" s="21"/>
      <c r="I568" s="56"/>
      <c r="J568" s="59"/>
    </row>
    <row r="569" spans="1:10" s="6" customFormat="1" ht="19.5" customHeight="1" x14ac:dyDescent="0.2">
      <c r="A569" s="20"/>
      <c r="B569" s="129"/>
      <c r="C569" s="20"/>
      <c r="D569" s="20"/>
      <c r="E569" s="20"/>
      <c r="F569" s="20"/>
      <c r="G569" s="20"/>
      <c r="H569" s="21"/>
      <c r="I569" s="56"/>
      <c r="J569" s="59"/>
    </row>
    <row r="570" spans="1:10" s="6" customFormat="1" ht="19.5" customHeight="1" x14ac:dyDescent="0.2">
      <c r="A570" s="20"/>
      <c r="B570" s="129"/>
      <c r="C570" s="20"/>
      <c r="D570" s="20"/>
      <c r="E570" s="20"/>
      <c r="F570" s="20"/>
      <c r="G570" s="20"/>
      <c r="H570" s="21"/>
      <c r="I570" s="56"/>
      <c r="J570" s="59"/>
    </row>
    <row r="571" spans="1:10" s="6" customFormat="1" ht="19.5" customHeight="1" x14ac:dyDescent="0.2">
      <c r="A571" s="20"/>
      <c r="B571" s="129"/>
      <c r="C571" s="20"/>
      <c r="D571" s="20"/>
      <c r="E571" s="20"/>
      <c r="F571" s="20"/>
      <c r="G571" s="20"/>
      <c r="H571" s="21"/>
      <c r="I571" s="56"/>
      <c r="J571" s="59"/>
    </row>
    <row r="572" spans="1:10" s="6" customFormat="1" ht="19.5" customHeight="1" x14ac:dyDescent="0.2">
      <c r="A572" s="20"/>
      <c r="B572" s="129"/>
      <c r="C572" s="20"/>
      <c r="D572" s="20"/>
      <c r="E572" s="20"/>
      <c r="F572" s="20"/>
      <c r="G572" s="20"/>
      <c r="H572" s="21"/>
      <c r="I572" s="56"/>
      <c r="J572" s="59"/>
    </row>
    <row r="573" spans="1:10" s="6" customFormat="1" ht="19.5" customHeight="1" x14ac:dyDescent="0.2">
      <c r="A573" s="20"/>
      <c r="B573" s="129"/>
      <c r="C573" s="20"/>
      <c r="D573" s="20"/>
      <c r="E573" s="20"/>
      <c r="F573" s="20"/>
      <c r="G573" s="20"/>
      <c r="H573" s="21"/>
      <c r="I573" s="56"/>
      <c r="J573" s="59"/>
    </row>
    <row r="574" spans="1:10" s="6" customFormat="1" ht="19.5" customHeight="1" x14ac:dyDescent="0.2">
      <c r="A574" s="20"/>
      <c r="B574" s="129"/>
      <c r="C574" s="20"/>
      <c r="D574" s="20"/>
      <c r="E574" s="20"/>
      <c r="F574" s="20"/>
      <c r="G574" s="20"/>
      <c r="H574" s="21"/>
      <c r="I574" s="56"/>
      <c r="J574" s="59"/>
    </row>
    <row r="575" spans="1:10" s="6" customFormat="1" ht="19.5" customHeight="1" x14ac:dyDescent="0.2">
      <c r="A575" s="20"/>
      <c r="B575" s="129"/>
      <c r="C575" s="20"/>
      <c r="D575" s="20"/>
      <c r="E575" s="20"/>
      <c r="F575" s="20"/>
      <c r="G575" s="20"/>
      <c r="H575" s="21"/>
      <c r="I575" s="56"/>
      <c r="J575" s="59"/>
    </row>
    <row r="576" spans="1:10" s="6" customFormat="1" ht="19.5" customHeight="1" x14ac:dyDescent="0.2">
      <c r="A576" s="20"/>
      <c r="B576" s="129"/>
      <c r="C576" s="20"/>
      <c r="D576" s="20"/>
      <c r="E576" s="20"/>
      <c r="F576" s="20"/>
      <c r="G576" s="20"/>
      <c r="H576" s="21"/>
      <c r="I576" s="56"/>
      <c r="J576" s="59"/>
    </row>
    <row r="577" spans="1:10" s="6" customFormat="1" ht="19.5" customHeight="1" x14ac:dyDescent="0.2">
      <c r="A577" s="20"/>
      <c r="B577" s="129"/>
      <c r="C577" s="20"/>
      <c r="D577" s="20"/>
      <c r="E577" s="20"/>
      <c r="F577" s="20"/>
      <c r="G577" s="20"/>
      <c r="H577" s="21"/>
      <c r="I577" s="56"/>
      <c r="J577" s="59"/>
    </row>
    <row r="578" spans="1:10" s="6" customFormat="1" ht="19.5" customHeight="1" x14ac:dyDescent="0.2">
      <c r="A578" s="20"/>
      <c r="B578" s="129"/>
      <c r="C578" s="20"/>
      <c r="D578" s="20"/>
      <c r="E578" s="20"/>
      <c r="F578" s="20"/>
      <c r="G578" s="20"/>
      <c r="H578" s="21"/>
      <c r="I578" s="56"/>
      <c r="J578" s="59"/>
    </row>
    <row r="579" spans="1:10" s="6" customFormat="1" ht="19.5" customHeight="1" x14ac:dyDescent="0.2">
      <c r="A579" s="20"/>
      <c r="B579" s="129"/>
      <c r="C579" s="20"/>
      <c r="D579" s="20"/>
      <c r="E579" s="20"/>
      <c r="F579" s="20"/>
      <c r="G579" s="20"/>
      <c r="H579" s="21"/>
      <c r="I579" s="56"/>
      <c r="J579" s="59"/>
    </row>
    <row r="580" spans="1:10" s="6" customFormat="1" ht="19.5" customHeight="1" x14ac:dyDescent="0.2">
      <c r="A580" s="20"/>
      <c r="B580" s="129"/>
      <c r="C580" s="20"/>
      <c r="D580" s="20"/>
      <c r="E580" s="20"/>
      <c r="F580" s="20"/>
      <c r="G580" s="20"/>
      <c r="H580" s="21"/>
      <c r="I580" s="56"/>
      <c r="J580" s="59"/>
    </row>
    <row r="581" spans="1:10" s="6" customFormat="1" ht="19.5" customHeight="1" x14ac:dyDescent="0.2">
      <c r="A581" s="20"/>
      <c r="B581" s="129"/>
      <c r="C581" s="20"/>
      <c r="D581" s="20"/>
      <c r="E581" s="20"/>
      <c r="F581" s="20"/>
      <c r="G581" s="20"/>
      <c r="H581" s="21"/>
      <c r="I581" s="56"/>
      <c r="J581" s="59"/>
    </row>
    <row r="582" spans="1:10" s="6" customFormat="1" ht="19.5" customHeight="1" x14ac:dyDescent="0.2">
      <c r="A582" s="20"/>
      <c r="B582" s="129"/>
      <c r="C582" s="20"/>
      <c r="D582" s="20"/>
      <c r="E582" s="20"/>
      <c r="F582" s="20"/>
      <c r="G582" s="20"/>
      <c r="H582" s="21"/>
      <c r="I582" s="56"/>
      <c r="J582" s="59"/>
    </row>
    <row r="583" spans="1:10" s="6" customFormat="1" ht="19.5" customHeight="1" x14ac:dyDescent="0.2">
      <c r="A583" s="20"/>
      <c r="B583" s="129"/>
      <c r="C583" s="20"/>
      <c r="D583" s="20"/>
      <c r="E583" s="20"/>
      <c r="F583" s="20"/>
      <c r="G583" s="20"/>
      <c r="H583" s="21"/>
      <c r="I583" s="56"/>
      <c r="J583" s="59"/>
    </row>
    <row r="584" spans="1:10" s="6" customFormat="1" ht="19.5" customHeight="1" x14ac:dyDescent="0.2">
      <c r="A584" s="20"/>
      <c r="B584" s="129"/>
      <c r="C584" s="20"/>
      <c r="D584" s="20"/>
      <c r="E584" s="20"/>
      <c r="F584" s="20"/>
      <c r="G584" s="20"/>
      <c r="H584" s="21"/>
      <c r="I584" s="56"/>
      <c r="J584" s="59"/>
    </row>
    <row r="585" spans="1:10" s="6" customFormat="1" ht="19.5" customHeight="1" x14ac:dyDescent="0.2">
      <c r="A585" s="20"/>
      <c r="B585" s="129"/>
      <c r="C585" s="20"/>
      <c r="D585" s="20"/>
      <c r="E585" s="20"/>
      <c r="F585" s="20"/>
      <c r="G585" s="20"/>
      <c r="H585" s="21"/>
      <c r="I585" s="56"/>
      <c r="J585" s="59"/>
    </row>
    <row r="586" spans="1:10" s="6" customFormat="1" ht="19.5" customHeight="1" x14ac:dyDescent="0.2">
      <c r="A586" s="20"/>
      <c r="B586" s="129"/>
      <c r="C586" s="20"/>
      <c r="D586" s="20"/>
      <c r="E586" s="20"/>
      <c r="F586" s="20"/>
      <c r="G586" s="20"/>
      <c r="H586" s="21"/>
      <c r="I586" s="56"/>
      <c r="J586" s="59"/>
    </row>
    <row r="587" spans="1:10" s="6" customFormat="1" ht="19.5" customHeight="1" x14ac:dyDescent="0.2">
      <c r="A587" s="20"/>
      <c r="B587" s="129"/>
      <c r="C587" s="20"/>
      <c r="D587" s="20"/>
      <c r="E587" s="20"/>
      <c r="F587" s="20"/>
      <c r="G587" s="20"/>
      <c r="H587" s="21"/>
      <c r="I587" s="56"/>
      <c r="J587" s="59"/>
    </row>
    <row r="588" spans="1:10" s="6" customFormat="1" ht="19.5" customHeight="1" x14ac:dyDescent="0.2">
      <c r="A588" s="20"/>
      <c r="B588" s="129"/>
      <c r="C588" s="20"/>
      <c r="D588" s="20"/>
      <c r="E588" s="20"/>
      <c r="F588" s="20"/>
      <c r="G588" s="20"/>
      <c r="H588" s="21"/>
      <c r="I588" s="56"/>
      <c r="J588" s="59"/>
    </row>
    <row r="589" spans="1:10" s="6" customFormat="1" ht="19.5" customHeight="1" x14ac:dyDescent="0.2">
      <c r="A589" s="20"/>
      <c r="B589" s="129"/>
      <c r="C589" s="20"/>
      <c r="D589" s="20"/>
      <c r="E589" s="20"/>
      <c r="F589" s="20"/>
      <c r="G589" s="20"/>
      <c r="H589" s="21"/>
      <c r="I589" s="56"/>
      <c r="J589" s="59"/>
    </row>
    <row r="590" spans="1:10" s="6" customFormat="1" ht="19.5" customHeight="1" x14ac:dyDescent="0.2">
      <c r="A590" s="20"/>
      <c r="B590" s="129"/>
      <c r="C590" s="20"/>
      <c r="D590" s="20"/>
      <c r="E590" s="20"/>
      <c r="F590" s="20"/>
      <c r="G590" s="20"/>
      <c r="H590" s="21"/>
      <c r="I590" s="56"/>
      <c r="J590" s="59"/>
    </row>
    <row r="591" spans="1:10" s="6" customFormat="1" ht="19.5" customHeight="1" x14ac:dyDescent="0.2">
      <c r="A591" s="20"/>
      <c r="B591" s="129"/>
      <c r="C591" s="20"/>
      <c r="D591" s="20"/>
      <c r="E591" s="20"/>
      <c r="F591" s="20"/>
      <c r="G591" s="20"/>
      <c r="H591" s="21"/>
      <c r="I591" s="56"/>
      <c r="J591" s="59"/>
    </row>
    <row r="592" spans="1:10" s="6" customFormat="1" ht="19.5" customHeight="1" x14ac:dyDescent="0.2">
      <c r="A592" s="20"/>
      <c r="B592" s="129"/>
      <c r="C592" s="20"/>
      <c r="D592" s="20"/>
      <c r="E592" s="20"/>
      <c r="F592" s="20"/>
      <c r="G592" s="20"/>
      <c r="H592" s="21"/>
      <c r="I592" s="56"/>
      <c r="J592" s="59"/>
    </row>
    <row r="593" spans="1:10" s="6" customFormat="1" ht="19.5" customHeight="1" x14ac:dyDescent="0.2">
      <c r="A593" s="20"/>
      <c r="B593" s="129"/>
      <c r="C593" s="20"/>
      <c r="D593" s="20"/>
      <c r="E593" s="20"/>
      <c r="F593" s="20"/>
      <c r="G593" s="20"/>
      <c r="H593" s="21"/>
      <c r="I593" s="56"/>
      <c r="J593" s="59"/>
    </row>
    <row r="594" spans="1:10" s="6" customFormat="1" ht="19.5" customHeight="1" x14ac:dyDescent="0.2">
      <c r="A594" s="20"/>
      <c r="B594" s="129"/>
      <c r="C594" s="20"/>
      <c r="D594" s="20"/>
      <c r="E594" s="20"/>
      <c r="F594" s="20"/>
      <c r="G594" s="20"/>
      <c r="H594" s="21"/>
      <c r="I594" s="56"/>
      <c r="J594" s="59"/>
    </row>
    <row r="595" spans="1:10" s="6" customFormat="1" ht="19.5" customHeight="1" x14ac:dyDescent="0.2">
      <c r="A595" s="20"/>
      <c r="B595" s="129"/>
      <c r="C595" s="20"/>
      <c r="D595" s="20"/>
      <c r="E595" s="20"/>
      <c r="F595" s="20"/>
      <c r="G595" s="20"/>
      <c r="H595" s="21"/>
      <c r="I595" s="56"/>
      <c r="J595" s="59"/>
    </row>
    <row r="596" spans="1:10" s="6" customFormat="1" ht="19.5" customHeight="1" x14ac:dyDescent="0.2">
      <c r="A596" s="20"/>
      <c r="B596" s="129"/>
      <c r="C596" s="20"/>
      <c r="D596" s="20"/>
      <c r="E596" s="20"/>
      <c r="F596" s="20"/>
      <c r="G596" s="20"/>
      <c r="H596" s="21"/>
      <c r="I596" s="56"/>
      <c r="J596" s="59"/>
    </row>
    <row r="597" spans="1:10" s="6" customFormat="1" ht="19.5" customHeight="1" x14ac:dyDescent="0.2">
      <c r="A597" s="20"/>
      <c r="B597" s="129"/>
      <c r="C597" s="20"/>
      <c r="D597" s="20"/>
      <c r="E597" s="20"/>
      <c r="F597" s="20"/>
      <c r="G597" s="20"/>
      <c r="H597" s="21"/>
      <c r="I597" s="56"/>
      <c r="J597" s="59"/>
    </row>
    <row r="598" spans="1:10" s="6" customFormat="1" ht="19.5" customHeight="1" x14ac:dyDescent="0.2">
      <c r="A598" s="20"/>
      <c r="B598" s="129"/>
      <c r="C598" s="20"/>
      <c r="D598" s="20"/>
      <c r="E598" s="20"/>
      <c r="F598" s="20"/>
      <c r="G598" s="20"/>
      <c r="H598" s="21"/>
      <c r="I598" s="56"/>
      <c r="J598" s="59"/>
    </row>
    <row r="599" spans="1:10" s="6" customFormat="1" ht="19.5" customHeight="1" x14ac:dyDescent="0.2">
      <c r="A599" s="20"/>
      <c r="B599" s="129"/>
      <c r="C599" s="20"/>
      <c r="D599" s="20"/>
      <c r="E599" s="20"/>
      <c r="F599" s="20"/>
      <c r="G599" s="20"/>
      <c r="H599" s="21"/>
      <c r="I599" s="56"/>
      <c r="J599" s="59"/>
    </row>
    <row r="600" spans="1:10" s="6" customFormat="1" ht="19.5" customHeight="1" x14ac:dyDescent="0.2">
      <c r="A600" s="20"/>
      <c r="B600" s="129"/>
      <c r="C600" s="20"/>
      <c r="D600" s="20"/>
      <c r="E600" s="20"/>
      <c r="F600" s="20"/>
      <c r="G600" s="20"/>
      <c r="H600" s="21"/>
      <c r="I600" s="56"/>
      <c r="J600" s="59"/>
    </row>
    <row r="601" spans="1:10" s="6" customFormat="1" ht="19.5" customHeight="1" x14ac:dyDescent="0.2">
      <c r="A601" s="20"/>
      <c r="B601" s="129"/>
      <c r="C601" s="20"/>
      <c r="D601" s="20"/>
      <c r="E601" s="20"/>
      <c r="F601" s="20"/>
      <c r="G601" s="20"/>
      <c r="H601" s="21"/>
      <c r="I601" s="56"/>
      <c r="J601" s="59"/>
    </row>
    <row r="602" spans="1:10" s="6" customFormat="1" ht="19.5" customHeight="1" x14ac:dyDescent="0.2">
      <c r="A602" s="20"/>
      <c r="B602" s="129"/>
      <c r="C602" s="20"/>
      <c r="D602" s="20"/>
      <c r="E602" s="20"/>
      <c r="F602" s="20"/>
      <c r="G602" s="20"/>
      <c r="H602" s="21"/>
      <c r="I602" s="56"/>
      <c r="J602" s="59"/>
    </row>
    <row r="603" spans="1:10" s="6" customFormat="1" ht="19.5" customHeight="1" x14ac:dyDescent="0.2">
      <c r="A603" s="20"/>
      <c r="B603" s="129"/>
      <c r="C603" s="20"/>
      <c r="D603" s="20"/>
      <c r="E603" s="20"/>
      <c r="F603" s="20"/>
      <c r="G603" s="20"/>
      <c r="H603" s="21"/>
      <c r="I603" s="56"/>
      <c r="J603" s="59"/>
    </row>
    <row r="604" spans="1:10" s="6" customFormat="1" ht="19.5" customHeight="1" x14ac:dyDescent="0.2">
      <c r="A604" s="20"/>
      <c r="B604" s="129"/>
      <c r="C604" s="20"/>
      <c r="D604" s="20"/>
      <c r="E604" s="20"/>
      <c r="F604" s="20"/>
      <c r="G604" s="20"/>
      <c r="H604" s="21"/>
      <c r="I604" s="56"/>
      <c r="J604" s="59"/>
    </row>
    <row r="605" spans="1:10" s="6" customFormat="1" ht="19.5" customHeight="1" x14ac:dyDescent="0.2">
      <c r="A605" s="20"/>
      <c r="B605" s="129"/>
      <c r="C605" s="20"/>
      <c r="D605" s="20"/>
      <c r="E605" s="20"/>
      <c r="F605" s="20"/>
      <c r="G605" s="20"/>
      <c r="H605" s="21"/>
      <c r="I605" s="56"/>
      <c r="J605" s="59"/>
    </row>
    <row r="606" spans="1:10" s="6" customFormat="1" ht="19.5" customHeight="1" x14ac:dyDescent="0.2">
      <c r="A606" s="20"/>
      <c r="B606" s="129"/>
      <c r="C606" s="20"/>
      <c r="D606" s="20"/>
      <c r="E606" s="20"/>
      <c r="F606" s="20"/>
      <c r="G606" s="20"/>
      <c r="H606" s="21"/>
      <c r="I606" s="56"/>
      <c r="J606" s="59"/>
    </row>
    <row r="607" spans="1:10" s="6" customFormat="1" ht="19.5" customHeight="1" x14ac:dyDescent="0.2">
      <c r="A607" s="20"/>
      <c r="B607" s="129"/>
      <c r="C607" s="20"/>
      <c r="D607" s="20"/>
      <c r="E607" s="20"/>
      <c r="F607" s="20"/>
      <c r="G607" s="20"/>
      <c r="H607" s="21"/>
      <c r="I607" s="56"/>
      <c r="J607" s="59"/>
    </row>
    <row r="608" spans="1:10" s="6" customFormat="1" ht="19.5" customHeight="1" x14ac:dyDescent="0.2">
      <c r="A608" s="20"/>
      <c r="B608" s="129"/>
      <c r="C608" s="20"/>
      <c r="D608" s="20"/>
      <c r="E608" s="20"/>
      <c r="F608" s="20"/>
      <c r="G608" s="20"/>
      <c r="H608" s="21"/>
      <c r="I608" s="56"/>
      <c r="J608" s="59"/>
    </row>
    <row r="609" spans="1:10" s="6" customFormat="1" ht="19.5" customHeight="1" x14ac:dyDescent="0.2">
      <c r="A609" s="20"/>
      <c r="B609" s="129"/>
      <c r="C609" s="20"/>
      <c r="D609" s="20"/>
      <c r="E609" s="20"/>
      <c r="F609" s="20"/>
      <c r="G609" s="20"/>
      <c r="H609" s="21"/>
      <c r="I609" s="56"/>
      <c r="J609" s="59"/>
    </row>
    <row r="610" spans="1:10" s="6" customFormat="1" ht="19.5" customHeight="1" x14ac:dyDescent="0.2">
      <c r="A610" s="20"/>
      <c r="B610" s="129"/>
      <c r="C610" s="20"/>
      <c r="D610" s="20"/>
      <c r="E610" s="20"/>
      <c r="F610" s="20"/>
      <c r="G610" s="20"/>
      <c r="H610" s="21"/>
      <c r="I610" s="56"/>
      <c r="J610" s="59"/>
    </row>
    <row r="611" spans="1:10" s="6" customFormat="1" ht="19.5" customHeight="1" x14ac:dyDescent="0.2">
      <c r="A611" s="20"/>
      <c r="B611" s="129"/>
      <c r="C611" s="20"/>
      <c r="D611" s="20"/>
      <c r="E611" s="20"/>
      <c r="F611" s="20"/>
      <c r="G611" s="20"/>
      <c r="H611" s="21"/>
      <c r="I611" s="56"/>
      <c r="J611" s="59"/>
    </row>
    <row r="612" spans="1:10" s="6" customFormat="1" ht="19.5" customHeight="1" x14ac:dyDescent="0.2">
      <c r="A612" s="20"/>
      <c r="B612" s="129"/>
      <c r="C612" s="20"/>
      <c r="D612" s="20"/>
      <c r="E612" s="20"/>
      <c r="F612" s="20"/>
      <c r="G612" s="20"/>
      <c r="H612" s="21"/>
      <c r="I612" s="56"/>
      <c r="J612" s="59"/>
    </row>
    <row r="613" spans="1:10" s="6" customFormat="1" ht="19.5" customHeight="1" x14ac:dyDescent="0.2">
      <c r="A613" s="20"/>
      <c r="B613" s="129"/>
      <c r="C613" s="20"/>
      <c r="D613" s="20"/>
      <c r="E613" s="20"/>
      <c r="F613" s="20"/>
      <c r="G613" s="20"/>
      <c r="H613" s="21"/>
      <c r="I613" s="56"/>
      <c r="J613" s="59"/>
    </row>
    <row r="614" spans="1:10" s="6" customFormat="1" ht="19.5" customHeight="1" x14ac:dyDescent="0.2">
      <c r="A614" s="20"/>
      <c r="B614" s="129"/>
      <c r="C614" s="20"/>
      <c r="D614" s="20"/>
      <c r="E614" s="20"/>
      <c r="F614" s="20"/>
      <c r="G614" s="20"/>
      <c r="H614" s="21"/>
      <c r="I614" s="56"/>
      <c r="J614" s="59"/>
    </row>
    <row r="615" spans="1:10" s="6" customFormat="1" ht="19.5" customHeight="1" x14ac:dyDescent="0.2">
      <c r="A615" s="20"/>
      <c r="B615" s="129"/>
      <c r="C615" s="20"/>
      <c r="D615" s="20"/>
      <c r="E615" s="20"/>
      <c r="F615" s="20"/>
      <c r="G615" s="20"/>
      <c r="H615" s="21"/>
      <c r="I615" s="56"/>
      <c r="J615" s="59"/>
    </row>
    <row r="616" spans="1:10" s="6" customFormat="1" ht="19.5" customHeight="1" x14ac:dyDescent="0.2">
      <c r="A616" s="20"/>
      <c r="B616" s="129"/>
      <c r="C616" s="20"/>
      <c r="D616" s="20"/>
      <c r="E616" s="20"/>
      <c r="F616" s="20"/>
      <c r="G616" s="20"/>
      <c r="H616" s="21"/>
      <c r="I616" s="56"/>
      <c r="J616" s="59"/>
    </row>
    <row r="617" spans="1:10" s="6" customFormat="1" ht="19.5" customHeight="1" x14ac:dyDescent="0.2">
      <c r="A617" s="20"/>
      <c r="B617" s="129"/>
      <c r="C617" s="20"/>
      <c r="D617" s="20"/>
      <c r="E617" s="20"/>
      <c r="F617" s="20"/>
      <c r="G617" s="20"/>
      <c r="H617" s="21"/>
      <c r="I617" s="56"/>
      <c r="J617" s="59"/>
    </row>
    <row r="618" spans="1:10" s="6" customFormat="1" ht="19.5" customHeight="1" x14ac:dyDescent="0.2">
      <c r="A618" s="20"/>
      <c r="B618" s="129"/>
      <c r="C618" s="20"/>
      <c r="D618" s="20"/>
      <c r="E618" s="20"/>
      <c r="F618" s="20"/>
      <c r="G618" s="20"/>
      <c r="H618" s="21"/>
      <c r="I618" s="56"/>
      <c r="J618" s="59"/>
    </row>
    <row r="619" spans="1:10" s="6" customFormat="1" ht="19.5" customHeight="1" x14ac:dyDescent="0.2">
      <c r="A619" s="20"/>
      <c r="B619" s="129"/>
      <c r="C619" s="20"/>
      <c r="D619" s="20"/>
      <c r="E619" s="20"/>
      <c r="F619" s="20"/>
      <c r="G619" s="20"/>
      <c r="H619" s="21"/>
      <c r="I619" s="56"/>
      <c r="J619" s="59"/>
    </row>
    <row r="620" spans="1:10" s="6" customFormat="1" ht="19.5" customHeight="1" x14ac:dyDescent="0.2">
      <c r="A620" s="20"/>
      <c r="B620" s="129"/>
      <c r="C620" s="20"/>
      <c r="D620" s="20"/>
      <c r="E620" s="20"/>
      <c r="F620" s="20"/>
      <c r="G620" s="20"/>
      <c r="H620" s="21"/>
      <c r="I620" s="56"/>
      <c r="J620" s="59"/>
    </row>
    <row r="621" spans="1:10" s="6" customFormat="1" ht="19.5" customHeight="1" x14ac:dyDescent="0.2">
      <c r="A621" s="20"/>
      <c r="B621" s="129"/>
      <c r="C621" s="20"/>
      <c r="D621" s="20"/>
      <c r="E621" s="20"/>
      <c r="F621" s="20"/>
      <c r="G621" s="20"/>
      <c r="H621" s="21"/>
      <c r="I621" s="56"/>
      <c r="J621" s="59"/>
    </row>
    <row r="622" spans="1:10" s="6" customFormat="1" ht="19.5" customHeight="1" x14ac:dyDescent="0.2">
      <c r="A622" s="20"/>
      <c r="B622" s="129"/>
      <c r="C622" s="20"/>
      <c r="D622" s="20"/>
      <c r="E622" s="20"/>
      <c r="F622" s="20"/>
      <c r="G622" s="20"/>
      <c r="H622" s="21"/>
      <c r="I622" s="56"/>
      <c r="J622" s="59"/>
    </row>
    <row r="623" spans="1:10" s="6" customFormat="1" ht="19.5" customHeight="1" x14ac:dyDescent="0.2">
      <c r="A623" s="20"/>
      <c r="B623" s="129"/>
      <c r="C623" s="20"/>
      <c r="D623" s="20"/>
      <c r="E623" s="20"/>
      <c r="F623" s="20"/>
      <c r="G623" s="20"/>
      <c r="H623" s="21"/>
      <c r="I623" s="56"/>
      <c r="J623" s="59"/>
    </row>
    <row r="624" spans="1:10" s="6" customFormat="1" ht="19.5" customHeight="1" x14ac:dyDescent="0.2">
      <c r="A624" s="20"/>
      <c r="B624" s="129"/>
      <c r="C624" s="20"/>
      <c r="D624" s="20"/>
      <c r="E624" s="20"/>
      <c r="F624" s="20"/>
      <c r="G624" s="20"/>
      <c r="H624" s="21"/>
      <c r="I624" s="56"/>
      <c r="J624" s="59"/>
    </row>
    <row r="625" spans="1:10" s="6" customFormat="1" ht="19.5" customHeight="1" x14ac:dyDescent="0.2">
      <c r="A625" s="20"/>
      <c r="B625" s="129"/>
      <c r="C625" s="20"/>
      <c r="D625" s="20"/>
      <c r="E625" s="20"/>
      <c r="F625" s="20"/>
      <c r="G625" s="20"/>
      <c r="H625" s="21"/>
      <c r="I625" s="56"/>
      <c r="J625" s="59"/>
    </row>
    <row r="626" spans="1:10" s="6" customFormat="1" ht="19.5" customHeight="1" x14ac:dyDescent="0.2">
      <c r="A626" s="20"/>
      <c r="B626" s="129"/>
      <c r="C626" s="20"/>
      <c r="D626" s="20"/>
      <c r="E626" s="20"/>
      <c r="F626" s="20"/>
      <c r="G626" s="20"/>
      <c r="H626" s="21"/>
      <c r="I626" s="56"/>
      <c r="J626" s="59"/>
    </row>
    <row r="627" spans="1:10" s="6" customFormat="1" ht="19.5" customHeight="1" x14ac:dyDescent="0.2">
      <c r="A627" s="20"/>
      <c r="B627" s="129"/>
      <c r="C627" s="20"/>
      <c r="D627" s="20"/>
      <c r="E627" s="20"/>
      <c r="F627" s="20"/>
      <c r="G627" s="20"/>
      <c r="H627" s="21"/>
      <c r="I627" s="56"/>
      <c r="J627" s="59"/>
    </row>
    <row r="628" spans="1:10" s="6" customFormat="1" ht="19.5" customHeight="1" x14ac:dyDescent="0.2">
      <c r="A628" s="20"/>
      <c r="B628" s="129"/>
      <c r="C628" s="20"/>
      <c r="D628" s="20"/>
      <c r="E628" s="20"/>
      <c r="F628" s="20"/>
      <c r="G628" s="20"/>
      <c r="H628" s="21"/>
      <c r="I628" s="56"/>
      <c r="J628" s="59"/>
    </row>
    <row r="629" spans="1:10" s="6" customFormat="1" ht="19.5" customHeight="1" x14ac:dyDescent="0.2">
      <c r="A629" s="20"/>
      <c r="B629" s="129"/>
      <c r="C629" s="20"/>
      <c r="D629" s="20"/>
      <c r="E629" s="20"/>
      <c r="F629" s="20"/>
      <c r="G629" s="20"/>
      <c r="H629" s="21"/>
      <c r="I629" s="56"/>
      <c r="J629" s="59"/>
    </row>
    <row r="630" spans="1:10" s="6" customFormat="1" ht="19.5" customHeight="1" x14ac:dyDescent="0.2">
      <c r="A630" s="20"/>
      <c r="B630" s="129"/>
      <c r="C630" s="20"/>
      <c r="D630" s="20"/>
      <c r="E630" s="20"/>
      <c r="F630" s="20"/>
      <c r="G630" s="20"/>
      <c r="H630" s="21"/>
      <c r="I630" s="56"/>
      <c r="J630" s="59"/>
    </row>
    <row r="631" spans="1:10" s="6" customFormat="1" ht="19.5" customHeight="1" x14ac:dyDescent="0.2">
      <c r="A631" s="20"/>
      <c r="B631" s="129"/>
      <c r="C631" s="20"/>
      <c r="D631" s="20"/>
      <c r="E631" s="20"/>
      <c r="F631" s="20"/>
      <c r="G631" s="20"/>
      <c r="H631" s="21"/>
      <c r="I631" s="56"/>
      <c r="J631" s="59"/>
    </row>
    <row r="632" spans="1:10" s="6" customFormat="1" ht="19.5" customHeight="1" x14ac:dyDescent="0.2">
      <c r="A632" s="20"/>
      <c r="B632" s="129"/>
      <c r="C632" s="20"/>
      <c r="D632" s="20"/>
      <c r="E632" s="20"/>
      <c r="F632" s="20"/>
      <c r="G632" s="20"/>
      <c r="H632" s="21"/>
      <c r="I632" s="56"/>
      <c r="J632" s="59"/>
    </row>
    <row r="633" spans="1:10" s="6" customFormat="1" ht="19.5" customHeight="1" x14ac:dyDescent="0.2">
      <c r="A633" s="20"/>
      <c r="B633" s="129"/>
      <c r="C633" s="20"/>
      <c r="D633" s="20"/>
      <c r="E633" s="20"/>
      <c r="F633" s="20"/>
      <c r="G633" s="20"/>
      <c r="H633" s="21"/>
      <c r="I633" s="56"/>
      <c r="J633" s="59"/>
    </row>
    <row r="634" spans="1:10" s="6" customFormat="1" ht="19.5" customHeight="1" x14ac:dyDescent="0.2">
      <c r="A634" s="20"/>
      <c r="B634" s="129"/>
      <c r="C634" s="20"/>
      <c r="D634" s="20"/>
      <c r="E634" s="20"/>
      <c r="F634" s="20"/>
      <c r="G634" s="20"/>
      <c r="H634" s="21"/>
      <c r="I634" s="56"/>
      <c r="J634" s="59"/>
    </row>
    <row r="635" spans="1:10" s="6" customFormat="1" ht="19.5" customHeight="1" x14ac:dyDescent="0.2">
      <c r="A635" s="20"/>
      <c r="B635" s="129"/>
      <c r="C635" s="20"/>
      <c r="D635" s="20"/>
      <c r="E635" s="20"/>
      <c r="F635" s="20"/>
      <c r="G635" s="20"/>
      <c r="H635" s="21"/>
      <c r="I635" s="56"/>
      <c r="J635" s="59"/>
    </row>
    <row r="636" spans="1:10" s="6" customFormat="1" ht="19.5" customHeight="1" x14ac:dyDescent="0.2">
      <c r="A636" s="20"/>
      <c r="B636" s="129"/>
      <c r="C636" s="20"/>
      <c r="D636" s="20"/>
      <c r="E636" s="20"/>
      <c r="F636" s="20"/>
      <c r="G636" s="20"/>
      <c r="H636" s="21"/>
      <c r="I636" s="56"/>
      <c r="J636" s="59"/>
    </row>
    <row r="637" spans="1:10" s="6" customFormat="1" ht="19.5" customHeight="1" x14ac:dyDescent="0.2">
      <c r="A637" s="20"/>
      <c r="B637" s="129"/>
      <c r="C637" s="20"/>
      <c r="D637" s="20"/>
      <c r="E637" s="20"/>
      <c r="F637" s="20"/>
      <c r="G637" s="20"/>
      <c r="H637" s="21"/>
      <c r="I637" s="56"/>
      <c r="J637" s="59"/>
    </row>
    <row r="638" spans="1:10" s="6" customFormat="1" ht="19.5" customHeight="1" x14ac:dyDescent="0.2">
      <c r="A638" s="20"/>
      <c r="B638" s="129"/>
      <c r="C638" s="20"/>
      <c r="D638" s="20"/>
      <c r="E638" s="20"/>
      <c r="F638" s="20"/>
      <c r="G638" s="20"/>
      <c r="H638" s="21"/>
      <c r="I638" s="56"/>
      <c r="J638" s="59"/>
    </row>
    <row r="639" spans="1:10" s="6" customFormat="1" ht="19.5" customHeight="1" x14ac:dyDescent="0.2">
      <c r="A639" s="20"/>
      <c r="B639" s="129"/>
      <c r="C639" s="20"/>
      <c r="D639" s="20"/>
      <c r="E639" s="20"/>
      <c r="F639" s="20"/>
      <c r="G639" s="20"/>
      <c r="H639" s="21"/>
      <c r="I639" s="56"/>
      <c r="J639" s="59"/>
    </row>
    <row r="640" spans="1:10" s="6" customFormat="1" ht="19.5" customHeight="1" x14ac:dyDescent="0.2">
      <c r="A640" s="20"/>
      <c r="B640" s="129"/>
      <c r="C640" s="20"/>
      <c r="D640" s="20"/>
      <c r="E640" s="20"/>
      <c r="F640" s="20"/>
      <c r="G640" s="20"/>
      <c r="H640" s="21"/>
      <c r="I640" s="56"/>
      <c r="J640" s="59"/>
    </row>
    <row r="641" spans="1:10" s="6" customFormat="1" ht="19.5" customHeight="1" x14ac:dyDescent="0.2">
      <c r="A641" s="20"/>
      <c r="B641" s="129"/>
      <c r="C641" s="20"/>
      <c r="D641" s="20"/>
      <c r="E641" s="20"/>
      <c r="F641" s="20"/>
      <c r="G641" s="20"/>
      <c r="H641" s="21"/>
      <c r="I641" s="56"/>
      <c r="J641" s="59"/>
    </row>
    <row r="642" spans="1:10" s="6" customFormat="1" ht="19.5" customHeight="1" x14ac:dyDescent="0.2">
      <c r="A642" s="20"/>
      <c r="B642" s="129"/>
      <c r="C642" s="20"/>
      <c r="D642" s="20"/>
      <c r="E642" s="20"/>
      <c r="F642" s="20"/>
      <c r="G642" s="20"/>
      <c r="H642" s="21"/>
      <c r="I642" s="56"/>
      <c r="J642" s="59"/>
    </row>
    <row r="643" spans="1:10" s="6" customFormat="1" ht="19.5" customHeight="1" x14ac:dyDescent="0.2">
      <c r="A643" s="20"/>
      <c r="B643" s="129"/>
      <c r="C643" s="20"/>
      <c r="D643" s="20"/>
      <c r="E643" s="20"/>
      <c r="F643" s="20"/>
      <c r="G643" s="20"/>
      <c r="H643" s="21"/>
      <c r="I643" s="56"/>
      <c r="J643" s="59"/>
    </row>
    <row r="644" spans="1:10" s="6" customFormat="1" ht="19.5" customHeight="1" x14ac:dyDescent="0.2">
      <c r="A644" s="20"/>
      <c r="B644" s="129"/>
      <c r="C644" s="20"/>
      <c r="D644" s="20"/>
      <c r="E644" s="20"/>
      <c r="F644" s="20"/>
      <c r="G644" s="20"/>
      <c r="H644" s="21"/>
      <c r="I644" s="56"/>
      <c r="J644" s="59"/>
    </row>
    <row r="645" spans="1:10" s="6" customFormat="1" ht="19.5" customHeight="1" x14ac:dyDescent="0.2">
      <c r="A645" s="20"/>
      <c r="B645" s="129"/>
      <c r="C645" s="20"/>
      <c r="D645" s="20"/>
      <c r="E645" s="20"/>
      <c r="F645" s="20"/>
      <c r="G645" s="20"/>
      <c r="H645" s="21"/>
      <c r="I645" s="56"/>
      <c r="J645" s="59"/>
    </row>
    <row r="646" spans="1:10" s="6" customFormat="1" ht="19.5" customHeight="1" x14ac:dyDescent="0.2">
      <c r="A646" s="20"/>
      <c r="B646" s="129"/>
      <c r="C646" s="20"/>
      <c r="D646" s="20"/>
      <c r="E646" s="20"/>
      <c r="F646" s="20"/>
      <c r="G646" s="20"/>
      <c r="H646" s="21"/>
      <c r="I646" s="56"/>
      <c r="J646" s="59"/>
    </row>
    <row r="647" spans="1:10" s="6" customFormat="1" ht="19.5" customHeight="1" x14ac:dyDescent="0.2">
      <c r="A647" s="20"/>
      <c r="B647" s="129"/>
      <c r="C647" s="20"/>
      <c r="D647" s="20"/>
      <c r="E647" s="20"/>
      <c r="F647" s="20"/>
      <c r="G647" s="20"/>
      <c r="H647" s="21"/>
      <c r="I647" s="56"/>
      <c r="J647" s="59"/>
    </row>
    <row r="648" spans="1:10" s="6" customFormat="1" ht="19.5" customHeight="1" x14ac:dyDescent="0.2">
      <c r="A648" s="20"/>
      <c r="B648" s="129"/>
      <c r="C648" s="20"/>
      <c r="D648" s="20"/>
      <c r="E648" s="20"/>
      <c r="F648" s="20"/>
      <c r="G648" s="20"/>
      <c r="H648" s="21"/>
      <c r="I648" s="56"/>
      <c r="J648" s="59"/>
    </row>
    <row r="649" spans="1:10" s="6" customFormat="1" ht="19.5" customHeight="1" x14ac:dyDescent="0.2">
      <c r="A649" s="20"/>
      <c r="B649" s="129"/>
      <c r="C649" s="20"/>
      <c r="D649" s="20"/>
      <c r="E649" s="20"/>
      <c r="F649" s="20"/>
      <c r="G649" s="20"/>
      <c r="H649" s="21"/>
      <c r="I649" s="56"/>
      <c r="J649" s="59"/>
    </row>
    <row r="650" spans="1:10" s="6" customFormat="1" ht="19.5" customHeight="1" x14ac:dyDescent="0.2">
      <c r="A650" s="20"/>
      <c r="B650" s="129"/>
      <c r="C650" s="20"/>
      <c r="D650" s="20"/>
      <c r="E650" s="20"/>
      <c r="F650" s="20"/>
      <c r="G650" s="20"/>
      <c r="H650" s="21"/>
      <c r="I650" s="56"/>
      <c r="J650" s="59"/>
    </row>
    <row r="651" spans="1:10" s="6" customFormat="1" ht="19.5" customHeight="1" x14ac:dyDescent="0.2">
      <c r="A651" s="20"/>
      <c r="B651" s="129"/>
      <c r="C651" s="20"/>
      <c r="D651" s="20"/>
      <c r="E651" s="20"/>
      <c r="F651" s="20"/>
      <c r="G651" s="20"/>
      <c r="H651" s="21"/>
      <c r="I651" s="56"/>
      <c r="J651" s="59"/>
    </row>
    <row r="652" spans="1:10" s="6" customFormat="1" ht="19.5" customHeight="1" x14ac:dyDescent="0.2">
      <c r="A652" s="20"/>
      <c r="B652" s="129"/>
      <c r="C652" s="20"/>
      <c r="D652" s="20"/>
      <c r="E652" s="20"/>
      <c r="F652" s="20"/>
      <c r="G652" s="20"/>
      <c r="H652" s="21"/>
      <c r="I652" s="56"/>
      <c r="J652" s="59"/>
    </row>
    <row r="653" spans="1:10" s="6" customFormat="1" ht="19.5" customHeight="1" x14ac:dyDescent="0.2">
      <c r="A653" s="20"/>
      <c r="B653" s="129"/>
      <c r="C653" s="20"/>
      <c r="D653" s="20"/>
      <c r="E653" s="20"/>
      <c r="F653" s="20"/>
      <c r="G653" s="20"/>
      <c r="H653" s="21"/>
      <c r="I653" s="56"/>
      <c r="J653" s="59"/>
    </row>
    <row r="654" spans="1:10" s="6" customFormat="1" ht="19.5" customHeight="1" x14ac:dyDescent="0.2">
      <c r="A654" s="20"/>
      <c r="B654" s="129"/>
      <c r="C654" s="20"/>
      <c r="D654" s="20"/>
      <c r="E654" s="20"/>
      <c r="F654" s="20"/>
      <c r="G654" s="20"/>
      <c r="H654" s="21"/>
      <c r="I654" s="56"/>
      <c r="J654" s="59"/>
    </row>
    <row r="655" spans="1:10" s="6" customFormat="1" ht="19.5" customHeight="1" x14ac:dyDescent="0.2">
      <c r="A655" s="20"/>
      <c r="B655" s="129"/>
      <c r="C655" s="20"/>
      <c r="D655" s="20"/>
      <c r="E655" s="20"/>
      <c r="F655" s="20"/>
      <c r="G655" s="20"/>
      <c r="H655" s="21"/>
      <c r="I655" s="56"/>
      <c r="J655" s="59"/>
    </row>
    <row r="656" spans="1:10" s="6" customFormat="1" ht="19.5" customHeight="1" x14ac:dyDescent="0.2">
      <c r="A656" s="20"/>
      <c r="B656" s="129"/>
      <c r="C656" s="20"/>
      <c r="D656" s="20"/>
      <c r="E656" s="20"/>
      <c r="F656" s="20"/>
      <c r="G656" s="20"/>
      <c r="H656" s="21"/>
      <c r="I656" s="56"/>
      <c r="J656" s="59"/>
    </row>
    <row r="657" spans="1:10" s="6" customFormat="1" ht="19.5" customHeight="1" x14ac:dyDescent="0.2">
      <c r="A657" s="20"/>
      <c r="B657" s="129"/>
      <c r="C657" s="20"/>
      <c r="D657" s="20"/>
      <c r="E657" s="20"/>
      <c r="F657" s="20"/>
      <c r="G657" s="20"/>
      <c r="H657" s="21"/>
      <c r="I657" s="56"/>
      <c r="J657" s="59"/>
    </row>
    <row r="658" spans="1:10" s="6" customFormat="1" ht="19.5" customHeight="1" x14ac:dyDescent="0.2">
      <c r="A658" s="20"/>
      <c r="B658" s="129"/>
      <c r="C658" s="20"/>
      <c r="D658" s="20"/>
      <c r="E658" s="20"/>
      <c r="F658" s="20"/>
      <c r="G658" s="20"/>
      <c r="H658" s="21"/>
      <c r="I658" s="56"/>
      <c r="J658" s="59"/>
    </row>
    <row r="659" spans="1:10" s="6" customFormat="1" ht="19.5" customHeight="1" x14ac:dyDescent="0.2">
      <c r="A659" s="20"/>
      <c r="B659" s="129"/>
      <c r="C659" s="20"/>
      <c r="D659" s="20"/>
      <c r="E659" s="20"/>
      <c r="F659" s="20"/>
      <c r="G659" s="20"/>
      <c r="H659" s="21"/>
      <c r="I659" s="56"/>
      <c r="J659" s="59"/>
    </row>
    <row r="660" spans="1:10" s="6" customFormat="1" ht="19.5" customHeight="1" x14ac:dyDescent="0.2">
      <c r="A660" s="20"/>
      <c r="B660" s="129"/>
      <c r="C660" s="20"/>
      <c r="D660" s="20"/>
      <c r="E660" s="20"/>
      <c r="F660" s="20"/>
      <c r="G660" s="20"/>
      <c r="H660" s="21"/>
      <c r="I660" s="56"/>
      <c r="J660" s="59"/>
    </row>
    <row r="661" spans="1:10" s="6" customFormat="1" ht="19.5" customHeight="1" x14ac:dyDescent="0.2">
      <c r="A661" s="20"/>
      <c r="B661" s="129"/>
      <c r="C661" s="20"/>
      <c r="D661" s="20"/>
      <c r="E661" s="20"/>
      <c r="F661" s="20"/>
      <c r="G661" s="20"/>
      <c r="H661" s="21"/>
      <c r="I661" s="56"/>
      <c r="J661" s="59"/>
    </row>
    <row r="662" spans="1:10" s="6" customFormat="1" ht="19.5" customHeight="1" x14ac:dyDescent="0.2">
      <c r="A662" s="20"/>
      <c r="B662" s="129"/>
      <c r="C662" s="20"/>
      <c r="D662" s="20"/>
      <c r="E662" s="20"/>
      <c r="F662" s="20"/>
      <c r="G662" s="20"/>
      <c r="H662" s="21"/>
      <c r="I662" s="56"/>
      <c r="J662" s="59"/>
    </row>
    <row r="663" spans="1:10" s="6" customFormat="1" ht="19.5" customHeight="1" x14ac:dyDescent="0.2">
      <c r="A663" s="20"/>
      <c r="B663" s="129"/>
      <c r="C663" s="20"/>
      <c r="D663" s="20"/>
      <c r="E663" s="20"/>
      <c r="F663" s="20"/>
      <c r="G663" s="20"/>
      <c r="H663" s="21"/>
      <c r="I663" s="56"/>
      <c r="J663" s="59"/>
    </row>
    <row r="664" spans="1:10" s="6" customFormat="1" ht="19.5" customHeight="1" x14ac:dyDescent="0.2">
      <c r="A664" s="20"/>
      <c r="B664" s="129"/>
      <c r="C664" s="20"/>
      <c r="D664" s="20"/>
      <c r="E664" s="20"/>
      <c r="F664" s="20"/>
      <c r="G664" s="20"/>
      <c r="H664" s="21"/>
      <c r="I664" s="56"/>
      <c r="J664" s="59"/>
    </row>
    <row r="665" spans="1:10" s="6" customFormat="1" ht="19.5" customHeight="1" x14ac:dyDescent="0.2">
      <c r="A665" s="20"/>
      <c r="B665" s="129"/>
      <c r="C665" s="20"/>
      <c r="D665" s="20"/>
      <c r="E665" s="20"/>
      <c r="F665" s="20"/>
      <c r="G665" s="20"/>
      <c r="H665" s="21"/>
      <c r="I665" s="56"/>
      <c r="J665" s="59"/>
    </row>
    <row r="666" spans="1:10" s="6" customFormat="1" ht="19.5" customHeight="1" x14ac:dyDescent="0.2">
      <c r="A666" s="20"/>
      <c r="B666" s="129"/>
      <c r="C666" s="20"/>
      <c r="D666" s="20"/>
      <c r="E666" s="20"/>
      <c r="F666" s="20"/>
      <c r="G666" s="20"/>
      <c r="H666" s="21"/>
      <c r="I666" s="56"/>
      <c r="J666" s="59"/>
    </row>
    <row r="667" spans="1:10" s="6" customFormat="1" ht="19.5" customHeight="1" x14ac:dyDescent="0.2">
      <c r="A667" s="20"/>
      <c r="B667" s="129"/>
      <c r="C667" s="20"/>
      <c r="D667" s="20"/>
      <c r="E667" s="20"/>
      <c r="F667" s="20"/>
      <c r="G667" s="20"/>
      <c r="H667" s="21"/>
      <c r="I667" s="56"/>
      <c r="J667" s="59"/>
    </row>
    <row r="668" spans="1:10" s="6" customFormat="1" ht="19.5" customHeight="1" x14ac:dyDescent="0.2">
      <c r="A668" s="20"/>
      <c r="B668" s="129"/>
      <c r="C668" s="20"/>
      <c r="D668" s="20"/>
      <c r="E668" s="20"/>
      <c r="F668" s="20"/>
      <c r="G668" s="20"/>
      <c r="H668" s="21"/>
      <c r="I668" s="56"/>
      <c r="J668" s="59"/>
    </row>
    <row r="669" spans="1:10" s="6" customFormat="1" ht="19.5" customHeight="1" x14ac:dyDescent="0.2">
      <c r="A669" s="20"/>
      <c r="B669" s="129"/>
      <c r="C669" s="20"/>
      <c r="D669" s="20"/>
      <c r="E669" s="20"/>
      <c r="F669" s="20"/>
      <c r="G669" s="20"/>
      <c r="H669" s="21"/>
      <c r="I669" s="56"/>
      <c r="J669" s="59"/>
    </row>
    <row r="670" spans="1:10" s="6" customFormat="1" ht="19.5" customHeight="1" x14ac:dyDescent="0.2">
      <c r="A670" s="20"/>
      <c r="B670" s="129"/>
      <c r="C670" s="20"/>
      <c r="D670" s="20"/>
      <c r="E670" s="20"/>
      <c r="F670" s="20"/>
      <c r="G670" s="20"/>
      <c r="H670" s="21"/>
      <c r="I670" s="56"/>
      <c r="J670" s="59"/>
    </row>
    <row r="671" spans="1:10" s="6" customFormat="1" ht="19.5" customHeight="1" x14ac:dyDescent="0.2">
      <c r="A671" s="20"/>
      <c r="B671" s="129"/>
      <c r="C671" s="20"/>
      <c r="D671" s="20"/>
      <c r="E671" s="20"/>
      <c r="F671" s="20"/>
      <c r="G671" s="20"/>
      <c r="H671" s="21"/>
      <c r="I671" s="56"/>
      <c r="J671" s="59"/>
    </row>
    <row r="672" spans="1:10" s="6" customFormat="1" ht="19.5" customHeight="1" x14ac:dyDescent="0.2">
      <c r="A672" s="20"/>
      <c r="B672" s="129"/>
      <c r="C672" s="20"/>
      <c r="D672" s="20"/>
      <c r="E672" s="20"/>
      <c r="F672" s="20"/>
      <c r="G672" s="20"/>
      <c r="H672" s="21"/>
      <c r="I672" s="56"/>
      <c r="J672" s="59"/>
    </row>
    <row r="673" spans="1:10" s="6" customFormat="1" ht="19.5" customHeight="1" x14ac:dyDescent="0.2">
      <c r="A673" s="20"/>
      <c r="B673" s="129"/>
      <c r="C673" s="20"/>
      <c r="D673" s="20"/>
      <c r="E673" s="20"/>
      <c r="F673" s="20"/>
      <c r="G673" s="20"/>
      <c r="H673" s="21"/>
      <c r="I673" s="56"/>
      <c r="J673" s="59"/>
    </row>
    <row r="674" spans="1:10" s="6" customFormat="1" ht="19.5" customHeight="1" x14ac:dyDescent="0.2">
      <c r="A674" s="20"/>
      <c r="B674" s="129"/>
      <c r="C674" s="20"/>
      <c r="D674" s="20"/>
      <c r="E674" s="20"/>
      <c r="F674" s="20"/>
      <c r="G674" s="20"/>
      <c r="H674" s="21"/>
      <c r="I674" s="56"/>
      <c r="J674" s="59"/>
    </row>
    <row r="675" spans="1:10" s="6" customFormat="1" ht="19.5" customHeight="1" x14ac:dyDescent="0.2">
      <c r="A675" s="20"/>
      <c r="B675" s="129"/>
      <c r="C675" s="20"/>
      <c r="D675" s="20"/>
      <c r="E675" s="20"/>
      <c r="F675" s="20"/>
      <c r="G675" s="20"/>
      <c r="H675" s="21"/>
      <c r="I675" s="56"/>
      <c r="J675" s="59"/>
    </row>
    <row r="676" spans="1:10" s="6" customFormat="1" ht="19.5" customHeight="1" x14ac:dyDescent="0.2">
      <c r="A676" s="20"/>
      <c r="B676" s="129"/>
      <c r="C676" s="20"/>
      <c r="D676" s="20"/>
      <c r="E676" s="20"/>
      <c r="F676" s="20"/>
      <c r="G676" s="20"/>
      <c r="H676" s="21"/>
      <c r="I676" s="56"/>
      <c r="J676" s="59"/>
    </row>
    <row r="677" spans="1:10" s="6" customFormat="1" ht="19.5" customHeight="1" x14ac:dyDescent="0.2">
      <c r="A677" s="20"/>
      <c r="B677" s="129"/>
      <c r="C677" s="20"/>
      <c r="D677" s="20"/>
      <c r="E677" s="20"/>
      <c r="F677" s="20"/>
      <c r="G677" s="20"/>
      <c r="H677" s="21"/>
      <c r="I677" s="56"/>
      <c r="J677" s="59"/>
    </row>
    <row r="678" spans="1:10" s="6" customFormat="1" ht="19.5" customHeight="1" x14ac:dyDescent="0.2">
      <c r="A678" s="20"/>
      <c r="B678" s="129"/>
      <c r="C678" s="20"/>
      <c r="D678" s="20"/>
      <c r="E678" s="20"/>
      <c r="F678" s="20"/>
      <c r="G678" s="20"/>
      <c r="H678" s="21"/>
      <c r="I678" s="56"/>
      <c r="J678" s="59"/>
    </row>
    <row r="679" spans="1:10" s="6" customFormat="1" ht="19.5" customHeight="1" x14ac:dyDescent="0.2">
      <c r="A679" s="20"/>
      <c r="B679" s="129"/>
      <c r="C679" s="20"/>
      <c r="D679" s="20"/>
      <c r="E679" s="20"/>
      <c r="F679" s="20"/>
      <c r="G679" s="20"/>
      <c r="H679" s="21"/>
      <c r="I679" s="56"/>
      <c r="J679" s="59"/>
    </row>
    <row r="680" spans="1:10" s="6" customFormat="1" ht="19.5" customHeight="1" x14ac:dyDescent="0.2">
      <c r="A680" s="20"/>
      <c r="B680" s="129"/>
      <c r="C680" s="20"/>
      <c r="D680" s="20"/>
      <c r="E680" s="20"/>
      <c r="F680" s="20"/>
      <c r="G680" s="20"/>
      <c r="H680" s="21"/>
      <c r="I680" s="56"/>
      <c r="J680" s="59"/>
    </row>
    <row r="681" spans="1:10" s="6" customFormat="1" ht="19.5" customHeight="1" x14ac:dyDescent="0.2">
      <c r="A681" s="20"/>
      <c r="B681" s="129"/>
      <c r="C681" s="20"/>
      <c r="D681" s="20"/>
      <c r="E681" s="20"/>
      <c r="F681" s="20"/>
      <c r="G681" s="20"/>
      <c r="H681" s="21"/>
      <c r="I681" s="56"/>
      <c r="J681" s="59"/>
    </row>
    <row r="682" spans="1:10" s="6" customFormat="1" ht="19.5" customHeight="1" x14ac:dyDescent="0.2">
      <c r="A682" s="20"/>
      <c r="B682" s="129"/>
      <c r="C682" s="20"/>
      <c r="D682" s="20"/>
      <c r="E682" s="20"/>
      <c r="F682" s="20"/>
      <c r="G682" s="20"/>
      <c r="H682" s="21"/>
      <c r="I682" s="56"/>
      <c r="J682" s="59"/>
    </row>
    <row r="683" spans="1:10" s="6" customFormat="1" ht="19.5" customHeight="1" x14ac:dyDescent="0.2">
      <c r="A683" s="20"/>
      <c r="B683" s="129"/>
      <c r="C683" s="20"/>
      <c r="D683" s="20"/>
      <c r="E683" s="20"/>
      <c r="F683" s="20"/>
      <c r="G683" s="20"/>
      <c r="H683" s="21"/>
      <c r="I683" s="56"/>
      <c r="J683" s="59"/>
    </row>
    <row r="684" spans="1:10" s="6" customFormat="1" ht="19.5" customHeight="1" x14ac:dyDescent="0.2">
      <c r="A684" s="20"/>
      <c r="B684" s="129"/>
      <c r="C684" s="20"/>
      <c r="D684" s="20"/>
      <c r="E684" s="20"/>
      <c r="F684" s="20"/>
      <c r="G684" s="20"/>
      <c r="H684" s="21"/>
      <c r="I684" s="56"/>
      <c r="J684" s="59"/>
    </row>
    <row r="685" spans="1:10" s="6" customFormat="1" ht="19.5" customHeight="1" x14ac:dyDescent="0.2">
      <c r="A685" s="20"/>
      <c r="B685" s="129"/>
      <c r="C685" s="20"/>
      <c r="D685" s="20"/>
      <c r="E685" s="20"/>
      <c r="F685" s="20"/>
      <c r="G685" s="20"/>
      <c r="H685" s="21"/>
      <c r="I685" s="56"/>
      <c r="J685" s="59"/>
    </row>
    <row r="686" spans="1:10" s="6" customFormat="1" ht="19.5" customHeight="1" x14ac:dyDescent="0.2">
      <c r="A686" s="20"/>
      <c r="B686" s="129"/>
      <c r="C686" s="20"/>
      <c r="D686" s="20"/>
      <c r="E686" s="20"/>
      <c r="F686" s="20"/>
      <c r="G686" s="20"/>
      <c r="H686" s="21"/>
      <c r="I686" s="56"/>
      <c r="J686" s="59"/>
    </row>
    <row r="687" spans="1:10" s="6" customFormat="1" ht="19.5" customHeight="1" x14ac:dyDescent="0.2">
      <c r="A687" s="20"/>
      <c r="B687" s="129"/>
      <c r="C687" s="20"/>
      <c r="D687" s="20"/>
      <c r="E687" s="20"/>
      <c r="F687" s="20"/>
      <c r="G687" s="20"/>
      <c r="H687" s="21"/>
      <c r="I687" s="56"/>
      <c r="J687" s="59"/>
    </row>
    <row r="688" spans="1:10" s="6" customFormat="1" ht="19.5" customHeight="1" x14ac:dyDescent="0.2">
      <c r="A688" s="20"/>
      <c r="B688" s="129"/>
      <c r="C688" s="20"/>
      <c r="D688" s="20"/>
      <c r="E688" s="20"/>
      <c r="F688" s="20"/>
      <c r="G688" s="20"/>
      <c r="H688" s="21"/>
      <c r="I688" s="56"/>
      <c r="J688" s="59"/>
    </row>
    <row r="689" spans="1:10" s="6" customFormat="1" ht="19.5" customHeight="1" x14ac:dyDescent="0.2">
      <c r="A689" s="20"/>
      <c r="B689" s="129"/>
      <c r="C689" s="20"/>
      <c r="D689" s="20"/>
      <c r="E689" s="20"/>
      <c r="F689" s="20"/>
      <c r="G689" s="20"/>
      <c r="H689" s="21"/>
      <c r="I689" s="56"/>
      <c r="J689" s="59"/>
    </row>
    <row r="690" spans="1:10" s="6" customFormat="1" ht="19.5" customHeight="1" x14ac:dyDescent="0.2">
      <c r="A690" s="20"/>
      <c r="B690" s="129"/>
      <c r="C690" s="20"/>
      <c r="D690" s="20"/>
      <c r="E690" s="20"/>
      <c r="F690" s="20"/>
      <c r="G690" s="20"/>
      <c r="H690" s="21"/>
      <c r="I690" s="56"/>
      <c r="J690" s="59"/>
    </row>
    <row r="691" spans="1:10" s="6" customFormat="1" ht="19.5" customHeight="1" x14ac:dyDescent="0.2">
      <c r="A691" s="20"/>
      <c r="B691" s="129"/>
      <c r="C691" s="20"/>
      <c r="D691" s="20"/>
      <c r="E691" s="20"/>
      <c r="F691" s="20"/>
      <c r="G691" s="20"/>
      <c r="H691" s="21"/>
      <c r="I691" s="56"/>
      <c r="J691" s="59"/>
    </row>
    <row r="692" spans="1:10" s="6" customFormat="1" ht="19.5" customHeight="1" x14ac:dyDescent="0.2">
      <c r="A692" s="20"/>
      <c r="B692" s="129"/>
      <c r="C692" s="20"/>
      <c r="D692" s="20"/>
      <c r="E692" s="20"/>
      <c r="F692" s="20"/>
      <c r="G692" s="20"/>
      <c r="H692" s="21"/>
      <c r="I692" s="56"/>
      <c r="J692" s="59"/>
    </row>
    <row r="693" spans="1:10" s="6" customFormat="1" ht="19.5" customHeight="1" x14ac:dyDescent="0.2">
      <c r="A693" s="20"/>
      <c r="B693" s="129"/>
      <c r="C693" s="20"/>
      <c r="D693" s="20"/>
      <c r="E693" s="20"/>
      <c r="F693" s="20"/>
      <c r="G693" s="20"/>
      <c r="H693" s="21"/>
      <c r="I693" s="56"/>
      <c r="J693" s="59"/>
    </row>
    <row r="694" spans="1:10" s="6" customFormat="1" ht="19.5" customHeight="1" x14ac:dyDescent="0.2">
      <c r="A694" s="20"/>
      <c r="B694" s="129"/>
      <c r="C694" s="20"/>
      <c r="D694" s="20"/>
      <c r="E694" s="20"/>
      <c r="F694" s="20"/>
      <c r="G694" s="20"/>
      <c r="H694" s="21"/>
      <c r="I694" s="56"/>
      <c r="J694" s="59"/>
    </row>
    <row r="695" spans="1:10" s="6" customFormat="1" ht="19.5" customHeight="1" x14ac:dyDescent="0.2">
      <c r="A695" s="20"/>
      <c r="B695" s="129"/>
      <c r="C695" s="20"/>
      <c r="D695" s="20"/>
      <c r="E695" s="20"/>
      <c r="F695" s="20"/>
      <c r="G695" s="20"/>
      <c r="H695" s="21"/>
      <c r="I695" s="56"/>
      <c r="J695" s="59"/>
    </row>
    <row r="696" spans="1:10" s="6" customFormat="1" ht="19.5" customHeight="1" x14ac:dyDescent="0.2">
      <c r="A696" s="20"/>
      <c r="B696" s="129"/>
      <c r="C696" s="20"/>
      <c r="D696" s="20"/>
      <c r="E696" s="20"/>
      <c r="F696" s="20"/>
      <c r="G696" s="20"/>
      <c r="H696" s="21"/>
      <c r="I696" s="56"/>
      <c r="J696" s="59"/>
    </row>
    <row r="697" spans="1:10" s="6" customFormat="1" ht="19.5" customHeight="1" x14ac:dyDescent="0.2">
      <c r="A697" s="20"/>
      <c r="B697" s="129"/>
      <c r="C697" s="20"/>
      <c r="D697" s="20"/>
      <c r="E697" s="20"/>
      <c r="F697" s="20"/>
      <c r="G697" s="20"/>
      <c r="H697" s="21"/>
      <c r="I697" s="56"/>
      <c r="J697" s="59"/>
    </row>
    <row r="698" spans="1:10" s="6" customFormat="1" ht="19.5" customHeight="1" x14ac:dyDescent="0.2">
      <c r="A698" s="20"/>
      <c r="B698" s="129"/>
      <c r="C698" s="20"/>
      <c r="D698" s="20"/>
      <c r="E698" s="20"/>
      <c r="F698" s="20"/>
      <c r="G698" s="20"/>
      <c r="H698" s="21"/>
      <c r="I698" s="56"/>
      <c r="J698" s="59"/>
    </row>
    <row r="699" spans="1:10" s="6" customFormat="1" ht="19.5" customHeight="1" x14ac:dyDescent="0.2">
      <c r="A699" s="20"/>
      <c r="B699" s="129"/>
      <c r="C699" s="20"/>
      <c r="D699" s="20"/>
      <c r="E699" s="20"/>
      <c r="F699" s="20"/>
      <c r="G699" s="20"/>
      <c r="H699" s="21"/>
      <c r="I699" s="56"/>
      <c r="J699" s="59"/>
    </row>
    <row r="700" spans="1:10" s="6" customFormat="1" ht="19.5" customHeight="1" x14ac:dyDescent="0.2">
      <c r="A700" s="20"/>
      <c r="B700" s="129"/>
      <c r="C700" s="20"/>
      <c r="D700" s="20"/>
      <c r="E700" s="20"/>
      <c r="F700" s="20"/>
      <c r="G700" s="20"/>
      <c r="H700" s="21"/>
      <c r="I700" s="56"/>
      <c r="J700" s="59"/>
    </row>
    <row r="701" spans="1:10" s="6" customFormat="1" ht="19.5" customHeight="1" x14ac:dyDescent="0.2">
      <c r="A701" s="20"/>
      <c r="B701" s="129"/>
      <c r="C701" s="20"/>
      <c r="D701" s="20"/>
      <c r="E701" s="20"/>
      <c r="F701" s="20"/>
      <c r="G701" s="20"/>
      <c r="H701" s="21"/>
      <c r="I701" s="56"/>
      <c r="J701" s="59"/>
    </row>
    <row r="702" spans="1:10" s="6" customFormat="1" ht="19.5" customHeight="1" x14ac:dyDescent="0.2">
      <c r="A702" s="20"/>
      <c r="B702" s="129"/>
      <c r="C702" s="20"/>
      <c r="D702" s="20"/>
      <c r="E702" s="20"/>
      <c r="F702" s="20"/>
      <c r="G702" s="20"/>
      <c r="H702" s="21"/>
      <c r="I702" s="56"/>
      <c r="J702" s="59"/>
    </row>
    <row r="703" spans="1:10" s="6" customFormat="1" ht="19.5" customHeight="1" x14ac:dyDescent="0.2">
      <c r="A703" s="20"/>
      <c r="B703" s="129"/>
      <c r="C703" s="20"/>
      <c r="D703" s="20"/>
      <c r="E703" s="20"/>
      <c r="F703" s="20"/>
      <c r="G703" s="20"/>
      <c r="H703" s="21"/>
      <c r="I703" s="56"/>
      <c r="J703" s="59"/>
    </row>
    <row r="704" spans="1:10" s="6" customFormat="1" ht="19.5" customHeight="1" x14ac:dyDescent="0.2">
      <c r="A704" s="20"/>
      <c r="B704" s="129"/>
      <c r="C704" s="20"/>
      <c r="D704" s="20"/>
      <c r="E704" s="20"/>
      <c r="F704" s="20"/>
      <c r="G704" s="20"/>
      <c r="H704" s="21"/>
      <c r="I704" s="56"/>
      <c r="J704" s="59"/>
    </row>
    <row r="705" spans="1:10" s="6" customFormat="1" ht="19.5" customHeight="1" x14ac:dyDescent="0.2">
      <c r="A705" s="20"/>
      <c r="B705" s="129"/>
      <c r="C705" s="20"/>
      <c r="D705" s="20"/>
      <c r="E705" s="20"/>
      <c r="F705" s="20"/>
      <c r="G705" s="20"/>
      <c r="H705" s="21"/>
      <c r="I705" s="56"/>
      <c r="J705" s="59"/>
    </row>
    <row r="706" spans="1:10" s="109" customFormat="1" ht="19.5" customHeight="1" x14ac:dyDescent="0.2">
      <c r="A706" s="20"/>
      <c r="B706" s="129"/>
      <c r="C706" s="20"/>
      <c r="D706" s="20"/>
      <c r="E706" s="20"/>
      <c r="F706" s="20"/>
      <c r="G706" s="20"/>
      <c r="H706" s="21"/>
      <c r="I706" s="56"/>
      <c r="J706" s="75"/>
    </row>
    <row r="707" spans="1:10" s="109" customFormat="1" ht="19.5" customHeight="1" x14ac:dyDescent="0.2">
      <c r="A707" s="20"/>
      <c r="B707" s="129"/>
      <c r="C707" s="20"/>
      <c r="D707" s="20"/>
      <c r="E707" s="20"/>
      <c r="F707" s="20"/>
      <c r="G707" s="20"/>
      <c r="H707" s="21"/>
      <c r="I707" s="56"/>
      <c r="J707" s="75"/>
    </row>
    <row r="708" spans="1:10" s="109" customFormat="1" ht="19.5" customHeight="1" x14ac:dyDescent="0.2">
      <c r="A708" s="20"/>
      <c r="B708" s="129"/>
      <c r="C708" s="20"/>
      <c r="D708" s="20"/>
      <c r="E708" s="20"/>
      <c r="F708" s="20"/>
      <c r="G708" s="20"/>
      <c r="H708" s="21"/>
      <c r="I708" s="56"/>
      <c r="J708" s="75"/>
    </row>
    <row r="709" spans="1:10" s="109" customFormat="1" ht="19.5" customHeight="1" x14ac:dyDescent="0.2">
      <c r="A709" s="20"/>
      <c r="B709" s="129"/>
      <c r="C709" s="20"/>
      <c r="D709" s="20"/>
      <c r="E709" s="20"/>
      <c r="F709" s="20"/>
      <c r="G709" s="20"/>
      <c r="H709" s="21"/>
      <c r="I709" s="56"/>
      <c r="J709" s="75"/>
    </row>
    <row r="710" spans="1:10" s="109" customFormat="1" ht="19.5" customHeight="1" x14ac:dyDescent="0.2">
      <c r="A710" s="20"/>
      <c r="B710" s="129"/>
      <c r="C710" s="20"/>
      <c r="D710" s="20"/>
      <c r="E710" s="20"/>
      <c r="F710" s="20"/>
      <c r="G710" s="20"/>
      <c r="H710" s="21"/>
      <c r="I710" s="56"/>
      <c r="J710" s="75"/>
    </row>
    <row r="711" spans="1:10" s="109" customFormat="1" ht="19.5" customHeight="1" x14ac:dyDescent="0.2">
      <c r="A711" s="20"/>
      <c r="B711" s="129"/>
      <c r="C711" s="20"/>
      <c r="D711" s="20"/>
      <c r="E711" s="20"/>
      <c r="F711" s="20"/>
      <c r="G711" s="20"/>
      <c r="H711" s="21"/>
      <c r="I711" s="56"/>
      <c r="J711" s="75"/>
    </row>
    <row r="712" spans="1:10" s="109" customFormat="1" ht="19.5" customHeight="1" x14ac:dyDescent="0.2">
      <c r="A712" s="20"/>
      <c r="B712" s="129"/>
      <c r="C712" s="20"/>
      <c r="D712" s="20"/>
      <c r="E712" s="20"/>
      <c r="F712" s="20"/>
      <c r="G712" s="20"/>
      <c r="H712" s="21"/>
      <c r="I712" s="56"/>
      <c r="J712" s="75"/>
    </row>
    <row r="713" spans="1:10" s="109" customFormat="1" ht="19.5" customHeight="1" x14ac:dyDescent="0.2">
      <c r="A713" s="20"/>
      <c r="B713" s="129"/>
      <c r="C713" s="20"/>
      <c r="D713" s="20"/>
      <c r="E713" s="20"/>
      <c r="F713" s="20"/>
      <c r="G713" s="20"/>
      <c r="H713" s="21"/>
      <c r="I713" s="56"/>
      <c r="J713" s="75"/>
    </row>
    <row r="714" spans="1:10" s="109" customFormat="1" ht="19.5" customHeight="1" x14ac:dyDescent="0.2">
      <c r="A714" s="20"/>
      <c r="B714" s="129"/>
      <c r="C714" s="20"/>
      <c r="D714" s="20"/>
      <c r="E714" s="20"/>
      <c r="F714" s="20"/>
      <c r="G714" s="20"/>
      <c r="H714" s="21"/>
      <c r="I714" s="56"/>
      <c r="J714" s="75"/>
    </row>
    <row r="715" spans="1:10" s="109" customFormat="1" ht="19.5" customHeight="1" x14ac:dyDescent="0.2">
      <c r="A715" s="20"/>
      <c r="B715" s="129"/>
      <c r="C715" s="20"/>
      <c r="D715" s="20"/>
      <c r="E715" s="20"/>
      <c r="F715" s="20"/>
      <c r="G715" s="20"/>
      <c r="H715" s="21"/>
      <c r="I715" s="56"/>
      <c r="J715" s="75"/>
    </row>
    <row r="716" spans="1:10" s="6" customFormat="1" ht="19.5" customHeight="1" x14ac:dyDescent="0.2">
      <c r="A716" s="20"/>
      <c r="B716" s="129"/>
      <c r="C716" s="20"/>
      <c r="D716" s="20"/>
      <c r="E716" s="20"/>
      <c r="F716" s="20"/>
      <c r="G716" s="20"/>
      <c r="H716" s="21"/>
      <c r="I716" s="56"/>
      <c r="J716" s="59"/>
    </row>
    <row r="717" spans="1:10" s="6" customFormat="1" ht="19.5" customHeight="1" x14ac:dyDescent="0.2">
      <c r="A717" s="20"/>
      <c r="B717" s="129"/>
      <c r="C717" s="20"/>
      <c r="D717" s="20"/>
      <c r="E717" s="20"/>
      <c r="F717" s="20"/>
      <c r="G717" s="20"/>
      <c r="H717" s="21"/>
      <c r="I717" s="56"/>
      <c r="J717" s="59"/>
    </row>
    <row r="718" spans="1:10" s="6" customFormat="1" ht="19.5" customHeight="1" x14ac:dyDescent="0.2">
      <c r="A718" s="20"/>
      <c r="B718" s="129"/>
      <c r="C718" s="20"/>
      <c r="D718" s="20"/>
      <c r="E718" s="20"/>
      <c r="F718" s="20"/>
      <c r="G718" s="20"/>
      <c r="H718" s="21"/>
      <c r="I718" s="56"/>
      <c r="J718" s="59"/>
    </row>
    <row r="719" spans="1:10" s="6" customFormat="1" ht="19.5" customHeight="1" x14ac:dyDescent="0.2">
      <c r="A719" s="20"/>
      <c r="B719" s="129"/>
      <c r="C719" s="20"/>
      <c r="D719" s="20"/>
      <c r="E719" s="20"/>
      <c r="F719" s="20"/>
      <c r="G719" s="20"/>
      <c r="H719" s="21"/>
      <c r="I719" s="56"/>
      <c r="J719" s="59"/>
    </row>
    <row r="720" spans="1:10" s="6" customFormat="1" ht="19.5" customHeight="1" x14ac:dyDescent="0.2">
      <c r="A720" s="20"/>
      <c r="B720" s="129"/>
      <c r="C720" s="20"/>
      <c r="D720" s="20"/>
      <c r="E720" s="20"/>
      <c r="F720" s="20"/>
      <c r="G720" s="20"/>
      <c r="H720" s="21"/>
      <c r="I720" s="56"/>
      <c r="J720" s="59"/>
    </row>
    <row r="721" spans="1:10" s="6" customFormat="1" ht="19.5" customHeight="1" x14ac:dyDescent="0.2">
      <c r="A721" s="20"/>
      <c r="B721" s="129"/>
      <c r="C721" s="20"/>
      <c r="D721" s="20"/>
      <c r="E721" s="20"/>
      <c r="F721" s="20"/>
      <c r="G721" s="20"/>
      <c r="H721" s="21"/>
      <c r="I721" s="56"/>
      <c r="J721" s="59"/>
    </row>
    <row r="722" spans="1:10" s="6" customFormat="1" ht="19.5" customHeight="1" x14ac:dyDescent="0.2">
      <c r="A722" s="20"/>
      <c r="B722" s="129"/>
      <c r="C722" s="20"/>
      <c r="D722" s="20"/>
      <c r="E722" s="20"/>
      <c r="F722" s="20"/>
      <c r="G722" s="20"/>
      <c r="H722" s="21"/>
      <c r="I722" s="56"/>
      <c r="J722" s="59"/>
    </row>
    <row r="723" spans="1:10" s="6" customFormat="1" ht="19.5" customHeight="1" x14ac:dyDescent="0.2">
      <c r="A723" s="20"/>
      <c r="B723" s="129"/>
      <c r="C723" s="20"/>
      <c r="D723" s="20"/>
      <c r="E723" s="20"/>
      <c r="F723" s="20"/>
      <c r="G723" s="20"/>
      <c r="H723" s="21"/>
      <c r="I723" s="56"/>
      <c r="J723" s="59"/>
    </row>
    <row r="724" spans="1:10" s="6" customFormat="1" ht="19.5" customHeight="1" x14ac:dyDescent="0.2">
      <c r="A724" s="20"/>
      <c r="B724" s="129"/>
      <c r="C724" s="20"/>
      <c r="D724" s="20"/>
      <c r="E724" s="20"/>
      <c r="F724" s="20"/>
      <c r="G724" s="20"/>
      <c r="H724" s="21"/>
      <c r="I724" s="56"/>
      <c r="J724" s="59"/>
    </row>
    <row r="725" spans="1:10" s="6" customFormat="1" ht="19.5" customHeight="1" x14ac:dyDescent="0.2">
      <c r="A725" s="20"/>
      <c r="B725" s="129"/>
      <c r="C725" s="20"/>
      <c r="D725" s="20"/>
      <c r="E725" s="20"/>
      <c r="F725" s="20"/>
      <c r="G725" s="20"/>
      <c r="H725" s="21"/>
      <c r="I725" s="56"/>
      <c r="J725" s="59"/>
    </row>
    <row r="726" spans="1:10" s="6" customFormat="1" ht="19.5" customHeight="1" x14ac:dyDescent="0.2">
      <c r="A726" s="20"/>
      <c r="B726" s="129"/>
      <c r="C726" s="20"/>
      <c r="D726" s="20"/>
      <c r="E726" s="20"/>
      <c r="F726" s="20"/>
      <c r="G726" s="20"/>
      <c r="H726" s="21"/>
      <c r="I726" s="56"/>
      <c r="J726" s="59"/>
    </row>
    <row r="727" spans="1:10" s="6" customFormat="1" ht="19.5" customHeight="1" x14ac:dyDescent="0.2">
      <c r="A727" s="20"/>
      <c r="B727" s="129"/>
      <c r="C727" s="20"/>
      <c r="D727" s="20"/>
      <c r="E727" s="20"/>
      <c r="F727" s="20"/>
      <c r="G727" s="20"/>
      <c r="H727" s="21"/>
      <c r="I727" s="56"/>
      <c r="J727" s="59"/>
    </row>
    <row r="728" spans="1:10" s="6" customFormat="1" ht="19.5" customHeight="1" x14ac:dyDescent="0.2">
      <c r="A728" s="20"/>
      <c r="B728" s="129"/>
      <c r="C728" s="20"/>
      <c r="D728" s="20"/>
      <c r="E728" s="20"/>
      <c r="F728" s="20"/>
      <c r="G728" s="20"/>
      <c r="H728" s="21"/>
      <c r="I728" s="56"/>
      <c r="J728" s="59"/>
    </row>
    <row r="729" spans="1:10" s="6" customFormat="1" ht="19.5" customHeight="1" x14ac:dyDescent="0.2">
      <c r="A729" s="20"/>
      <c r="B729" s="129"/>
      <c r="C729" s="20"/>
      <c r="D729" s="20"/>
      <c r="E729" s="20"/>
      <c r="F729" s="20"/>
      <c r="G729" s="20"/>
      <c r="H729" s="21"/>
      <c r="I729" s="56"/>
      <c r="J729" s="59"/>
    </row>
    <row r="730" spans="1:10" s="6" customFormat="1" ht="19.5" customHeight="1" x14ac:dyDescent="0.2">
      <c r="A730" s="20"/>
      <c r="B730" s="129"/>
      <c r="C730" s="20"/>
      <c r="D730" s="20"/>
      <c r="E730" s="20"/>
      <c r="F730" s="20"/>
      <c r="G730" s="20"/>
      <c r="H730" s="21"/>
      <c r="I730" s="56"/>
      <c r="J730" s="59"/>
    </row>
    <row r="731" spans="1:10" s="6" customFormat="1" ht="19.5" customHeight="1" x14ac:dyDescent="0.2">
      <c r="A731" s="20"/>
      <c r="B731" s="129"/>
      <c r="C731" s="20"/>
      <c r="D731" s="20"/>
      <c r="E731" s="20"/>
      <c r="F731" s="20"/>
      <c r="G731" s="20"/>
      <c r="H731" s="21"/>
      <c r="I731" s="56"/>
      <c r="J731" s="59"/>
    </row>
    <row r="732" spans="1:10" s="6" customFormat="1" ht="19.5" customHeight="1" x14ac:dyDescent="0.2">
      <c r="A732" s="20"/>
      <c r="B732" s="129"/>
      <c r="C732" s="20"/>
      <c r="D732" s="20"/>
      <c r="E732" s="20"/>
      <c r="F732" s="20"/>
      <c r="G732" s="20"/>
      <c r="H732" s="21"/>
      <c r="I732" s="56"/>
      <c r="J732" s="59"/>
    </row>
    <row r="733" spans="1:10" s="6" customFormat="1" ht="19.5" customHeight="1" x14ac:dyDescent="0.2">
      <c r="A733" s="20"/>
      <c r="B733" s="129"/>
      <c r="C733" s="20"/>
      <c r="D733" s="20"/>
      <c r="E733" s="20"/>
      <c r="F733" s="20"/>
      <c r="G733" s="20"/>
      <c r="H733" s="21"/>
      <c r="I733" s="56"/>
      <c r="J733" s="59"/>
    </row>
    <row r="734" spans="1:10" s="6" customFormat="1" ht="19.5" customHeight="1" x14ac:dyDescent="0.2">
      <c r="A734" s="20"/>
      <c r="B734" s="129"/>
      <c r="C734" s="20"/>
      <c r="D734" s="20"/>
      <c r="E734" s="20"/>
      <c r="F734" s="20"/>
      <c r="G734" s="20"/>
      <c r="H734" s="21"/>
      <c r="I734" s="56"/>
      <c r="J734" s="59"/>
    </row>
    <row r="735" spans="1:10" s="6" customFormat="1" ht="19.5" customHeight="1" x14ac:dyDescent="0.2">
      <c r="A735" s="20"/>
      <c r="B735" s="129"/>
      <c r="C735" s="20"/>
      <c r="D735" s="20"/>
      <c r="E735" s="20"/>
      <c r="F735" s="20"/>
      <c r="G735" s="20"/>
      <c r="H735" s="21"/>
      <c r="I735" s="56"/>
      <c r="J735" s="59"/>
    </row>
    <row r="736" spans="1:10" s="6" customFormat="1" ht="19.5" customHeight="1" x14ac:dyDescent="0.2">
      <c r="A736" s="20"/>
      <c r="B736" s="129"/>
      <c r="C736" s="20"/>
      <c r="D736" s="20"/>
      <c r="E736" s="20"/>
      <c r="F736" s="20"/>
      <c r="G736" s="20"/>
      <c r="H736" s="21"/>
      <c r="I736" s="56"/>
      <c r="J736" s="59"/>
    </row>
    <row r="737" spans="1:11" s="6" customFormat="1" ht="19.5" customHeight="1" x14ac:dyDescent="0.2">
      <c r="A737" s="20"/>
      <c r="B737" s="129"/>
      <c r="C737" s="20"/>
      <c r="D737" s="20"/>
      <c r="E737" s="20"/>
      <c r="F737" s="20"/>
      <c r="G737" s="20"/>
      <c r="H737" s="21"/>
      <c r="I737" s="56"/>
      <c r="J737" s="59"/>
    </row>
    <row r="738" spans="1:11" s="6" customFormat="1" ht="19.5" customHeight="1" x14ac:dyDescent="0.2">
      <c r="A738" s="20"/>
      <c r="B738" s="129"/>
      <c r="C738" s="20"/>
      <c r="D738" s="20"/>
      <c r="E738" s="20"/>
      <c r="F738" s="20"/>
      <c r="G738" s="20"/>
      <c r="H738" s="21"/>
      <c r="I738" s="56"/>
      <c r="J738" s="59"/>
    </row>
    <row r="739" spans="1:11" s="6" customFormat="1" ht="19.5" customHeight="1" x14ac:dyDescent="0.2">
      <c r="A739" s="20"/>
      <c r="B739" s="129"/>
      <c r="C739" s="20"/>
      <c r="D739" s="20"/>
      <c r="E739" s="20"/>
      <c r="F739" s="20"/>
      <c r="G739" s="20"/>
      <c r="H739" s="21"/>
      <c r="I739" s="56"/>
      <c r="J739" s="59"/>
    </row>
    <row r="740" spans="1:11" s="6" customFormat="1" ht="19.5" customHeight="1" x14ac:dyDescent="0.2">
      <c r="A740" s="20"/>
      <c r="B740" s="129"/>
      <c r="C740" s="20"/>
      <c r="D740" s="20"/>
      <c r="E740" s="20"/>
      <c r="F740" s="20"/>
      <c r="G740" s="20"/>
      <c r="H740" s="21"/>
      <c r="I740" s="56"/>
      <c r="J740" s="59"/>
    </row>
    <row r="741" spans="1:11" s="6" customFormat="1" ht="19.5" customHeight="1" x14ac:dyDescent="0.2">
      <c r="A741" s="20"/>
      <c r="B741" s="129"/>
      <c r="C741" s="20"/>
      <c r="D741" s="20"/>
      <c r="E741" s="20"/>
      <c r="F741" s="20"/>
      <c r="G741" s="20"/>
      <c r="H741" s="21"/>
      <c r="I741" s="56"/>
      <c r="J741" s="59"/>
    </row>
    <row r="742" spans="1:11" s="6" customFormat="1" ht="19.5" customHeight="1" x14ac:dyDescent="0.2">
      <c r="A742" s="20"/>
      <c r="B742" s="129"/>
      <c r="C742" s="20"/>
      <c r="D742" s="20"/>
      <c r="E742" s="20"/>
      <c r="F742" s="20"/>
      <c r="G742" s="20"/>
      <c r="H742" s="21"/>
      <c r="I742" s="56"/>
      <c r="J742" s="59"/>
    </row>
    <row r="743" spans="1:11" s="6" customFormat="1" ht="19.5" customHeight="1" x14ac:dyDescent="0.2">
      <c r="A743" s="20"/>
      <c r="B743" s="129"/>
      <c r="C743" s="20"/>
      <c r="D743" s="20"/>
      <c r="E743" s="20"/>
      <c r="F743" s="20"/>
      <c r="G743" s="20"/>
      <c r="H743" s="21"/>
      <c r="I743" s="56"/>
      <c r="J743" s="59"/>
    </row>
    <row r="744" spans="1:11" s="6" customFormat="1" ht="19.5" customHeight="1" x14ac:dyDescent="0.2">
      <c r="A744" s="20"/>
      <c r="B744" s="129"/>
      <c r="C744" s="20"/>
      <c r="D744" s="20"/>
      <c r="E744" s="20"/>
      <c r="F744" s="20"/>
      <c r="G744" s="20"/>
      <c r="H744" s="21"/>
      <c r="I744" s="56"/>
      <c r="J744" s="59"/>
    </row>
    <row r="745" spans="1:11" s="6" customFormat="1" ht="19.5" customHeight="1" x14ac:dyDescent="0.2">
      <c r="A745" s="20"/>
      <c r="B745" s="129"/>
      <c r="C745" s="20"/>
      <c r="D745" s="20"/>
      <c r="E745" s="20"/>
      <c r="F745" s="20"/>
      <c r="G745" s="20"/>
      <c r="H745" s="21"/>
      <c r="I745" s="56"/>
      <c r="J745" s="59"/>
    </row>
    <row r="746" spans="1:11" s="6" customFormat="1" ht="19.5" customHeight="1" x14ac:dyDescent="0.2">
      <c r="A746" s="20"/>
      <c r="B746" s="129"/>
      <c r="C746" s="20"/>
      <c r="D746" s="20"/>
      <c r="E746" s="20"/>
      <c r="F746" s="20"/>
      <c r="G746" s="20"/>
      <c r="H746" s="21"/>
      <c r="I746" s="56"/>
      <c r="J746" s="59"/>
    </row>
    <row r="747" spans="1:11" s="6" customFormat="1" ht="19.5" customHeight="1" x14ac:dyDescent="0.2">
      <c r="A747" s="20"/>
      <c r="B747" s="129"/>
      <c r="C747" s="20"/>
      <c r="D747" s="20"/>
      <c r="E747" s="20"/>
      <c r="F747" s="20"/>
      <c r="G747" s="20"/>
      <c r="H747" s="21"/>
      <c r="I747" s="56"/>
      <c r="J747" s="59"/>
      <c r="K747" s="59"/>
    </row>
    <row r="748" spans="1:11" s="6" customFormat="1" ht="19.5" customHeight="1" x14ac:dyDescent="0.2">
      <c r="A748" s="20"/>
      <c r="B748" s="129"/>
      <c r="C748" s="20"/>
      <c r="D748" s="20"/>
      <c r="E748" s="20"/>
      <c r="F748" s="20"/>
      <c r="G748" s="20"/>
      <c r="H748" s="21"/>
      <c r="I748" s="56"/>
      <c r="J748" s="59"/>
      <c r="K748" s="59"/>
    </row>
    <row r="749" spans="1:11" s="6" customFormat="1" ht="19.5" customHeight="1" x14ac:dyDescent="0.2">
      <c r="A749" s="20"/>
      <c r="B749" s="129"/>
      <c r="C749" s="20"/>
      <c r="D749" s="20"/>
      <c r="E749" s="20"/>
      <c r="F749" s="20"/>
      <c r="G749" s="20"/>
      <c r="H749" s="21"/>
      <c r="I749" s="56"/>
      <c r="J749" s="59"/>
      <c r="K749" s="59"/>
    </row>
    <row r="750" spans="1:11" s="6" customFormat="1" ht="19.5" customHeight="1" x14ac:dyDescent="0.2">
      <c r="A750" s="20"/>
      <c r="B750" s="129"/>
      <c r="C750" s="20"/>
      <c r="D750" s="20"/>
      <c r="E750" s="20"/>
      <c r="F750" s="20"/>
      <c r="G750" s="20"/>
      <c r="H750" s="21"/>
      <c r="I750" s="56"/>
      <c r="J750" s="59"/>
      <c r="K750" s="59"/>
    </row>
    <row r="751" spans="1:11" s="6" customFormat="1" ht="19.5" customHeight="1" x14ac:dyDescent="0.2">
      <c r="A751" s="20"/>
      <c r="B751" s="129"/>
      <c r="C751" s="20"/>
      <c r="D751" s="20"/>
      <c r="E751" s="20"/>
      <c r="F751" s="20"/>
      <c r="G751" s="20"/>
      <c r="H751" s="21"/>
      <c r="I751" s="56"/>
      <c r="J751" s="59"/>
      <c r="K751" s="59"/>
    </row>
    <row r="752" spans="1:11" s="6" customFormat="1" ht="19.5" customHeight="1" x14ac:dyDescent="0.2">
      <c r="A752" s="20"/>
      <c r="B752" s="129"/>
      <c r="C752" s="20"/>
      <c r="D752" s="20"/>
      <c r="E752" s="20"/>
      <c r="F752" s="20"/>
      <c r="G752" s="20"/>
      <c r="H752" s="21"/>
      <c r="I752" s="56"/>
      <c r="J752" s="59"/>
      <c r="K752" s="59"/>
    </row>
    <row r="753" spans="1:11" s="6" customFormat="1" ht="19.5" customHeight="1" x14ac:dyDescent="0.2">
      <c r="A753" s="20"/>
      <c r="B753" s="129"/>
      <c r="C753" s="20"/>
      <c r="D753" s="20"/>
      <c r="E753" s="20"/>
      <c r="F753" s="20"/>
      <c r="G753" s="20"/>
      <c r="H753" s="21"/>
      <c r="I753" s="56"/>
      <c r="J753" s="59"/>
      <c r="K753" s="59"/>
    </row>
    <row r="754" spans="1:11" s="6" customFormat="1" ht="19.5" customHeight="1" x14ac:dyDescent="0.2">
      <c r="A754" s="20"/>
      <c r="B754" s="129"/>
      <c r="C754" s="20"/>
      <c r="D754" s="20"/>
      <c r="E754" s="20"/>
      <c r="F754" s="20"/>
      <c r="G754" s="20"/>
      <c r="H754" s="21"/>
      <c r="I754" s="56"/>
      <c r="J754" s="59"/>
      <c r="K754" s="59"/>
    </row>
    <row r="755" spans="1:11" s="6" customFormat="1" ht="19.5" customHeight="1" x14ac:dyDescent="0.2">
      <c r="A755" s="20"/>
      <c r="B755" s="129"/>
      <c r="C755" s="20"/>
      <c r="D755" s="20"/>
      <c r="E755" s="20"/>
      <c r="F755" s="20"/>
      <c r="G755" s="20"/>
      <c r="H755" s="21"/>
      <c r="I755" s="56"/>
      <c r="J755" s="59"/>
      <c r="K755" s="59"/>
    </row>
    <row r="756" spans="1:11" s="6" customFormat="1" ht="19.5" customHeight="1" x14ac:dyDescent="0.2">
      <c r="A756" s="20"/>
      <c r="B756" s="129"/>
      <c r="C756" s="20"/>
      <c r="D756" s="20"/>
      <c r="E756" s="20"/>
      <c r="F756" s="20"/>
      <c r="G756" s="20"/>
      <c r="H756" s="21"/>
      <c r="I756" s="56"/>
      <c r="J756" s="59"/>
      <c r="K756" s="59"/>
    </row>
    <row r="757" spans="1:11" s="6" customFormat="1" ht="19.5" customHeight="1" x14ac:dyDescent="0.2">
      <c r="A757" s="20"/>
      <c r="B757" s="129"/>
      <c r="C757" s="20"/>
      <c r="D757" s="20"/>
      <c r="E757" s="20"/>
      <c r="F757" s="20"/>
      <c r="G757" s="20"/>
      <c r="H757" s="21"/>
      <c r="I757" s="56"/>
      <c r="J757" s="59"/>
      <c r="K757" s="59"/>
    </row>
    <row r="758" spans="1:11" s="6" customFormat="1" ht="19.5" customHeight="1" x14ac:dyDescent="0.2">
      <c r="A758" s="20"/>
      <c r="B758" s="129"/>
      <c r="C758" s="20"/>
      <c r="D758" s="20"/>
      <c r="E758" s="20"/>
      <c r="F758" s="20"/>
      <c r="G758" s="20"/>
      <c r="H758" s="21"/>
      <c r="I758" s="56"/>
      <c r="J758" s="59"/>
      <c r="K758" s="59"/>
    </row>
    <row r="759" spans="1:11" s="6" customFormat="1" ht="19.5" customHeight="1" x14ac:dyDescent="0.2">
      <c r="A759" s="20"/>
      <c r="B759" s="129"/>
      <c r="C759" s="20"/>
      <c r="D759" s="20"/>
      <c r="E759" s="20"/>
      <c r="F759" s="20"/>
      <c r="G759" s="20"/>
      <c r="H759" s="21"/>
      <c r="I759" s="56"/>
      <c r="J759" s="59"/>
      <c r="K759" s="59"/>
    </row>
    <row r="760" spans="1:11" s="6" customFormat="1" ht="19.5" customHeight="1" x14ac:dyDescent="0.2">
      <c r="A760" s="20"/>
      <c r="B760" s="129"/>
      <c r="C760" s="20"/>
      <c r="D760" s="20"/>
      <c r="E760" s="20"/>
      <c r="F760" s="20"/>
      <c r="G760" s="20"/>
      <c r="H760" s="21"/>
      <c r="I760" s="56"/>
      <c r="J760" s="59"/>
      <c r="K760" s="59"/>
    </row>
    <row r="761" spans="1:11" s="6" customFormat="1" ht="19.5" customHeight="1" x14ac:dyDescent="0.2">
      <c r="A761" s="20"/>
      <c r="B761" s="129"/>
      <c r="C761" s="20"/>
      <c r="D761" s="20"/>
      <c r="E761" s="20"/>
      <c r="F761" s="20"/>
      <c r="G761" s="20"/>
      <c r="H761" s="21"/>
      <c r="I761" s="56"/>
      <c r="J761" s="59"/>
      <c r="K761" s="59"/>
    </row>
    <row r="762" spans="1:11" s="6" customFormat="1" ht="19.5" customHeight="1" x14ac:dyDescent="0.2">
      <c r="A762" s="20"/>
      <c r="B762" s="129"/>
      <c r="C762" s="20"/>
      <c r="D762" s="20"/>
      <c r="E762" s="20"/>
      <c r="F762" s="20"/>
      <c r="G762" s="20"/>
      <c r="H762" s="21"/>
      <c r="I762" s="56"/>
      <c r="J762" s="59"/>
    </row>
    <row r="763" spans="1:11" s="6" customFormat="1" ht="19.5" customHeight="1" x14ac:dyDescent="0.2">
      <c r="A763" s="20"/>
      <c r="B763" s="129"/>
      <c r="C763" s="20"/>
      <c r="D763" s="20"/>
      <c r="E763" s="20"/>
      <c r="F763" s="20"/>
      <c r="G763" s="20"/>
      <c r="H763" s="21"/>
      <c r="I763" s="56"/>
      <c r="J763" s="59"/>
    </row>
    <row r="764" spans="1:11" s="6" customFormat="1" ht="19.5" customHeight="1" x14ac:dyDescent="0.2">
      <c r="A764" s="20"/>
      <c r="B764" s="129"/>
      <c r="C764" s="20"/>
      <c r="D764" s="20"/>
      <c r="E764" s="20"/>
      <c r="F764" s="20"/>
      <c r="G764" s="20"/>
      <c r="H764" s="21"/>
      <c r="I764" s="56"/>
      <c r="J764" s="59"/>
    </row>
    <row r="765" spans="1:11" s="6" customFormat="1" ht="19.5" customHeight="1" x14ac:dyDescent="0.2">
      <c r="A765" s="20"/>
      <c r="B765" s="129"/>
      <c r="C765" s="20"/>
      <c r="D765" s="20"/>
      <c r="E765" s="20"/>
      <c r="F765" s="20"/>
      <c r="G765" s="20"/>
      <c r="H765" s="21"/>
      <c r="I765" s="56"/>
      <c r="J765" s="59"/>
      <c r="K765" s="59"/>
    </row>
    <row r="766" spans="1:11" s="6" customFormat="1" ht="19.5" customHeight="1" x14ac:dyDescent="0.2">
      <c r="A766" s="20"/>
      <c r="B766" s="129"/>
      <c r="C766" s="20"/>
      <c r="D766" s="20"/>
      <c r="E766" s="20"/>
      <c r="F766" s="20"/>
      <c r="G766" s="20"/>
      <c r="H766" s="21"/>
      <c r="I766" s="56"/>
      <c r="J766" s="59"/>
      <c r="K766" s="59"/>
    </row>
    <row r="767" spans="1:11" s="6" customFormat="1" ht="19.5" customHeight="1" x14ac:dyDescent="0.2">
      <c r="A767" s="20"/>
      <c r="B767" s="129"/>
      <c r="C767" s="20"/>
      <c r="D767" s="20"/>
      <c r="E767" s="20"/>
      <c r="F767" s="20"/>
      <c r="G767" s="20"/>
      <c r="H767" s="21"/>
      <c r="I767" s="56"/>
      <c r="J767" s="59"/>
      <c r="K767" s="59"/>
    </row>
    <row r="768" spans="1:11" s="6" customFormat="1" ht="19.5" customHeight="1" x14ac:dyDescent="0.2">
      <c r="A768" s="20"/>
      <c r="B768" s="129"/>
      <c r="C768" s="20"/>
      <c r="D768" s="20"/>
      <c r="E768" s="20"/>
      <c r="F768" s="20"/>
      <c r="G768" s="20"/>
      <c r="H768" s="21"/>
      <c r="I768" s="56"/>
      <c r="J768" s="59"/>
      <c r="K768" s="59"/>
    </row>
    <row r="769" spans="1:11" s="6" customFormat="1" ht="19.5" customHeight="1" x14ac:dyDescent="0.2">
      <c r="A769" s="20"/>
      <c r="B769" s="129"/>
      <c r="C769" s="20"/>
      <c r="D769" s="20"/>
      <c r="E769" s="20"/>
      <c r="F769" s="20"/>
      <c r="G769" s="20"/>
      <c r="H769" s="21"/>
      <c r="I769" s="56"/>
      <c r="J769" s="59"/>
      <c r="K769" s="59"/>
    </row>
    <row r="770" spans="1:11" s="6" customFormat="1" ht="19.5" customHeight="1" x14ac:dyDescent="0.2">
      <c r="A770" s="20"/>
      <c r="B770" s="129"/>
      <c r="C770" s="20"/>
      <c r="D770" s="20"/>
      <c r="E770" s="20"/>
      <c r="F770" s="20"/>
      <c r="G770" s="20"/>
      <c r="H770" s="21"/>
      <c r="I770" s="56"/>
      <c r="J770" s="59"/>
      <c r="K770" s="59"/>
    </row>
    <row r="771" spans="1:11" s="6" customFormat="1" ht="19.5" customHeight="1" x14ac:dyDescent="0.2">
      <c r="A771" s="20"/>
      <c r="B771" s="129"/>
      <c r="C771" s="20"/>
      <c r="D771" s="20"/>
      <c r="E771" s="20"/>
      <c r="F771" s="20"/>
      <c r="G771" s="20"/>
      <c r="H771" s="21"/>
      <c r="I771" s="56"/>
      <c r="J771" s="59"/>
      <c r="K771" s="59"/>
    </row>
    <row r="772" spans="1:11" s="6" customFormat="1" ht="19.5" customHeight="1" x14ac:dyDescent="0.2">
      <c r="A772" s="20"/>
      <c r="B772" s="129"/>
      <c r="C772" s="20"/>
      <c r="D772" s="20"/>
      <c r="E772" s="20"/>
      <c r="F772" s="20"/>
      <c r="G772" s="20"/>
      <c r="H772" s="21"/>
      <c r="I772" s="56"/>
      <c r="J772" s="59"/>
      <c r="K772" s="59"/>
    </row>
    <row r="773" spans="1:11" s="6" customFormat="1" ht="19.5" customHeight="1" x14ac:dyDescent="0.2">
      <c r="A773" s="20"/>
      <c r="B773" s="129"/>
      <c r="C773" s="20"/>
      <c r="D773" s="20"/>
      <c r="E773" s="20"/>
      <c r="F773" s="20"/>
      <c r="G773" s="20"/>
      <c r="H773" s="21"/>
      <c r="I773" s="56"/>
      <c r="J773" s="59"/>
      <c r="K773" s="59"/>
    </row>
    <row r="774" spans="1:11" s="6" customFormat="1" ht="19.5" customHeight="1" x14ac:dyDescent="0.2">
      <c r="A774" s="20"/>
      <c r="B774" s="129"/>
      <c r="C774" s="20"/>
      <c r="D774" s="20"/>
      <c r="E774" s="20"/>
      <c r="F774" s="20"/>
      <c r="G774" s="20"/>
      <c r="H774" s="21"/>
      <c r="I774" s="56"/>
      <c r="J774" s="59"/>
      <c r="K774" s="59"/>
    </row>
    <row r="775" spans="1:11" s="6" customFormat="1" ht="19.5" customHeight="1" x14ac:dyDescent="0.2">
      <c r="A775" s="20"/>
      <c r="B775" s="129"/>
      <c r="C775" s="20"/>
      <c r="D775" s="20"/>
      <c r="E775" s="20"/>
      <c r="F775" s="20"/>
      <c r="G775" s="20"/>
      <c r="H775" s="21"/>
      <c r="I775" s="56"/>
      <c r="J775" s="59"/>
      <c r="K775" s="59"/>
    </row>
    <row r="776" spans="1:11" s="6" customFormat="1" ht="19.5" customHeight="1" x14ac:dyDescent="0.2">
      <c r="A776" s="20"/>
      <c r="B776" s="129"/>
      <c r="C776" s="20"/>
      <c r="D776" s="20"/>
      <c r="E776" s="20"/>
      <c r="F776" s="20"/>
      <c r="G776" s="20"/>
      <c r="H776" s="21"/>
      <c r="I776" s="56"/>
      <c r="J776" s="59"/>
      <c r="K776" s="59"/>
    </row>
    <row r="777" spans="1:11" s="6" customFormat="1" ht="19.5" customHeight="1" x14ac:dyDescent="0.2">
      <c r="A777" s="20"/>
      <c r="B777" s="129"/>
      <c r="C777" s="20"/>
      <c r="D777" s="20"/>
      <c r="E777" s="20"/>
      <c r="F777" s="20"/>
      <c r="G777" s="20"/>
      <c r="H777" s="21"/>
      <c r="I777" s="56"/>
      <c r="J777" s="59"/>
      <c r="K777" s="59"/>
    </row>
    <row r="778" spans="1:11" s="6" customFormat="1" ht="19.5" customHeight="1" x14ac:dyDescent="0.2">
      <c r="A778" s="20"/>
      <c r="B778" s="129"/>
      <c r="C778" s="20"/>
      <c r="D778" s="20"/>
      <c r="E778" s="20"/>
      <c r="F778" s="20"/>
      <c r="G778" s="20"/>
      <c r="H778" s="21"/>
      <c r="I778" s="56"/>
      <c r="J778" s="59"/>
      <c r="K778" s="59"/>
    </row>
    <row r="779" spans="1:11" s="6" customFormat="1" ht="19.5" customHeight="1" x14ac:dyDescent="0.2">
      <c r="A779" s="20"/>
      <c r="B779" s="129"/>
      <c r="C779" s="20"/>
      <c r="D779" s="20"/>
      <c r="E779" s="20"/>
      <c r="F779" s="20"/>
      <c r="G779" s="20"/>
      <c r="H779" s="21"/>
      <c r="I779" s="56"/>
      <c r="J779" s="59"/>
      <c r="K779" s="59"/>
    </row>
    <row r="780" spans="1:11" s="6" customFormat="1" ht="19.5" customHeight="1" x14ac:dyDescent="0.2">
      <c r="A780" s="20"/>
      <c r="B780" s="129"/>
      <c r="C780" s="20"/>
      <c r="D780" s="20"/>
      <c r="E780" s="20"/>
      <c r="F780" s="20"/>
      <c r="G780" s="20"/>
      <c r="H780" s="21"/>
      <c r="I780" s="56"/>
      <c r="J780" s="59"/>
      <c r="K780" s="59"/>
    </row>
    <row r="781" spans="1:11" s="6" customFormat="1" ht="19.5" customHeight="1" x14ac:dyDescent="0.2">
      <c r="A781" s="20"/>
      <c r="B781" s="129"/>
      <c r="C781" s="20"/>
      <c r="D781" s="20"/>
      <c r="E781" s="20"/>
      <c r="F781" s="20"/>
      <c r="G781" s="20"/>
      <c r="H781" s="21"/>
      <c r="I781" s="56"/>
      <c r="J781" s="59"/>
      <c r="K781" s="59"/>
    </row>
    <row r="782" spans="1:11" s="6" customFormat="1" ht="19.5" customHeight="1" x14ac:dyDescent="0.2">
      <c r="A782" s="20"/>
      <c r="B782" s="129"/>
      <c r="C782" s="20"/>
      <c r="D782" s="20"/>
      <c r="E782" s="20"/>
      <c r="F782" s="20"/>
      <c r="G782" s="20"/>
      <c r="H782" s="21"/>
      <c r="I782" s="56"/>
      <c r="J782" s="59"/>
      <c r="K782" s="59"/>
    </row>
    <row r="783" spans="1:11" s="6" customFormat="1" ht="19.5" customHeight="1" x14ac:dyDescent="0.2">
      <c r="A783" s="20"/>
      <c r="B783" s="129"/>
      <c r="C783" s="20"/>
      <c r="D783" s="20"/>
      <c r="E783" s="20"/>
      <c r="F783" s="20"/>
      <c r="G783" s="20"/>
      <c r="H783" s="21"/>
      <c r="I783" s="56"/>
      <c r="J783" s="59"/>
      <c r="K783" s="59"/>
    </row>
    <row r="784" spans="1:11" s="6" customFormat="1" ht="19.5" customHeight="1" x14ac:dyDescent="0.2">
      <c r="A784" s="20"/>
      <c r="B784" s="129"/>
      <c r="C784" s="20"/>
      <c r="D784" s="20"/>
      <c r="E784" s="20"/>
      <c r="F784" s="20"/>
      <c r="G784" s="20"/>
      <c r="H784" s="21"/>
      <c r="I784" s="56"/>
      <c r="J784" s="59"/>
      <c r="K784" s="59"/>
    </row>
    <row r="785" spans="1:11" s="6" customFormat="1" ht="19.5" customHeight="1" x14ac:dyDescent="0.2">
      <c r="A785" s="20"/>
      <c r="B785" s="129"/>
      <c r="C785" s="20"/>
      <c r="D785" s="20"/>
      <c r="E785" s="20"/>
      <c r="F785" s="20"/>
      <c r="G785" s="20"/>
      <c r="H785" s="21"/>
      <c r="I785" s="56"/>
      <c r="J785" s="59"/>
      <c r="K785" s="59"/>
    </row>
    <row r="786" spans="1:11" s="6" customFormat="1" ht="19.5" customHeight="1" x14ac:dyDescent="0.2">
      <c r="A786" s="20"/>
      <c r="B786" s="129"/>
      <c r="C786" s="20"/>
      <c r="D786" s="20"/>
      <c r="E786" s="20"/>
      <c r="F786" s="20"/>
      <c r="G786" s="20"/>
      <c r="H786" s="21"/>
      <c r="I786" s="56"/>
      <c r="J786" s="59"/>
      <c r="K786" s="59"/>
    </row>
    <row r="787" spans="1:11" s="6" customFormat="1" ht="19.5" customHeight="1" x14ac:dyDescent="0.2">
      <c r="A787" s="20"/>
      <c r="B787" s="129"/>
      <c r="C787" s="20"/>
      <c r="D787" s="20"/>
      <c r="E787" s="20"/>
      <c r="F787" s="20"/>
      <c r="G787" s="20"/>
      <c r="H787" s="21"/>
      <c r="I787" s="56"/>
      <c r="J787" s="59"/>
      <c r="K787" s="59"/>
    </row>
    <row r="788" spans="1:11" s="6" customFormat="1" ht="19.5" customHeight="1" x14ac:dyDescent="0.2">
      <c r="A788" s="20"/>
      <c r="B788" s="129"/>
      <c r="C788" s="20"/>
      <c r="D788" s="20"/>
      <c r="E788" s="20"/>
      <c r="F788" s="20"/>
      <c r="G788" s="20"/>
      <c r="H788" s="21"/>
      <c r="I788" s="56"/>
      <c r="J788" s="59"/>
      <c r="K788" s="59"/>
    </row>
    <row r="789" spans="1:11" s="6" customFormat="1" ht="19.5" customHeight="1" x14ac:dyDescent="0.2">
      <c r="A789" s="20"/>
      <c r="B789" s="129"/>
      <c r="C789" s="20"/>
      <c r="D789" s="20"/>
      <c r="E789" s="20"/>
      <c r="F789" s="20"/>
      <c r="G789" s="20"/>
      <c r="H789" s="21"/>
      <c r="I789" s="56"/>
      <c r="J789" s="59"/>
      <c r="K789" s="59"/>
    </row>
    <row r="790" spans="1:11" s="6" customFormat="1" ht="19.5" customHeight="1" x14ac:dyDescent="0.2">
      <c r="A790" s="20"/>
      <c r="B790" s="129"/>
      <c r="C790" s="20"/>
      <c r="D790" s="20"/>
      <c r="E790" s="20"/>
      <c r="F790" s="20"/>
      <c r="G790" s="20"/>
      <c r="H790" s="21"/>
      <c r="I790" s="56"/>
      <c r="J790" s="59"/>
      <c r="K790" s="59"/>
    </row>
    <row r="791" spans="1:11" s="6" customFormat="1" ht="19.5" customHeight="1" x14ac:dyDescent="0.2">
      <c r="A791" s="20"/>
      <c r="B791" s="129"/>
      <c r="C791" s="20"/>
      <c r="D791" s="20"/>
      <c r="E791" s="20"/>
      <c r="F791" s="20"/>
      <c r="G791" s="20"/>
      <c r="H791" s="21"/>
      <c r="I791" s="56"/>
      <c r="J791" s="59"/>
      <c r="K791" s="59"/>
    </row>
    <row r="792" spans="1:11" s="6" customFormat="1" ht="19.5" customHeight="1" x14ac:dyDescent="0.2">
      <c r="A792" s="20"/>
      <c r="B792" s="129"/>
      <c r="C792" s="20"/>
      <c r="D792" s="20"/>
      <c r="E792" s="20"/>
      <c r="F792" s="20"/>
      <c r="G792" s="20"/>
      <c r="H792" s="21"/>
      <c r="I792" s="56"/>
      <c r="J792" s="59"/>
      <c r="K792" s="59"/>
    </row>
    <row r="793" spans="1:11" s="6" customFormat="1" ht="19.5" customHeight="1" x14ac:dyDescent="0.2">
      <c r="A793" s="20"/>
      <c r="B793" s="129"/>
      <c r="C793" s="20"/>
      <c r="D793" s="20"/>
      <c r="E793" s="20"/>
      <c r="F793" s="20"/>
      <c r="G793" s="20"/>
      <c r="H793" s="21"/>
      <c r="I793" s="56"/>
      <c r="J793" s="59"/>
      <c r="K793" s="59"/>
    </row>
    <row r="794" spans="1:11" s="6" customFormat="1" ht="19.5" customHeight="1" x14ac:dyDescent="0.2">
      <c r="A794" s="20"/>
      <c r="B794" s="129"/>
      <c r="C794" s="20"/>
      <c r="D794" s="20"/>
      <c r="E794" s="20"/>
      <c r="F794" s="20"/>
      <c r="G794" s="20"/>
      <c r="H794" s="21"/>
      <c r="I794" s="56"/>
      <c r="J794" s="59"/>
      <c r="K794" s="59"/>
    </row>
    <row r="795" spans="1:11" s="6" customFormat="1" ht="19.5" customHeight="1" x14ac:dyDescent="0.2">
      <c r="A795" s="20"/>
      <c r="B795" s="129"/>
      <c r="C795" s="20"/>
      <c r="D795" s="20"/>
      <c r="E795" s="20"/>
      <c r="F795" s="20"/>
      <c r="G795" s="20"/>
      <c r="H795" s="21"/>
      <c r="I795" s="56"/>
      <c r="J795" s="59"/>
      <c r="K795" s="59"/>
    </row>
    <row r="796" spans="1:11" s="6" customFormat="1" ht="19.5" customHeight="1" x14ac:dyDescent="0.2">
      <c r="A796" s="20"/>
      <c r="B796" s="129"/>
      <c r="C796" s="20"/>
      <c r="D796" s="20"/>
      <c r="E796" s="20"/>
      <c r="F796" s="20"/>
      <c r="G796" s="20"/>
      <c r="H796" s="21"/>
      <c r="I796" s="56"/>
      <c r="J796" s="59"/>
      <c r="K796" s="59"/>
    </row>
    <row r="797" spans="1:11" s="6" customFormat="1" ht="19.5" customHeight="1" x14ac:dyDescent="0.2">
      <c r="A797" s="20"/>
      <c r="B797" s="129"/>
      <c r="C797" s="20"/>
      <c r="D797" s="20"/>
      <c r="E797" s="20"/>
      <c r="F797" s="20"/>
      <c r="G797" s="20"/>
      <c r="H797" s="21"/>
      <c r="I797" s="56"/>
      <c r="J797" s="59"/>
      <c r="K797" s="59"/>
    </row>
    <row r="798" spans="1:11" s="6" customFormat="1" ht="19.5" customHeight="1" x14ac:dyDescent="0.2">
      <c r="A798" s="20"/>
      <c r="B798" s="129"/>
      <c r="C798" s="20"/>
      <c r="D798" s="20"/>
      <c r="E798" s="20"/>
      <c r="F798" s="20"/>
      <c r="G798" s="20"/>
      <c r="H798" s="21"/>
      <c r="I798" s="56"/>
      <c r="J798" s="59"/>
      <c r="K798" s="59"/>
    </row>
    <row r="799" spans="1:11" s="6" customFormat="1" ht="19.5" customHeight="1" x14ac:dyDescent="0.2">
      <c r="A799" s="20"/>
      <c r="B799" s="129"/>
      <c r="C799" s="20"/>
      <c r="D799" s="20"/>
      <c r="E799" s="20"/>
      <c r="F799" s="20"/>
      <c r="G799" s="20"/>
      <c r="H799" s="21"/>
      <c r="I799" s="56"/>
      <c r="J799" s="59"/>
      <c r="K799" s="59"/>
    </row>
    <row r="800" spans="1:11" s="6" customFormat="1" ht="19.5" customHeight="1" x14ac:dyDescent="0.2">
      <c r="A800" s="20"/>
      <c r="B800" s="129"/>
      <c r="C800" s="20"/>
      <c r="D800" s="20"/>
      <c r="E800" s="20"/>
      <c r="F800" s="20"/>
      <c r="G800" s="20"/>
      <c r="H800" s="21"/>
      <c r="I800" s="56"/>
      <c r="J800" s="59"/>
      <c r="K800" s="59"/>
    </row>
    <row r="801" spans="1:256" s="6" customFormat="1" ht="19.5" customHeight="1" x14ac:dyDescent="0.2">
      <c r="A801" s="20"/>
      <c r="B801" s="129"/>
      <c r="C801" s="20"/>
      <c r="D801" s="20"/>
      <c r="E801" s="20"/>
      <c r="F801" s="20"/>
      <c r="G801" s="20"/>
      <c r="H801" s="21"/>
      <c r="I801" s="56"/>
      <c r="J801" s="59"/>
      <c r="K801" s="59"/>
    </row>
    <row r="802" spans="1:256" s="6" customFormat="1" ht="19.5" customHeight="1" x14ac:dyDescent="0.2">
      <c r="A802" s="20"/>
      <c r="B802" s="129"/>
      <c r="C802" s="20"/>
      <c r="D802" s="20"/>
      <c r="E802" s="20"/>
      <c r="F802" s="20"/>
      <c r="G802" s="20"/>
      <c r="H802" s="21"/>
      <c r="I802" s="56"/>
      <c r="J802" s="59"/>
      <c r="K802" s="59"/>
    </row>
    <row r="803" spans="1:256" s="6" customFormat="1" ht="19.5" customHeight="1" x14ac:dyDescent="0.2">
      <c r="A803" s="20"/>
      <c r="B803" s="129"/>
      <c r="C803" s="20"/>
      <c r="D803" s="20"/>
      <c r="E803" s="20"/>
      <c r="F803" s="20"/>
      <c r="G803" s="20"/>
      <c r="H803" s="21"/>
      <c r="I803" s="56"/>
      <c r="J803" s="118"/>
      <c r="K803" s="119"/>
      <c r="L803" s="119"/>
      <c r="M803" s="119"/>
      <c r="N803" s="119"/>
      <c r="O803" s="119"/>
      <c r="P803" s="120"/>
      <c r="Q803"/>
      <c r="R803" s="118"/>
      <c r="S803" s="119"/>
      <c r="T803" s="119"/>
      <c r="U803" s="119"/>
      <c r="V803" s="119"/>
      <c r="W803" s="119"/>
      <c r="X803" s="120"/>
      <c r="Y803"/>
      <c r="Z803" s="118"/>
      <c r="AA803" s="119"/>
      <c r="AB803" s="119"/>
      <c r="AC803" s="119"/>
      <c r="AD803" s="119"/>
      <c r="AE803" s="119"/>
      <c r="AF803" s="120"/>
      <c r="AG803"/>
      <c r="AH803" s="118"/>
      <c r="AI803" s="119"/>
      <c r="AJ803" s="119"/>
      <c r="AK803" s="119"/>
      <c r="AL803" s="119"/>
      <c r="AM803" s="119"/>
      <c r="AN803" s="120"/>
      <c r="AO803"/>
      <c r="AP803" s="118"/>
      <c r="AQ803" s="119"/>
      <c r="AR803" s="119"/>
      <c r="AS803" s="119"/>
      <c r="AT803" s="119"/>
      <c r="AU803" s="119"/>
      <c r="AV803" s="120"/>
      <c r="AW803"/>
      <c r="AX803" s="118"/>
      <c r="AY803" s="119"/>
      <c r="AZ803" s="119"/>
      <c r="BA803" s="119"/>
      <c r="BB803" s="119"/>
      <c r="BC803" s="119"/>
      <c r="BD803" s="120"/>
      <c r="BE803"/>
      <c r="BF803" s="118"/>
      <c r="BG803" s="119"/>
      <c r="BH803" s="119"/>
      <c r="BI803" s="119"/>
      <c r="BJ803" s="119"/>
      <c r="BK803" s="119"/>
      <c r="BL803" s="120"/>
      <c r="BM803"/>
      <c r="BN803" s="118"/>
      <c r="BO803" s="119"/>
      <c r="BP803" s="119"/>
      <c r="BQ803" s="119"/>
      <c r="BR803" s="119"/>
      <c r="BS803" s="119"/>
      <c r="BT803" s="120"/>
      <c r="BU803"/>
      <c r="BV803" s="118"/>
      <c r="BW803" s="119"/>
      <c r="BX803" s="119"/>
      <c r="BY803" s="119"/>
      <c r="BZ803" s="119"/>
      <c r="CA803" s="119"/>
      <c r="CB803" s="120"/>
      <c r="CC803"/>
      <c r="CD803" s="118"/>
      <c r="CE803" s="119"/>
      <c r="CF803" s="119"/>
      <c r="CG803" s="119"/>
      <c r="CH803" s="119"/>
      <c r="CI803" s="119"/>
      <c r="CJ803" s="120"/>
      <c r="CK803"/>
      <c r="CL803" s="118"/>
      <c r="CM803" s="119"/>
      <c r="CN803" s="119"/>
      <c r="CO803" s="119"/>
      <c r="CP803" s="119"/>
      <c r="CQ803" s="119"/>
      <c r="CR803" s="120"/>
      <c r="CS803"/>
      <c r="CT803" s="118"/>
      <c r="CU803" s="119"/>
      <c r="CV803" s="119"/>
      <c r="CW803" s="119"/>
      <c r="CX803" s="119"/>
      <c r="CY803" s="119"/>
      <c r="CZ803" s="120"/>
      <c r="DA803"/>
      <c r="DB803" s="118"/>
      <c r="DC803" s="119"/>
      <c r="DD803" s="119"/>
      <c r="DE803" s="119"/>
      <c r="DF803" s="119"/>
      <c r="DG803" s="119"/>
      <c r="DH803" s="120"/>
      <c r="DI803"/>
      <c r="DJ803" s="118"/>
      <c r="DK803" s="119"/>
      <c r="DL803" s="119"/>
      <c r="DM803" s="119"/>
      <c r="DN803" s="119"/>
      <c r="DO803" s="119"/>
      <c r="DP803" s="120"/>
      <c r="DQ803"/>
      <c r="DR803" s="118"/>
      <c r="DS803" s="119"/>
      <c r="DT803" s="119"/>
      <c r="DU803" s="119"/>
      <c r="DV803" s="119"/>
      <c r="DW803" s="119"/>
      <c r="DX803" s="120"/>
      <c r="DY803"/>
      <c r="DZ803" s="118"/>
      <c r="EA803" s="119"/>
      <c r="EB803" s="119"/>
      <c r="EC803" s="119"/>
      <c r="ED803" s="119"/>
      <c r="EE803" s="119"/>
      <c r="EF803" s="120"/>
      <c r="EG803"/>
      <c r="EH803" s="118"/>
      <c r="EI803" s="119"/>
      <c r="EJ803" s="119"/>
      <c r="EK803" s="119"/>
      <c r="EL803" s="119"/>
      <c r="EM803" s="119"/>
      <c r="EN803" s="120"/>
      <c r="EO803"/>
      <c r="EP803" s="118"/>
      <c r="EQ803" s="119"/>
      <c r="ER803" s="119"/>
      <c r="ES803" s="119"/>
      <c r="ET803" s="119"/>
      <c r="EU803" s="119"/>
      <c r="EV803" s="120"/>
      <c r="EW803"/>
      <c r="EX803" s="118"/>
      <c r="EY803" s="119"/>
      <c r="EZ803" s="119"/>
      <c r="FA803" s="119"/>
      <c r="FB803" s="119"/>
      <c r="FC803" s="119"/>
      <c r="FD803" s="120"/>
      <c r="FE803"/>
      <c r="FF803" s="118"/>
      <c r="FG803" s="119"/>
      <c r="FH803" s="119"/>
      <c r="FI803" s="119"/>
      <c r="FJ803" s="119"/>
      <c r="FK803" s="119"/>
      <c r="FL803" s="120"/>
      <c r="FM803"/>
      <c r="FN803" s="118"/>
      <c r="FO803" s="119"/>
      <c r="FP803" s="119"/>
      <c r="FQ803" s="119"/>
      <c r="FR803" s="119"/>
      <c r="FS803" s="119"/>
      <c r="FT803" s="120"/>
      <c r="FU803"/>
      <c r="FV803" s="118"/>
      <c r="FW803" s="119"/>
      <c r="FX803" s="119"/>
      <c r="FY803" s="119"/>
      <c r="FZ803" s="119"/>
      <c r="GA803" s="119"/>
      <c r="GB803" s="120"/>
      <c r="GC803"/>
      <c r="GD803" s="118"/>
      <c r="GE803" s="119"/>
      <c r="GF803" s="119"/>
      <c r="GG803" s="119"/>
      <c r="GH803" s="119"/>
      <c r="GI803" s="119"/>
      <c r="GJ803" s="120"/>
      <c r="GK803"/>
      <c r="GL803" s="118"/>
      <c r="GM803" s="119"/>
      <c r="GN803" s="119"/>
      <c r="GO803" s="119"/>
      <c r="GP803" s="119"/>
      <c r="GQ803" s="119"/>
      <c r="GR803" s="120"/>
      <c r="GS803"/>
      <c r="GT803" s="118"/>
      <c r="GU803" s="119"/>
      <c r="GV803" s="119"/>
      <c r="GW803" s="119"/>
      <c r="GX803" s="119"/>
      <c r="GY803" s="119"/>
      <c r="GZ803" s="120"/>
      <c r="HA803"/>
      <c r="HB803" s="118"/>
      <c r="HC803" s="119"/>
      <c r="HD803" s="119"/>
      <c r="HE803" s="119"/>
      <c r="HF803" s="119"/>
      <c r="HG803" s="119"/>
      <c r="HH803" s="120"/>
      <c r="HI803"/>
      <c r="HJ803" s="118"/>
      <c r="HK803" s="119"/>
      <c r="HL803" s="119"/>
      <c r="HM803" s="119"/>
      <c r="HN803" s="119"/>
      <c r="HO803" s="119"/>
      <c r="HP803" s="120"/>
      <c r="HQ803"/>
      <c r="HR803" s="118"/>
      <c r="HS803" s="119"/>
      <c r="HT803" s="119"/>
      <c r="HU803" s="119"/>
      <c r="HV803" s="119"/>
      <c r="HW803" s="119"/>
      <c r="HX803" s="120"/>
      <c r="HY803"/>
      <c r="HZ803" s="118"/>
      <c r="IA803" s="119"/>
      <c r="IB803" s="119"/>
      <c r="IC803" s="119"/>
      <c r="ID803" s="119"/>
      <c r="IE803" s="119"/>
      <c r="IF803" s="120"/>
      <c r="IG803"/>
      <c r="IH803" s="118"/>
      <c r="II803" s="119"/>
      <c r="IJ803" s="119"/>
      <c r="IK803" s="119"/>
      <c r="IL803" s="119"/>
      <c r="IM803" s="119"/>
      <c r="IN803" s="120"/>
      <c r="IO803"/>
      <c r="IP803" s="118"/>
      <c r="IQ803" s="119"/>
      <c r="IR803" s="119"/>
      <c r="IS803" s="119"/>
      <c r="IT803" s="119"/>
      <c r="IU803" s="119"/>
      <c r="IV803" s="120"/>
    </row>
    <row r="804" spans="1:256" s="6" customFormat="1" ht="19.5" customHeight="1" x14ac:dyDescent="0.2">
      <c r="A804" s="20"/>
      <c r="B804" s="129"/>
      <c r="C804" s="20"/>
      <c r="D804" s="20"/>
      <c r="E804" s="20"/>
      <c r="F804" s="20"/>
      <c r="G804" s="20"/>
      <c r="H804" s="21"/>
      <c r="I804" s="56"/>
      <c r="J804" s="118"/>
      <c r="K804" s="119"/>
      <c r="L804" s="119"/>
      <c r="M804" s="119"/>
      <c r="N804" s="119"/>
      <c r="O804" s="119"/>
      <c r="P804" s="120"/>
      <c r="Q804"/>
      <c r="R804" s="118"/>
      <c r="S804" s="119"/>
      <c r="T804" s="119"/>
      <c r="U804" s="119"/>
      <c r="V804" s="119"/>
      <c r="W804" s="119"/>
      <c r="X804" s="120"/>
      <c r="Y804"/>
      <c r="Z804" s="118"/>
      <c r="AA804" s="119"/>
      <c r="AB804" s="119"/>
      <c r="AC804" s="119"/>
      <c r="AD804" s="119"/>
      <c r="AE804" s="119"/>
      <c r="AF804" s="120"/>
      <c r="AG804"/>
      <c r="AH804" s="118"/>
      <c r="AI804" s="119"/>
      <c r="AJ804" s="119"/>
      <c r="AK804" s="119"/>
      <c r="AL804" s="119"/>
      <c r="AM804" s="119"/>
      <c r="AN804" s="120"/>
      <c r="AO804"/>
      <c r="AP804" s="118"/>
      <c r="AQ804" s="119"/>
      <c r="AR804" s="119"/>
      <c r="AS804" s="119"/>
      <c r="AT804" s="119"/>
      <c r="AU804" s="119"/>
      <c r="AV804" s="120"/>
      <c r="AW804"/>
      <c r="AX804" s="118"/>
      <c r="AY804" s="119"/>
      <c r="AZ804" s="119"/>
      <c r="BA804" s="119"/>
      <c r="BB804" s="119"/>
      <c r="BC804" s="119"/>
      <c r="BD804" s="120"/>
      <c r="BE804"/>
      <c r="BF804" s="118"/>
      <c r="BG804" s="119"/>
      <c r="BH804" s="119"/>
      <c r="BI804" s="119"/>
      <c r="BJ804" s="119"/>
      <c r="BK804" s="119"/>
      <c r="BL804" s="120"/>
      <c r="BM804"/>
      <c r="BN804" s="118"/>
      <c r="BO804" s="119"/>
      <c r="BP804" s="119"/>
      <c r="BQ804" s="119"/>
      <c r="BR804" s="119"/>
      <c r="BS804" s="119"/>
      <c r="BT804" s="120"/>
      <c r="BU804"/>
      <c r="BV804" s="118"/>
      <c r="BW804" s="119"/>
      <c r="BX804" s="119"/>
      <c r="BY804" s="119"/>
      <c r="BZ804" s="119"/>
      <c r="CA804" s="119"/>
      <c r="CB804" s="120"/>
      <c r="CC804"/>
      <c r="CD804" s="118"/>
      <c r="CE804" s="119"/>
      <c r="CF804" s="119"/>
      <c r="CG804" s="119"/>
      <c r="CH804" s="119"/>
      <c r="CI804" s="119"/>
      <c r="CJ804" s="120"/>
      <c r="CK804"/>
      <c r="CL804" s="118"/>
      <c r="CM804" s="119"/>
      <c r="CN804" s="119"/>
      <c r="CO804" s="119"/>
      <c r="CP804" s="119"/>
      <c r="CQ804" s="119"/>
      <c r="CR804" s="120"/>
      <c r="CS804"/>
      <c r="CT804" s="118"/>
      <c r="CU804" s="119"/>
      <c r="CV804" s="119"/>
      <c r="CW804" s="119"/>
      <c r="CX804" s="119"/>
      <c r="CY804" s="119"/>
      <c r="CZ804" s="120"/>
      <c r="DA804"/>
      <c r="DB804" s="118"/>
      <c r="DC804" s="119"/>
      <c r="DD804" s="119"/>
      <c r="DE804" s="119"/>
      <c r="DF804" s="119"/>
      <c r="DG804" s="119"/>
      <c r="DH804" s="120"/>
      <c r="DI804"/>
      <c r="DJ804" s="118"/>
      <c r="DK804" s="119"/>
      <c r="DL804" s="119"/>
      <c r="DM804" s="119"/>
      <c r="DN804" s="119"/>
      <c r="DO804" s="119"/>
      <c r="DP804" s="120"/>
      <c r="DQ804"/>
      <c r="DR804" s="118"/>
      <c r="DS804" s="119"/>
      <c r="DT804" s="119"/>
      <c r="DU804" s="119"/>
      <c r="DV804" s="119"/>
      <c r="DW804" s="119"/>
      <c r="DX804" s="120"/>
      <c r="DY804"/>
      <c r="DZ804" s="118"/>
      <c r="EA804" s="119"/>
      <c r="EB804" s="119"/>
      <c r="EC804" s="119"/>
      <c r="ED804" s="119"/>
      <c r="EE804" s="119"/>
      <c r="EF804" s="120"/>
      <c r="EG804"/>
      <c r="EH804" s="118"/>
      <c r="EI804" s="119"/>
      <c r="EJ804" s="119"/>
      <c r="EK804" s="119"/>
      <c r="EL804" s="119"/>
      <c r="EM804" s="119"/>
      <c r="EN804" s="120"/>
      <c r="EO804"/>
      <c r="EP804" s="118"/>
      <c r="EQ804" s="119"/>
      <c r="ER804" s="119"/>
      <c r="ES804" s="119"/>
      <c r="ET804" s="119"/>
      <c r="EU804" s="119"/>
      <c r="EV804" s="120"/>
      <c r="EW804"/>
      <c r="EX804" s="118"/>
      <c r="EY804" s="119"/>
      <c r="EZ804" s="119"/>
      <c r="FA804" s="119"/>
      <c r="FB804" s="119"/>
      <c r="FC804" s="119"/>
      <c r="FD804" s="120"/>
      <c r="FE804"/>
      <c r="FF804" s="118"/>
      <c r="FG804" s="119"/>
      <c r="FH804" s="119"/>
      <c r="FI804" s="119"/>
      <c r="FJ804" s="119"/>
      <c r="FK804" s="119"/>
      <c r="FL804" s="120"/>
      <c r="FM804"/>
      <c r="FN804" s="118"/>
      <c r="FO804" s="119"/>
      <c r="FP804" s="119"/>
      <c r="FQ804" s="119"/>
      <c r="FR804" s="119"/>
      <c r="FS804" s="119"/>
      <c r="FT804" s="120"/>
      <c r="FU804"/>
      <c r="FV804" s="118"/>
      <c r="FW804" s="119"/>
      <c r="FX804" s="119"/>
      <c r="FY804" s="119"/>
      <c r="FZ804" s="119"/>
      <c r="GA804" s="119"/>
      <c r="GB804" s="120"/>
      <c r="GC804"/>
      <c r="GD804" s="118"/>
      <c r="GE804" s="119"/>
      <c r="GF804" s="119"/>
      <c r="GG804" s="119"/>
      <c r="GH804" s="119"/>
      <c r="GI804" s="119"/>
      <c r="GJ804" s="120"/>
      <c r="GK804"/>
      <c r="GL804" s="118"/>
      <c r="GM804" s="119"/>
      <c r="GN804" s="119"/>
      <c r="GO804" s="119"/>
      <c r="GP804" s="119"/>
      <c r="GQ804" s="119"/>
      <c r="GR804" s="120"/>
      <c r="GS804"/>
      <c r="GT804" s="118"/>
      <c r="GU804" s="119"/>
      <c r="GV804" s="119"/>
      <c r="GW804" s="119"/>
      <c r="GX804" s="119"/>
      <c r="GY804" s="119"/>
      <c r="GZ804" s="120"/>
      <c r="HA804"/>
      <c r="HB804" s="118"/>
      <c r="HC804" s="119"/>
      <c r="HD804" s="119"/>
      <c r="HE804" s="119"/>
      <c r="HF804" s="119"/>
      <c r="HG804" s="119"/>
      <c r="HH804" s="120"/>
      <c r="HI804"/>
      <c r="HJ804" s="118"/>
      <c r="HK804" s="119"/>
      <c r="HL804" s="119"/>
      <c r="HM804" s="119"/>
      <c r="HN804" s="119"/>
      <c r="HO804" s="119"/>
      <c r="HP804" s="120"/>
      <c r="HQ804"/>
      <c r="HR804" s="118"/>
      <c r="HS804" s="119"/>
      <c r="HT804" s="119"/>
      <c r="HU804" s="119"/>
      <c r="HV804" s="119"/>
      <c r="HW804" s="119"/>
      <c r="HX804" s="120"/>
      <c r="HY804"/>
      <c r="HZ804" s="118"/>
      <c r="IA804" s="119"/>
      <c r="IB804" s="119"/>
      <c r="IC804" s="119"/>
      <c r="ID804" s="119"/>
      <c r="IE804" s="119"/>
      <c r="IF804" s="120"/>
      <c r="IG804"/>
      <c r="IH804" s="118"/>
      <c r="II804" s="119"/>
      <c r="IJ804" s="119"/>
      <c r="IK804" s="119"/>
      <c r="IL804" s="119"/>
      <c r="IM804" s="119"/>
      <c r="IN804" s="120"/>
      <c r="IO804"/>
      <c r="IP804" s="118"/>
      <c r="IQ804" s="119"/>
      <c r="IR804" s="119"/>
      <c r="IS804" s="119"/>
      <c r="IT804" s="119"/>
      <c r="IU804" s="119"/>
      <c r="IV804" s="120"/>
    </row>
    <row r="805" spans="1:256" s="6" customFormat="1" ht="19.5" customHeight="1" x14ac:dyDescent="0.2">
      <c r="A805" s="20"/>
      <c r="B805" s="129"/>
      <c r="C805" s="20"/>
      <c r="D805" s="20"/>
      <c r="E805" s="20"/>
      <c r="F805" s="20"/>
      <c r="G805" s="20"/>
      <c r="H805" s="21"/>
      <c r="I805" s="56"/>
      <c r="J805" s="118"/>
      <c r="K805" s="119"/>
      <c r="L805" s="119"/>
      <c r="M805" s="119"/>
      <c r="N805" s="119"/>
      <c r="O805" s="119"/>
      <c r="P805" s="120"/>
      <c r="Q805"/>
      <c r="R805" s="118"/>
      <c r="S805" s="119"/>
      <c r="T805" s="119"/>
      <c r="U805" s="119"/>
      <c r="V805" s="119"/>
      <c r="W805" s="119"/>
      <c r="X805" s="120"/>
      <c r="Y805"/>
      <c r="Z805" s="118"/>
      <c r="AA805" s="119"/>
      <c r="AB805" s="119"/>
      <c r="AC805" s="119"/>
      <c r="AD805" s="119"/>
      <c r="AE805" s="119"/>
      <c r="AF805" s="120"/>
      <c r="AG805"/>
      <c r="AH805" s="118"/>
      <c r="AI805" s="119"/>
      <c r="AJ805" s="119"/>
      <c r="AK805" s="119"/>
      <c r="AL805" s="119"/>
      <c r="AM805" s="119"/>
      <c r="AN805" s="120"/>
      <c r="AO805"/>
      <c r="AP805" s="118"/>
      <c r="AQ805" s="119"/>
      <c r="AR805" s="119"/>
      <c r="AS805" s="119"/>
      <c r="AT805" s="119"/>
      <c r="AU805" s="119"/>
      <c r="AV805" s="120"/>
      <c r="AW805"/>
      <c r="AX805" s="118"/>
      <c r="AY805" s="119"/>
      <c r="AZ805" s="119"/>
      <c r="BA805" s="119"/>
      <c r="BB805" s="119"/>
      <c r="BC805" s="119"/>
      <c r="BD805" s="120"/>
      <c r="BE805"/>
      <c r="BF805" s="118"/>
      <c r="BG805" s="119"/>
      <c r="BH805" s="119"/>
      <c r="BI805" s="119"/>
      <c r="BJ805" s="119"/>
      <c r="BK805" s="119"/>
      <c r="BL805" s="120"/>
      <c r="BM805"/>
      <c r="BN805" s="118"/>
      <c r="BO805" s="119"/>
      <c r="BP805" s="119"/>
      <c r="BQ805" s="119"/>
      <c r="BR805" s="119"/>
      <c r="BS805" s="119"/>
      <c r="BT805" s="120"/>
      <c r="BU805"/>
      <c r="BV805" s="118"/>
      <c r="BW805" s="119"/>
      <c r="BX805" s="119"/>
      <c r="BY805" s="119"/>
      <c r="BZ805" s="119"/>
      <c r="CA805" s="119"/>
      <c r="CB805" s="120"/>
      <c r="CC805"/>
      <c r="CD805" s="118"/>
      <c r="CE805" s="119"/>
      <c r="CF805" s="119"/>
      <c r="CG805" s="119"/>
      <c r="CH805" s="119"/>
      <c r="CI805" s="119"/>
      <c r="CJ805" s="120"/>
      <c r="CK805"/>
      <c r="CL805" s="118"/>
      <c r="CM805" s="119"/>
      <c r="CN805" s="119"/>
      <c r="CO805" s="119"/>
      <c r="CP805" s="119"/>
      <c r="CQ805" s="119"/>
      <c r="CR805" s="120"/>
      <c r="CS805"/>
      <c r="CT805" s="118"/>
      <c r="CU805" s="119"/>
      <c r="CV805" s="119"/>
      <c r="CW805" s="119"/>
      <c r="CX805" s="119"/>
      <c r="CY805" s="119"/>
      <c r="CZ805" s="120"/>
      <c r="DA805"/>
      <c r="DB805" s="118"/>
      <c r="DC805" s="119"/>
      <c r="DD805" s="119"/>
      <c r="DE805" s="119"/>
      <c r="DF805" s="119"/>
      <c r="DG805" s="119"/>
      <c r="DH805" s="120"/>
      <c r="DI805"/>
      <c r="DJ805" s="118"/>
      <c r="DK805" s="119"/>
      <c r="DL805" s="119"/>
      <c r="DM805" s="119"/>
      <c r="DN805" s="119"/>
      <c r="DO805" s="119"/>
      <c r="DP805" s="120"/>
      <c r="DQ805"/>
      <c r="DR805" s="118"/>
      <c r="DS805" s="119"/>
      <c r="DT805" s="119"/>
      <c r="DU805" s="119"/>
      <c r="DV805" s="119"/>
      <c r="DW805" s="119"/>
      <c r="DX805" s="120"/>
      <c r="DY805"/>
      <c r="DZ805" s="118"/>
      <c r="EA805" s="119"/>
      <c r="EB805" s="119"/>
      <c r="EC805" s="119"/>
      <c r="ED805" s="119"/>
      <c r="EE805" s="119"/>
      <c r="EF805" s="120"/>
      <c r="EG805"/>
      <c r="EH805" s="118"/>
      <c r="EI805" s="119"/>
      <c r="EJ805" s="119"/>
      <c r="EK805" s="119"/>
      <c r="EL805" s="119"/>
      <c r="EM805" s="119"/>
      <c r="EN805" s="120"/>
      <c r="EO805"/>
      <c r="EP805" s="118"/>
      <c r="EQ805" s="119"/>
      <c r="ER805" s="119"/>
      <c r="ES805" s="119"/>
      <c r="ET805" s="119"/>
      <c r="EU805" s="119"/>
      <c r="EV805" s="120"/>
      <c r="EW805"/>
      <c r="EX805" s="118"/>
      <c r="EY805" s="119"/>
      <c r="EZ805" s="119"/>
      <c r="FA805" s="119"/>
      <c r="FB805" s="119"/>
      <c r="FC805" s="119"/>
      <c r="FD805" s="120"/>
      <c r="FE805"/>
      <c r="FF805" s="118"/>
      <c r="FG805" s="119"/>
      <c r="FH805" s="119"/>
      <c r="FI805" s="119"/>
      <c r="FJ805" s="119"/>
      <c r="FK805" s="119"/>
      <c r="FL805" s="120"/>
      <c r="FM805"/>
      <c r="FN805" s="118"/>
      <c r="FO805" s="119"/>
      <c r="FP805" s="119"/>
      <c r="FQ805" s="119"/>
      <c r="FR805" s="119"/>
      <c r="FS805" s="119"/>
      <c r="FT805" s="120"/>
      <c r="FU805"/>
      <c r="FV805" s="118"/>
      <c r="FW805" s="119"/>
      <c r="FX805" s="119"/>
      <c r="FY805" s="119"/>
      <c r="FZ805" s="119"/>
      <c r="GA805" s="119"/>
      <c r="GB805" s="120"/>
      <c r="GC805"/>
      <c r="GD805" s="118"/>
      <c r="GE805" s="119"/>
      <c r="GF805" s="119"/>
      <c r="GG805" s="119"/>
      <c r="GH805" s="119"/>
      <c r="GI805" s="119"/>
      <c r="GJ805" s="120"/>
      <c r="GK805"/>
      <c r="GL805" s="118"/>
      <c r="GM805" s="119"/>
      <c r="GN805" s="119"/>
      <c r="GO805" s="119"/>
      <c r="GP805" s="119"/>
      <c r="GQ805" s="119"/>
      <c r="GR805" s="120"/>
      <c r="GS805"/>
      <c r="GT805" s="118"/>
      <c r="GU805" s="119"/>
      <c r="GV805" s="119"/>
      <c r="GW805" s="119"/>
      <c r="GX805" s="119"/>
      <c r="GY805" s="119"/>
      <c r="GZ805" s="120"/>
      <c r="HA805"/>
      <c r="HB805" s="118"/>
      <c r="HC805" s="119"/>
      <c r="HD805" s="119"/>
      <c r="HE805" s="119"/>
      <c r="HF805" s="119"/>
      <c r="HG805" s="119"/>
      <c r="HH805" s="120"/>
      <c r="HI805"/>
      <c r="HJ805" s="118"/>
      <c r="HK805" s="119"/>
      <c r="HL805" s="119"/>
      <c r="HM805" s="119"/>
      <c r="HN805" s="119"/>
      <c r="HO805" s="119"/>
      <c r="HP805" s="120"/>
      <c r="HQ805"/>
      <c r="HR805" s="118"/>
      <c r="HS805" s="119"/>
      <c r="HT805" s="119"/>
      <c r="HU805" s="119"/>
      <c r="HV805" s="119"/>
      <c r="HW805" s="119"/>
      <c r="HX805" s="120"/>
      <c r="HY805"/>
      <c r="HZ805" s="118"/>
      <c r="IA805" s="119"/>
      <c r="IB805" s="119"/>
      <c r="IC805" s="119"/>
      <c r="ID805" s="119"/>
      <c r="IE805" s="119"/>
      <c r="IF805" s="120"/>
      <c r="IG805"/>
      <c r="IH805" s="118"/>
      <c r="II805" s="119"/>
      <c r="IJ805" s="119"/>
      <c r="IK805" s="119"/>
      <c r="IL805" s="119"/>
      <c r="IM805" s="119"/>
      <c r="IN805" s="120"/>
      <c r="IO805"/>
      <c r="IP805" s="118"/>
      <c r="IQ805" s="119"/>
      <c r="IR805" s="119"/>
      <c r="IS805" s="119"/>
      <c r="IT805" s="119"/>
      <c r="IU805" s="119"/>
      <c r="IV805" s="120"/>
    </row>
    <row r="806" spans="1:256" s="6" customFormat="1" ht="19.5" customHeight="1" x14ac:dyDescent="0.2">
      <c r="A806" s="20"/>
      <c r="B806" s="129"/>
      <c r="C806" s="20"/>
      <c r="D806" s="20"/>
      <c r="E806" s="20"/>
      <c r="F806" s="20"/>
      <c r="G806" s="20"/>
      <c r="H806" s="21"/>
      <c r="I806" s="56"/>
      <c r="J806" s="118"/>
      <c r="K806" s="119"/>
      <c r="L806" s="119"/>
      <c r="M806" s="119"/>
      <c r="N806" s="119"/>
      <c r="O806" s="119"/>
      <c r="P806" s="120"/>
      <c r="Q806"/>
      <c r="R806" s="118"/>
      <c r="S806" s="119"/>
      <c r="T806" s="119"/>
      <c r="U806" s="119"/>
      <c r="V806" s="119"/>
      <c r="W806" s="119"/>
      <c r="X806" s="120"/>
      <c r="Y806"/>
      <c r="Z806" s="118"/>
      <c r="AA806" s="119"/>
      <c r="AB806" s="119"/>
      <c r="AC806" s="119"/>
      <c r="AD806" s="119"/>
      <c r="AE806" s="119"/>
      <c r="AF806" s="120"/>
      <c r="AG806"/>
      <c r="AH806" s="118"/>
      <c r="AI806" s="119"/>
      <c r="AJ806" s="119"/>
      <c r="AK806" s="119"/>
      <c r="AL806" s="119"/>
      <c r="AM806" s="119"/>
      <c r="AN806" s="120"/>
      <c r="AO806"/>
      <c r="AP806" s="118"/>
      <c r="AQ806" s="119"/>
      <c r="AR806" s="119"/>
      <c r="AS806" s="119"/>
      <c r="AT806" s="119"/>
      <c r="AU806" s="119"/>
      <c r="AV806" s="120"/>
      <c r="AW806"/>
      <c r="AX806" s="118"/>
      <c r="AY806" s="119"/>
      <c r="AZ806" s="119"/>
      <c r="BA806" s="119"/>
      <c r="BB806" s="119"/>
      <c r="BC806" s="119"/>
      <c r="BD806" s="120"/>
      <c r="BE806"/>
      <c r="BF806" s="118"/>
      <c r="BG806" s="119"/>
      <c r="BH806" s="119"/>
      <c r="BI806" s="119"/>
      <c r="BJ806" s="119"/>
      <c r="BK806" s="119"/>
      <c r="BL806" s="120"/>
      <c r="BM806"/>
      <c r="BN806" s="118"/>
      <c r="BO806" s="119"/>
      <c r="BP806" s="119"/>
      <c r="BQ806" s="119"/>
      <c r="BR806" s="119"/>
      <c r="BS806" s="119"/>
      <c r="BT806" s="120"/>
      <c r="BU806"/>
      <c r="BV806" s="118"/>
      <c r="BW806" s="119"/>
      <c r="BX806" s="119"/>
      <c r="BY806" s="119"/>
      <c r="BZ806" s="119"/>
      <c r="CA806" s="119"/>
      <c r="CB806" s="120"/>
      <c r="CC806"/>
      <c r="CD806" s="118"/>
      <c r="CE806" s="119"/>
      <c r="CF806" s="119"/>
      <c r="CG806" s="119"/>
      <c r="CH806" s="119"/>
      <c r="CI806" s="119"/>
      <c r="CJ806" s="120"/>
      <c r="CK806"/>
      <c r="CL806" s="118"/>
      <c r="CM806" s="119"/>
      <c r="CN806" s="119"/>
      <c r="CO806" s="119"/>
      <c r="CP806" s="119"/>
      <c r="CQ806" s="119"/>
      <c r="CR806" s="120"/>
      <c r="CS806"/>
      <c r="CT806" s="118"/>
      <c r="CU806" s="119"/>
      <c r="CV806" s="119"/>
      <c r="CW806" s="119"/>
      <c r="CX806" s="119"/>
      <c r="CY806" s="119"/>
      <c r="CZ806" s="120"/>
      <c r="DA806"/>
      <c r="DB806" s="118"/>
      <c r="DC806" s="119"/>
      <c r="DD806" s="119"/>
      <c r="DE806" s="119"/>
      <c r="DF806" s="119"/>
      <c r="DG806" s="119"/>
      <c r="DH806" s="120"/>
      <c r="DI806"/>
      <c r="DJ806" s="118"/>
      <c r="DK806" s="119"/>
      <c r="DL806" s="119"/>
      <c r="DM806" s="119"/>
      <c r="DN806" s="119"/>
      <c r="DO806" s="119"/>
      <c r="DP806" s="120"/>
      <c r="DQ806"/>
      <c r="DR806" s="118"/>
      <c r="DS806" s="119"/>
      <c r="DT806" s="119"/>
      <c r="DU806" s="119"/>
      <c r="DV806" s="119"/>
      <c r="DW806" s="119"/>
      <c r="DX806" s="120"/>
      <c r="DY806"/>
      <c r="DZ806" s="118"/>
      <c r="EA806" s="119"/>
      <c r="EB806" s="119"/>
      <c r="EC806" s="119"/>
      <c r="ED806" s="119"/>
      <c r="EE806" s="119"/>
      <c r="EF806" s="120"/>
      <c r="EG806"/>
      <c r="EH806" s="118"/>
      <c r="EI806" s="119"/>
      <c r="EJ806" s="119"/>
      <c r="EK806" s="119"/>
      <c r="EL806" s="119"/>
      <c r="EM806" s="119"/>
      <c r="EN806" s="120"/>
      <c r="EO806"/>
      <c r="EP806" s="118"/>
      <c r="EQ806" s="119"/>
      <c r="ER806" s="119"/>
      <c r="ES806" s="119"/>
      <c r="ET806" s="119"/>
      <c r="EU806" s="119"/>
      <c r="EV806" s="120"/>
      <c r="EW806"/>
      <c r="EX806" s="118"/>
      <c r="EY806" s="119"/>
      <c r="EZ806" s="119"/>
      <c r="FA806" s="119"/>
      <c r="FB806" s="119"/>
      <c r="FC806" s="119"/>
      <c r="FD806" s="120"/>
      <c r="FE806"/>
      <c r="FF806" s="118"/>
      <c r="FG806" s="119"/>
      <c r="FH806" s="119"/>
      <c r="FI806" s="119"/>
      <c r="FJ806" s="119"/>
      <c r="FK806" s="119"/>
      <c r="FL806" s="120"/>
      <c r="FM806"/>
      <c r="FN806" s="118"/>
      <c r="FO806" s="119"/>
      <c r="FP806" s="119"/>
      <c r="FQ806" s="119"/>
      <c r="FR806" s="119"/>
      <c r="FS806" s="119"/>
      <c r="FT806" s="120"/>
      <c r="FU806"/>
      <c r="FV806" s="118"/>
      <c r="FW806" s="119"/>
      <c r="FX806" s="119"/>
      <c r="FY806" s="119"/>
      <c r="FZ806" s="119"/>
      <c r="GA806" s="119"/>
      <c r="GB806" s="120"/>
      <c r="GC806"/>
      <c r="GD806" s="118"/>
      <c r="GE806" s="119"/>
      <c r="GF806" s="119"/>
      <c r="GG806" s="119"/>
      <c r="GH806" s="119"/>
      <c r="GI806" s="119"/>
      <c r="GJ806" s="120"/>
      <c r="GK806"/>
      <c r="GL806" s="118"/>
      <c r="GM806" s="119"/>
      <c r="GN806" s="119"/>
      <c r="GO806" s="119"/>
      <c r="GP806" s="119"/>
      <c r="GQ806" s="119"/>
      <c r="GR806" s="120"/>
      <c r="GS806"/>
      <c r="GT806" s="118"/>
      <c r="GU806" s="119"/>
      <c r="GV806" s="119"/>
      <c r="GW806" s="119"/>
      <c r="GX806" s="119"/>
      <c r="GY806" s="119"/>
      <c r="GZ806" s="120"/>
      <c r="HA806"/>
      <c r="HB806" s="118"/>
      <c r="HC806" s="119"/>
      <c r="HD806" s="119"/>
      <c r="HE806" s="119"/>
      <c r="HF806" s="119"/>
      <c r="HG806" s="119"/>
      <c r="HH806" s="120"/>
      <c r="HI806"/>
      <c r="HJ806" s="118"/>
      <c r="HK806" s="119"/>
      <c r="HL806" s="119"/>
      <c r="HM806" s="119"/>
      <c r="HN806" s="119"/>
      <c r="HO806" s="119"/>
      <c r="HP806" s="120"/>
      <c r="HQ806"/>
      <c r="HR806" s="118"/>
      <c r="HS806" s="119"/>
      <c r="HT806" s="119"/>
      <c r="HU806" s="119"/>
      <c r="HV806" s="119"/>
      <c r="HW806" s="119"/>
      <c r="HX806" s="120"/>
      <c r="HY806"/>
      <c r="HZ806" s="118"/>
      <c r="IA806" s="119"/>
      <c r="IB806" s="119"/>
      <c r="IC806" s="119"/>
      <c r="ID806" s="119"/>
      <c r="IE806" s="119"/>
      <c r="IF806" s="120"/>
      <c r="IG806"/>
      <c r="IH806" s="118"/>
      <c r="II806" s="119"/>
      <c r="IJ806" s="119"/>
      <c r="IK806" s="119"/>
      <c r="IL806" s="119"/>
      <c r="IM806" s="119"/>
      <c r="IN806" s="120"/>
      <c r="IO806"/>
      <c r="IP806" s="118"/>
      <c r="IQ806" s="119"/>
      <c r="IR806" s="119"/>
      <c r="IS806" s="119"/>
      <c r="IT806" s="119"/>
      <c r="IU806" s="119"/>
      <c r="IV806" s="120"/>
    </row>
    <row r="807" spans="1:256" s="6" customFormat="1" ht="19.5" customHeight="1" x14ac:dyDescent="0.2">
      <c r="A807" s="20"/>
      <c r="B807" s="129"/>
      <c r="C807" s="20"/>
      <c r="D807" s="20"/>
      <c r="E807" s="20"/>
      <c r="F807" s="20"/>
      <c r="G807" s="20"/>
      <c r="H807" s="21"/>
      <c r="I807" s="56"/>
      <c r="J807" s="118"/>
      <c r="K807" s="119"/>
      <c r="L807" s="119"/>
      <c r="M807" s="119"/>
      <c r="N807" s="119"/>
      <c r="O807" s="119"/>
      <c r="P807" s="120"/>
      <c r="Q807"/>
      <c r="R807" s="118"/>
      <c r="S807" s="119"/>
      <c r="T807" s="119"/>
      <c r="U807" s="119"/>
      <c r="V807" s="119"/>
      <c r="W807" s="119"/>
      <c r="X807" s="120"/>
      <c r="Y807"/>
      <c r="Z807" s="118"/>
      <c r="AA807" s="119"/>
      <c r="AB807" s="119"/>
      <c r="AC807" s="119"/>
      <c r="AD807" s="119"/>
      <c r="AE807" s="119"/>
      <c r="AF807" s="120"/>
      <c r="AG807"/>
      <c r="AH807" s="118"/>
      <c r="AI807" s="119"/>
      <c r="AJ807" s="119"/>
      <c r="AK807" s="119"/>
      <c r="AL807" s="119"/>
      <c r="AM807" s="119"/>
      <c r="AN807" s="120"/>
      <c r="AO807"/>
      <c r="AP807" s="118"/>
      <c r="AQ807" s="119"/>
      <c r="AR807" s="119"/>
      <c r="AS807" s="119"/>
      <c r="AT807" s="119"/>
      <c r="AU807" s="119"/>
      <c r="AV807" s="120"/>
      <c r="AW807"/>
      <c r="AX807" s="118"/>
      <c r="AY807" s="119"/>
      <c r="AZ807" s="119"/>
      <c r="BA807" s="119"/>
      <c r="BB807" s="119"/>
      <c r="BC807" s="119"/>
      <c r="BD807" s="120"/>
      <c r="BE807"/>
      <c r="BF807" s="118"/>
      <c r="BG807" s="119"/>
      <c r="BH807" s="119"/>
      <c r="BI807" s="119"/>
      <c r="BJ807" s="119"/>
      <c r="BK807" s="119"/>
      <c r="BL807" s="120"/>
      <c r="BM807"/>
      <c r="BN807" s="118"/>
      <c r="BO807" s="119"/>
      <c r="BP807" s="119"/>
      <c r="BQ807" s="119"/>
      <c r="BR807" s="119"/>
      <c r="BS807" s="119"/>
      <c r="BT807" s="120"/>
      <c r="BU807"/>
      <c r="BV807" s="118"/>
      <c r="BW807" s="119"/>
      <c r="BX807" s="119"/>
      <c r="BY807" s="119"/>
      <c r="BZ807" s="119"/>
      <c r="CA807" s="119"/>
      <c r="CB807" s="120"/>
      <c r="CC807"/>
      <c r="CD807" s="118"/>
      <c r="CE807" s="119"/>
      <c r="CF807" s="119"/>
      <c r="CG807" s="119"/>
      <c r="CH807" s="119"/>
      <c r="CI807" s="119"/>
      <c r="CJ807" s="120"/>
      <c r="CK807"/>
      <c r="CL807" s="118"/>
      <c r="CM807" s="119"/>
      <c r="CN807" s="119"/>
      <c r="CO807" s="119"/>
      <c r="CP807" s="119"/>
      <c r="CQ807" s="119"/>
      <c r="CR807" s="120"/>
      <c r="CS807"/>
      <c r="CT807" s="118"/>
      <c r="CU807" s="119"/>
      <c r="CV807" s="119"/>
      <c r="CW807" s="119"/>
      <c r="CX807" s="119"/>
      <c r="CY807" s="119"/>
      <c r="CZ807" s="120"/>
      <c r="DA807"/>
      <c r="DB807" s="118"/>
      <c r="DC807" s="119"/>
      <c r="DD807" s="119"/>
      <c r="DE807" s="119"/>
      <c r="DF807" s="119"/>
      <c r="DG807" s="119"/>
      <c r="DH807" s="120"/>
      <c r="DI807"/>
      <c r="DJ807" s="118"/>
      <c r="DK807" s="119"/>
      <c r="DL807" s="119"/>
      <c r="DM807" s="119"/>
      <c r="DN807" s="119"/>
      <c r="DO807" s="119"/>
      <c r="DP807" s="120"/>
      <c r="DQ807"/>
      <c r="DR807" s="118"/>
      <c r="DS807" s="119"/>
      <c r="DT807" s="119"/>
      <c r="DU807" s="119"/>
      <c r="DV807" s="119"/>
      <c r="DW807" s="119"/>
      <c r="DX807" s="120"/>
      <c r="DY807"/>
      <c r="DZ807" s="118"/>
      <c r="EA807" s="119"/>
      <c r="EB807" s="119"/>
      <c r="EC807" s="119"/>
      <c r="ED807" s="119"/>
      <c r="EE807" s="119"/>
      <c r="EF807" s="120"/>
      <c r="EG807"/>
      <c r="EH807" s="118"/>
      <c r="EI807" s="119"/>
      <c r="EJ807" s="119"/>
      <c r="EK807" s="119"/>
      <c r="EL807" s="119"/>
      <c r="EM807" s="119"/>
      <c r="EN807" s="120"/>
      <c r="EO807"/>
      <c r="EP807" s="118"/>
      <c r="EQ807" s="119"/>
      <c r="ER807" s="119"/>
      <c r="ES807" s="119"/>
      <c r="ET807" s="119"/>
      <c r="EU807" s="119"/>
      <c r="EV807" s="120"/>
      <c r="EW807"/>
      <c r="EX807" s="118"/>
      <c r="EY807" s="119"/>
      <c r="EZ807" s="119"/>
      <c r="FA807" s="119"/>
      <c r="FB807" s="119"/>
      <c r="FC807" s="119"/>
      <c r="FD807" s="120"/>
      <c r="FE807"/>
      <c r="FF807" s="118"/>
      <c r="FG807" s="119"/>
      <c r="FH807" s="119"/>
      <c r="FI807" s="119"/>
      <c r="FJ807" s="119"/>
      <c r="FK807" s="119"/>
      <c r="FL807" s="120"/>
      <c r="FM807"/>
      <c r="FN807" s="118"/>
      <c r="FO807" s="119"/>
      <c r="FP807" s="119"/>
      <c r="FQ807" s="119"/>
      <c r="FR807" s="119"/>
      <c r="FS807" s="119"/>
      <c r="FT807" s="120"/>
      <c r="FU807"/>
      <c r="FV807" s="118"/>
      <c r="FW807" s="119"/>
      <c r="FX807" s="119"/>
      <c r="FY807" s="119"/>
      <c r="FZ807" s="119"/>
      <c r="GA807" s="119"/>
      <c r="GB807" s="120"/>
      <c r="GC807"/>
      <c r="GD807" s="118"/>
      <c r="GE807" s="119"/>
      <c r="GF807" s="119"/>
      <c r="GG807" s="119"/>
      <c r="GH807" s="119"/>
      <c r="GI807" s="119"/>
      <c r="GJ807" s="120"/>
      <c r="GK807"/>
      <c r="GL807" s="118"/>
      <c r="GM807" s="119"/>
      <c r="GN807" s="119"/>
      <c r="GO807" s="119"/>
      <c r="GP807" s="119"/>
      <c r="GQ807" s="119"/>
      <c r="GR807" s="120"/>
      <c r="GS807"/>
      <c r="GT807" s="118"/>
      <c r="GU807" s="119"/>
      <c r="GV807" s="119"/>
      <c r="GW807" s="119"/>
      <c r="GX807" s="119"/>
      <c r="GY807" s="119"/>
      <c r="GZ807" s="120"/>
      <c r="HA807"/>
      <c r="HB807" s="118"/>
      <c r="HC807" s="119"/>
      <c r="HD807" s="119"/>
      <c r="HE807" s="119"/>
      <c r="HF807" s="119"/>
      <c r="HG807" s="119"/>
      <c r="HH807" s="120"/>
      <c r="HI807"/>
      <c r="HJ807" s="118"/>
      <c r="HK807" s="119"/>
      <c r="HL807" s="119"/>
      <c r="HM807" s="119"/>
      <c r="HN807" s="119"/>
      <c r="HO807" s="119"/>
      <c r="HP807" s="120"/>
      <c r="HQ807"/>
      <c r="HR807" s="118"/>
      <c r="HS807" s="119"/>
      <c r="HT807" s="119"/>
      <c r="HU807" s="119"/>
      <c r="HV807" s="119"/>
      <c r="HW807" s="119"/>
      <c r="HX807" s="120"/>
      <c r="HY807"/>
      <c r="HZ807" s="118"/>
      <c r="IA807" s="119"/>
      <c r="IB807" s="119"/>
      <c r="IC807" s="119"/>
      <c r="ID807" s="119"/>
      <c r="IE807" s="119"/>
      <c r="IF807" s="120"/>
      <c r="IG807"/>
      <c r="IH807" s="118"/>
      <c r="II807" s="119"/>
      <c r="IJ807" s="119"/>
      <c r="IK807" s="119"/>
      <c r="IL807" s="119"/>
      <c r="IM807" s="119"/>
      <c r="IN807" s="120"/>
      <c r="IO807"/>
      <c r="IP807" s="118"/>
      <c r="IQ807" s="119"/>
      <c r="IR807" s="119"/>
      <c r="IS807" s="119"/>
      <c r="IT807" s="119"/>
      <c r="IU807" s="119"/>
      <c r="IV807" s="120"/>
    </row>
    <row r="808" spans="1:256" s="6" customFormat="1" ht="19.5" customHeight="1" x14ac:dyDescent="0.2">
      <c r="A808" s="20"/>
      <c r="B808" s="129"/>
      <c r="C808" s="20"/>
      <c r="D808" s="20"/>
      <c r="E808" s="20"/>
      <c r="F808" s="20"/>
      <c r="G808" s="20"/>
      <c r="H808" s="21"/>
      <c r="I808" s="56"/>
      <c r="J808" s="118"/>
      <c r="K808" s="119"/>
      <c r="L808" s="119"/>
      <c r="M808" s="119"/>
      <c r="N808" s="119"/>
      <c r="O808" s="119"/>
      <c r="P808" s="120"/>
      <c r="Q808"/>
      <c r="R808" s="118"/>
      <c r="S808" s="119"/>
      <c r="T808" s="119"/>
      <c r="U808" s="119"/>
      <c r="V808" s="119"/>
      <c r="W808" s="119"/>
      <c r="X808" s="120"/>
      <c r="Y808"/>
      <c r="Z808" s="118"/>
      <c r="AA808" s="119"/>
      <c r="AB808" s="119"/>
      <c r="AC808" s="119"/>
      <c r="AD808" s="119"/>
      <c r="AE808" s="119"/>
      <c r="AF808" s="120"/>
      <c r="AG808"/>
      <c r="AH808" s="118"/>
      <c r="AI808" s="119"/>
      <c r="AJ808" s="119"/>
      <c r="AK808" s="119"/>
      <c r="AL808" s="119"/>
      <c r="AM808" s="119"/>
      <c r="AN808" s="120"/>
      <c r="AO808"/>
      <c r="AP808" s="118"/>
      <c r="AQ808" s="119"/>
      <c r="AR808" s="119"/>
      <c r="AS808" s="119"/>
      <c r="AT808" s="119"/>
      <c r="AU808" s="119"/>
      <c r="AV808" s="120"/>
      <c r="AW808"/>
      <c r="AX808" s="118"/>
      <c r="AY808" s="119"/>
      <c r="AZ808" s="119"/>
      <c r="BA808" s="119"/>
      <c r="BB808" s="119"/>
      <c r="BC808" s="119"/>
      <c r="BD808" s="120"/>
      <c r="BE808"/>
      <c r="BF808" s="118"/>
      <c r="BG808" s="119"/>
      <c r="BH808" s="119"/>
      <c r="BI808" s="119"/>
      <c r="BJ808" s="119"/>
      <c r="BK808" s="119"/>
      <c r="BL808" s="120"/>
      <c r="BM808"/>
      <c r="BN808" s="118"/>
      <c r="BO808" s="119"/>
      <c r="BP808" s="119"/>
      <c r="BQ808" s="119"/>
      <c r="BR808" s="119"/>
      <c r="BS808" s="119"/>
      <c r="BT808" s="120"/>
      <c r="BU808"/>
      <c r="BV808" s="118"/>
      <c r="BW808" s="119"/>
      <c r="BX808" s="119"/>
      <c r="BY808" s="119"/>
      <c r="BZ808" s="119"/>
      <c r="CA808" s="119"/>
      <c r="CB808" s="120"/>
      <c r="CC808"/>
      <c r="CD808" s="118"/>
      <c r="CE808" s="119"/>
      <c r="CF808" s="119"/>
      <c r="CG808" s="119"/>
      <c r="CH808" s="119"/>
      <c r="CI808" s="119"/>
      <c r="CJ808" s="120"/>
      <c r="CK808"/>
      <c r="CL808" s="118"/>
      <c r="CM808" s="119"/>
      <c r="CN808" s="119"/>
      <c r="CO808" s="119"/>
      <c r="CP808" s="119"/>
      <c r="CQ808" s="119"/>
      <c r="CR808" s="120"/>
      <c r="CS808"/>
      <c r="CT808" s="118"/>
      <c r="CU808" s="119"/>
      <c r="CV808" s="119"/>
      <c r="CW808" s="119"/>
      <c r="CX808" s="119"/>
      <c r="CY808" s="119"/>
      <c r="CZ808" s="120"/>
      <c r="DA808"/>
      <c r="DB808" s="118"/>
      <c r="DC808" s="119"/>
      <c r="DD808" s="119"/>
      <c r="DE808" s="119"/>
      <c r="DF808" s="119"/>
      <c r="DG808" s="119"/>
      <c r="DH808" s="120"/>
      <c r="DI808"/>
      <c r="DJ808" s="118"/>
      <c r="DK808" s="119"/>
      <c r="DL808" s="119"/>
      <c r="DM808" s="119"/>
      <c r="DN808" s="119"/>
      <c r="DO808" s="119"/>
      <c r="DP808" s="120"/>
      <c r="DQ808"/>
      <c r="DR808" s="118"/>
      <c r="DS808" s="119"/>
      <c r="DT808" s="119"/>
      <c r="DU808" s="119"/>
      <c r="DV808" s="119"/>
      <c r="DW808" s="119"/>
      <c r="DX808" s="120"/>
      <c r="DY808"/>
      <c r="DZ808" s="118"/>
      <c r="EA808" s="119"/>
      <c r="EB808" s="119"/>
      <c r="EC808" s="119"/>
      <c r="ED808" s="119"/>
      <c r="EE808" s="119"/>
      <c r="EF808" s="120"/>
      <c r="EG808"/>
      <c r="EH808" s="118"/>
      <c r="EI808" s="119"/>
      <c r="EJ808" s="119"/>
      <c r="EK808" s="119"/>
      <c r="EL808" s="119"/>
      <c r="EM808" s="119"/>
      <c r="EN808" s="120"/>
      <c r="EO808"/>
      <c r="EP808" s="118"/>
      <c r="EQ808" s="119"/>
      <c r="ER808" s="119"/>
      <c r="ES808" s="119"/>
      <c r="ET808" s="119"/>
      <c r="EU808" s="119"/>
      <c r="EV808" s="120"/>
      <c r="EW808"/>
      <c r="EX808" s="118"/>
      <c r="EY808" s="119"/>
      <c r="EZ808" s="119"/>
      <c r="FA808" s="119"/>
      <c r="FB808" s="119"/>
      <c r="FC808" s="119"/>
      <c r="FD808" s="120"/>
      <c r="FE808"/>
      <c r="FF808" s="118"/>
      <c r="FG808" s="119"/>
      <c r="FH808" s="119"/>
      <c r="FI808" s="119"/>
      <c r="FJ808" s="119"/>
      <c r="FK808" s="119"/>
      <c r="FL808" s="120"/>
      <c r="FM808"/>
      <c r="FN808" s="118"/>
      <c r="FO808" s="119"/>
      <c r="FP808" s="119"/>
      <c r="FQ808" s="119"/>
      <c r="FR808" s="119"/>
      <c r="FS808" s="119"/>
      <c r="FT808" s="120"/>
      <c r="FU808"/>
      <c r="FV808" s="118"/>
      <c r="FW808" s="119"/>
      <c r="FX808" s="119"/>
      <c r="FY808" s="119"/>
      <c r="FZ808" s="119"/>
      <c r="GA808" s="119"/>
      <c r="GB808" s="120"/>
      <c r="GC808"/>
      <c r="GD808" s="118"/>
      <c r="GE808" s="119"/>
      <c r="GF808" s="119"/>
      <c r="GG808" s="119"/>
      <c r="GH808" s="119"/>
      <c r="GI808" s="119"/>
      <c r="GJ808" s="120"/>
      <c r="GK808"/>
      <c r="GL808" s="118"/>
      <c r="GM808" s="119"/>
      <c r="GN808" s="119"/>
      <c r="GO808" s="119"/>
      <c r="GP808" s="119"/>
      <c r="GQ808" s="119"/>
      <c r="GR808" s="120"/>
      <c r="GS808"/>
      <c r="GT808" s="118"/>
      <c r="GU808" s="119"/>
      <c r="GV808" s="119"/>
      <c r="GW808" s="119"/>
      <c r="GX808" s="119"/>
      <c r="GY808" s="119"/>
      <c r="GZ808" s="120"/>
      <c r="HA808"/>
      <c r="HB808" s="118"/>
      <c r="HC808" s="119"/>
      <c r="HD808" s="119"/>
      <c r="HE808" s="119"/>
      <c r="HF808" s="119"/>
      <c r="HG808" s="119"/>
      <c r="HH808" s="120"/>
      <c r="HI808"/>
      <c r="HJ808" s="118"/>
      <c r="HK808" s="119"/>
      <c r="HL808" s="119"/>
      <c r="HM808" s="119"/>
      <c r="HN808" s="119"/>
      <c r="HO808" s="119"/>
      <c r="HP808" s="120"/>
      <c r="HQ808"/>
      <c r="HR808" s="118"/>
      <c r="HS808" s="119"/>
      <c r="HT808" s="119"/>
      <c r="HU808" s="119"/>
      <c r="HV808" s="119"/>
      <c r="HW808" s="119"/>
      <c r="HX808" s="120"/>
      <c r="HY808"/>
      <c r="HZ808" s="118"/>
      <c r="IA808" s="119"/>
      <c r="IB808" s="119"/>
      <c r="IC808" s="119"/>
      <c r="ID808" s="119"/>
      <c r="IE808" s="119"/>
      <c r="IF808" s="120"/>
      <c r="IG808"/>
      <c r="IH808" s="118"/>
      <c r="II808" s="119"/>
      <c r="IJ808" s="119"/>
      <c r="IK808" s="119"/>
      <c r="IL808" s="119"/>
      <c r="IM808" s="119"/>
      <c r="IN808" s="120"/>
      <c r="IO808"/>
      <c r="IP808" s="118"/>
      <c r="IQ808" s="119"/>
      <c r="IR808" s="119"/>
      <c r="IS808" s="119"/>
      <c r="IT808" s="119"/>
      <c r="IU808" s="119"/>
      <c r="IV808" s="120"/>
    </row>
    <row r="809" spans="1:256" s="6" customFormat="1" ht="19.5" customHeight="1" x14ac:dyDescent="0.2">
      <c r="A809" s="20"/>
      <c r="B809" s="129"/>
      <c r="C809" s="20"/>
      <c r="D809" s="20"/>
      <c r="E809" s="20"/>
      <c r="F809" s="20"/>
      <c r="G809" s="20"/>
      <c r="H809" s="21"/>
      <c r="I809" s="56"/>
      <c r="J809" s="118"/>
      <c r="K809" s="119"/>
      <c r="L809" s="119"/>
      <c r="M809" s="119"/>
      <c r="N809" s="119"/>
      <c r="O809" s="119"/>
      <c r="P809" s="120"/>
      <c r="Q809"/>
      <c r="R809" s="118"/>
      <c r="S809" s="119"/>
      <c r="T809" s="119"/>
      <c r="U809" s="119"/>
      <c r="V809" s="119"/>
      <c r="W809" s="119"/>
      <c r="X809" s="120"/>
      <c r="Y809"/>
      <c r="Z809" s="118"/>
      <c r="AA809" s="119"/>
      <c r="AB809" s="119"/>
      <c r="AC809" s="119"/>
      <c r="AD809" s="119"/>
      <c r="AE809" s="119"/>
      <c r="AF809" s="120"/>
      <c r="AG809"/>
      <c r="AH809" s="118"/>
      <c r="AI809" s="119"/>
      <c r="AJ809" s="119"/>
      <c r="AK809" s="119"/>
      <c r="AL809" s="119"/>
      <c r="AM809" s="119"/>
      <c r="AN809" s="120"/>
      <c r="AO809"/>
      <c r="AP809" s="118"/>
      <c r="AQ809" s="119"/>
      <c r="AR809" s="119"/>
      <c r="AS809" s="119"/>
      <c r="AT809" s="119"/>
      <c r="AU809" s="119"/>
      <c r="AV809" s="120"/>
      <c r="AW809"/>
      <c r="AX809" s="118"/>
      <c r="AY809" s="119"/>
      <c r="AZ809" s="119"/>
      <c r="BA809" s="119"/>
      <c r="BB809" s="119"/>
      <c r="BC809" s="119"/>
      <c r="BD809" s="120"/>
      <c r="BE809"/>
      <c r="BF809" s="118"/>
      <c r="BG809" s="119"/>
      <c r="BH809" s="119"/>
      <c r="BI809" s="119"/>
      <c r="BJ809" s="119"/>
      <c r="BK809" s="119"/>
      <c r="BL809" s="120"/>
      <c r="BM809"/>
      <c r="BN809" s="118"/>
      <c r="BO809" s="119"/>
      <c r="BP809" s="119"/>
      <c r="BQ809" s="119"/>
      <c r="BR809" s="119"/>
      <c r="BS809" s="119"/>
      <c r="BT809" s="120"/>
      <c r="BU809"/>
      <c r="BV809" s="118"/>
      <c r="BW809" s="119"/>
      <c r="BX809" s="119"/>
      <c r="BY809" s="119"/>
      <c r="BZ809" s="119"/>
      <c r="CA809" s="119"/>
      <c r="CB809" s="120"/>
      <c r="CC809"/>
      <c r="CD809" s="118"/>
      <c r="CE809" s="119"/>
      <c r="CF809" s="119"/>
      <c r="CG809" s="119"/>
      <c r="CH809" s="119"/>
      <c r="CI809" s="119"/>
      <c r="CJ809" s="120"/>
      <c r="CK809"/>
      <c r="CL809" s="118"/>
      <c r="CM809" s="119"/>
      <c r="CN809" s="119"/>
      <c r="CO809" s="119"/>
      <c r="CP809" s="119"/>
      <c r="CQ809" s="119"/>
      <c r="CR809" s="120"/>
      <c r="CS809"/>
      <c r="CT809" s="118"/>
      <c r="CU809" s="119"/>
      <c r="CV809" s="119"/>
      <c r="CW809" s="119"/>
      <c r="CX809" s="119"/>
      <c r="CY809" s="119"/>
      <c r="CZ809" s="120"/>
      <c r="DA809"/>
      <c r="DB809" s="118"/>
      <c r="DC809" s="119"/>
      <c r="DD809" s="119"/>
      <c r="DE809" s="119"/>
      <c r="DF809" s="119"/>
      <c r="DG809" s="119"/>
      <c r="DH809" s="120"/>
      <c r="DI809"/>
      <c r="DJ809" s="118"/>
      <c r="DK809" s="119"/>
      <c r="DL809" s="119"/>
      <c r="DM809" s="119"/>
      <c r="DN809" s="119"/>
      <c r="DO809" s="119"/>
      <c r="DP809" s="120"/>
      <c r="DQ809"/>
      <c r="DR809" s="118"/>
      <c r="DS809" s="119"/>
      <c r="DT809" s="119"/>
      <c r="DU809" s="119"/>
      <c r="DV809" s="119"/>
      <c r="DW809" s="119"/>
      <c r="DX809" s="120"/>
      <c r="DY809"/>
      <c r="DZ809" s="118"/>
      <c r="EA809" s="119"/>
      <c r="EB809" s="119"/>
      <c r="EC809" s="119"/>
      <c r="ED809" s="119"/>
      <c r="EE809" s="119"/>
      <c r="EF809" s="120"/>
      <c r="EG809"/>
      <c r="EH809" s="118"/>
      <c r="EI809" s="119"/>
      <c r="EJ809" s="119"/>
      <c r="EK809" s="119"/>
      <c r="EL809" s="119"/>
      <c r="EM809" s="119"/>
      <c r="EN809" s="120"/>
      <c r="EO809"/>
      <c r="EP809" s="118"/>
      <c r="EQ809" s="119"/>
      <c r="ER809" s="119"/>
      <c r="ES809" s="119"/>
      <c r="ET809" s="119"/>
      <c r="EU809" s="119"/>
      <c r="EV809" s="120"/>
      <c r="EW809"/>
      <c r="EX809" s="118"/>
      <c r="EY809" s="119"/>
      <c r="EZ809" s="119"/>
      <c r="FA809" s="119"/>
      <c r="FB809" s="119"/>
      <c r="FC809" s="119"/>
      <c r="FD809" s="120"/>
      <c r="FE809"/>
      <c r="FF809" s="118"/>
      <c r="FG809" s="119"/>
      <c r="FH809" s="119"/>
      <c r="FI809" s="119"/>
      <c r="FJ809" s="119"/>
      <c r="FK809" s="119"/>
      <c r="FL809" s="120"/>
      <c r="FM809"/>
      <c r="FN809" s="118"/>
      <c r="FO809" s="119"/>
      <c r="FP809" s="119"/>
      <c r="FQ809" s="119"/>
      <c r="FR809" s="119"/>
      <c r="FS809" s="119"/>
      <c r="FT809" s="120"/>
      <c r="FU809"/>
      <c r="FV809" s="118"/>
      <c r="FW809" s="119"/>
      <c r="FX809" s="119"/>
      <c r="FY809" s="119"/>
      <c r="FZ809" s="119"/>
      <c r="GA809" s="119"/>
      <c r="GB809" s="120"/>
      <c r="GC809"/>
      <c r="GD809" s="118"/>
      <c r="GE809" s="119"/>
      <c r="GF809" s="119"/>
      <c r="GG809" s="119"/>
      <c r="GH809" s="119"/>
      <c r="GI809" s="119"/>
      <c r="GJ809" s="120"/>
      <c r="GK809"/>
      <c r="GL809" s="118"/>
      <c r="GM809" s="119"/>
      <c r="GN809" s="119"/>
      <c r="GO809" s="119"/>
      <c r="GP809" s="119"/>
      <c r="GQ809" s="119"/>
      <c r="GR809" s="120"/>
      <c r="GS809"/>
      <c r="GT809" s="118"/>
      <c r="GU809" s="119"/>
      <c r="GV809" s="119"/>
      <c r="GW809" s="119"/>
      <c r="GX809" s="119"/>
      <c r="GY809" s="119"/>
      <c r="GZ809" s="120"/>
      <c r="HA809"/>
      <c r="HB809" s="118"/>
      <c r="HC809" s="119"/>
      <c r="HD809" s="119"/>
      <c r="HE809" s="119"/>
      <c r="HF809" s="119"/>
      <c r="HG809" s="119"/>
      <c r="HH809" s="120"/>
      <c r="HI809"/>
      <c r="HJ809" s="118"/>
      <c r="HK809" s="119"/>
      <c r="HL809" s="119"/>
      <c r="HM809" s="119"/>
      <c r="HN809" s="119"/>
      <c r="HO809" s="119"/>
      <c r="HP809" s="120"/>
      <c r="HQ809"/>
      <c r="HR809" s="118"/>
      <c r="HS809" s="119"/>
      <c r="HT809" s="119"/>
      <c r="HU809" s="119"/>
      <c r="HV809" s="119"/>
      <c r="HW809" s="119"/>
      <c r="HX809" s="120"/>
      <c r="HY809"/>
      <c r="HZ809" s="118"/>
      <c r="IA809" s="119"/>
      <c r="IB809" s="119"/>
      <c r="IC809" s="119"/>
      <c r="ID809" s="119"/>
      <c r="IE809" s="119"/>
      <c r="IF809" s="120"/>
      <c r="IG809"/>
      <c r="IH809" s="118"/>
      <c r="II809" s="119"/>
      <c r="IJ809" s="119"/>
      <c r="IK809" s="119"/>
      <c r="IL809" s="119"/>
      <c r="IM809" s="119"/>
      <c r="IN809" s="120"/>
      <c r="IO809"/>
      <c r="IP809" s="118"/>
      <c r="IQ809" s="119"/>
      <c r="IR809" s="119"/>
      <c r="IS809" s="119"/>
      <c r="IT809" s="119"/>
      <c r="IU809" s="119"/>
      <c r="IV809" s="120"/>
    </row>
    <row r="810" spans="1:256" s="6" customFormat="1" ht="19.5" customHeight="1" x14ac:dyDescent="0.2">
      <c r="A810" s="20"/>
      <c r="B810" s="129"/>
      <c r="C810" s="20"/>
      <c r="D810" s="20"/>
      <c r="E810" s="20"/>
      <c r="F810" s="20"/>
      <c r="G810" s="20"/>
      <c r="H810" s="21"/>
      <c r="I810" s="56"/>
      <c r="J810" s="118"/>
      <c r="K810" s="119"/>
      <c r="L810" s="119"/>
      <c r="M810" s="119"/>
      <c r="N810" s="119"/>
      <c r="O810" s="119"/>
      <c r="P810" s="120"/>
      <c r="Q810"/>
      <c r="R810" s="118"/>
      <c r="S810" s="119"/>
      <c r="T810" s="119"/>
      <c r="U810" s="119"/>
      <c r="V810" s="119"/>
      <c r="W810" s="119"/>
      <c r="X810" s="120"/>
      <c r="Y810"/>
      <c r="Z810" s="118"/>
      <c r="AA810" s="119"/>
      <c r="AB810" s="119"/>
      <c r="AC810" s="119"/>
      <c r="AD810" s="119"/>
      <c r="AE810" s="119"/>
      <c r="AF810" s="120"/>
      <c r="AG810"/>
      <c r="AH810" s="118"/>
      <c r="AI810" s="119"/>
      <c r="AJ810" s="119"/>
      <c r="AK810" s="119"/>
      <c r="AL810" s="119"/>
      <c r="AM810" s="119"/>
      <c r="AN810" s="120"/>
      <c r="AO810"/>
      <c r="AP810" s="118"/>
      <c r="AQ810" s="119"/>
      <c r="AR810" s="119"/>
      <c r="AS810" s="119"/>
      <c r="AT810" s="119"/>
      <c r="AU810" s="119"/>
      <c r="AV810" s="120"/>
      <c r="AW810"/>
      <c r="AX810" s="118"/>
      <c r="AY810" s="119"/>
      <c r="AZ810" s="119"/>
      <c r="BA810" s="119"/>
      <c r="BB810" s="119"/>
      <c r="BC810" s="119"/>
      <c r="BD810" s="120"/>
      <c r="BE810"/>
      <c r="BF810" s="118"/>
      <c r="BG810" s="119"/>
      <c r="BH810" s="119"/>
      <c r="BI810" s="119"/>
      <c r="BJ810" s="119"/>
      <c r="BK810" s="119"/>
      <c r="BL810" s="120"/>
      <c r="BM810"/>
      <c r="BN810" s="118"/>
      <c r="BO810" s="119"/>
      <c r="BP810" s="119"/>
      <c r="BQ810" s="119"/>
      <c r="BR810" s="119"/>
      <c r="BS810" s="119"/>
      <c r="BT810" s="120"/>
      <c r="BU810"/>
      <c r="BV810" s="118"/>
      <c r="BW810" s="119"/>
      <c r="BX810" s="119"/>
      <c r="BY810" s="119"/>
      <c r="BZ810" s="119"/>
      <c r="CA810" s="119"/>
      <c r="CB810" s="120"/>
      <c r="CC810"/>
      <c r="CD810" s="118"/>
      <c r="CE810" s="119"/>
      <c r="CF810" s="119"/>
      <c r="CG810" s="119"/>
      <c r="CH810" s="119"/>
      <c r="CI810" s="119"/>
      <c r="CJ810" s="120"/>
      <c r="CK810"/>
      <c r="CL810" s="118"/>
      <c r="CM810" s="119"/>
      <c r="CN810" s="119"/>
      <c r="CO810" s="119"/>
      <c r="CP810" s="119"/>
      <c r="CQ810" s="119"/>
      <c r="CR810" s="120"/>
      <c r="CS810"/>
      <c r="CT810" s="118"/>
      <c r="CU810" s="119"/>
      <c r="CV810" s="119"/>
      <c r="CW810" s="119"/>
      <c r="CX810" s="119"/>
      <c r="CY810" s="119"/>
      <c r="CZ810" s="120"/>
      <c r="DA810"/>
      <c r="DB810" s="118"/>
      <c r="DC810" s="119"/>
      <c r="DD810" s="119"/>
      <c r="DE810" s="119"/>
      <c r="DF810" s="119"/>
      <c r="DG810" s="119"/>
      <c r="DH810" s="120"/>
      <c r="DI810"/>
      <c r="DJ810" s="118"/>
      <c r="DK810" s="119"/>
      <c r="DL810" s="119"/>
      <c r="DM810" s="119"/>
      <c r="DN810" s="119"/>
      <c r="DO810" s="119"/>
      <c r="DP810" s="120"/>
      <c r="DQ810"/>
      <c r="DR810" s="118"/>
      <c r="DS810" s="119"/>
      <c r="DT810" s="119"/>
      <c r="DU810" s="119"/>
      <c r="DV810" s="119"/>
      <c r="DW810" s="119"/>
      <c r="DX810" s="120"/>
      <c r="DY810"/>
      <c r="DZ810" s="118"/>
      <c r="EA810" s="119"/>
      <c r="EB810" s="119"/>
      <c r="EC810" s="119"/>
      <c r="ED810" s="119"/>
      <c r="EE810" s="119"/>
      <c r="EF810" s="120"/>
      <c r="EG810"/>
      <c r="EH810" s="118"/>
      <c r="EI810" s="119"/>
      <c r="EJ810" s="119"/>
      <c r="EK810" s="119"/>
      <c r="EL810" s="119"/>
      <c r="EM810" s="119"/>
      <c r="EN810" s="120"/>
      <c r="EO810"/>
      <c r="EP810" s="118"/>
      <c r="EQ810" s="119"/>
      <c r="ER810" s="119"/>
      <c r="ES810" s="119"/>
      <c r="ET810" s="119"/>
      <c r="EU810" s="119"/>
      <c r="EV810" s="120"/>
      <c r="EW810"/>
      <c r="EX810" s="118"/>
      <c r="EY810" s="119"/>
      <c r="EZ810" s="119"/>
      <c r="FA810" s="119"/>
      <c r="FB810" s="119"/>
      <c r="FC810" s="119"/>
      <c r="FD810" s="120"/>
      <c r="FE810"/>
      <c r="FF810" s="118"/>
      <c r="FG810" s="119"/>
      <c r="FH810" s="119"/>
      <c r="FI810" s="119"/>
      <c r="FJ810" s="119"/>
      <c r="FK810" s="119"/>
      <c r="FL810" s="120"/>
      <c r="FM810"/>
      <c r="FN810" s="118"/>
      <c r="FO810" s="119"/>
      <c r="FP810" s="119"/>
      <c r="FQ810" s="119"/>
      <c r="FR810" s="119"/>
      <c r="FS810" s="119"/>
      <c r="FT810" s="120"/>
      <c r="FU810"/>
      <c r="FV810" s="118"/>
      <c r="FW810" s="119"/>
      <c r="FX810" s="119"/>
      <c r="FY810" s="119"/>
      <c r="FZ810" s="119"/>
      <c r="GA810" s="119"/>
      <c r="GB810" s="120"/>
      <c r="GC810"/>
      <c r="GD810" s="118"/>
      <c r="GE810" s="119"/>
      <c r="GF810" s="119"/>
      <c r="GG810" s="119"/>
      <c r="GH810" s="119"/>
      <c r="GI810" s="119"/>
      <c r="GJ810" s="120"/>
      <c r="GK810"/>
      <c r="GL810" s="118"/>
      <c r="GM810" s="119"/>
      <c r="GN810" s="119"/>
      <c r="GO810" s="119"/>
      <c r="GP810" s="119"/>
      <c r="GQ810" s="119"/>
      <c r="GR810" s="120"/>
      <c r="GS810"/>
      <c r="GT810" s="118"/>
      <c r="GU810" s="119"/>
      <c r="GV810" s="119"/>
      <c r="GW810" s="119"/>
      <c r="GX810" s="119"/>
      <c r="GY810" s="119"/>
      <c r="GZ810" s="120"/>
      <c r="HA810"/>
      <c r="HB810" s="118"/>
      <c r="HC810" s="119"/>
      <c r="HD810" s="119"/>
      <c r="HE810" s="119"/>
      <c r="HF810" s="119"/>
      <c r="HG810" s="119"/>
      <c r="HH810" s="120"/>
      <c r="HI810"/>
      <c r="HJ810" s="118"/>
      <c r="HK810" s="119"/>
      <c r="HL810" s="119"/>
      <c r="HM810" s="119"/>
      <c r="HN810" s="119"/>
      <c r="HO810" s="119"/>
      <c r="HP810" s="120"/>
      <c r="HQ810"/>
      <c r="HR810" s="118"/>
      <c r="HS810" s="119"/>
      <c r="HT810" s="119"/>
      <c r="HU810" s="119"/>
      <c r="HV810" s="119"/>
      <c r="HW810" s="119"/>
      <c r="HX810" s="120"/>
      <c r="HY810"/>
      <c r="HZ810" s="118"/>
      <c r="IA810" s="119"/>
      <c r="IB810" s="119"/>
      <c r="IC810" s="119"/>
      <c r="ID810" s="119"/>
      <c r="IE810" s="119"/>
      <c r="IF810" s="120"/>
      <c r="IG810"/>
      <c r="IH810" s="118"/>
      <c r="II810" s="119"/>
      <c r="IJ810" s="119"/>
      <c r="IK810" s="119"/>
      <c r="IL810" s="119"/>
      <c r="IM810" s="119"/>
      <c r="IN810" s="120"/>
      <c r="IO810"/>
      <c r="IP810" s="118"/>
      <c r="IQ810" s="119"/>
      <c r="IR810" s="119"/>
      <c r="IS810" s="119"/>
      <c r="IT810" s="119"/>
      <c r="IU810" s="119"/>
      <c r="IV810" s="120"/>
    </row>
    <row r="811" spans="1:256" s="6" customFormat="1" ht="19.5" customHeight="1" x14ac:dyDescent="0.2">
      <c r="A811" s="20"/>
      <c r="B811" s="129"/>
      <c r="C811" s="20"/>
      <c r="D811" s="20"/>
      <c r="E811" s="20"/>
      <c r="F811" s="20"/>
      <c r="G811" s="20"/>
      <c r="H811" s="21"/>
      <c r="I811" s="56"/>
      <c r="J811" s="118"/>
      <c r="K811" s="119"/>
      <c r="L811" s="119"/>
      <c r="M811" s="119"/>
      <c r="N811" s="119"/>
      <c r="O811" s="119"/>
      <c r="P811" s="120"/>
      <c r="Q811"/>
      <c r="R811" s="118"/>
      <c r="S811" s="119"/>
      <c r="T811" s="119"/>
      <c r="U811" s="119"/>
      <c r="V811" s="119"/>
      <c r="W811" s="119"/>
      <c r="X811" s="120"/>
      <c r="Y811"/>
      <c r="Z811" s="118"/>
      <c r="AA811" s="119"/>
      <c r="AB811" s="119"/>
      <c r="AC811" s="119"/>
      <c r="AD811" s="119"/>
      <c r="AE811" s="119"/>
      <c r="AF811" s="120"/>
      <c r="AG811"/>
      <c r="AH811" s="118"/>
      <c r="AI811" s="119"/>
      <c r="AJ811" s="119"/>
      <c r="AK811" s="119"/>
      <c r="AL811" s="119"/>
      <c r="AM811" s="119"/>
      <c r="AN811" s="120"/>
      <c r="AO811"/>
      <c r="AP811" s="118"/>
      <c r="AQ811" s="119"/>
      <c r="AR811" s="119"/>
      <c r="AS811" s="119"/>
      <c r="AT811" s="119"/>
      <c r="AU811" s="119"/>
      <c r="AV811" s="120"/>
      <c r="AW811"/>
      <c r="AX811" s="118"/>
      <c r="AY811" s="119"/>
      <c r="AZ811" s="119"/>
      <c r="BA811" s="119"/>
      <c r="BB811" s="119"/>
      <c r="BC811" s="119"/>
      <c r="BD811" s="120"/>
      <c r="BE811"/>
      <c r="BF811" s="118"/>
      <c r="BG811" s="119"/>
      <c r="BH811" s="119"/>
      <c r="BI811" s="119"/>
      <c r="BJ811" s="119"/>
      <c r="BK811" s="119"/>
      <c r="BL811" s="120"/>
      <c r="BM811"/>
      <c r="BN811" s="118"/>
      <c r="BO811" s="119"/>
      <c r="BP811" s="119"/>
      <c r="BQ811" s="119"/>
      <c r="BR811" s="119"/>
      <c r="BS811" s="119"/>
      <c r="BT811" s="120"/>
      <c r="BU811"/>
      <c r="BV811" s="118"/>
      <c r="BW811" s="119"/>
      <c r="BX811" s="119"/>
      <c r="BY811" s="119"/>
      <c r="BZ811" s="119"/>
      <c r="CA811" s="119"/>
      <c r="CB811" s="120"/>
      <c r="CC811"/>
      <c r="CD811" s="118"/>
      <c r="CE811" s="119"/>
      <c r="CF811" s="119"/>
      <c r="CG811" s="119"/>
      <c r="CH811" s="119"/>
      <c r="CI811" s="119"/>
      <c r="CJ811" s="120"/>
      <c r="CK811"/>
      <c r="CL811" s="118"/>
      <c r="CM811" s="119"/>
      <c r="CN811" s="119"/>
      <c r="CO811" s="119"/>
      <c r="CP811" s="119"/>
      <c r="CQ811" s="119"/>
      <c r="CR811" s="120"/>
      <c r="CS811"/>
      <c r="CT811" s="118"/>
      <c r="CU811" s="119"/>
      <c r="CV811" s="119"/>
      <c r="CW811" s="119"/>
      <c r="CX811" s="119"/>
      <c r="CY811" s="119"/>
      <c r="CZ811" s="120"/>
      <c r="DA811"/>
      <c r="DB811" s="118"/>
      <c r="DC811" s="119"/>
      <c r="DD811" s="119"/>
      <c r="DE811" s="119"/>
      <c r="DF811" s="119"/>
      <c r="DG811" s="119"/>
      <c r="DH811" s="120"/>
      <c r="DI811"/>
      <c r="DJ811" s="118"/>
      <c r="DK811" s="119"/>
      <c r="DL811" s="119"/>
      <c r="DM811" s="119"/>
      <c r="DN811" s="119"/>
      <c r="DO811" s="119"/>
      <c r="DP811" s="120"/>
      <c r="DQ811"/>
      <c r="DR811" s="118"/>
      <c r="DS811" s="119"/>
      <c r="DT811" s="119"/>
      <c r="DU811" s="119"/>
      <c r="DV811" s="119"/>
      <c r="DW811" s="119"/>
      <c r="DX811" s="120"/>
      <c r="DY811"/>
      <c r="DZ811" s="118"/>
      <c r="EA811" s="119"/>
      <c r="EB811" s="119"/>
      <c r="EC811" s="119"/>
      <c r="ED811" s="119"/>
      <c r="EE811" s="119"/>
      <c r="EF811" s="120"/>
      <c r="EG811"/>
      <c r="EH811" s="118"/>
      <c r="EI811" s="119"/>
      <c r="EJ811" s="119"/>
      <c r="EK811" s="119"/>
      <c r="EL811" s="119"/>
      <c r="EM811" s="119"/>
      <c r="EN811" s="120"/>
      <c r="EO811"/>
      <c r="EP811" s="118"/>
      <c r="EQ811" s="119"/>
      <c r="ER811" s="119"/>
      <c r="ES811" s="119"/>
      <c r="ET811" s="119"/>
      <c r="EU811" s="119"/>
      <c r="EV811" s="120"/>
      <c r="EW811"/>
      <c r="EX811" s="118"/>
      <c r="EY811" s="119"/>
      <c r="EZ811" s="119"/>
      <c r="FA811" s="119"/>
      <c r="FB811" s="119"/>
      <c r="FC811" s="119"/>
      <c r="FD811" s="120"/>
      <c r="FE811"/>
      <c r="FF811" s="118"/>
      <c r="FG811" s="119"/>
      <c r="FH811" s="119"/>
      <c r="FI811" s="119"/>
      <c r="FJ811" s="119"/>
      <c r="FK811" s="119"/>
      <c r="FL811" s="120"/>
      <c r="FM811"/>
      <c r="FN811" s="118"/>
      <c r="FO811" s="119"/>
      <c r="FP811" s="119"/>
      <c r="FQ811" s="119"/>
      <c r="FR811" s="119"/>
      <c r="FS811" s="119"/>
      <c r="FT811" s="120"/>
      <c r="FU811"/>
      <c r="FV811" s="118"/>
      <c r="FW811" s="119"/>
      <c r="FX811" s="119"/>
      <c r="FY811" s="119"/>
      <c r="FZ811" s="119"/>
      <c r="GA811" s="119"/>
      <c r="GB811" s="120"/>
      <c r="GC811"/>
      <c r="GD811" s="118"/>
      <c r="GE811" s="119"/>
      <c r="GF811" s="119"/>
      <c r="GG811" s="119"/>
      <c r="GH811" s="119"/>
      <c r="GI811" s="119"/>
      <c r="GJ811" s="120"/>
      <c r="GK811"/>
      <c r="GL811" s="118"/>
      <c r="GM811" s="119"/>
      <c r="GN811" s="119"/>
      <c r="GO811" s="119"/>
      <c r="GP811" s="119"/>
      <c r="GQ811" s="119"/>
      <c r="GR811" s="120"/>
      <c r="GS811"/>
      <c r="GT811" s="118"/>
      <c r="GU811" s="119"/>
      <c r="GV811" s="119"/>
      <c r="GW811" s="119"/>
      <c r="GX811" s="119"/>
      <c r="GY811" s="119"/>
      <c r="GZ811" s="120"/>
      <c r="HA811"/>
      <c r="HB811" s="118"/>
      <c r="HC811" s="119"/>
      <c r="HD811" s="119"/>
      <c r="HE811" s="119"/>
      <c r="HF811" s="119"/>
      <c r="HG811" s="119"/>
      <c r="HH811" s="120"/>
      <c r="HI811"/>
      <c r="HJ811" s="118"/>
      <c r="HK811" s="119"/>
      <c r="HL811" s="119"/>
      <c r="HM811" s="119"/>
      <c r="HN811" s="119"/>
      <c r="HO811" s="119"/>
      <c r="HP811" s="120"/>
      <c r="HQ811"/>
      <c r="HR811" s="118"/>
      <c r="HS811" s="119"/>
      <c r="HT811" s="119"/>
      <c r="HU811" s="119"/>
      <c r="HV811" s="119"/>
      <c r="HW811" s="119"/>
      <c r="HX811" s="120"/>
      <c r="HY811"/>
      <c r="HZ811" s="118"/>
      <c r="IA811" s="119"/>
      <c r="IB811" s="119"/>
      <c r="IC811" s="119"/>
      <c r="ID811" s="119"/>
      <c r="IE811" s="119"/>
      <c r="IF811" s="120"/>
      <c r="IG811"/>
      <c r="IH811" s="118"/>
      <c r="II811" s="119"/>
      <c r="IJ811" s="119"/>
      <c r="IK811" s="119"/>
      <c r="IL811" s="119"/>
      <c r="IM811" s="119"/>
      <c r="IN811" s="120"/>
      <c r="IO811"/>
      <c r="IP811" s="118"/>
      <c r="IQ811" s="119"/>
      <c r="IR811" s="119"/>
      <c r="IS811" s="119"/>
      <c r="IT811" s="119"/>
      <c r="IU811" s="119"/>
      <c r="IV811" s="120"/>
    </row>
    <row r="812" spans="1:256" s="6" customFormat="1" ht="19.5" customHeight="1" x14ac:dyDescent="0.2">
      <c r="A812" s="20"/>
      <c r="B812" s="129"/>
      <c r="C812" s="20"/>
      <c r="D812" s="20"/>
      <c r="E812" s="20"/>
      <c r="F812" s="20"/>
      <c r="G812" s="20"/>
      <c r="H812" s="21"/>
      <c r="I812" s="56"/>
      <c r="J812" s="118"/>
      <c r="K812" s="119"/>
      <c r="L812" s="119"/>
      <c r="M812" s="119"/>
      <c r="N812" s="119"/>
      <c r="O812" s="119"/>
      <c r="P812" s="120"/>
      <c r="Q812"/>
      <c r="R812" s="118"/>
      <c r="S812" s="119"/>
      <c r="T812" s="119"/>
      <c r="U812" s="119"/>
      <c r="V812" s="119"/>
      <c r="W812" s="119"/>
      <c r="X812" s="120"/>
      <c r="Y812"/>
      <c r="Z812" s="118"/>
      <c r="AA812" s="119"/>
      <c r="AB812" s="119"/>
      <c r="AC812" s="119"/>
      <c r="AD812" s="119"/>
      <c r="AE812" s="119"/>
      <c r="AF812" s="120"/>
      <c r="AG812"/>
      <c r="AH812" s="118"/>
      <c r="AI812" s="119"/>
      <c r="AJ812" s="119"/>
      <c r="AK812" s="119"/>
      <c r="AL812" s="119"/>
      <c r="AM812" s="119"/>
      <c r="AN812" s="120"/>
      <c r="AO812"/>
      <c r="AP812" s="118"/>
      <c r="AQ812" s="119"/>
      <c r="AR812" s="119"/>
      <c r="AS812" s="119"/>
      <c r="AT812" s="119"/>
      <c r="AU812" s="119"/>
      <c r="AV812" s="120"/>
      <c r="AW812"/>
      <c r="AX812" s="118"/>
      <c r="AY812" s="119"/>
      <c r="AZ812" s="119"/>
      <c r="BA812" s="119"/>
      <c r="BB812" s="119"/>
      <c r="BC812" s="119"/>
      <c r="BD812" s="120"/>
      <c r="BE812"/>
      <c r="BF812" s="118"/>
      <c r="BG812" s="119"/>
      <c r="BH812" s="119"/>
      <c r="BI812" s="119"/>
      <c r="BJ812" s="119"/>
      <c r="BK812" s="119"/>
      <c r="BL812" s="120"/>
      <c r="BM812"/>
      <c r="BN812" s="118"/>
      <c r="BO812" s="119"/>
      <c r="BP812" s="119"/>
      <c r="BQ812" s="119"/>
      <c r="BR812" s="119"/>
      <c r="BS812" s="119"/>
      <c r="BT812" s="120"/>
      <c r="BU812"/>
      <c r="BV812" s="118"/>
      <c r="BW812" s="119"/>
      <c r="BX812" s="119"/>
      <c r="BY812" s="119"/>
      <c r="BZ812" s="119"/>
      <c r="CA812" s="119"/>
      <c r="CB812" s="120"/>
      <c r="CC812"/>
      <c r="CD812" s="118"/>
      <c r="CE812" s="119"/>
      <c r="CF812" s="119"/>
      <c r="CG812" s="119"/>
      <c r="CH812" s="119"/>
      <c r="CI812" s="119"/>
      <c r="CJ812" s="120"/>
      <c r="CK812"/>
      <c r="CL812" s="118"/>
      <c r="CM812" s="119"/>
      <c r="CN812" s="119"/>
      <c r="CO812" s="119"/>
      <c r="CP812" s="119"/>
      <c r="CQ812" s="119"/>
      <c r="CR812" s="120"/>
      <c r="CS812"/>
      <c r="CT812" s="118"/>
      <c r="CU812" s="119"/>
      <c r="CV812" s="119"/>
      <c r="CW812" s="119"/>
      <c r="CX812" s="119"/>
      <c r="CY812" s="119"/>
      <c r="CZ812" s="120"/>
      <c r="DA812"/>
      <c r="DB812" s="118"/>
      <c r="DC812" s="119"/>
      <c r="DD812" s="119"/>
      <c r="DE812" s="119"/>
      <c r="DF812" s="119"/>
      <c r="DG812" s="119"/>
      <c r="DH812" s="120"/>
      <c r="DI812"/>
      <c r="DJ812" s="118"/>
      <c r="DK812" s="119"/>
      <c r="DL812" s="119"/>
      <c r="DM812" s="119"/>
      <c r="DN812" s="119"/>
      <c r="DO812" s="119"/>
      <c r="DP812" s="120"/>
      <c r="DQ812"/>
      <c r="DR812" s="118"/>
      <c r="DS812" s="119"/>
      <c r="DT812" s="119"/>
      <c r="DU812" s="119"/>
      <c r="DV812" s="119"/>
      <c r="DW812" s="119"/>
      <c r="DX812" s="120"/>
      <c r="DY812"/>
      <c r="DZ812" s="118"/>
      <c r="EA812" s="119"/>
      <c r="EB812" s="119"/>
      <c r="EC812" s="119"/>
      <c r="ED812" s="119"/>
      <c r="EE812" s="119"/>
      <c r="EF812" s="120"/>
      <c r="EG812"/>
      <c r="EH812" s="118"/>
      <c r="EI812" s="119"/>
      <c r="EJ812" s="119"/>
      <c r="EK812" s="119"/>
      <c r="EL812" s="119"/>
      <c r="EM812" s="119"/>
      <c r="EN812" s="120"/>
      <c r="EO812"/>
      <c r="EP812" s="118"/>
      <c r="EQ812" s="119"/>
      <c r="ER812" s="119"/>
      <c r="ES812" s="119"/>
      <c r="ET812" s="119"/>
      <c r="EU812" s="119"/>
      <c r="EV812" s="120"/>
      <c r="EW812"/>
      <c r="EX812" s="118"/>
      <c r="EY812" s="119"/>
      <c r="EZ812" s="119"/>
      <c r="FA812" s="119"/>
      <c r="FB812" s="119"/>
      <c r="FC812" s="119"/>
      <c r="FD812" s="120"/>
      <c r="FE812"/>
      <c r="FF812" s="118"/>
      <c r="FG812" s="119"/>
      <c r="FH812" s="119"/>
      <c r="FI812" s="119"/>
      <c r="FJ812" s="119"/>
      <c r="FK812" s="119"/>
      <c r="FL812" s="120"/>
      <c r="FM812"/>
      <c r="FN812" s="118"/>
      <c r="FO812" s="119"/>
      <c r="FP812" s="119"/>
      <c r="FQ812" s="119"/>
      <c r="FR812" s="119"/>
      <c r="FS812" s="119"/>
      <c r="FT812" s="120"/>
      <c r="FU812"/>
      <c r="FV812" s="118"/>
      <c r="FW812" s="119"/>
      <c r="FX812" s="119"/>
      <c r="FY812" s="119"/>
      <c r="FZ812" s="119"/>
      <c r="GA812" s="119"/>
      <c r="GB812" s="120"/>
      <c r="GC812"/>
      <c r="GD812" s="118"/>
      <c r="GE812" s="119"/>
      <c r="GF812" s="119"/>
      <c r="GG812" s="119"/>
      <c r="GH812" s="119"/>
      <c r="GI812" s="119"/>
      <c r="GJ812" s="120"/>
      <c r="GK812"/>
      <c r="GL812" s="118"/>
      <c r="GM812" s="119"/>
      <c r="GN812" s="119"/>
      <c r="GO812" s="119"/>
      <c r="GP812" s="119"/>
      <c r="GQ812" s="119"/>
      <c r="GR812" s="120"/>
      <c r="GS812"/>
      <c r="GT812" s="118"/>
      <c r="GU812" s="119"/>
      <c r="GV812" s="119"/>
      <c r="GW812" s="119"/>
      <c r="GX812" s="119"/>
      <c r="GY812" s="119"/>
      <c r="GZ812" s="120"/>
      <c r="HA812"/>
      <c r="HB812" s="118"/>
      <c r="HC812" s="119"/>
      <c r="HD812" s="119"/>
      <c r="HE812" s="119"/>
      <c r="HF812" s="119"/>
      <c r="HG812" s="119"/>
      <c r="HH812" s="120"/>
      <c r="HI812"/>
      <c r="HJ812" s="118"/>
      <c r="HK812" s="119"/>
      <c r="HL812" s="119"/>
      <c r="HM812" s="119"/>
      <c r="HN812" s="119"/>
      <c r="HO812" s="119"/>
      <c r="HP812" s="120"/>
      <c r="HQ812"/>
      <c r="HR812" s="118"/>
      <c r="HS812" s="119"/>
      <c r="HT812" s="119"/>
      <c r="HU812" s="119"/>
      <c r="HV812" s="119"/>
      <c r="HW812" s="119"/>
      <c r="HX812" s="120"/>
      <c r="HY812"/>
      <c r="HZ812" s="118"/>
      <c r="IA812" s="119"/>
      <c r="IB812" s="119"/>
      <c r="IC812" s="119"/>
      <c r="ID812" s="119"/>
      <c r="IE812" s="119"/>
      <c r="IF812" s="120"/>
      <c r="IG812"/>
      <c r="IH812" s="118"/>
      <c r="II812" s="119"/>
      <c r="IJ812" s="119"/>
      <c r="IK812" s="119"/>
      <c r="IL812" s="119"/>
      <c r="IM812" s="119"/>
      <c r="IN812" s="120"/>
      <c r="IO812"/>
      <c r="IP812" s="118"/>
      <c r="IQ812" s="119"/>
      <c r="IR812" s="119"/>
      <c r="IS812" s="119"/>
      <c r="IT812" s="119"/>
      <c r="IU812" s="119"/>
      <c r="IV812" s="120"/>
    </row>
    <row r="813" spans="1:256" s="6" customFormat="1" ht="19.5" customHeight="1" x14ac:dyDescent="0.2">
      <c r="A813" s="20"/>
      <c r="B813" s="129"/>
      <c r="C813" s="20"/>
      <c r="D813" s="20"/>
      <c r="E813" s="20"/>
      <c r="F813" s="20"/>
      <c r="G813" s="20"/>
      <c r="H813" s="21"/>
      <c r="I813" s="56"/>
      <c r="J813" s="118"/>
      <c r="K813" s="119"/>
      <c r="L813" s="119"/>
      <c r="M813" s="119"/>
      <c r="N813" s="119"/>
      <c r="O813" s="119"/>
      <c r="P813" s="120"/>
      <c r="Q813"/>
      <c r="R813" s="118"/>
      <c r="S813" s="119"/>
      <c r="T813" s="119"/>
      <c r="U813" s="119"/>
      <c r="V813" s="119"/>
      <c r="W813" s="119"/>
      <c r="X813" s="120"/>
      <c r="Y813"/>
      <c r="Z813" s="118"/>
      <c r="AA813" s="119"/>
      <c r="AB813" s="119"/>
      <c r="AC813" s="119"/>
      <c r="AD813" s="119"/>
      <c r="AE813" s="119"/>
      <c r="AF813" s="120"/>
      <c r="AG813"/>
      <c r="AH813" s="118"/>
      <c r="AI813" s="119"/>
      <c r="AJ813" s="119"/>
      <c r="AK813" s="119"/>
      <c r="AL813" s="119"/>
      <c r="AM813" s="119"/>
      <c r="AN813" s="120"/>
      <c r="AO813"/>
      <c r="AP813" s="118"/>
      <c r="AQ813" s="119"/>
      <c r="AR813" s="119"/>
      <c r="AS813" s="119"/>
      <c r="AT813" s="119"/>
      <c r="AU813" s="119"/>
      <c r="AV813" s="120"/>
      <c r="AW813"/>
      <c r="AX813" s="118"/>
      <c r="AY813" s="119"/>
      <c r="AZ813" s="119"/>
      <c r="BA813" s="119"/>
      <c r="BB813" s="119"/>
      <c r="BC813" s="119"/>
      <c r="BD813" s="120"/>
      <c r="BE813"/>
      <c r="BF813" s="118"/>
      <c r="BG813" s="119"/>
      <c r="BH813" s="119"/>
      <c r="BI813" s="119"/>
      <c r="BJ813" s="119"/>
      <c r="BK813" s="119"/>
      <c r="BL813" s="120"/>
      <c r="BM813"/>
      <c r="BN813" s="118"/>
      <c r="BO813" s="119"/>
      <c r="BP813" s="119"/>
      <c r="BQ813" s="119"/>
      <c r="BR813" s="119"/>
      <c r="BS813" s="119"/>
      <c r="BT813" s="120"/>
      <c r="BU813"/>
      <c r="BV813" s="118"/>
      <c r="BW813" s="119"/>
      <c r="BX813" s="119"/>
      <c r="BY813" s="119"/>
      <c r="BZ813" s="119"/>
      <c r="CA813" s="119"/>
      <c r="CB813" s="120"/>
      <c r="CC813"/>
      <c r="CD813" s="118"/>
      <c r="CE813" s="119"/>
      <c r="CF813" s="119"/>
      <c r="CG813" s="119"/>
      <c r="CH813" s="119"/>
      <c r="CI813" s="119"/>
      <c r="CJ813" s="120"/>
      <c r="CK813"/>
      <c r="CL813" s="118"/>
      <c r="CM813" s="119"/>
      <c r="CN813" s="119"/>
      <c r="CO813" s="119"/>
      <c r="CP813" s="119"/>
      <c r="CQ813" s="119"/>
      <c r="CR813" s="120"/>
      <c r="CS813"/>
      <c r="CT813" s="118"/>
      <c r="CU813" s="119"/>
      <c r="CV813" s="119"/>
      <c r="CW813" s="119"/>
      <c r="CX813" s="119"/>
      <c r="CY813" s="119"/>
      <c r="CZ813" s="120"/>
      <c r="DA813"/>
      <c r="DB813" s="118"/>
      <c r="DC813" s="119"/>
      <c r="DD813" s="119"/>
      <c r="DE813" s="119"/>
      <c r="DF813" s="119"/>
      <c r="DG813" s="119"/>
      <c r="DH813" s="120"/>
      <c r="DI813"/>
      <c r="DJ813" s="118"/>
      <c r="DK813" s="119"/>
      <c r="DL813" s="119"/>
      <c r="DM813" s="119"/>
      <c r="DN813" s="119"/>
      <c r="DO813" s="119"/>
      <c r="DP813" s="120"/>
      <c r="DQ813"/>
      <c r="DR813" s="118"/>
      <c r="DS813" s="119"/>
      <c r="DT813" s="119"/>
      <c r="DU813" s="119"/>
      <c r="DV813" s="119"/>
      <c r="DW813" s="119"/>
      <c r="DX813" s="120"/>
      <c r="DY813"/>
      <c r="DZ813" s="118"/>
      <c r="EA813" s="119"/>
      <c r="EB813" s="119"/>
      <c r="EC813" s="119"/>
      <c r="ED813" s="119"/>
      <c r="EE813" s="119"/>
      <c r="EF813" s="120"/>
      <c r="EG813"/>
      <c r="EH813" s="118"/>
      <c r="EI813" s="119"/>
      <c r="EJ813" s="119"/>
      <c r="EK813" s="119"/>
      <c r="EL813" s="119"/>
      <c r="EM813" s="119"/>
      <c r="EN813" s="120"/>
      <c r="EO813"/>
      <c r="EP813" s="118"/>
      <c r="EQ813" s="119"/>
      <c r="ER813" s="119"/>
      <c r="ES813" s="119"/>
      <c r="ET813" s="119"/>
      <c r="EU813" s="119"/>
      <c r="EV813" s="120"/>
      <c r="EW813"/>
      <c r="EX813" s="118"/>
      <c r="EY813" s="119"/>
      <c r="EZ813" s="119"/>
      <c r="FA813" s="119"/>
      <c r="FB813" s="119"/>
      <c r="FC813" s="119"/>
      <c r="FD813" s="120"/>
      <c r="FE813"/>
      <c r="FF813" s="118"/>
      <c r="FG813" s="119"/>
      <c r="FH813" s="119"/>
      <c r="FI813" s="119"/>
      <c r="FJ813" s="119"/>
      <c r="FK813" s="119"/>
      <c r="FL813" s="120"/>
      <c r="FM813"/>
      <c r="FN813" s="118"/>
      <c r="FO813" s="119"/>
      <c r="FP813" s="119"/>
      <c r="FQ813" s="119"/>
      <c r="FR813" s="119"/>
      <c r="FS813" s="119"/>
      <c r="FT813" s="120"/>
      <c r="FU813"/>
      <c r="FV813" s="118"/>
      <c r="FW813" s="119"/>
      <c r="FX813" s="119"/>
      <c r="FY813" s="119"/>
      <c r="FZ813" s="119"/>
      <c r="GA813" s="119"/>
      <c r="GB813" s="120"/>
      <c r="GC813"/>
      <c r="GD813" s="118"/>
      <c r="GE813" s="119"/>
      <c r="GF813" s="119"/>
      <c r="GG813" s="119"/>
      <c r="GH813" s="119"/>
      <c r="GI813" s="119"/>
      <c r="GJ813" s="120"/>
      <c r="GK813"/>
      <c r="GL813" s="118"/>
      <c r="GM813" s="119"/>
      <c r="GN813" s="119"/>
      <c r="GO813" s="119"/>
      <c r="GP813" s="119"/>
      <c r="GQ813" s="119"/>
      <c r="GR813" s="120"/>
      <c r="GS813"/>
      <c r="GT813" s="118"/>
      <c r="GU813" s="119"/>
      <c r="GV813" s="119"/>
      <c r="GW813" s="119"/>
      <c r="GX813" s="119"/>
      <c r="GY813" s="119"/>
      <c r="GZ813" s="120"/>
      <c r="HA813"/>
      <c r="HB813" s="118"/>
      <c r="HC813" s="119"/>
      <c r="HD813" s="119"/>
      <c r="HE813" s="119"/>
      <c r="HF813" s="119"/>
      <c r="HG813" s="119"/>
      <c r="HH813" s="120"/>
      <c r="HI813"/>
      <c r="HJ813" s="118"/>
      <c r="HK813" s="119"/>
      <c r="HL813" s="119"/>
      <c r="HM813" s="119"/>
      <c r="HN813" s="119"/>
      <c r="HO813" s="119"/>
      <c r="HP813" s="120"/>
      <c r="HQ813"/>
      <c r="HR813" s="118"/>
      <c r="HS813" s="119"/>
      <c r="HT813" s="119"/>
      <c r="HU813" s="119"/>
      <c r="HV813" s="119"/>
      <c r="HW813" s="119"/>
      <c r="HX813" s="120"/>
      <c r="HY813"/>
      <c r="HZ813" s="118"/>
      <c r="IA813" s="119"/>
      <c r="IB813" s="119"/>
      <c r="IC813" s="119"/>
      <c r="ID813" s="119"/>
      <c r="IE813" s="119"/>
      <c r="IF813" s="120"/>
      <c r="IG813"/>
      <c r="IH813" s="118"/>
      <c r="II813" s="119"/>
      <c r="IJ813" s="119"/>
      <c r="IK813" s="119"/>
      <c r="IL813" s="119"/>
      <c r="IM813" s="119"/>
      <c r="IN813" s="120"/>
      <c r="IO813"/>
      <c r="IP813" s="118"/>
      <c r="IQ813" s="119"/>
      <c r="IR813" s="119"/>
      <c r="IS813" s="119"/>
      <c r="IT813" s="119"/>
      <c r="IU813" s="119"/>
      <c r="IV813" s="120"/>
    </row>
    <row r="814" spans="1:256" s="6" customFormat="1" ht="19.5" customHeight="1" x14ac:dyDescent="0.2">
      <c r="A814" s="20"/>
      <c r="B814" s="129"/>
      <c r="C814" s="20"/>
      <c r="D814" s="20"/>
      <c r="E814" s="20"/>
      <c r="F814" s="20"/>
      <c r="G814" s="20"/>
      <c r="H814" s="21"/>
      <c r="I814" s="56"/>
      <c r="J814" s="118"/>
      <c r="K814" s="119"/>
      <c r="L814" s="119"/>
      <c r="M814" s="119"/>
      <c r="N814" s="119"/>
      <c r="O814" s="119"/>
      <c r="P814" s="120"/>
      <c r="Q814"/>
      <c r="R814" s="118"/>
      <c r="S814" s="119"/>
      <c r="T814" s="119"/>
      <c r="U814" s="119"/>
      <c r="V814" s="119"/>
      <c r="W814" s="119"/>
      <c r="X814" s="120"/>
      <c r="Y814"/>
      <c r="Z814" s="118"/>
      <c r="AA814" s="119"/>
      <c r="AB814" s="119"/>
      <c r="AC814" s="119"/>
      <c r="AD814" s="119"/>
      <c r="AE814" s="119"/>
      <c r="AF814" s="120"/>
      <c r="AG814"/>
      <c r="AH814" s="118"/>
      <c r="AI814" s="119"/>
      <c r="AJ814" s="119"/>
      <c r="AK814" s="119"/>
      <c r="AL814" s="119"/>
      <c r="AM814" s="119"/>
      <c r="AN814" s="120"/>
      <c r="AO814"/>
      <c r="AP814" s="118"/>
      <c r="AQ814" s="119"/>
      <c r="AR814" s="119"/>
      <c r="AS814" s="119"/>
      <c r="AT814" s="119"/>
      <c r="AU814" s="119"/>
      <c r="AV814" s="120"/>
      <c r="AW814"/>
      <c r="AX814" s="118"/>
      <c r="AY814" s="119"/>
      <c r="AZ814" s="119"/>
      <c r="BA814" s="119"/>
      <c r="BB814" s="119"/>
      <c r="BC814" s="119"/>
      <c r="BD814" s="120"/>
      <c r="BE814"/>
      <c r="BF814" s="118"/>
      <c r="BG814" s="119"/>
      <c r="BH814" s="119"/>
      <c r="BI814" s="119"/>
      <c r="BJ814" s="119"/>
      <c r="BK814" s="119"/>
      <c r="BL814" s="120"/>
      <c r="BM814"/>
      <c r="BN814" s="118"/>
      <c r="BO814" s="119"/>
      <c r="BP814" s="119"/>
      <c r="BQ814" s="119"/>
      <c r="BR814" s="119"/>
      <c r="BS814" s="119"/>
      <c r="BT814" s="120"/>
      <c r="BU814"/>
      <c r="BV814" s="118"/>
      <c r="BW814" s="119"/>
      <c r="BX814" s="119"/>
      <c r="BY814" s="119"/>
      <c r="BZ814" s="119"/>
      <c r="CA814" s="119"/>
      <c r="CB814" s="120"/>
      <c r="CC814"/>
      <c r="CD814" s="118"/>
      <c r="CE814" s="119"/>
      <c r="CF814" s="119"/>
      <c r="CG814" s="119"/>
      <c r="CH814" s="119"/>
      <c r="CI814" s="119"/>
      <c r="CJ814" s="120"/>
      <c r="CK814"/>
      <c r="CL814" s="118"/>
      <c r="CM814" s="119"/>
      <c r="CN814" s="119"/>
      <c r="CO814" s="119"/>
      <c r="CP814" s="119"/>
      <c r="CQ814" s="119"/>
      <c r="CR814" s="120"/>
      <c r="CS814"/>
      <c r="CT814" s="118"/>
      <c r="CU814" s="119"/>
      <c r="CV814" s="119"/>
      <c r="CW814" s="119"/>
      <c r="CX814" s="119"/>
      <c r="CY814" s="119"/>
      <c r="CZ814" s="120"/>
      <c r="DA814"/>
      <c r="DB814" s="118"/>
      <c r="DC814" s="119"/>
      <c r="DD814" s="119"/>
      <c r="DE814" s="119"/>
      <c r="DF814" s="119"/>
      <c r="DG814" s="119"/>
      <c r="DH814" s="120"/>
      <c r="DI814"/>
      <c r="DJ814" s="118"/>
      <c r="DK814" s="119"/>
      <c r="DL814" s="119"/>
      <c r="DM814" s="119"/>
      <c r="DN814" s="119"/>
      <c r="DO814" s="119"/>
      <c r="DP814" s="120"/>
      <c r="DQ814"/>
      <c r="DR814" s="118"/>
      <c r="DS814" s="119"/>
      <c r="DT814" s="119"/>
      <c r="DU814" s="119"/>
      <c r="DV814" s="119"/>
      <c r="DW814" s="119"/>
      <c r="DX814" s="120"/>
      <c r="DY814"/>
      <c r="DZ814" s="118"/>
      <c r="EA814" s="119"/>
      <c r="EB814" s="119"/>
      <c r="EC814" s="119"/>
      <c r="ED814" s="119"/>
      <c r="EE814" s="119"/>
      <c r="EF814" s="120"/>
      <c r="EG814"/>
      <c r="EH814" s="118"/>
      <c r="EI814" s="119"/>
      <c r="EJ814" s="119"/>
      <c r="EK814" s="119"/>
      <c r="EL814" s="119"/>
      <c r="EM814" s="119"/>
      <c r="EN814" s="120"/>
      <c r="EO814"/>
      <c r="EP814" s="118"/>
      <c r="EQ814" s="119"/>
      <c r="ER814" s="119"/>
      <c r="ES814" s="119"/>
      <c r="ET814" s="119"/>
      <c r="EU814" s="119"/>
      <c r="EV814" s="120"/>
      <c r="EW814"/>
      <c r="EX814" s="118"/>
      <c r="EY814" s="119"/>
      <c r="EZ814" s="119"/>
      <c r="FA814" s="119"/>
      <c r="FB814" s="119"/>
      <c r="FC814" s="119"/>
      <c r="FD814" s="120"/>
      <c r="FE814"/>
      <c r="FF814" s="118"/>
      <c r="FG814" s="119"/>
      <c r="FH814" s="119"/>
      <c r="FI814" s="119"/>
      <c r="FJ814" s="119"/>
      <c r="FK814" s="119"/>
      <c r="FL814" s="120"/>
      <c r="FM814"/>
      <c r="FN814" s="118"/>
      <c r="FO814" s="119"/>
      <c r="FP814" s="119"/>
      <c r="FQ814" s="119"/>
      <c r="FR814" s="119"/>
      <c r="FS814" s="119"/>
      <c r="FT814" s="120"/>
      <c r="FU814"/>
      <c r="FV814" s="118"/>
      <c r="FW814" s="119"/>
      <c r="FX814" s="119"/>
      <c r="FY814" s="119"/>
      <c r="FZ814" s="119"/>
      <c r="GA814" s="119"/>
      <c r="GB814" s="120"/>
      <c r="GC814"/>
      <c r="GD814" s="118"/>
      <c r="GE814" s="119"/>
      <c r="GF814" s="119"/>
      <c r="GG814" s="119"/>
      <c r="GH814" s="119"/>
      <c r="GI814" s="119"/>
      <c r="GJ814" s="120"/>
      <c r="GK814"/>
      <c r="GL814" s="118"/>
      <c r="GM814" s="119"/>
      <c r="GN814" s="119"/>
      <c r="GO814" s="119"/>
      <c r="GP814" s="119"/>
      <c r="GQ814" s="119"/>
      <c r="GR814" s="120"/>
      <c r="GS814"/>
      <c r="GT814" s="118"/>
      <c r="GU814" s="119"/>
      <c r="GV814" s="119"/>
      <c r="GW814" s="119"/>
      <c r="GX814" s="119"/>
      <c r="GY814" s="119"/>
      <c r="GZ814" s="120"/>
      <c r="HA814"/>
      <c r="HB814" s="118"/>
      <c r="HC814" s="119"/>
      <c r="HD814" s="119"/>
      <c r="HE814" s="119"/>
      <c r="HF814" s="119"/>
      <c r="HG814" s="119"/>
      <c r="HH814" s="120"/>
      <c r="HI814"/>
      <c r="HJ814" s="118"/>
      <c r="HK814" s="119"/>
      <c r="HL814" s="119"/>
      <c r="HM814" s="119"/>
      <c r="HN814" s="119"/>
      <c r="HO814" s="119"/>
      <c r="HP814" s="120"/>
      <c r="HQ814"/>
      <c r="HR814" s="118"/>
      <c r="HS814" s="119"/>
      <c r="HT814" s="119"/>
      <c r="HU814" s="119"/>
      <c r="HV814" s="119"/>
      <c r="HW814" s="119"/>
      <c r="HX814" s="120"/>
      <c r="HY814"/>
      <c r="HZ814" s="118"/>
      <c r="IA814" s="119"/>
      <c r="IB814" s="119"/>
      <c r="IC814" s="119"/>
      <c r="ID814" s="119"/>
      <c r="IE814" s="119"/>
      <c r="IF814" s="120"/>
      <c r="IG814"/>
      <c r="IH814" s="118"/>
      <c r="II814" s="119"/>
      <c r="IJ814" s="119"/>
      <c r="IK814" s="119"/>
      <c r="IL814" s="119"/>
      <c r="IM814" s="119"/>
      <c r="IN814" s="120"/>
      <c r="IO814"/>
      <c r="IP814" s="118"/>
      <c r="IQ814" s="119"/>
      <c r="IR814" s="119"/>
      <c r="IS814" s="119"/>
      <c r="IT814" s="119"/>
      <c r="IU814" s="119"/>
      <c r="IV814" s="120"/>
    </row>
    <row r="815" spans="1:256" s="6" customFormat="1" ht="19.5" customHeight="1" x14ac:dyDescent="0.2">
      <c r="A815" s="20"/>
      <c r="B815" s="129"/>
      <c r="C815" s="20"/>
      <c r="D815" s="20"/>
      <c r="E815" s="20"/>
      <c r="F815" s="20"/>
      <c r="G815" s="20"/>
      <c r="H815" s="21"/>
      <c r="I815" s="56"/>
      <c r="J815" s="118"/>
      <c r="K815" s="119"/>
      <c r="L815" s="119"/>
      <c r="M815" s="119"/>
      <c r="N815" s="119"/>
      <c r="O815" s="119"/>
      <c r="P815" s="120"/>
      <c r="Q815"/>
      <c r="R815" s="118"/>
      <c r="S815" s="119"/>
      <c r="T815" s="119"/>
      <c r="U815" s="119"/>
      <c r="V815" s="119"/>
      <c r="W815" s="119"/>
      <c r="X815" s="120"/>
      <c r="Y815"/>
      <c r="Z815" s="118"/>
      <c r="AA815" s="119"/>
      <c r="AB815" s="119"/>
      <c r="AC815" s="119"/>
      <c r="AD815" s="119"/>
      <c r="AE815" s="119"/>
      <c r="AF815" s="120"/>
      <c r="AG815"/>
      <c r="AH815" s="118"/>
      <c r="AI815" s="119"/>
      <c r="AJ815" s="119"/>
      <c r="AK815" s="119"/>
      <c r="AL815" s="119"/>
      <c r="AM815" s="119"/>
      <c r="AN815" s="120"/>
      <c r="AO815"/>
      <c r="AP815" s="118"/>
      <c r="AQ815" s="119"/>
      <c r="AR815" s="119"/>
      <c r="AS815" s="119"/>
      <c r="AT815" s="119"/>
      <c r="AU815" s="119"/>
      <c r="AV815" s="120"/>
      <c r="AW815"/>
      <c r="AX815" s="118"/>
      <c r="AY815" s="119"/>
      <c r="AZ815" s="119"/>
      <c r="BA815" s="119"/>
      <c r="BB815" s="119"/>
      <c r="BC815" s="119"/>
      <c r="BD815" s="120"/>
      <c r="BE815"/>
      <c r="BF815" s="118"/>
      <c r="BG815" s="119"/>
      <c r="BH815" s="119"/>
      <c r="BI815" s="119"/>
      <c r="BJ815" s="119"/>
      <c r="BK815" s="119"/>
      <c r="BL815" s="120"/>
      <c r="BM815"/>
      <c r="BN815" s="118"/>
      <c r="BO815" s="119"/>
      <c r="BP815" s="119"/>
      <c r="BQ815" s="119"/>
      <c r="BR815" s="119"/>
      <c r="BS815" s="119"/>
      <c r="BT815" s="120"/>
      <c r="BU815"/>
      <c r="BV815" s="118"/>
      <c r="BW815" s="119"/>
      <c r="BX815" s="119"/>
      <c r="BY815" s="119"/>
      <c r="BZ815" s="119"/>
      <c r="CA815" s="119"/>
      <c r="CB815" s="120"/>
      <c r="CC815"/>
      <c r="CD815" s="118"/>
      <c r="CE815" s="119"/>
      <c r="CF815" s="119"/>
      <c r="CG815" s="119"/>
      <c r="CH815" s="119"/>
      <c r="CI815" s="119"/>
      <c r="CJ815" s="120"/>
      <c r="CK815"/>
      <c r="CL815" s="118"/>
      <c r="CM815" s="119"/>
      <c r="CN815" s="119"/>
      <c r="CO815" s="119"/>
      <c r="CP815" s="119"/>
      <c r="CQ815" s="119"/>
      <c r="CR815" s="120"/>
      <c r="CS815"/>
      <c r="CT815" s="118"/>
      <c r="CU815" s="119"/>
      <c r="CV815" s="119"/>
      <c r="CW815" s="119"/>
      <c r="CX815" s="119"/>
      <c r="CY815" s="119"/>
      <c r="CZ815" s="120"/>
      <c r="DA815"/>
      <c r="DB815" s="118"/>
      <c r="DC815" s="119"/>
      <c r="DD815" s="119"/>
      <c r="DE815" s="119"/>
      <c r="DF815" s="119"/>
      <c r="DG815" s="119"/>
      <c r="DH815" s="120"/>
      <c r="DI815"/>
      <c r="DJ815" s="118"/>
      <c r="DK815" s="119"/>
      <c r="DL815" s="119"/>
      <c r="DM815" s="119"/>
      <c r="DN815" s="119"/>
      <c r="DO815" s="119"/>
      <c r="DP815" s="120"/>
      <c r="DQ815"/>
      <c r="DR815" s="118"/>
      <c r="DS815" s="119"/>
      <c r="DT815" s="119"/>
      <c r="DU815" s="119"/>
      <c r="DV815" s="119"/>
      <c r="DW815" s="119"/>
      <c r="DX815" s="120"/>
      <c r="DY815"/>
      <c r="DZ815" s="118"/>
      <c r="EA815" s="119"/>
      <c r="EB815" s="119"/>
      <c r="EC815" s="119"/>
      <c r="ED815" s="119"/>
      <c r="EE815" s="119"/>
      <c r="EF815" s="120"/>
      <c r="EG815"/>
      <c r="EH815" s="118"/>
      <c r="EI815" s="119"/>
      <c r="EJ815" s="119"/>
      <c r="EK815" s="119"/>
      <c r="EL815" s="119"/>
      <c r="EM815" s="119"/>
      <c r="EN815" s="120"/>
      <c r="EO815"/>
      <c r="EP815" s="118"/>
      <c r="EQ815" s="119"/>
      <c r="ER815" s="119"/>
      <c r="ES815" s="119"/>
      <c r="ET815" s="119"/>
      <c r="EU815" s="119"/>
      <c r="EV815" s="120"/>
      <c r="EW815"/>
      <c r="EX815" s="118"/>
      <c r="EY815" s="119"/>
      <c r="EZ815" s="119"/>
      <c r="FA815" s="119"/>
      <c r="FB815" s="119"/>
      <c r="FC815" s="119"/>
      <c r="FD815" s="120"/>
      <c r="FE815"/>
      <c r="FF815" s="118"/>
      <c r="FG815" s="119"/>
      <c r="FH815" s="119"/>
      <c r="FI815" s="119"/>
      <c r="FJ815" s="119"/>
      <c r="FK815" s="119"/>
      <c r="FL815" s="120"/>
      <c r="FM815"/>
      <c r="FN815" s="118"/>
      <c r="FO815" s="119"/>
      <c r="FP815" s="119"/>
      <c r="FQ815" s="119"/>
      <c r="FR815" s="119"/>
      <c r="FS815" s="119"/>
      <c r="FT815" s="120"/>
      <c r="FU815"/>
      <c r="FV815" s="118"/>
      <c r="FW815" s="119"/>
      <c r="FX815" s="119"/>
      <c r="FY815" s="119"/>
      <c r="FZ815" s="119"/>
      <c r="GA815" s="119"/>
      <c r="GB815" s="120"/>
      <c r="GC815"/>
      <c r="GD815" s="118"/>
      <c r="GE815" s="119"/>
      <c r="GF815" s="119"/>
      <c r="GG815" s="119"/>
      <c r="GH815" s="119"/>
      <c r="GI815" s="119"/>
      <c r="GJ815" s="120"/>
      <c r="GK815"/>
      <c r="GL815" s="118"/>
      <c r="GM815" s="119"/>
      <c r="GN815" s="119"/>
      <c r="GO815" s="119"/>
      <c r="GP815" s="119"/>
      <c r="GQ815" s="119"/>
      <c r="GR815" s="120"/>
      <c r="GS815"/>
      <c r="GT815" s="118"/>
      <c r="GU815" s="119"/>
      <c r="GV815" s="119"/>
      <c r="GW815" s="119"/>
      <c r="GX815" s="119"/>
      <c r="GY815" s="119"/>
      <c r="GZ815" s="120"/>
      <c r="HA815"/>
      <c r="HB815" s="118"/>
      <c r="HC815" s="119"/>
      <c r="HD815" s="119"/>
      <c r="HE815" s="119"/>
      <c r="HF815" s="119"/>
      <c r="HG815" s="119"/>
      <c r="HH815" s="120"/>
      <c r="HI815"/>
      <c r="HJ815" s="118"/>
      <c r="HK815" s="119"/>
      <c r="HL815" s="119"/>
      <c r="HM815" s="119"/>
      <c r="HN815" s="119"/>
      <c r="HO815" s="119"/>
      <c r="HP815" s="120"/>
      <c r="HQ815"/>
      <c r="HR815" s="118"/>
      <c r="HS815" s="119"/>
      <c r="HT815" s="119"/>
      <c r="HU815" s="119"/>
      <c r="HV815" s="119"/>
      <c r="HW815" s="119"/>
      <c r="HX815" s="120"/>
      <c r="HY815"/>
      <c r="HZ815" s="118"/>
      <c r="IA815" s="119"/>
      <c r="IB815" s="119"/>
      <c r="IC815" s="119"/>
      <c r="ID815" s="119"/>
      <c r="IE815" s="119"/>
      <c r="IF815" s="120"/>
      <c r="IG815"/>
      <c r="IH815" s="118"/>
      <c r="II815" s="119"/>
      <c r="IJ815" s="119"/>
      <c r="IK815" s="119"/>
      <c r="IL815" s="119"/>
      <c r="IM815" s="119"/>
      <c r="IN815" s="120"/>
      <c r="IO815"/>
      <c r="IP815" s="118"/>
      <c r="IQ815" s="119"/>
      <c r="IR815" s="119"/>
      <c r="IS815" s="119"/>
      <c r="IT815" s="119"/>
      <c r="IU815" s="119"/>
      <c r="IV815" s="120"/>
    </row>
    <row r="816" spans="1:256" s="6" customFormat="1" ht="19.5" customHeight="1" x14ac:dyDescent="0.2">
      <c r="A816" s="20"/>
      <c r="B816" s="129"/>
      <c r="C816" s="20"/>
      <c r="D816" s="20"/>
      <c r="E816" s="20"/>
      <c r="F816" s="20"/>
      <c r="G816" s="20"/>
      <c r="H816" s="21"/>
      <c r="I816" s="56"/>
      <c r="J816" s="118"/>
      <c r="K816" s="119"/>
      <c r="L816" s="119"/>
      <c r="M816" s="119"/>
      <c r="N816" s="119"/>
      <c r="O816" s="119"/>
      <c r="P816" s="120"/>
      <c r="Q816"/>
      <c r="R816" s="118"/>
      <c r="S816" s="119"/>
      <c r="T816" s="119"/>
      <c r="U816" s="119"/>
      <c r="V816" s="119"/>
      <c r="W816" s="119"/>
      <c r="X816" s="120"/>
      <c r="Y816"/>
      <c r="Z816" s="118"/>
      <c r="AA816" s="119"/>
      <c r="AB816" s="119"/>
      <c r="AC816" s="119"/>
      <c r="AD816" s="119"/>
      <c r="AE816" s="119"/>
      <c r="AF816" s="120"/>
      <c r="AG816"/>
      <c r="AH816" s="118"/>
      <c r="AI816" s="119"/>
      <c r="AJ816" s="119"/>
      <c r="AK816" s="119"/>
      <c r="AL816" s="119"/>
      <c r="AM816" s="119"/>
      <c r="AN816" s="120"/>
      <c r="AO816"/>
      <c r="AP816" s="118"/>
      <c r="AQ816" s="119"/>
      <c r="AR816" s="119"/>
      <c r="AS816" s="119"/>
      <c r="AT816" s="119"/>
      <c r="AU816" s="119"/>
      <c r="AV816" s="120"/>
      <c r="AW816"/>
      <c r="AX816" s="118"/>
      <c r="AY816" s="119"/>
      <c r="AZ816" s="119"/>
      <c r="BA816" s="119"/>
      <c r="BB816" s="119"/>
      <c r="BC816" s="119"/>
      <c r="BD816" s="120"/>
      <c r="BE816"/>
      <c r="BF816" s="118"/>
      <c r="BG816" s="119"/>
      <c r="BH816" s="119"/>
      <c r="BI816" s="119"/>
      <c r="BJ816" s="119"/>
      <c r="BK816" s="119"/>
      <c r="BL816" s="120"/>
      <c r="BM816"/>
      <c r="BN816" s="118"/>
      <c r="BO816" s="119"/>
      <c r="BP816" s="119"/>
      <c r="BQ816" s="119"/>
      <c r="BR816" s="119"/>
      <c r="BS816" s="119"/>
      <c r="BT816" s="120"/>
      <c r="BU816"/>
      <c r="BV816" s="118"/>
      <c r="BW816" s="119"/>
      <c r="BX816" s="119"/>
      <c r="BY816" s="119"/>
      <c r="BZ816" s="119"/>
      <c r="CA816" s="119"/>
      <c r="CB816" s="120"/>
      <c r="CC816"/>
      <c r="CD816" s="118"/>
      <c r="CE816" s="119"/>
      <c r="CF816" s="119"/>
      <c r="CG816" s="119"/>
      <c r="CH816" s="119"/>
      <c r="CI816" s="119"/>
      <c r="CJ816" s="120"/>
      <c r="CK816"/>
      <c r="CL816" s="118"/>
      <c r="CM816" s="119"/>
      <c r="CN816" s="119"/>
      <c r="CO816" s="119"/>
      <c r="CP816" s="119"/>
      <c r="CQ816" s="119"/>
      <c r="CR816" s="120"/>
      <c r="CS816"/>
      <c r="CT816" s="118"/>
      <c r="CU816" s="119"/>
      <c r="CV816" s="119"/>
      <c r="CW816" s="119"/>
      <c r="CX816" s="119"/>
      <c r="CY816" s="119"/>
      <c r="CZ816" s="120"/>
      <c r="DA816"/>
      <c r="DB816" s="118"/>
      <c r="DC816" s="119"/>
      <c r="DD816" s="119"/>
      <c r="DE816" s="119"/>
      <c r="DF816" s="119"/>
      <c r="DG816" s="119"/>
      <c r="DH816" s="120"/>
      <c r="DI816"/>
      <c r="DJ816" s="118"/>
      <c r="DK816" s="119"/>
      <c r="DL816" s="119"/>
      <c r="DM816" s="119"/>
      <c r="DN816" s="119"/>
      <c r="DO816" s="119"/>
      <c r="DP816" s="120"/>
      <c r="DQ816"/>
      <c r="DR816" s="118"/>
      <c r="DS816" s="119"/>
      <c r="DT816" s="119"/>
      <c r="DU816" s="119"/>
      <c r="DV816" s="119"/>
      <c r="DW816" s="119"/>
      <c r="DX816" s="120"/>
      <c r="DY816"/>
      <c r="DZ816" s="118"/>
      <c r="EA816" s="119"/>
      <c r="EB816" s="119"/>
      <c r="EC816" s="119"/>
      <c r="ED816" s="119"/>
      <c r="EE816" s="119"/>
      <c r="EF816" s="120"/>
      <c r="EG816"/>
      <c r="EH816" s="118"/>
      <c r="EI816" s="119"/>
      <c r="EJ816" s="119"/>
      <c r="EK816" s="119"/>
      <c r="EL816" s="119"/>
      <c r="EM816" s="119"/>
      <c r="EN816" s="120"/>
      <c r="EO816"/>
      <c r="EP816" s="118"/>
      <c r="EQ816" s="119"/>
      <c r="ER816" s="119"/>
      <c r="ES816" s="119"/>
      <c r="ET816" s="119"/>
      <c r="EU816" s="119"/>
      <c r="EV816" s="120"/>
      <c r="EW816"/>
      <c r="EX816" s="118"/>
      <c r="EY816" s="119"/>
      <c r="EZ816" s="119"/>
      <c r="FA816" s="119"/>
      <c r="FB816" s="119"/>
      <c r="FC816" s="119"/>
      <c r="FD816" s="120"/>
      <c r="FE816"/>
      <c r="FF816" s="118"/>
      <c r="FG816" s="119"/>
      <c r="FH816" s="119"/>
      <c r="FI816" s="119"/>
      <c r="FJ816" s="119"/>
      <c r="FK816" s="119"/>
      <c r="FL816" s="120"/>
      <c r="FM816"/>
      <c r="FN816" s="118"/>
      <c r="FO816" s="119"/>
      <c r="FP816" s="119"/>
      <c r="FQ816" s="119"/>
      <c r="FR816" s="119"/>
      <c r="FS816" s="119"/>
      <c r="FT816" s="120"/>
      <c r="FU816"/>
      <c r="FV816" s="118"/>
      <c r="FW816" s="119"/>
      <c r="FX816" s="119"/>
      <c r="FY816" s="119"/>
      <c r="FZ816" s="119"/>
      <c r="GA816" s="119"/>
      <c r="GB816" s="120"/>
      <c r="GC816"/>
      <c r="GD816" s="118"/>
      <c r="GE816" s="119"/>
      <c r="GF816" s="119"/>
      <c r="GG816" s="119"/>
      <c r="GH816" s="119"/>
      <c r="GI816" s="119"/>
      <c r="GJ816" s="120"/>
      <c r="GK816"/>
      <c r="GL816" s="118"/>
      <c r="GM816" s="119"/>
      <c r="GN816" s="119"/>
      <c r="GO816" s="119"/>
      <c r="GP816" s="119"/>
      <c r="GQ816" s="119"/>
      <c r="GR816" s="120"/>
      <c r="GS816"/>
      <c r="GT816" s="118"/>
      <c r="GU816" s="119"/>
      <c r="GV816" s="119"/>
      <c r="GW816" s="119"/>
      <c r="GX816" s="119"/>
      <c r="GY816" s="119"/>
      <c r="GZ816" s="120"/>
      <c r="HA816"/>
      <c r="HB816" s="118"/>
      <c r="HC816" s="119"/>
      <c r="HD816" s="119"/>
      <c r="HE816" s="119"/>
      <c r="HF816" s="119"/>
      <c r="HG816" s="119"/>
      <c r="HH816" s="120"/>
      <c r="HI816"/>
      <c r="HJ816" s="118"/>
      <c r="HK816" s="119"/>
      <c r="HL816" s="119"/>
      <c r="HM816" s="119"/>
      <c r="HN816" s="119"/>
      <c r="HO816" s="119"/>
      <c r="HP816" s="120"/>
      <c r="HQ816"/>
      <c r="HR816" s="118"/>
      <c r="HS816" s="119"/>
      <c r="HT816" s="119"/>
      <c r="HU816" s="119"/>
      <c r="HV816" s="119"/>
      <c r="HW816" s="119"/>
      <c r="HX816" s="120"/>
      <c r="HY816"/>
      <c r="HZ816" s="118"/>
      <c r="IA816" s="119"/>
      <c r="IB816" s="119"/>
      <c r="IC816" s="119"/>
      <c r="ID816" s="119"/>
      <c r="IE816" s="119"/>
      <c r="IF816" s="120"/>
      <c r="IG816"/>
      <c r="IH816" s="118"/>
      <c r="II816" s="119"/>
      <c r="IJ816" s="119"/>
      <c r="IK816" s="119"/>
      <c r="IL816" s="119"/>
      <c r="IM816" s="119"/>
      <c r="IN816" s="120"/>
      <c r="IO816"/>
      <c r="IP816" s="118"/>
      <c r="IQ816" s="119"/>
      <c r="IR816" s="119"/>
      <c r="IS816" s="119"/>
      <c r="IT816" s="119"/>
      <c r="IU816" s="119"/>
      <c r="IV816" s="120"/>
    </row>
    <row r="817" spans="1:256" s="6" customFormat="1" ht="19.5" customHeight="1" x14ac:dyDescent="0.2">
      <c r="A817" s="20"/>
      <c r="B817" s="129"/>
      <c r="C817" s="20"/>
      <c r="D817" s="20"/>
      <c r="E817" s="20"/>
      <c r="F817" s="20"/>
      <c r="G817" s="20"/>
      <c r="H817" s="21"/>
      <c r="I817" s="56"/>
      <c r="J817" s="118"/>
      <c r="K817" s="119"/>
      <c r="L817" s="119"/>
      <c r="M817" s="119"/>
      <c r="N817" s="119"/>
      <c r="O817" s="119"/>
      <c r="P817" s="120"/>
      <c r="Q817"/>
      <c r="R817" s="118"/>
      <c r="S817" s="119"/>
      <c r="T817" s="119"/>
      <c r="U817" s="119"/>
      <c r="V817" s="119"/>
      <c r="W817" s="119"/>
      <c r="X817" s="120"/>
      <c r="Y817"/>
      <c r="Z817" s="118"/>
      <c r="AA817" s="119"/>
      <c r="AB817" s="119"/>
      <c r="AC817" s="119"/>
      <c r="AD817" s="119"/>
      <c r="AE817" s="119"/>
      <c r="AF817" s="120"/>
      <c r="AG817"/>
      <c r="AH817" s="118"/>
      <c r="AI817" s="119"/>
      <c r="AJ817" s="119"/>
      <c r="AK817" s="119"/>
      <c r="AL817" s="119"/>
      <c r="AM817" s="119"/>
      <c r="AN817" s="120"/>
      <c r="AO817"/>
      <c r="AP817" s="118"/>
      <c r="AQ817" s="119"/>
      <c r="AR817" s="119"/>
      <c r="AS817" s="119"/>
      <c r="AT817" s="119"/>
      <c r="AU817" s="119"/>
      <c r="AV817" s="120"/>
      <c r="AW817"/>
      <c r="AX817" s="118"/>
      <c r="AY817" s="119"/>
      <c r="AZ817" s="119"/>
      <c r="BA817" s="119"/>
      <c r="BB817" s="119"/>
      <c r="BC817" s="119"/>
      <c r="BD817" s="120"/>
      <c r="BE817"/>
      <c r="BF817" s="118"/>
      <c r="BG817" s="119"/>
      <c r="BH817" s="119"/>
      <c r="BI817" s="119"/>
      <c r="BJ817" s="119"/>
      <c r="BK817" s="119"/>
      <c r="BL817" s="120"/>
      <c r="BM817"/>
      <c r="BN817" s="118"/>
      <c r="BO817" s="119"/>
      <c r="BP817" s="119"/>
      <c r="BQ817" s="119"/>
      <c r="BR817" s="119"/>
      <c r="BS817" s="119"/>
      <c r="BT817" s="120"/>
      <c r="BU817"/>
      <c r="BV817" s="118"/>
      <c r="BW817" s="119"/>
      <c r="BX817" s="119"/>
      <c r="BY817" s="119"/>
      <c r="BZ817" s="119"/>
      <c r="CA817" s="119"/>
      <c r="CB817" s="120"/>
      <c r="CC817"/>
      <c r="CD817" s="118"/>
      <c r="CE817" s="119"/>
      <c r="CF817" s="119"/>
      <c r="CG817" s="119"/>
      <c r="CH817" s="119"/>
      <c r="CI817" s="119"/>
      <c r="CJ817" s="120"/>
      <c r="CK817"/>
      <c r="CL817" s="118"/>
      <c r="CM817" s="119"/>
      <c r="CN817" s="119"/>
      <c r="CO817" s="119"/>
      <c r="CP817" s="119"/>
      <c r="CQ817" s="119"/>
      <c r="CR817" s="120"/>
      <c r="CS817"/>
      <c r="CT817" s="118"/>
      <c r="CU817" s="119"/>
      <c r="CV817" s="119"/>
      <c r="CW817" s="119"/>
      <c r="CX817" s="119"/>
      <c r="CY817" s="119"/>
      <c r="CZ817" s="120"/>
      <c r="DA817"/>
      <c r="DB817" s="118"/>
      <c r="DC817" s="119"/>
      <c r="DD817" s="119"/>
      <c r="DE817" s="119"/>
      <c r="DF817" s="119"/>
      <c r="DG817" s="119"/>
      <c r="DH817" s="120"/>
      <c r="DI817"/>
      <c r="DJ817" s="118"/>
      <c r="DK817" s="119"/>
      <c r="DL817" s="119"/>
      <c r="DM817" s="119"/>
      <c r="DN817" s="119"/>
      <c r="DO817" s="119"/>
      <c r="DP817" s="120"/>
      <c r="DQ817"/>
      <c r="DR817" s="118"/>
      <c r="DS817" s="119"/>
      <c r="DT817" s="119"/>
      <c r="DU817" s="119"/>
      <c r="DV817" s="119"/>
      <c r="DW817" s="119"/>
      <c r="DX817" s="120"/>
      <c r="DY817"/>
      <c r="DZ817" s="118"/>
      <c r="EA817" s="119"/>
      <c r="EB817" s="119"/>
      <c r="EC817" s="119"/>
      <c r="ED817" s="119"/>
      <c r="EE817" s="119"/>
      <c r="EF817" s="120"/>
      <c r="EG817"/>
      <c r="EH817" s="118"/>
      <c r="EI817" s="119"/>
      <c r="EJ817" s="119"/>
      <c r="EK817" s="119"/>
      <c r="EL817" s="119"/>
      <c r="EM817" s="119"/>
      <c r="EN817" s="120"/>
      <c r="EO817"/>
      <c r="EP817" s="118"/>
      <c r="EQ817" s="119"/>
      <c r="ER817" s="119"/>
      <c r="ES817" s="119"/>
      <c r="ET817" s="119"/>
      <c r="EU817" s="119"/>
      <c r="EV817" s="120"/>
      <c r="EW817"/>
      <c r="EX817" s="118"/>
      <c r="EY817" s="119"/>
      <c r="EZ817" s="119"/>
      <c r="FA817" s="119"/>
      <c r="FB817" s="119"/>
      <c r="FC817" s="119"/>
      <c r="FD817" s="120"/>
      <c r="FE817"/>
      <c r="FF817" s="118"/>
      <c r="FG817" s="119"/>
      <c r="FH817" s="119"/>
      <c r="FI817" s="119"/>
      <c r="FJ817" s="119"/>
      <c r="FK817" s="119"/>
      <c r="FL817" s="120"/>
      <c r="FM817"/>
      <c r="FN817" s="118"/>
      <c r="FO817" s="119"/>
      <c r="FP817" s="119"/>
      <c r="FQ817" s="119"/>
      <c r="FR817" s="119"/>
      <c r="FS817" s="119"/>
      <c r="FT817" s="120"/>
      <c r="FU817"/>
      <c r="FV817" s="118"/>
      <c r="FW817" s="119"/>
      <c r="FX817" s="119"/>
      <c r="FY817" s="119"/>
      <c r="FZ817" s="119"/>
      <c r="GA817" s="119"/>
      <c r="GB817" s="120"/>
      <c r="GC817"/>
      <c r="GD817" s="118"/>
      <c r="GE817" s="119"/>
      <c r="GF817" s="119"/>
      <c r="GG817" s="119"/>
      <c r="GH817" s="119"/>
      <c r="GI817" s="119"/>
      <c r="GJ817" s="120"/>
      <c r="GK817"/>
      <c r="GL817" s="118"/>
      <c r="GM817" s="119"/>
      <c r="GN817" s="119"/>
      <c r="GO817" s="119"/>
      <c r="GP817" s="119"/>
      <c r="GQ817" s="119"/>
      <c r="GR817" s="120"/>
      <c r="GS817"/>
      <c r="GT817" s="118"/>
      <c r="GU817" s="119"/>
      <c r="GV817" s="119"/>
      <c r="GW817" s="119"/>
      <c r="GX817" s="119"/>
      <c r="GY817" s="119"/>
      <c r="GZ817" s="120"/>
      <c r="HA817"/>
      <c r="HB817" s="118"/>
      <c r="HC817" s="119"/>
      <c r="HD817" s="119"/>
      <c r="HE817" s="119"/>
      <c r="HF817" s="119"/>
      <c r="HG817" s="119"/>
      <c r="HH817" s="120"/>
      <c r="HI817"/>
      <c r="HJ817" s="118"/>
      <c r="HK817" s="119"/>
      <c r="HL817" s="119"/>
      <c r="HM817" s="119"/>
      <c r="HN817" s="119"/>
      <c r="HO817" s="119"/>
      <c r="HP817" s="120"/>
      <c r="HQ817"/>
      <c r="HR817" s="118"/>
      <c r="HS817" s="119"/>
      <c r="HT817" s="119"/>
      <c r="HU817" s="119"/>
      <c r="HV817" s="119"/>
      <c r="HW817" s="119"/>
      <c r="HX817" s="120"/>
      <c r="HY817"/>
      <c r="HZ817" s="118"/>
      <c r="IA817" s="119"/>
      <c r="IB817" s="119"/>
      <c r="IC817" s="119"/>
      <c r="ID817" s="119"/>
      <c r="IE817" s="119"/>
      <c r="IF817" s="120"/>
      <c r="IG817"/>
      <c r="IH817" s="118"/>
      <c r="II817" s="119"/>
      <c r="IJ817" s="119"/>
      <c r="IK817" s="119"/>
      <c r="IL817" s="119"/>
      <c r="IM817" s="119"/>
      <c r="IN817" s="120"/>
      <c r="IO817"/>
      <c r="IP817" s="118"/>
      <c r="IQ817" s="119"/>
      <c r="IR817" s="119"/>
      <c r="IS817" s="119"/>
      <c r="IT817" s="119"/>
      <c r="IU817" s="119"/>
      <c r="IV817" s="120"/>
    </row>
    <row r="818" spans="1:256" s="6" customFormat="1" ht="19.5" customHeight="1" x14ac:dyDescent="0.2">
      <c r="A818" s="20"/>
      <c r="B818" s="129"/>
      <c r="C818" s="20"/>
      <c r="D818" s="20"/>
      <c r="E818" s="20"/>
      <c r="F818" s="20"/>
      <c r="G818" s="20"/>
      <c r="H818" s="21"/>
      <c r="I818" s="56"/>
      <c r="J818" s="118"/>
      <c r="K818" s="119"/>
      <c r="L818" s="119"/>
      <c r="M818" s="119"/>
      <c r="N818" s="119"/>
      <c r="O818" s="119"/>
      <c r="P818" s="120"/>
      <c r="Q818"/>
      <c r="R818" s="118"/>
      <c r="S818" s="119"/>
      <c r="T818" s="119"/>
      <c r="U818" s="119"/>
      <c r="V818" s="119"/>
      <c r="W818" s="119"/>
      <c r="X818" s="120"/>
      <c r="Y818"/>
      <c r="Z818" s="118"/>
      <c r="AA818" s="119"/>
      <c r="AB818" s="119"/>
      <c r="AC818" s="119"/>
      <c r="AD818" s="119"/>
      <c r="AE818" s="119"/>
      <c r="AF818" s="120"/>
      <c r="AG818"/>
      <c r="AH818" s="118"/>
      <c r="AI818" s="119"/>
      <c r="AJ818" s="119"/>
      <c r="AK818" s="119"/>
      <c r="AL818" s="119"/>
      <c r="AM818" s="119"/>
      <c r="AN818" s="120"/>
      <c r="AO818"/>
      <c r="AP818" s="118"/>
      <c r="AQ818" s="119"/>
      <c r="AR818" s="119"/>
      <c r="AS818" s="119"/>
      <c r="AT818" s="119"/>
      <c r="AU818" s="119"/>
      <c r="AV818" s="120"/>
      <c r="AW818"/>
      <c r="AX818" s="118"/>
      <c r="AY818" s="119"/>
      <c r="AZ818" s="119"/>
      <c r="BA818" s="119"/>
      <c r="BB818" s="119"/>
      <c r="BC818" s="119"/>
      <c r="BD818" s="120"/>
      <c r="BE818"/>
      <c r="BF818" s="118"/>
      <c r="BG818" s="119"/>
      <c r="BH818" s="119"/>
      <c r="BI818" s="119"/>
      <c r="BJ818" s="119"/>
      <c r="BK818" s="119"/>
      <c r="BL818" s="120"/>
      <c r="BM818"/>
      <c r="BN818" s="118"/>
      <c r="BO818" s="119"/>
      <c r="BP818" s="119"/>
      <c r="BQ818" s="119"/>
      <c r="BR818" s="119"/>
      <c r="BS818" s="119"/>
      <c r="BT818" s="120"/>
      <c r="BU818"/>
      <c r="BV818" s="118"/>
      <c r="BW818" s="119"/>
      <c r="BX818" s="119"/>
      <c r="BY818" s="119"/>
      <c r="BZ818" s="119"/>
      <c r="CA818" s="119"/>
      <c r="CB818" s="120"/>
      <c r="CC818"/>
      <c r="CD818" s="118"/>
      <c r="CE818" s="119"/>
      <c r="CF818" s="119"/>
      <c r="CG818" s="119"/>
      <c r="CH818" s="119"/>
      <c r="CI818" s="119"/>
      <c r="CJ818" s="120"/>
      <c r="CK818"/>
      <c r="CL818" s="118"/>
      <c r="CM818" s="119"/>
      <c r="CN818" s="119"/>
      <c r="CO818" s="119"/>
      <c r="CP818" s="119"/>
      <c r="CQ818" s="119"/>
      <c r="CR818" s="120"/>
      <c r="CS818"/>
      <c r="CT818" s="118"/>
      <c r="CU818" s="119"/>
      <c r="CV818" s="119"/>
      <c r="CW818" s="119"/>
      <c r="CX818" s="119"/>
      <c r="CY818" s="119"/>
      <c r="CZ818" s="120"/>
      <c r="DA818"/>
      <c r="DB818" s="118"/>
      <c r="DC818" s="119"/>
      <c r="DD818" s="119"/>
      <c r="DE818" s="119"/>
      <c r="DF818" s="119"/>
      <c r="DG818" s="119"/>
      <c r="DH818" s="120"/>
      <c r="DI818"/>
      <c r="DJ818" s="118"/>
      <c r="DK818" s="119"/>
      <c r="DL818" s="119"/>
      <c r="DM818" s="119"/>
      <c r="DN818" s="119"/>
      <c r="DO818" s="119"/>
      <c r="DP818" s="120"/>
      <c r="DQ818"/>
      <c r="DR818" s="118"/>
      <c r="DS818" s="119"/>
      <c r="DT818" s="119"/>
      <c r="DU818" s="119"/>
      <c r="DV818" s="119"/>
      <c r="DW818" s="119"/>
      <c r="DX818" s="120"/>
      <c r="DY818"/>
      <c r="DZ818" s="118"/>
      <c r="EA818" s="119"/>
      <c r="EB818" s="119"/>
      <c r="EC818" s="119"/>
      <c r="ED818" s="119"/>
      <c r="EE818" s="119"/>
      <c r="EF818" s="120"/>
      <c r="EG818"/>
      <c r="EH818" s="118"/>
      <c r="EI818" s="119"/>
      <c r="EJ818" s="119"/>
      <c r="EK818" s="119"/>
      <c r="EL818" s="119"/>
      <c r="EM818" s="119"/>
      <c r="EN818" s="120"/>
      <c r="EO818"/>
      <c r="EP818" s="118"/>
      <c r="EQ818" s="119"/>
      <c r="ER818" s="119"/>
      <c r="ES818" s="119"/>
      <c r="ET818" s="119"/>
      <c r="EU818" s="119"/>
      <c r="EV818" s="120"/>
      <c r="EW818"/>
      <c r="EX818" s="118"/>
      <c r="EY818" s="119"/>
      <c r="EZ818" s="119"/>
      <c r="FA818" s="119"/>
      <c r="FB818" s="119"/>
      <c r="FC818" s="119"/>
      <c r="FD818" s="120"/>
      <c r="FE818"/>
      <c r="FF818" s="118"/>
      <c r="FG818" s="119"/>
      <c r="FH818" s="119"/>
      <c r="FI818" s="119"/>
      <c r="FJ818" s="119"/>
      <c r="FK818" s="119"/>
      <c r="FL818" s="120"/>
      <c r="FM818"/>
      <c r="FN818" s="118"/>
      <c r="FO818" s="119"/>
      <c r="FP818" s="119"/>
      <c r="FQ818" s="119"/>
      <c r="FR818" s="119"/>
      <c r="FS818" s="119"/>
      <c r="FT818" s="120"/>
      <c r="FU818"/>
      <c r="FV818" s="118"/>
      <c r="FW818" s="119"/>
      <c r="FX818" s="119"/>
      <c r="FY818" s="119"/>
      <c r="FZ818" s="119"/>
      <c r="GA818" s="119"/>
      <c r="GB818" s="120"/>
      <c r="GC818"/>
      <c r="GD818" s="118"/>
      <c r="GE818" s="119"/>
      <c r="GF818" s="119"/>
      <c r="GG818" s="119"/>
      <c r="GH818" s="119"/>
      <c r="GI818" s="119"/>
      <c r="GJ818" s="120"/>
      <c r="GK818"/>
      <c r="GL818" s="118"/>
      <c r="GM818" s="119"/>
      <c r="GN818" s="119"/>
      <c r="GO818" s="119"/>
      <c r="GP818" s="119"/>
      <c r="GQ818" s="119"/>
      <c r="GR818" s="120"/>
      <c r="GS818"/>
      <c r="GT818" s="118"/>
      <c r="GU818" s="119"/>
      <c r="GV818" s="119"/>
      <c r="GW818" s="119"/>
      <c r="GX818" s="119"/>
      <c r="GY818" s="119"/>
      <c r="GZ818" s="120"/>
      <c r="HA818"/>
      <c r="HB818" s="118"/>
      <c r="HC818" s="119"/>
      <c r="HD818" s="119"/>
      <c r="HE818" s="119"/>
      <c r="HF818" s="119"/>
      <c r="HG818" s="119"/>
      <c r="HH818" s="120"/>
      <c r="HI818"/>
      <c r="HJ818" s="118"/>
      <c r="HK818" s="119"/>
      <c r="HL818" s="119"/>
      <c r="HM818" s="119"/>
      <c r="HN818" s="119"/>
      <c r="HO818" s="119"/>
      <c r="HP818" s="120"/>
      <c r="HQ818"/>
      <c r="HR818" s="118"/>
      <c r="HS818" s="119"/>
      <c r="HT818" s="119"/>
      <c r="HU818" s="119"/>
      <c r="HV818" s="119"/>
      <c r="HW818" s="119"/>
      <c r="HX818" s="120"/>
      <c r="HY818"/>
      <c r="HZ818" s="118"/>
      <c r="IA818" s="119"/>
      <c r="IB818" s="119"/>
      <c r="IC818" s="119"/>
      <c r="ID818" s="119"/>
      <c r="IE818" s="119"/>
      <c r="IF818" s="120"/>
      <c r="IG818"/>
      <c r="IH818" s="118"/>
      <c r="II818" s="119"/>
      <c r="IJ818" s="119"/>
      <c r="IK818" s="119"/>
      <c r="IL818" s="119"/>
      <c r="IM818" s="119"/>
      <c r="IN818" s="120"/>
      <c r="IO818"/>
      <c r="IP818" s="118"/>
      <c r="IQ818" s="119"/>
      <c r="IR818" s="119"/>
      <c r="IS818" s="119"/>
      <c r="IT818" s="119"/>
      <c r="IU818" s="119"/>
      <c r="IV818" s="120"/>
    </row>
    <row r="819" spans="1:256" s="6" customFormat="1" ht="19.5" customHeight="1" x14ac:dyDescent="0.2">
      <c r="A819" s="20"/>
      <c r="B819" s="129"/>
      <c r="C819" s="20"/>
      <c r="D819" s="20"/>
      <c r="E819" s="20"/>
      <c r="F819" s="20"/>
      <c r="G819" s="20"/>
      <c r="H819" s="21"/>
      <c r="I819" s="56"/>
      <c r="J819" s="118"/>
      <c r="K819" s="119"/>
      <c r="L819" s="119"/>
      <c r="M819" s="119"/>
      <c r="N819" s="119"/>
      <c r="O819" s="119"/>
      <c r="P819" s="120"/>
      <c r="Q819"/>
      <c r="R819" s="118"/>
      <c r="S819" s="119"/>
      <c r="T819" s="119"/>
      <c r="U819" s="119"/>
      <c r="V819" s="119"/>
      <c r="W819" s="119"/>
      <c r="X819" s="120"/>
      <c r="Y819"/>
      <c r="Z819" s="118"/>
      <c r="AA819" s="119"/>
      <c r="AB819" s="119"/>
      <c r="AC819" s="119"/>
      <c r="AD819" s="119"/>
      <c r="AE819" s="119"/>
      <c r="AF819" s="120"/>
      <c r="AG819"/>
      <c r="AH819" s="118"/>
      <c r="AI819" s="119"/>
      <c r="AJ819" s="119"/>
      <c r="AK819" s="119"/>
      <c r="AL819" s="119"/>
      <c r="AM819" s="119"/>
      <c r="AN819" s="120"/>
      <c r="AO819"/>
      <c r="AP819" s="118"/>
      <c r="AQ819" s="119"/>
      <c r="AR819" s="119"/>
      <c r="AS819" s="119"/>
      <c r="AT819" s="119"/>
      <c r="AU819" s="119"/>
      <c r="AV819" s="120"/>
      <c r="AW819"/>
      <c r="AX819" s="118"/>
      <c r="AY819" s="119"/>
      <c r="AZ819" s="119"/>
      <c r="BA819" s="119"/>
      <c r="BB819" s="119"/>
      <c r="BC819" s="119"/>
      <c r="BD819" s="120"/>
      <c r="BE819"/>
      <c r="BF819" s="118"/>
      <c r="BG819" s="119"/>
      <c r="BH819" s="119"/>
      <c r="BI819" s="119"/>
      <c r="BJ819" s="119"/>
      <c r="BK819" s="119"/>
      <c r="BL819" s="120"/>
      <c r="BM819"/>
      <c r="BN819" s="118"/>
      <c r="BO819" s="119"/>
      <c r="BP819" s="119"/>
      <c r="BQ819" s="119"/>
      <c r="BR819" s="119"/>
      <c r="BS819" s="119"/>
      <c r="BT819" s="120"/>
      <c r="BU819"/>
      <c r="BV819" s="118"/>
      <c r="BW819" s="119"/>
      <c r="BX819" s="119"/>
      <c r="BY819" s="119"/>
      <c r="BZ819" s="119"/>
      <c r="CA819" s="119"/>
      <c r="CB819" s="120"/>
      <c r="CC819"/>
      <c r="CD819" s="118"/>
      <c r="CE819" s="119"/>
      <c r="CF819" s="119"/>
      <c r="CG819" s="119"/>
      <c r="CH819" s="119"/>
      <c r="CI819" s="119"/>
      <c r="CJ819" s="120"/>
      <c r="CK819"/>
      <c r="CL819" s="118"/>
      <c r="CM819" s="119"/>
      <c r="CN819" s="119"/>
      <c r="CO819" s="119"/>
      <c r="CP819" s="119"/>
      <c r="CQ819" s="119"/>
      <c r="CR819" s="120"/>
      <c r="CS819"/>
      <c r="CT819" s="118"/>
      <c r="CU819" s="119"/>
      <c r="CV819" s="119"/>
      <c r="CW819" s="119"/>
      <c r="CX819" s="119"/>
      <c r="CY819" s="119"/>
      <c r="CZ819" s="120"/>
      <c r="DA819"/>
      <c r="DB819" s="118"/>
      <c r="DC819" s="119"/>
      <c r="DD819" s="119"/>
      <c r="DE819" s="119"/>
      <c r="DF819" s="119"/>
      <c r="DG819" s="119"/>
      <c r="DH819" s="120"/>
      <c r="DI819"/>
      <c r="DJ819" s="118"/>
      <c r="DK819" s="119"/>
      <c r="DL819" s="119"/>
      <c r="DM819" s="119"/>
      <c r="DN819" s="119"/>
      <c r="DO819" s="119"/>
      <c r="DP819" s="120"/>
      <c r="DQ819"/>
      <c r="DR819" s="118"/>
      <c r="DS819" s="119"/>
      <c r="DT819" s="119"/>
      <c r="DU819" s="119"/>
      <c r="DV819" s="119"/>
      <c r="DW819" s="119"/>
      <c r="DX819" s="120"/>
      <c r="DY819"/>
      <c r="DZ819" s="118"/>
      <c r="EA819" s="119"/>
      <c r="EB819" s="119"/>
      <c r="EC819" s="119"/>
      <c r="ED819" s="119"/>
      <c r="EE819" s="119"/>
      <c r="EF819" s="120"/>
      <c r="EG819"/>
      <c r="EH819" s="118"/>
      <c r="EI819" s="119"/>
      <c r="EJ819" s="119"/>
      <c r="EK819" s="119"/>
      <c r="EL819" s="119"/>
      <c r="EM819" s="119"/>
      <c r="EN819" s="120"/>
      <c r="EO819"/>
      <c r="EP819" s="118"/>
      <c r="EQ819" s="119"/>
      <c r="ER819" s="119"/>
      <c r="ES819" s="119"/>
      <c r="ET819" s="119"/>
      <c r="EU819" s="119"/>
      <c r="EV819" s="120"/>
      <c r="EW819"/>
      <c r="EX819" s="118"/>
      <c r="EY819" s="119"/>
      <c r="EZ819" s="119"/>
      <c r="FA819" s="119"/>
      <c r="FB819" s="119"/>
      <c r="FC819" s="119"/>
      <c r="FD819" s="120"/>
      <c r="FE819"/>
      <c r="FF819" s="118"/>
      <c r="FG819" s="119"/>
      <c r="FH819" s="119"/>
      <c r="FI819" s="119"/>
      <c r="FJ819" s="119"/>
      <c r="FK819" s="119"/>
      <c r="FL819" s="120"/>
      <c r="FM819"/>
      <c r="FN819" s="118"/>
      <c r="FO819" s="119"/>
      <c r="FP819" s="119"/>
      <c r="FQ819" s="119"/>
      <c r="FR819" s="119"/>
      <c r="FS819" s="119"/>
      <c r="FT819" s="120"/>
      <c r="FU819"/>
      <c r="FV819" s="118"/>
      <c r="FW819" s="119"/>
      <c r="FX819" s="119"/>
      <c r="FY819" s="119"/>
      <c r="FZ819" s="119"/>
      <c r="GA819" s="119"/>
      <c r="GB819" s="120"/>
      <c r="GC819"/>
      <c r="GD819" s="118"/>
      <c r="GE819" s="119"/>
      <c r="GF819" s="119"/>
      <c r="GG819" s="119"/>
      <c r="GH819" s="119"/>
      <c r="GI819" s="119"/>
      <c r="GJ819" s="120"/>
      <c r="GK819"/>
      <c r="GL819" s="118"/>
      <c r="GM819" s="119"/>
      <c r="GN819" s="119"/>
      <c r="GO819" s="119"/>
      <c r="GP819" s="119"/>
      <c r="GQ819" s="119"/>
      <c r="GR819" s="120"/>
      <c r="GS819"/>
      <c r="GT819" s="118"/>
      <c r="GU819" s="119"/>
      <c r="GV819" s="119"/>
      <c r="GW819" s="119"/>
      <c r="GX819" s="119"/>
      <c r="GY819" s="119"/>
      <c r="GZ819" s="120"/>
      <c r="HA819"/>
      <c r="HB819" s="118"/>
      <c r="HC819" s="119"/>
      <c r="HD819" s="119"/>
      <c r="HE819" s="119"/>
      <c r="HF819" s="119"/>
      <c r="HG819" s="119"/>
      <c r="HH819" s="120"/>
      <c r="HI819"/>
      <c r="HJ819" s="118"/>
      <c r="HK819" s="119"/>
      <c r="HL819" s="119"/>
      <c r="HM819" s="119"/>
      <c r="HN819" s="119"/>
      <c r="HO819" s="119"/>
      <c r="HP819" s="120"/>
      <c r="HQ819"/>
      <c r="HR819" s="118"/>
      <c r="HS819" s="119"/>
      <c r="HT819" s="119"/>
      <c r="HU819" s="119"/>
      <c r="HV819" s="119"/>
      <c r="HW819" s="119"/>
      <c r="HX819" s="120"/>
      <c r="HY819"/>
      <c r="HZ819" s="118"/>
      <c r="IA819" s="119"/>
      <c r="IB819" s="119"/>
      <c r="IC819" s="119"/>
      <c r="ID819" s="119"/>
      <c r="IE819" s="119"/>
      <c r="IF819" s="120"/>
      <c r="IG819"/>
      <c r="IH819" s="118"/>
      <c r="II819" s="119"/>
      <c r="IJ819" s="119"/>
      <c r="IK819" s="119"/>
      <c r="IL819" s="119"/>
      <c r="IM819" s="119"/>
      <c r="IN819" s="120"/>
      <c r="IO819"/>
      <c r="IP819" s="118"/>
      <c r="IQ819" s="119"/>
      <c r="IR819" s="119"/>
      <c r="IS819" s="119"/>
      <c r="IT819" s="119"/>
      <c r="IU819" s="119"/>
      <c r="IV819" s="120"/>
    </row>
    <row r="820" spans="1:256" s="6" customFormat="1" ht="19.5" customHeight="1" x14ac:dyDescent="0.2">
      <c r="A820" s="20"/>
      <c r="B820" s="129"/>
      <c r="C820" s="20"/>
      <c r="D820" s="20"/>
      <c r="E820" s="20"/>
      <c r="F820" s="20"/>
      <c r="G820" s="20"/>
      <c r="H820" s="21"/>
      <c r="I820" s="56"/>
      <c r="J820" s="118"/>
      <c r="K820" s="119"/>
      <c r="L820" s="119"/>
      <c r="M820" s="119"/>
      <c r="N820" s="119"/>
      <c r="O820" s="119"/>
      <c r="P820" s="120"/>
      <c r="Q820"/>
      <c r="R820" s="118"/>
      <c r="S820" s="119"/>
      <c r="T820" s="119"/>
      <c r="U820" s="119"/>
      <c r="V820" s="119"/>
      <c r="W820" s="119"/>
      <c r="X820" s="120"/>
      <c r="Y820"/>
      <c r="Z820" s="118"/>
      <c r="AA820" s="119"/>
      <c r="AB820" s="119"/>
      <c r="AC820" s="119"/>
      <c r="AD820" s="119"/>
      <c r="AE820" s="119"/>
      <c r="AF820" s="120"/>
      <c r="AG820"/>
      <c r="AH820" s="118"/>
      <c r="AI820" s="119"/>
      <c r="AJ820" s="119"/>
      <c r="AK820" s="119"/>
      <c r="AL820" s="119"/>
      <c r="AM820" s="119"/>
      <c r="AN820" s="120"/>
      <c r="AO820"/>
      <c r="AP820" s="118"/>
      <c r="AQ820" s="119"/>
      <c r="AR820" s="119"/>
      <c r="AS820" s="119"/>
      <c r="AT820" s="119"/>
      <c r="AU820" s="119"/>
      <c r="AV820" s="120"/>
      <c r="AW820"/>
      <c r="AX820" s="118"/>
      <c r="AY820" s="119"/>
      <c r="AZ820" s="119"/>
      <c r="BA820" s="119"/>
      <c r="BB820" s="119"/>
      <c r="BC820" s="119"/>
      <c r="BD820" s="120"/>
      <c r="BE820"/>
      <c r="BF820" s="118"/>
      <c r="BG820" s="119"/>
      <c r="BH820" s="119"/>
      <c r="BI820" s="119"/>
      <c r="BJ820" s="119"/>
      <c r="BK820" s="119"/>
      <c r="BL820" s="120"/>
      <c r="BM820"/>
      <c r="BN820" s="118"/>
      <c r="BO820" s="119"/>
      <c r="BP820" s="119"/>
      <c r="BQ820" s="119"/>
      <c r="BR820" s="119"/>
      <c r="BS820" s="119"/>
      <c r="BT820" s="120"/>
      <c r="BU820"/>
      <c r="BV820" s="118"/>
      <c r="BW820" s="119"/>
      <c r="BX820" s="119"/>
      <c r="BY820" s="119"/>
      <c r="BZ820" s="119"/>
      <c r="CA820" s="119"/>
      <c r="CB820" s="120"/>
      <c r="CC820"/>
      <c r="CD820" s="118"/>
      <c r="CE820" s="119"/>
      <c r="CF820" s="119"/>
      <c r="CG820" s="119"/>
      <c r="CH820" s="119"/>
      <c r="CI820" s="119"/>
      <c r="CJ820" s="120"/>
      <c r="CK820"/>
      <c r="CL820" s="118"/>
      <c r="CM820" s="119"/>
      <c r="CN820" s="119"/>
      <c r="CO820" s="119"/>
      <c r="CP820" s="119"/>
      <c r="CQ820" s="119"/>
      <c r="CR820" s="120"/>
      <c r="CS820"/>
      <c r="CT820" s="118"/>
      <c r="CU820" s="119"/>
      <c r="CV820" s="119"/>
      <c r="CW820" s="119"/>
      <c r="CX820" s="119"/>
      <c r="CY820" s="119"/>
      <c r="CZ820" s="120"/>
      <c r="DA820"/>
      <c r="DB820" s="118"/>
      <c r="DC820" s="119"/>
      <c r="DD820" s="119"/>
      <c r="DE820" s="119"/>
      <c r="DF820" s="119"/>
      <c r="DG820" s="119"/>
      <c r="DH820" s="120"/>
      <c r="DI820"/>
      <c r="DJ820" s="118"/>
      <c r="DK820" s="119"/>
      <c r="DL820" s="119"/>
      <c r="DM820" s="119"/>
      <c r="DN820" s="119"/>
      <c r="DO820" s="119"/>
      <c r="DP820" s="120"/>
      <c r="DQ820"/>
      <c r="DR820" s="118"/>
      <c r="DS820" s="119"/>
      <c r="DT820" s="119"/>
      <c r="DU820" s="119"/>
      <c r="DV820" s="119"/>
      <c r="DW820" s="119"/>
      <c r="DX820" s="120"/>
      <c r="DY820"/>
      <c r="DZ820" s="118"/>
      <c r="EA820" s="119"/>
      <c r="EB820" s="119"/>
      <c r="EC820" s="119"/>
      <c r="ED820" s="119"/>
      <c r="EE820" s="119"/>
      <c r="EF820" s="120"/>
      <c r="EG820"/>
      <c r="EH820" s="118"/>
      <c r="EI820" s="119"/>
      <c r="EJ820" s="119"/>
      <c r="EK820" s="119"/>
      <c r="EL820" s="119"/>
      <c r="EM820" s="119"/>
      <c r="EN820" s="120"/>
      <c r="EO820"/>
      <c r="EP820" s="118"/>
      <c r="EQ820" s="119"/>
      <c r="ER820" s="119"/>
      <c r="ES820" s="119"/>
      <c r="ET820" s="119"/>
      <c r="EU820" s="119"/>
      <c r="EV820" s="120"/>
      <c r="EW820"/>
      <c r="EX820" s="118"/>
      <c r="EY820" s="119"/>
      <c r="EZ820" s="119"/>
      <c r="FA820" s="119"/>
      <c r="FB820" s="119"/>
      <c r="FC820" s="119"/>
      <c r="FD820" s="120"/>
      <c r="FE820"/>
      <c r="FF820" s="118"/>
      <c r="FG820" s="119"/>
      <c r="FH820" s="119"/>
      <c r="FI820" s="119"/>
      <c r="FJ820" s="119"/>
      <c r="FK820" s="119"/>
      <c r="FL820" s="120"/>
      <c r="FM820"/>
      <c r="FN820" s="118"/>
      <c r="FO820" s="119"/>
      <c r="FP820" s="119"/>
      <c r="FQ820" s="119"/>
      <c r="FR820" s="119"/>
      <c r="FS820" s="119"/>
      <c r="FT820" s="120"/>
      <c r="FU820"/>
      <c r="FV820" s="118"/>
      <c r="FW820" s="119"/>
      <c r="FX820" s="119"/>
      <c r="FY820" s="119"/>
      <c r="FZ820" s="119"/>
      <c r="GA820" s="119"/>
      <c r="GB820" s="120"/>
      <c r="GC820"/>
      <c r="GD820" s="118"/>
      <c r="GE820" s="119"/>
      <c r="GF820" s="119"/>
      <c r="GG820" s="119"/>
      <c r="GH820" s="119"/>
      <c r="GI820" s="119"/>
      <c r="GJ820" s="120"/>
      <c r="GK820"/>
      <c r="GL820" s="118"/>
      <c r="GM820" s="119"/>
      <c r="GN820" s="119"/>
      <c r="GO820" s="119"/>
      <c r="GP820" s="119"/>
      <c r="GQ820" s="119"/>
      <c r="GR820" s="120"/>
      <c r="GS820"/>
      <c r="GT820" s="118"/>
      <c r="GU820" s="119"/>
      <c r="GV820" s="119"/>
      <c r="GW820" s="119"/>
      <c r="GX820" s="119"/>
      <c r="GY820" s="119"/>
      <c r="GZ820" s="120"/>
      <c r="HA820"/>
      <c r="HB820" s="118"/>
      <c r="HC820" s="119"/>
      <c r="HD820" s="119"/>
      <c r="HE820" s="119"/>
      <c r="HF820" s="119"/>
      <c r="HG820" s="119"/>
      <c r="HH820" s="120"/>
      <c r="HI820"/>
      <c r="HJ820" s="118"/>
      <c r="HK820" s="119"/>
      <c r="HL820" s="119"/>
      <c r="HM820" s="119"/>
      <c r="HN820" s="119"/>
      <c r="HO820" s="119"/>
      <c r="HP820" s="120"/>
      <c r="HQ820"/>
      <c r="HR820" s="118"/>
      <c r="HS820" s="119"/>
      <c r="HT820" s="119"/>
      <c r="HU820" s="119"/>
      <c r="HV820" s="119"/>
      <c r="HW820" s="119"/>
      <c r="HX820" s="120"/>
      <c r="HY820"/>
      <c r="HZ820" s="118"/>
      <c r="IA820" s="119"/>
      <c r="IB820" s="119"/>
      <c r="IC820" s="119"/>
      <c r="ID820" s="119"/>
      <c r="IE820" s="119"/>
      <c r="IF820" s="120"/>
      <c r="IG820"/>
      <c r="IH820" s="118"/>
      <c r="II820" s="119"/>
      <c r="IJ820" s="119"/>
      <c r="IK820" s="119"/>
      <c r="IL820" s="119"/>
      <c r="IM820" s="119"/>
      <c r="IN820" s="120"/>
      <c r="IO820"/>
      <c r="IP820" s="118"/>
      <c r="IQ820" s="119"/>
      <c r="IR820" s="119"/>
      <c r="IS820" s="119"/>
      <c r="IT820" s="119"/>
      <c r="IU820" s="119"/>
      <c r="IV820" s="120"/>
    </row>
    <row r="821" spans="1:256" s="6" customFormat="1" ht="19.5" customHeight="1" x14ac:dyDescent="0.2">
      <c r="A821" s="20"/>
      <c r="B821" s="129"/>
      <c r="C821" s="20"/>
      <c r="D821" s="20"/>
      <c r="E821" s="20"/>
      <c r="F821" s="20"/>
      <c r="G821" s="20"/>
      <c r="H821" s="21"/>
      <c r="I821" s="56"/>
      <c r="J821" s="118"/>
      <c r="K821" s="119"/>
      <c r="L821" s="119"/>
      <c r="M821" s="119"/>
      <c r="N821" s="119"/>
      <c r="O821" s="119"/>
      <c r="P821" s="120"/>
      <c r="Q821"/>
      <c r="R821" s="118"/>
      <c r="S821" s="119"/>
      <c r="T821" s="119"/>
      <c r="U821" s="119"/>
      <c r="V821" s="119"/>
      <c r="W821" s="119"/>
      <c r="X821" s="120"/>
      <c r="Y821"/>
      <c r="Z821" s="118"/>
      <c r="AA821" s="119"/>
      <c r="AB821" s="119"/>
      <c r="AC821" s="119"/>
      <c r="AD821" s="119"/>
      <c r="AE821" s="119"/>
      <c r="AF821" s="120"/>
      <c r="AG821"/>
      <c r="AH821" s="118"/>
      <c r="AI821" s="119"/>
      <c r="AJ821" s="119"/>
      <c r="AK821" s="119"/>
      <c r="AL821" s="119"/>
      <c r="AM821" s="119"/>
      <c r="AN821" s="120"/>
      <c r="AO821"/>
      <c r="AP821" s="118"/>
      <c r="AQ821" s="119"/>
      <c r="AR821" s="119"/>
      <c r="AS821" s="119"/>
      <c r="AT821" s="119"/>
      <c r="AU821" s="119"/>
      <c r="AV821" s="120"/>
      <c r="AW821"/>
      <c r="AX821" s="118"/>
      <c r="AY821" s="119"/>
      <c r="AZ821" s="119"/>
      <c r="BA821" s="119"/>
      <c r="BB821" s="119"/>
      <c r="BC821" s="119"/>
      <c r="BD821" s="120"/>
      <c r="BE821"/>
      <c r="BF821" s="118"/>
      <c r="BG821" s="119"/>
      <c r="BH821" s="119"/>
      <c r="BI821" s="119"/>
      <c r="BJ821" s="119"/>
      <c r="BK821" s="119"/>
      <c r="BL821" s="120"/>
      <c r="BM821"/>
      <c r="BN821" s="118"/>
      <c r="BO821" s="119"/>
      <c r="BP821" s="119"/>
      <c r="BQ821" s="119"/>
      <c r="BR821" s="119"/>
      <c r="BS821" s="119"/>
      <c r="BT821" s="120"/>
      <c r="BU821"/>
      <c r="BV821" s="118"/>
      <c r="BW821" s="119"/>
      <c r="BX821" s="119"/>
      <c r="BY821" s="119"/>
      <c r="BZ821" s="119"/>
      <c r="CA821" s="119"/>
      <c r="CB821" s="120"/>
      <c r="CC821"/>
      <c r="CD821" s="118"/>
      <c r="CE821" s="119"/>
      <c r="CF821" s="119"/>
      <c r="CG821" s="119"/>
      <c r="CH821" s="119"/>
      <c r="CI821" s="119"/>
      <c r="CJ821" s="120"/>
      <c r="CK821"/>
      <c r="CL821" s="118"/>
      <c r="CM821" s="119"/>
      <c r="CN821" s="119"/>
      <c r="CO821" s="119"/>
      <c r="CP821" s="119"/>
      <c r="CQ821" s="119"/>
      <c r="CR821" s="120"/>
      <c r="CS821"/>
      <c r="CT821" s="118"/>
      <c r="CU821" s="119"/>
      <c r="CV821" s="119"/>
      <c r="CW821" s="119"/>
      <c r="CX821" s="119"/>
      <c r="CY821" s="119"/>
      <c r="CZ821" s="120"/>
      <c r="DA821"/>
      <c r="DB821" s="118"/>
      <c r="DC821" s="119"/>
      <c r="DD821" s="119"/>
      <c r="DE821" s="119"/>
      <c r="DF821" s="119"/>
      <c r="DG821" s="119"/>
      <c r="DH821" s="120"/>
      <c r="DI821"/>
      <c r="DJ821" s="118"/>
      <c r="DK821" s="119"/>
      <c r="DL821" s="119"/>
      <c r="DM821" s="119"/>
      <c r="DN821" s="119"/>
      <c r="DO821" s="119"/>
      <c r="DP821" s="120"/>
      <c r="DQ821"/>
      <c r="DR821" s="118"/>
      <c r="DS821" s="119"/>
      <c r="DT821" s="119"/>
      <c r="DU821" s="119"/>
      <c r="DV821" s="119"/>
      <c r="DW821" s="119"/>
      <c r="DX821" s="120"/>
      <c r="DY821"/>
      <c r="DZ821" s="118"/>
      <c r="EA821" s="119"/>
      <c r="EB821" s="119"/>
      <c r="EC821" s="119"/>
      <c r="ED821" s="119"/>
      <c r="EE821" s="119"/>
      <c r="EF821" s="120"/>
      <c r="EG821"/>
      <c r="EH821" s="118"/>
      <c r="EI821" s="119"/>
      <c r="EJ821" s="119"/>
      <c r="EK821" s="119"/>
      <c r="EL821" s="119"/>
      <c r="EM821" s="119"/>
      <c r="EN821" s="120"/>
      <c r="EO821"/>
      <c r="EP821" s="118"/>
      <c r="EQ821" s="119"/>
      <c r="ER821" s="119"/>
      <c r="ES821" s="119"/>
      <c r="ET821" s="119"/>
      <c r="EU821" s="119"/>
      <c r="EV821" s="120"/>
      <c r="EW821"/>
      <c r="EX821" s="118"/>
      <c r="EY821" s="119"/>
      <c r="EZ821" s="119"/>
      <c r="FA821" s="119"/>
      <c r="FB821" s="119"/>
      <c r="FC821" s="119"/>
      <c r="FD821" s="120"/>
      <c r="FE821"/>
      <c r="FF821" s="118"/>
      <c r="FG821" s="119"/>
      <c r="FH821" s="119"/>
      <c r="FI821" s="119"/>
      <c r="FJ821" s="119"/>
      <c r="FK821" s="119"/>
      <c r="FL821" s="120"/>
      <c r="FM821"/>
      <c r="FN821" s="118"/>
      <c r="FO821" s="119"/>
      <c r="FP821" s="119"/>
      <c r="FQ821" s="119"/>
      <c r="FR821" s="119"/>
      <c r="FS821" s="119"/>
      <c r="FT821" s="120"/>
      <c r="FU821"/>
      <c r="FV821" s="118"/>
      <c r="FW821" s="119"/>
      <c r="FX821" s="119"/>
      <c r="FY821" s="119"/>
      <c r="FZ821" s="119"/>
      <c r="GA821" s="119"/>
      <c r="GB821" s="120"/>
      <c r="GC821"/>
      <c r="GD821" s="118"/>
      <c r="GE821" s="119"/>
      <c r="GF821" s="119"/>
      <c r="GG821" s="119"/>
      <c r="GH821" s="119"/>
      <c r="GI821" s="119"/>
      <c r="GJ821" s="120"/>
      <c r="GK821"/>
      <c r="GL821" s="118"/>
      <c r="GM821" s="119"/>
      <c r="GN821" s="119"/>
      <c r="GO821" s="119"/>
      <c r="GP821" s="119"/>
      <c r="GQ821" s="119"/>
      <c r="GR821" s="120"/>
      <c r="GS821"/>
      <c r="GT821" s="118"/>
      <c r="GU821" s="119"/>
      <c r="GV821" s="119"/>
      <c r="GW821" s="119"/>
      <c r="GX821" s="119"/>
      <c r="GY821" s="119"/>
      <c r="GZ821" s="120"/>
      <c r="HA821"/>
      <c r="HB821" s="118"/>
      <c r="HC821" s="119"/>
      <c r="HD821" s="119"/>
      <c r="HE821" s="119"/>
      <c r="HF821" s="119"/>
      <c r="HG821" s="119"/>
      <c r="HH821" s="120"/>
      <c r="HI821"/>
      <c r="HJ821" s="118"/>
      <c r="HK821" s="119"/>
      <c r="HL821" s="119"/>
      <c r="HM821" s="119"/>
      <c r="HN821" s="119"/>
      <c r="HO821" s="119"/>
      <c r="HP821" s="120"/>
      <c r="HQ821"/>
      <c r="HR821" s="118"/>
      <c r="HS821" s="119"/>
      <c r="HT821" s="119"/>
      <c r="HU821" s="119"/>
      <c r="HV821" s="119"/>
      <c r="HW821" s="119"/>
      <c r="HX821" s="120"/>
      <c r="HY821"/>
      <c r="HZ821" s="118"/>
      <c r="IA821" s="119"/>
      <c r="IB821" s="119"/>
      <c r="IC821" s="119"/>
      <c r="ID821" s="119"/>
      <c r="IE821" s="119"/>
      <c r="IF821" s="120"/>
      <c r="IG821"/>
      <c r="IH821" s="118"/>
      <c r="II821" s="119"/>
      <c r="IJ821" s="119"/>
      <c r="IK821" s="119"/>
      <c r="IL821" s="119"/>
      <c r="IM821" s="119"/>
      <c r="IN821" s="120"/>
      <c r="IO821"/>
      <c r="IP821" s="118"/>
      <c r="IQ821" s="119"/>
      <c r="IR821" s="119"/>
      <c r="IS821" s="119"/>
      <c r="IT821" s="119"/>
      <c r="IU821" s="119"/>
      <c r="IV821" s="120"/>
    </row>
    <row r="822" spans="1:256" s="6" customFormat="1" ht="19.5" customHeight="1" x14ac:dyDescent="0.2">
      <c r="A822" s="20"/>
      <c r="B822" s="129"/>
      <c r="C822" s="20"/>
      <c r="D822" s="20"/>
      <c r="E822" s="20"/>
      <c r="F822" s="20"/>
      <c r="G822" s="20"/>
      <c r="H822" s="21"/>
      <c r="I822" s="56"/>
      <c r="J822" s="118"/>
      <c r="K822" s="119"/>
      <c r="L822" s="119"/>
      <c r="M822" s="119"/>
      <c r="N822" s="119"/>
      <c r="O822" s="119"/>
      <c r="P822" s="120"/>
      <c r="Q822"/>
      <c r="R822" s="118"/>
      <c r="S822" s="119"/>
      <c r="T822" s="119"/>
      <c r="U822" s="119"/>
      <c r="V822" s="119"/>
      <c r="W822" s="119"/>
      <c r="X822" s="120"/>
      <c r="Y822"/>
      <c r="Z822" s="118"/>
      <c r="AA822" s="119"/>
      <c r="AB822" s="119"/>
      <c r="AC822" s="119"/>
      <c r="AD822" s="119"/>
      <c r="AE822" s="119"/>
      <c r="AF822" s="120"/>
      <c r="AG822"/>
      <c r="AH822" s="118"/>
      <c r="AI822" s="119"/>
      <c r="AJ822" s="119"/>
      <c r="AK822" s="119"/>
      <c r="AL822" s="119"/>
      <c r="AM822" s="119"/>
      <c r="AN822" s="120"/>
      <c r="AO822"/>
      <c r="AP822" s="118"/>
      <c r="AQ822" s="119"/>
      <c r="AR822" s="119"/>
      <c r="AS822" s="119"/>
      <c r="AT822" s="119"/>
      <c r="AU822" s="119"/>
      <c r="AV822" s="120"/>
      <c r="AW822"/>
      <c r="AX822" s="118"/>
      <c r="AY822" s="119"/>
      <c r="AZ822" s="119"/>
      <c r="BA822" s="119"/>
      <c r="BB822" s="119"/>
      <c r="BC822" s="119"/>
      <c r="BD822" s="120"/>
      <c r="BE822"/>
      <c r="BF822" s="118"/>
      <c r="BG822" s="119"/>
      <c r="BH822" s="119"/>
      <c r="BI822" s="119"/>
      <c r="BJ822" s="119"/>
      <c r="BK822" s="119"/>
      <c r="BL822" s="120"/>
      <c r="BM822"/>
      <c r="BN822" s="118"/>
      <c r="BO822" s="119"/>
      <c r="BP822" s="119"/>
      <c r="BQ822" s="119"/>
      <c r="BR822" s="119"/>
      <c r="BS822" s="119"/>
      <c r="BT822" s="120"/>
      <c r="BU822"/>
      <c r="BV822" s="118"/>
      <c r="BW822" s="119"/>
      <c r="BX822" s="119"/>
      <c r="BY822" s="119"/>
      <c r="BZ822" s="119"/>
      <c r="CA822" s="119"/>
      <c r="CB822" s="120"/>
      <c r="CC822"/>
      <c r="CD822" s="118"/>
      <c r="CE822" s="119"/>
      <c r="CF822" s="119"/>
      <c r="CG822" s="119"/>
      <c r="CH822" s="119"/>
      <c r="CI822" s="119"/>
      <c r="CJ822" s="120"/>
      <c r="CK822"/>
      <c r="CL822" s="118"/>
      <c r="CM822" s="119"/>
      <c r="CN822" s="119"/>
      <c r="CO822" s="119"/>
      <c r="CP822" s="119"/>
      <c r="CQ822" s="119"/>
      <c r="CR822" s="120"/>
      <c r="CS822"/>
      <c r="CT822" s="118"/>
      <c r="CU822" s="119"/>
      <c r="CV822" s="119"/>
      <c r="CW822" s="119"/>
      <c r="CX822" s="119"/>
      <c r="CY822" s="119"/>
      <c r="CZ822" s="120"/>
      <c r="DA822"/>
      <c r="DB822" s="118"/>
      <c r="DC822" s="119"/>
      <c r="DD822" s="119"/>
      <c r="DE822" s="119"/>
      <c r="DF822" s="119"/>
      <c r="DG822" s="119"/>
      <c r="DH822" s="120"/>
      <c r="DI822"/>
      <c r="DJ822" s="118"/>
      <c r="DK822" s="119"/>
      <c r="DL822" s="119"/>
      <c r="DM822" s="119"/>
      <c r="DN822" s="119"/>
      <c r="DO822" s="119"/>
      <c r="DP822" s="120"/>
      <c r="DQ822"/>
      <c r="DR822" s="118"/>
      <c r="DS822" s="119"/>
      <c r="DT822" s="119"/>
      <c r="DU822" s="119"/>
      <c r="DV822" s="119"/>
      <c r="DW822" s="119"/>
      <c r="DX822" s="120"/>
      <c r="DY822"/>
      <c r="DZ822" s="118"/>
      <c r="EA822" s="119"/>
      <c r="EB822" s="119"/>
      <c r="EC822" s="119"/>
      <c r="ED822" s="119"/>
      <c r="EE822" s="119"/>
      <c r="EF822" s="120"/>
      <c r="EG822"/>
      <c r="EH822" s="118"/>
      <c r="EI822" s="119"/>
      <c r="EJ822" s="119"/>
      <c r="EK822" s="119"/>
      <c r="EL822" s="119"/>
      <c r="EM822" s="119"/>
      <c r="EN822" s="120"/>
      <c r="EO822"/>
      <c r="EP822" s="118"/>
      <c r="EQ822" s="119"/>
      <c r="ER822" s="119"/>
      <c r="ES822" s="119"/>
      <c r="ET822" s="119"/>
      <c r="EU822" s="119"/>
      <c r="EV822" s="120"/>
      <c r="EW822"/>
      <c r="EX822" s="118"/>
      <c r="EY822" s="119"/>
      <c r="EZ822" s="119"/>
      <c r="FA822" s="119"/>
      <c r="FB822" s="119"/>
      <c r="FC822" s="119"/>
      <c r="FD822" s="120"/>
      <c r="FE822"/>
      <c r="FF822" s="118"/>
      <c r="FG822" s="119"/>
      <c r="FH822" s="119"/>
      <c r="FI822" s="119"/>
      <c r="FJ822" s="119"/>
      <c r="FK822" s="119"/>
      <c r="FL822" s="120"/>
      <c r="FM822"/>
      <c r="FN822" s="118"/>
      <c r="FO822" s="119"/>
      <c r="FP822" s="119"/>
      <c r="FQ822" s="119"/>
      <c r="FR822" s="119"/>
      <c r="FS822" s="119"/>
      <c r="FT822" s="120"/>
      <c r="FU822"/>
      <c r="FV822" s="118"/>
      <c r="FW822" s="119"/>
      <c r="FX822" s="119"/>
      <c r="FY822" s="119"/>
      <c r="FZ822" s="119"/>
      <c r="GA822" s="119"/>
      <c r="GB822" s="120"/>
      <c r="GC822"/>
      <c r="GD822" s="118"/>
      <c r="GE822" s="119"/>
      <c r="GF822" s="119"/>
      <c r="GG822" s="119"/>
      <c r="GH822" s="119"/>
      <c r="GI822" s="119"/>
      <c r="GJ822" s="120"/>
      <c r="GK822"/>
      <c r="GL822" s="118"/>
      <c r="GM822" s="119"/>
      <c r="GN822" s="119"/>
      <c r="GO822" s="119"/>
      <c r="GP822" s="119"/>
      <c r="GQ822" s="119"/>
      <c r="GR822" s="120"/>
      <c r="GS822"/>
      <c r="GT822" s="118"/>
      <c r="GU822" s="119"/>
      <c r="GV822" s="119"/>
      <c r="GW822" s="119"/>
      <c r="GX822" s="119"/>
      <c r="GY822" s="119"/>
      <c r="GZ822" s="120"/>
      <c r="HA822"/>
      <c r="HB822" s="118"/>
      <c r="HC822" s="119"/>
      <c r="HD822" s="119"/>
      <c r="HE822" s="119"/>
      <c r="HF822" s="119"/>
      <c r="HG822" s="119"/>
      <c r="HH822" s="120"/>
      <c r="HI822"/>
      <c r="HJ822" s="118"/>
      <c r="HK822" s="119"/>
      <c r="HL822" s="119"/>
      <c r="HM822" s="119"/>
      <c r="HN822" s="119"/>
      <c r="HO822" s="119"/>
      <c r="HP822" s="120"/>
      <c r="HQ822"/>
      <c r="HR822" s="118"/>
      <c r="HS822" s="119"/>
      <c r="HT822" s="119"/>
      <c r="HU822" s="119"/>
      <c r="HV822" s="119"/>
      <c r="HW822" s="119"/>
      <c r="HX822" s="120"/>
      <c r="HY822"/>
      <c r="HZ822" s="118"/>
      <c r="IA822" s="119"/>
      <c r="IB822" s="119"/>
      <c r="IC822" s="119"/>
      <c r="ID822" s="119"/>
      <c r="IE822" s="119"/>
      <c r="IF822" s="120"/>
      <c r="IG822"/>
      <c r="IH822" s="118"/>
      <c r="II822" s="119"/>
      <c r="IJ822" s="119"/>
      <c r="IK822" s="119"/>
      <c r="IL822" s="119"/>
      <c r="IM822" s="119"/>
      <c r="IN822" s="120"/>
      <c r="IO822"/>
      <c r="IP822" s="118"/>
      <c r="IQ822" s="119"/>
      <c r="IR822" s="119"/>
      <c r="IS822" s="119"/>
      <c r="IT822" s="119"/>
      <c r="IU822" s="119"/>
      <c r="IV822" s="120"/>
    </row>
    <row r="823" spans="1:256" s="6" customFormat="1" ht="19.5" customHeight="1" x14ac:dyDescent="0.2">
      <c r="A823" s="20"/>
      <c r="B823" s="129"/>
      <c r="C823" s="20"/>
      <c r="D823" s="20"/>
      <c r="E823" s="20"/>
      <c r="F823" s="20"/>
      <c r="G823" s="20"/>
      <c r="H823" s="21"/>
      <c r="I823" s="56"/>
      <c r="J823" s="59"/>
      <c r="K823" s="59"/>
    </row>
    <row r="824" spans="1:256" s="6" customFormat="1" ht="19.5" customHeight="1" x14ac:dyDescent="0.2">
      <c r="A824" s="20"/>
      <c r="B824" s="129"/>
      <c r="C824" s="20"/>
      <c r="D824" s="20"/>
      <c r="E824" s="20"/>
      <c r="F824" s="20"/>
      <c r="G824" s="20"/>
      <c r="H824" s="21"/>
      <c r="I824" s="56"/>
      <c r="J824" s="59"/>
      <c r="K824" s="59"/>
    </row>
    <row r="825" spans="1:256" s="6" customFormat="1" ht="19.5" customHeight="1" x14ac:dyDescent="0.2">
      <c r="A825" s="20"/>
      <c r="B825" s="129"/>
      <c r="C825" s="20"/>
      <c r="D825" s="20"/>
      <c r="E825" s="20"/>
      <c r="F825" s="20"/>
      <c r="G825" s="20"/>
      <c r="H825" s="21"/>
      <c r="I825" s="56"/>
      <c r="J825" s="59"/>
      <c r="K825" s="59"/>
    </row>
    <row r="826" spans="1:256" s="6" customFormat="1" ht="19.5" customHeight="1" x14ac:dyDescent="0.2">
      <c r="A826" s="20"/>
      <c r="B826" s="129"/>
      <c r="C826" s="20"/>
      <c r="D826" s="20"/>
      <c r="E826" s="20"/>
      <c r="F826" s="20"/>
      <c r="G826" s="20"/>
      <c r="H826" s="21"/>
      <c r="I826" s="56"/>
      <c r="J826" s="59"/>
      <c r="K826" s="59"/>
    </row>
    <row r="827" spans="1:256" s="6" customFormat="1" ht="19.5" customHeight="1" x14ac:dyDescent="0.2">
      <c r="A827" s="20"/>
      <c r="B827" s="129"/>
      <c r="C827" s="20"/>
      <c r="D827" s="20"/>
      <c r="E827" s="20"/>
      <c r="F827" s="20"/>
      <c r="G827" s="20"/>
      <c r="H827" s="21"/>
      <c r="I827" s="56"/>
      <c r="J827" s="59"/>
      <c r="K827" s="59"/>
    </row>
    <row r="828" spans="1:256" s="6" customFormat="1" ht="19.5" customHeight="1" x14ac:dyDescent="0.2">
      <c r="A828" s="20"/>
      <c r="B828" s="129"/>
      <c r="C828" s="20"/>
      <c r="D828" s="20"/>
      <c r="E828" s="20"/>
      <c r="F828" s="20"/>
      <c r="G828" s="20"/>
      <c r="H828" s="21"/>
      <c r="I828" s="56"/>
      <c r="J828" s="59"/>
      <c r="K828" s="59"/>
    </row>
    <row r="829" spans="1:256" s="6" customFormat="1" ht="19.5" customHeight="1" x14ac:dyDescent="0.2">
      <c r="A829" s="20"/>
      <c r="B829" s="129"/>
      <c r="C829" s="20"/>
      <c r="D829" s="20"/>
      <c r="E829" s="20"/>
      <c r="F829" s="20"/>
      <c r="G829" s="20"/>
      <c r="H829" s="21"/>
      <c r="I829" s="56"/>
      <c r="J829" s="59"/>
      <c r="K829" s="59"/>
    </row>
    <row r="830" spans="1:256" s="6" customFormat="1" ht="19.5" customHeight="1" x14ac:dyDescent="0.2">
      <c r="A830" s="20"/>
      <c r="B830" s="129"/>
      <c r="C830" s="20"/>
      <c r="D830" s="20"/>
      <c r="E830" s="20"/>
      <c r="F830" s="20"/>
      <c r="G830" s="20"/>
      <c r="H830" s="21"/>
      <c r="I830" s="56"/>
      <c r="J830" s="59"/>
      <c r="K830" s="59"/>
    </row>
    <row r="831" spans="1:256" s="6" customFormat="1" ht="19.5" customHeight="1" x14ac:dyDescent="0.2">
      <c r="A831" s="20"/>
      <c r="B831" s="129"/>
      <c r="C831" s="20"/>
      <c r="D831" s="20"/>
      <c r="E831" s="20"/>
      <c r="F831" s="20"/>
      <c r="G831" s="20"/>
      <c r="H831" s="21"/>
      <c r="I831" s="56"/>
      <c r="J831" s="59"/>
      <c r="K831" s="59"/>
    </row>
    <row r="832" spans="1:256" s="6" customFormat="1" ht="19.5" customHeight="1" x14ac:dyDescent="0.2">
      <c r="A832" s="20"/>
      <c r="B832" s="129"/>
      <c r="C832" s="20"/>
      <c r="D832" s="20"/>
      <c r="E832" s="20"/>
      <c r="F832" s="20"/>
      <c r="G832" s="20"/>
      <c r="H832" s="21"/>
      <c r="I832" s="56"/>
      <c r="J832" s="59"/>
      <c r="K832" s="59"/>
    </row>
    <row r="833" spans="1:11" s="6" customFormat="1" ht="19.5" customHeight="1" x14ac:dyDescent="0.2">
      <c r="A833" s="20"/>
      <c r="B833" s="129"/>
      <c r="C833" s="20"/>
      <c r="D833" s="20"/>
      <c r="E833" s="20"/>
      <c r="F833" s="20"/>
      <c r="G833" s="20"/>
      <c r="H833" s="21"/>
      <c r="I833" s="56"/>
      <c r="J833" s="59"/>
      <c r="K833" s="59"/>
    </row>
    <row r="834" spans="1:11" s="6" customFormat="1" ht="19.5" customHeight="1" x14ac:dyDescent="0.2">
      <c r="A834" s="20"/>
      <c r="B834" s="129"/>
      <c r="C834" s="20"/>
      <c r="D834" s="20"/>
      <c r="E834" s="20"/>
      <c r="F834" s="20"/>
      <c r="G834" s="20"/>
      <c r="H834" s="21"/>
      <c r="I834" s="56"/>
      <c r="J834" s="59"/>
      <c r="K834" s="59"/>
    </row>
    <row r="835" spans="1:11" s="6" customFormat="1" ht="19.5" customHeight="1" x14ac:dyDescent="0.2">
      <c r="A835" s="20"/>
      <c r="B835" s="129"/>
      <c r="C835" s="20"/>
      <c r="D835" s="20"/>
      <c r="E835" s="20"/>
      <c r="F835" s="20"/>
      <c r="G835" s="20"/>
      <c r="H835" s="21"/>
      <c r="I835" s="56"/>
      <c r="J835" s="59"/>
      <c r="K835" s="59"/>
    </row>
    <row r="836" spans="1:11" s="6" customFormat="1" ht="19.5" customHeight="1" x14ac:dyDescent="0.2">
      <c r="A836" s="20"/>
      <c r="B836" s="129"/>
      <c r="C836" s="20"/>
      <c r="D836" s="20"/>
      <c r="E836" s="20"/>
      <c r="F836" s="20"/>
      <c r="G836" s="20"/>
      <c r="H836" s="21"/>
      <c r="I836" s="56"/>
      <c r="J836" s="59"/>
      <c r="K836" s="59"/>
    </row>
    <row r="837" spans="1:11" s="6" customFormat="1" ht="19.5" customHeight="1" x14ac:dyDescent="0.2">
      <c r="A837" s="20"/>
      <c r="B837" s="129"/>
      <c r="C837" s="20"/>
      <c r="D837" s="20"/>
      <c r="E837" s="20"/>
      <c r="F837" s="20"/>
      <c r="G837" s="20"/>
      <c r="H837" s="21"/>
      <c r="I837" s="56"/>
      <c r="J837" s="59"/>
      <c r="K837" s="59"/>
    </row>
    <row r="838" spans="1:11" s="6" customFormat="1" ht="19.5" customHeight="1" x14ac:dyDescent="0.2">
      <c r="A838" s="20"/>
      <c r="B838" s="129"/>
      <c r="C838" s="20"/>
      <c r="D838" s="20"/>
      <c r="E838" s="20"/>
      <c r="F838" s="20"/>
      <c r="G838" s="20"/>
      <c r="H838" s="21"/>
      <c r="I838" s="56"/>
      <c r="J838" s="59"/>
      <c r="K838" s="59"/>
    </row>
    <row r="839" spans="1:11" s="6" customFormat="1" ht="19.5" customHeight="1" x14ac:dyDescent="0.2">
      <c r="A839" s="20"/>
      <c r="B839" s="129"/>
      <c r="C839" s="20"/>
      <c r="D839" s="20"/>
      <c r="E839" s="20"/>
      <c r="F839" s="20"/>
      <c r="G839" s="20"/>
      <c r="H839" s="21"/>
      <c r="I839" s="56"/>
      <c r="J839" s="59"/>
      <c r="K839" s="59"/>
    </row>
    <row r="840" spans="1:11" s="6" customFormat="1" ht="19.5" customHeight="1" x14ac:dyDescent="0.2">
      <c r="A840" s="20"/>
      <c r="B840" s="129"/>
      <c r="C840" s="20"/>
      <c r="D840" s="20"/>
      <c r="E840" s="20"/>
      <c r="F840" s="20"/>
      <c r="G840" s="20"/>
      <c r="H840" s="21"/>
      <c r="I840" s="56"/>
      <c r="J840" s="59"/>
      <c r="K840" s="59"/>
    </row>
    <row r="841" spans="1:11" s="6" customFormat="1" ht="19.5" customHeight="1" x14ac:dyDescent="0.2">
      <c r="A841" s="20"/>
      <c r="B841" s="129"/>
      <c r="C841" s="20"/>
      <c r="D841" s="20"/>
      <c r="E841" s="20"/>
      <c r="F841" s="20"/>
      <c r="G841" s="20"/>
      <c r="H841" s="21"/>
      <c r="I841" s="56"/>
      <c r="J841" s="59"/>
      <c r="K841" s="59"/>
    </row>
    <row r="842" spans="1:11" s="6" customFormat="1" ht="19.5" customHeight="1" x14ac:dyDescent="0.2">
      <c r="A842" s="20"/>
      <c r="B842" s="129"/>
      <c r="C842" s="20"/>
      <c r="D842" s="20"/>
      <c r="E842" s="20"/>
      <c r="F842" s="20"/>
      <c r="G842" s="20"/>
      <c r="H842" s="21"/>
      <c r="I842" s="56"/>
      <c r="J842" s="59"/>
      <c r="K842" s="59"/>
    </row>
    <row r="843" spans="1:11" s="6" customFormat="1" ht="19.5" customHeight="1" x14ac:dyDescent="0.2">
      <c r="A843" s="20"/>
      <c r="B843" s="129"/>
      <c r="C843" s="20"/>
      <c r="D843" s="20"/>
      <c r="E843" s="20"/>
      <c r="F843" s="20"/>
      <c r="G843" s="20"/>
      <c r="H843" s="21"/>
      <c r="I843" s="56"/>
      <c r="J843" s="59"/>
    </row>
    <row r="844" spans="1:11" s="6" customFormat="1" ht="19.5" customHeight="1" x14ac:dyDescent="0.2">
      <c r="A844" s="20"/>
      <c r="B844" s="129"/>
      <c r="C844" s="20"/>
      <c r="D844" s="20"/>
      <c r="E844" s="20"/>
      <c r="F844" s="20"/>
      <c r="G844" s="20"/>
      <c r="H844" s="21"/>
      <c r="I844" s="56"/>
      <c r="J844" s="59"/>
    </row>
    <row r="845" spans="1:11" s="6" customFormat="1" ht="19.5" customHeight="1" x14ac:dyDescent="0.2">
      <c r="A845" s="20"/>
      <c r="B845" s="129"/>
      <c r="C845" s="20"/>
      <c r="D845" s="20"/>
      <c r="E845" s="20"/>
      <c r="F845" s="20"/>
      <c r="G845" s="20"/>
      <c r="H845" s="21"/>
      <c r="I845" s="56"/>
      <c r="J845" s="59"/>
    </row>
    <row r="846" spans="1:11" s="6" customFormat="1" ht="19.5" customHeight="1" x14ac:dyDescent="0.2">
      <c r="A846" s="20"/>
      <c r="B846" s="129"/>
      <c r="C846" s="20"/>
      <c r="D846" s="20"/>
      <c r="E846" s="20"/>
      <c r="F846" s="20"/>
      <c r="G846" s="20"/>
      <c r="H846" s="21"/>
      <c r="I846" s="56"/>
      <c r="J846" s="59"/>
    </row>
    <row r="847" spans="1:11" s="6" customFormat="1" ht="19.5" customHeight="1" x14ac:dyDescent="0.2">
      <c r="A847" s="20"/>
      <c r="B847" s="129"/>
      <c r="C847" s="20"/>
      <c r="D847" s="20"/>
      <c r="E847" s="20"/>
      <c r="F847" s="20"/>
      <c r="G847" s="20"/>
      <c r="H847" s="21"/>
      <c r="I847" s="56"/>
      <c r="J847" s="59"/>
    </row>
    <row r="848" spans="1:11" s="6" customFormat="1" ht="19.5" customHeight="1" x14ac:dyDescent="0.2">
      <c r="A848" s="20"/>
      <c r="B848" s="129"/>
      <c r="C848" s="20"/>
      <c r="D848" s="20"/>
      <c r="E848" s="20"/>
      <c r="F848" s="20"/>
      <c r="G848" s="20"/>
      <c r="H848" s="21"/>
      <c r="I848" s="56"/>
      <c r="J848" s="59"/>
    </row>
    <row r="849" spans="1:10" s="6" customFormat="1" ht="19.5" customHeight="1" x14ac:dyDescent="0.2">
      <c r="A849" s="20"/>
      <c r="B849" s="129"/>
      <c r="C849" s="20"/>
      <c r="D849" s="20"/>
      <c r="E849" s="20"/>
      <c r="F849" s="20"/>
      <c r="G849" s="20"/>
      <c r="H849" s="21"/>
      <c r="I849" s="56"/>
      <c r="J849" s="59"/>
    </row>
    <row r="850" spans="1:10" s="6" customFormat="1" ht="19.5" customHeight="1" x14ac:dyDescent="0.2">
      <c r="A850" s="20"/>
      <c r="B850" s="129"/>
      <c r="C850" s="20"/>
      <c r="D850" s="20"/>
      <c r="E850" s="20"/>
      <c r="F850" s="20"/>
      <c r="G850" s="20"/>
      <c r="H850" s="21"/>
      <c r="I850" s="56"/>
      <c r="J850" s="59"/>
    </row>
    <row r="851" spans="1:10" s="6" customFormat="1" ht="19.5" customHeight="1" x14ac:dyDescent="0.2">
      <c r="A851" s="20"/>
      <c r="B851" s="129"/>
      <c r="C851" s="20"/>
      <c r="D851" s="20"/>
      <c r="E851" s="20"/>
      <c r="F851" s="20"/>
      <c r="G851" s="20"/>
      <c r="H851" s="21"/>
      <c r="I851" s="56"/>
      <c r="J851" s="59"/>
    </row>
    <row r="852" spans="1:10" s="6" customFormat="1" ht="19.5" customHeight="1" x14ac:dyDescent="0.2">
      <c r="A852" s="20"/>
      <c r="B852" s="129"/>
      <c r="C852" s="20"/>
      <c r="D852" s="20"/>
      <c r="E852" s="20"/>
      <c r="F852" s="20"/>
      <c r="G852" s="20"/>
      <c r="H852" s="21"/>
      <c r="I852" s="56"/>
      <c r="J852" s="59"/>
    </row>
    <row r="853" spans="1:10" s="6" customFormat="1" ht="19.5" customHeight="1" x14ac:dyDescent="0.2">
      <c r="A853" s="20"/>
      <c r="B853" s="129"/>
      <c r="C853" s="20"/>
      <c r="D853" s="20"/>
      <c r="E853" s="20"/>
      <c r="F853" s="20"/>
      <c r="G853" s="20"/>
      <c r="H853" s="21"/>
      <c r="I853" s="56"/>
      <c r="J853" s="59"/>
    </row>
    <row r="854" spans="1:10" s="6" customFormat="1" ht="19.5" customHeight="1" x14ac:dyDescent="0.2">
      <c r="A854" s="20"/>
      <c r="B854" s="129"/>
      <c r="C854" s="20"/>
      <c r="D854" s="20"/>
      <c r="E854" s="20"/>
      <c r="F854" s="20"/>
      <c r="G854" s="20"/>
      <c r="H854" s="21"/>
      <c r="I854" s="56"/>
      <c r="J854" s="59"/>
    </row>
    <row r="855" spans="1:10" s="6" customFormat="1" ht="19.5" customHeight="1" x14ac:dyDescent="0.2">
      <c r="A855" s="20"/>
      <c r="B855" s="129"/>
      <c r="C855" s="20"/>
      <c r="D855" s="20"/>
      <c r="E855" s="20"/>
      <c r="F855" s="20"/>
      <c r="G855" s="20"/>
      <c r="H855" s="21"/>
      <c r="I855" s="56"/>
      <c r="J855" s="59"/>
    </row>
    <row r="856" spans="1:10" s="6" customFormat="1" ht="19.5" customHeight="1" x14ac:dyDescent="0.2">
      <c r="A856" s="20"/>
      <c r="B856" s="129"/>
      <c r="C856" s="20"/>
      <c r="D856" s="20"/>
      <c r="E856" s="20"/>
      <c r="F856" s="20"/>
      <c r="G856" s="20"/>
      <c r="H856" s="21"/>
      <c r="I856" s="56"/>
      <c r="J856" s="59"/>
    </row>
    <row r="857" spans="1:10" s="6" customFormat="1" ht="19.5" customHeight="1" x14ac:dyDescent="0.2">
      <c r="A857" s="20"/>
      <c r="B857" s="129"/>
      <c r="C857" s="20"/>
      <c r="D857" s="20"/>
      <c r="E857" s="20"/>
      <c r="F857" s="20"/>
      <c r="G857" s="20"/>
      <c r="H857" s="21"/>
      <c r="I857" s="56"/>
      <c r="J857" s="59"/>
    </row>
    <row r="858" spans="1:10" s="6" customFormat="1" ht="19.5" customHeight="1" x14ac:dyDescent="0.2">
      <c r="A858" s="20"/>
      <c r="B858" s="129"/>
      <c r="C858" s="20"/>
      <c r="D858" s="20"/>
      <c r="E858" s="20"/>
      <c r="F858" s="20"/>
      <c r="G858" s="20"/>
      <c r="H858" s="21"/>
      <c r="I858" s="56"/>
      <c r="J858" s="59"/>
    </row>
    <row r="859" spans="1:10" s="6" customFormat="1" ht="35.25" customHeight="1" x14ac:dyDescent="0.2">
      <c r="A859" s="20"/>
      <c r="B859" s="129"/>
      <c r="C859" s="20"/>
      <c r="D859" s="20"/>
      <c r="E859" s="20"/>
      <c r="F859" s="20"/>
      <c r="G859" s="20"/>
      <c r="H859" s="21"/>
      <c r="I859" s="56"/>
      <c r="J859" s="59"/>
    </row>
    <row r="860" spans="1:10" s="6" customFormat="1" ht="19.5" customHeight="1" x14ac:dyDescent="0.2">
      <c r="A860" s="20"/>
      <c r="B860" s="129"/>
      <c r="C860" s="20"/>
      <c r="D860" s="20"/>
      <c r="E860" s="20"/>
      <c r="F860" s="20"/>
      <c r="G860" s="20"/>
      <c r="H860" s="21"/>
      <c r="I860" s="56"/>
      <c r="J860" s="59"/>
    </row>
    <row r="861" spans="1:10" s="6" customFormat="1" ht="19.5" customHeight="1" x14ac:dyDescent="0.2">
      <c r="A861" s="20"/>
      <c r="B861" s="129"/>
      <c r="C861" s="20"/>
      <c r="D861" s="20"/>
      <c r="E861" s="20"/>
      <c r="F861" s="20"/>
      <c r="G861" s="20"/>
      <c r="H861" s="21"/>
      <c r="I861" s="56"/>
      <c r="J861" s="59"/>
    </row>
    <row r="862" spans="1:10" s="6" customFormat="1" ht="19.5" customHeight="1" x14ac:dyDescent="0.2">
      <c r="A862" s="20"/>
      <c r="B862" s="129"/>
      <c r="C862" s="20"/>
      <c r="D862" s="20"/>
      <c r="E862" s="20"/>
      <c r="F862" s="20"/>
      <c r="G862" s="20"/>
      <c r="H862" s="21"/>
      <c r="I862" s="56"/>
      <c r="J862" s="59"/>
    </row>
    <row r="863" spans="1:10" s="6" customFormat="1" ht="19.5" customHeight="1" x14ac:dyDescent="0.2">
      <c r="A863" s="20"/>
      <c r="B863" s="129"/>
      <c r="C863" s="20"/>
      <c r="D863" s="20"/>
      <c r="E863" s="20"/>
      <c r="F863" s="20"/>
      <c r="G863" s="20"/>
      <c r="H863" s="21"/>
      <c r="I863" s="56"/>
      <c r="J863" s="59"/>
    </row>
    <row r="864" spans="1:10" s="6" customFormat="1" ht="19.5" customHeight="1" x14ac:dyDescent="0.2">
      <c r="A864" s="20"/>
      <c r="B864" s="129"/>
      <c r="C864" s="20"/>
      <c r="D864" s="20"/>
      <c r="E864" s="20"/>
      <c r="F864" s="20"/>
      <c r="G864" s="20"/>
      <c r="H864" s="21"/>
      <c r="I864" s="56"/>
      <c r="J864" s="59"/>
    </row>
    <row r="865" spans="1:10" s="6" customFormat="1" ht="19.5" customHeight="1" x14ac:dyDescent="0.2">
      <c r="A865" s="20"/>
      <c r="B865" s="129"/>
      <c r="C865" s="20"/>
      <c r="D865" s="20"/>
      <c r="E865" s="20"/>
      <c r="F865" s="20"/>
      <c r="G865" s="20"/>
      <c r="H865" s="21"/>
      <c r="I865" s="56"/>
      <c r="J865" s="59"/>
    </row>
    <row r="866" spans="1:10" s="6" customFormat="1" ht="19.5" customHeight="1" x14ac:dyDescent="0.2">
      <c r="A866" s="20"/>
      <c r="B866" s="129"/>
      <c r="C866" s="20"/>
      <c r="D866" s="20"/>
      <c r="E866" s="20"/>
      <c r="F866" s="20"/>
      <c r="G866" s="20"/>
      <c r="H866" s="21"/>
      <c r="I866" s="56"/>
      <c r="J866" s="59"/>
    </row>
    <row r="867" spans="1:10" s="6" customFormat="1" ht="19.5" customHeight="1" x14ac:dyDescent="0.2">
      <c r="A867" s="20"/>
      <c r="B867" s="129"/>
      <c r="C867" s="20"/>
      <c r="D867" s="20"/>
      <c r="E867" s="20"/>
      <c r="F867" s="20"/>
      <c r="G867" s="20"/>
      <c r="H867" s="21"/>
      <c r="I867" s="56"/>
      <c r="J867" s="59"/>
    </row>
    <row r="868" spans="1:10" s="6" customFormat="1" ht="19.5" customHeight="1" x14ac:dyDescent="0.2">
      <c r="A868" s="20"/>
      <c r="B868" s="129"/>
      <c r="C868" s="20"/>
      <c r="D868" s="20"/>
      <c r="E868" s="20"/>
      <c r="F868" s="20"/>
      <c r="G868" s="20"/>
      <c r="H868" s="21"/>
      <c r="I868" s="56"/>
      <c r="J868" s="59"/>
    </row>
    <row r="869" spans="1:10" s="6" customFormat="1" ht="19.5" customHeight="1" x14ac:dyDescent="0.2">
      <c r="A869" s="20"/>
      <c r="B869" s="129"/>
      <c r="C869" s="20"/>
      <c r="D869" s="20"/>
      <c r="E869" s="20"/>
      <c r="F869" s="20"/>
      <c r="G869" s="20"/>
      <c r="H869" s="21"/>
      <c r="I869" s="56"/>
      <c r="J869" s="59"/>
    </row>
    <row r="870" spans="1:10" s="6" customFormat="1" ht="19.5" customHeight="1" x14ac:dyDescent="0.2">
      <c r="A870" s="20"/>
      <c r="B870" s="129"/>
      <c r="C870" s="20"/>
      <c r="D870" s="20"/>
      <c r="E870" s="20"/>
      <c r="F870" s="20"/>
      <c r="G870" s="20"/>
      <c r="H870" s="21"/>
      <c r="I870" s="56"/>
      <c r="J870" s="59"/>
    </row>
    <row r="871" spans="1:10" s="6" customFormat="1" ht="19.5" customHeight="1" x14ac:dyDescent="0.2">
      <c r="A871" s="20"/>
      <c r="B871" s="129"/>
      <c r="C871" s="20"/>
      <c r="D871" s="20"/>
      <c r="E871" s="20"/>
      <c r="F871" s="20"/>
      <c r="G871" s="20"/>
      <c r="H871" s="21"/>
      <c r="I871" s="56"/>
      <c r="J871" s="59"/>
    </row>
    <row r="872" spans="1:10" s="6" customFormat="1" ht="19.5" customHeight="1" x14ac:dyDescent="0.2">
      <c r="A872" s="20"/>
      <c r="B872" s="129"/>
      <c r="C872" s="20"/>
      <c r="D872" s="20"/>
      <c r="E872" s="20"/>
      <c r="F872" s="20"/>
      <c r="G872" s="20"/>
      <c r="H872" s="21"/>
      <c r="I872" s="56"/>
      <c r="J872" s="59"/>
    </row>
    <row r="873" spans="1:10" s="6" customFormat="1" ht="18" customHeight="1" x14ac:dyDescent="0.2">
      <c r="A873" s="20"/>
      <c r="B873" s="129"/>
      <c r="C873" s="20"/>
      <c r="D873" s="20"/>
      <c r="E873" s="20"/>
      <c r="F873" s="20"/>
      <c r="G873" s="20"/>
      <c r="H873" s="21"/>
      <c r="I873" s="56"/>
      <c r="J873" s="59"/>
    </row>
    <row r="874" spans="1:10" s="6" customFormat="1" ht="18" customHeight="1" x14ac:dyDescent="0.2">
      <c r="A874" s="20"/>
      <c r="B874" s="129"/>
      <c r="C874" s="20"/>
      <c r="D874" s="20"/>
      <c r="E874" s="20"/>
      <c r="F874" s="20"/>
      <c r="G874" s="20"/>
      <c r="H874" s="21"/>
      <c r="I874" s="56"/>
      <c r="J874" s="59"/>
    </row>
    <row r="875" spans="1:10" s="6" customFormat="1" ht="18" customHeight="1" x14ac:dyDescent="0.2">
      <c r="A875" s="20"/>
      <c r="B875" s="129"/>
      <c r="C875" s="20"/>
      <c r="D875" s="20"/>
      <c r="E875" s="20"/>
      <c r="F875" s="20"/>
      <c r="G875" s="20"/>
      <c r="H875" s="21"/>
      <c r="I875" s="56"/>
      <c r="J875" s="59"/>
    </row>
    <row r="876" spans="1:10" s="6" customFormat="1" ht="18" customHeight="1" x14ac:dyDescent="0.2">
      <c r="A876" s="20"/>
      <c r="B876" s="129"/>
      <c r="C876" s="20"/>
      <c r="D876" s="20"/>
      <c r="E876" s="20"/>
      <c r="F876" s="20"/>
      <c r="G876" s="20"/>
      <c r="H876" s="21"/>
      <c r="I876" s="56"/>
      <c r="J876" s="59"/>
    </row>
    <row r="877" spans="1:10" s="6" customFormat="1" ht="18" customHeight="1" x14ac:dyDescent="0.2">
      <c r="A877" s="20"/>
      <c r="B877" s="129"/>
      <c r="C877" s="20"/>
      <c r="D877" s="20"/>
      <c r="E877" s="20"/>
      <c r="F877" s="20"/>
      <c r="G877" s="20"/>
      <c r="H877" s="21"/>
      <c r="I877" s="56"/>
      <c r="J877" s="59"/>
    </row>
    <row r="878" spans="1:10" s="6" customFormat="1" ht="18" customHeight="1" x14ac:dyDescent="0.2">
      <c r="A878" s="20"/>
      <c r="B878" s="129"/>
      <c r="C878" s="20"/>
      <c r="D878" s="20"/>
      <c r="E878" s="20"/>
      <c r="F878" s="20"/>
      <c r="G878" s="20"/>
      <c r="H878" s="21"/>
      <c r="I878" s="56"/>
      <c r="J878" s="59"/>
    </row>
    <row r="879" spans="1:10" s="6" customFormat="1" ht="18" customHeight="1" x14ac:dyDescent="0.2">
      <c r="A879" s="20"/>
      <c r="B879" s="129"/>
      <c r="C879" s="20"/>
      <c r="D879" s="20"/>
      <c r="E879" s="20"/>
      <c r="F879" s="20"/>
      <c r="G879" s="20"/>
      <c r="H879" s="21"/>
      <c r="I879" s="56"/>
      <c r="J879" s="59"/>
    </row>
    <row r="880" spans="1:10" s="6" customFormat="1" ht="18" customHeight="1" x14ac:dyDescent="0.2">
      <c r="A880" s="20"/>
      <c r="B880" s="129"/>
      <c r="C880" s="20"/>
      <c r="D880" s="20"/>
      <c r="E880" s="20"/>
      <c r="F880" s="20"/>
      <c r="G880" s="20"/>
      <c r="H880" s="21"/>
      <c r="I880" s="56"/>
      <c r="J880" s="59"/>
    </row>
    <row r="881" spans="1:10" s="6" customFormat="1" ht="18" customHeight="1" x14ac:dyDescent="0.2">
      <c r="A881" s="20"/>
      <c r="B881" s="129"/>
      <c r="C881" s="20"/>
      <c r="D881" s="20"/>
      <c r="E881" s="20"/>
      <c r="F881" s="20"/>
      <c r="G881" s="20"/>
      <c r="H881" s="21"/>
      <c r="I881" s="56"/>
      <c r="J881" s="59"/>
    </row>
    <row r="882" spans="1:10" s="6" customFormat="1" ht="18" customHeight="1" x14ac:dyDescent="0.2">
      <c r="A882" s="20"/>
      <c r="B882" s="129"/>
      <c r="C882" s="20"/>
      <c r="D882" s="20"/>
      <c r="E882" s="20"/>
      <c r="F882" s="20"/>
      <c r="G882" s="20"/>
      <c r="H882" s="21"/>
      <c r="I882" s="56"/>
      <c r="J882" s="59"/>
    </row>
    <row r="883" spans="1:10" s="6" customFormat="1" ht="18" customHeight="1" x14ac:dyDescent="0.2">
      <c r="A883" s="20"/>
      <c r="B883" s="129"/>
      <c r="C883" s="20"/>
      <c r="D883" s="20"/>
      <c r="E883" s="20"/>
      <c r="F883" s="20"/>
      <c r="G883" s="20"/>
      <c r="H883" s="21"/>
      <c r="I883" s="56"/>
      <c r="J883" s="59"/>
    </row>
    <row r="884" spans="1:10" s="6" customFormat="1" ht="18" customHeight="1" x14ac:dyDescent="0.2">
      <c r="A884" s="20"/>
      <c r="B884" s="129"/>
      <c r="C884" s="20"/>
      <c r="D884" s="20"/>
      <c r="E884" s="20"/>
      <c r="F884" s="20"/>
      <c r="G884" s="20"/>
      <c r="H884" s="21"/>
      <c r="I884" s="56"/>
      <c r="J884" s="59"/>
    </row>
    <row r="885" spans="1:10" s="6" customFormat="1" ht="18" customHeight="1" x14ac:dyDescent="0.2">
      <c r="A885" s="20"/>
      <c r="B885" s="129"/>
      <c r="C885" s="20"/>
      <c r="D885" s="20"/>
      <c r="E885" s="20"/>
      <c r="F885" s="20"/>
      <c r="G885" s="20"/>
      <c r="H885" s="21"/>
      <c r="I885" s="56"/>
      <c r="J885" s="59"/>
    </row>
    <row r="886" spans="1:10" s="6" customFormat="1" ht="18" customHeight="1" x14ac:dyDescent="0.2">
      <c r="A886" s="20"/>
      <c r="B886" s="129"/>
      <c r="C886" s="20"/>
      <c r="D886" s="20"/>
      <c r="E886" s="20"/>
      <c r="F886" s="20"/>
      <c r="G886" s="20"/>
      <c r="H886" s="21"/>
      <c r="I886" s="56"/>
      <c r="J886" s="59"/>
    </row>
    <row r="887" spans="1:10" s="6" customFormat="1" ht="18" customHeight="1" x14ac:dyDescent="0.2">
      <c r="A887" s="20"/>
      <c r="B887" s="129"/>
      <c r="C887" s="20"/>
      <c r="D887" s="20"/>
      <c r="E887" s="20"/>
      <c r="F887" s="20"/>
      <c r="G887" s="20"/>
      <c r="H887" s="21"/>
      <c r="I887" s="56"/>
      <c r="J887" s="59"/>
    </row>
    <row r="888" spans="1:10" s="6" customFormat="1" ht="18" customHeight="1" x14ac:dyDescent="0.2">
      <c r="A888" s="20"/>
      <c r="B888" s="129"/>
      <c r="C888" s="20"/>
      <c r="D888" s="20"/>
      <c r="E888" s="20"/>
      <c r="F888" s="20"/>
      <c r="G888" s="20"/>
      <c r="H888" s="21"/>
      <c r="I888" s="56"/>
      <c r="J888" s="59"/>
    </row>
    <row r="889" spans="1:10" s="6" customFormat="1" ht="18" customHeight="1" x14ac:dyDescent="0.2">
      <c r="A889" s="20"/>
      <c r="B889" s="129"/>
      <c r="C889" s="20"/>
      <c r="D889" s="20"/>
      <c r="E889" s="20"/>
      <c r="F889" s="20"/>
      <c r="G889" s="20"/>
      <c r="H889" s="21"/>
      <c r="I889" s="56"/>
      <c r="J889" s="59"/>
    </row>
    <row r="890" spans="1:10" s="6" customFormat="1" ht="18" customHeight="1" x14ac:dyDescent="0.2">
      <c r="A890" s="20"/>
      <c r="B890" s="129"/>
      <c r="C890" s="20"/>
      <c r="D890" s="20"/>
      <c r="E890" s="20"/>
      <c r="F890" s="20"/>
      <c r="G890" s="20"/>
      <c r="H890" s="21"/>
      <c r="I890" s="56"/>
      <c r="J890" s="59"/>
    </row>
    <row r="891" spans="1:10" s="6" customFormat="1" ht="18" customHeight="1" x14ac:dyDescent="0.2">
      <c r="A891" s="20"/>
      <c r="B891" s="129"/>
      <c r="C891" s="20"/>
      <c r="D891" s="20"/>
      <c r="E891" s="20"/>
      <c r="F891" s="20"/>
      <c r="G891" s="20"/>
      <c r="H891" s="21"/>
      <c r="I891" s="56"/>
      <c r="J891" s="59"/>
    </row>
    <row r="892" spans="1:10" s="6" customFormat="1" ht="18" customHeight="1" x14ac:dyDescent="0.2">
      <c r="A892" s="20"/>
      <c r="B892" s="129"/>
      <c r="C892" s="20"/>
      <c r="D892" s="20"/>
      <c r="E892" s="20"/>
      <c r="F892" s="20"/>
      <c r="G892" s="20"/>
      <c r="H892" s="21"/>
      <c r="I892" s="56"/>
      <c r="J892" s="59"/>
    </row>
    <row r="893" spans="1:10" s="6" customFormat="1" ht="18" customHeight="1" x14ac:dyDescent="0.2">
      <c r="A893" s="20"/>
      <c r="B893" s="129"/>
      <c r="C893" s="20"/>
      <c r="D893" s="20"/>
      <c r="E893" s="20"/>
      <c r="F893" s="20"/>
      <c r="G893" s="20"/>
      <c r="H893" s="21"/>
      <c r="I893" s="56"/>
      <c r="J893" s="59"/>
    </row>
    <row r="894" spans="1:10" s="6" customFormat="1" ht="19.5" customHeight="1" x14ac:dyDescent="0.2">
      <c r="A894" s="20"/>
      <c r="B894" s="129"/>
      <c r="C894" s="20"/>
      <c r="D894" s="20"/>
      <c r="E894" s="20"/>
      <c r="F894" s="20"/>
      <c r="G894" s="20"/>
      <c r="H894" s="21"/>
      <c r="I894" s="56"/>
      <c r="J894" s="59"/>
    </row>
    <row r="895" spans="1:10" s="6" customFormat="1" ht="19.5" customHeight="1" x14ac:dyDescent="0.2">
      <c r="A895" s="20"/>
      <c r="B895" s="129"/>
      <c r="C895" s="20"/>
      <c r="D895" s="20"/>
      <c r="E895" s="20"/>
      <c r="F895" s="20"/>
      <c r="G895" s="20"/>
      <c r="H895" s="21"/>
      <c r="I895" s="56"/>
      <c r="J895" s="59"/>
    </row>
    <row r="896" spans="1:10" s="6" customFormat="1" ht="19.5" customHeight="1" x14ac:dyDescent="0.2">
      <c r="A896" s="20"/>
      <c r="B896" s="129"/>
      <c r="C896" s="20"/>
      <c r="D896" s="20"/>
      <c r="E896" s="20"/>
      <c r="F896" s="20"/>
      <c r="G896" s="20"/>
      <c r="H896" s="21"/>
      <c r="I896" s="56"/>
      <c r="J896" s="59"/>
    </row>
    <row r="897" spans="1:10" s="6" customFormat="1" ht="19.5" customHeight="1" x14ac:dyDescent="0.2">
      <c r="A897" s="20"/>
      <c r="B897" s="129"/>
      <c r="C897" s="20"/>
      <c r="D897" s="20"/>
      <c r="E897" s="20"/>
      <c r="F897" s="20"/>
      <c r="G897" s="20"/>
      <c r="H897" s="21"/>
      <c r="I897" s="56"/>
      <c r="J897" s="59"/>
    </row>
    <row r="898" spans="1:10" s="6" customFormat="1" ht="30" customHeight="1" x14ac:dyDescent="0.2">
      <c r="A898" s="20"/>
      <c r="B898" s="129"/>
      <c r="C898" s="20"/>
      <c r="D898" s="20"/>
      <c r="E898" s="20"/>
      <c r="F898" s="20"/>
      <c r="G898" s="20"/>
      <c r="H898" s="21"/>
      <c r="I898" s="56"/>
      <c r="J898" s="59"/>
    </row>
    <row r="899" spans="1:10" s="6" customFormat="1" ht="19.5" customHeight="1" x14ac:dyDescent="0.2">
      <c r="A899" s="20"/>
      <c r="B899" s="129"/>
      <c r="C899" s="20"/>
      <c r="D899" s="20"/>
      <c r="E899" s="20"/>
      <c r="F899" s="20"/>
      <c r="G899" s="20"/>
      <c r="H899" s="21"/>
      <c r="I899" s="56"/>
      <c r="J899" s="59"/>
    </row>
    <row r="900" spans="1:10" s="6" customFormat="1" ht="19.5" customHeight="1" x14ac:dyDescent="0.2">
      <c r="A900" s="20"/>
      <c r="B900" s="129"/>
      <c r="C900" s="20"/>
      <c r="D900" s="20"/>
      <c r="E900" s="20"/>
      <c r="F900" s="20"/>
      <c r="G900" s="20"/>
      <c r="H900" s="21"/>
      <c r="I900" s="56"/>
      <c r="J900" s="59"/>
    </row>
    <row r="901" spans="1:10" s="6" customFormat="1" ht="19.5" customHeight="1" x14ac:dyDescent="0.2">
      <c r="A901" s="20"/>
      <c r="B901" s="129"/>
      <c r="C901" s="20"/>
      <c r="D901" s="20"/>
      <c r="E901" s="20"/>
      <c r="F901" s="20"/>
      <c r="G901" s="20"/>
      <c r="H901" s="21"/>
      <c r="I901" s="56"/>
      <c r="J901" s="59"/>
    </row>
    <row r="902" spans="1:10" s="6" customFormat="1" ht="19.5" customHeight="1" x14ac:dyDescent="0.2">
      <c r="A902" s="20"/>
      <c r="B902" s="129"/>
      <c r="C902" s="20"/>
      <c r="D902" s="20"/>
      <c r="E902" s="20"/>
      <c r="F902" s="20"/>
      <c r="G902" s="20"/>
      <c r="H902" s="21"/>
      <c r="I902" s="56"/>
      <c r="J902" s="59"/>
    </row>
    <row r="903" spans="1:10" s="6" customFormat="1" ht="19.5" customHeight="1" x14ac:dyDescent="0.2">
      <c r="A903" s="20"/>
      <c r="B903" s="129"/>
      <c r="C903" s="20"/>
      <c r="D903" s="20"/>
      <c r="E903" s="20"/>
      <c r="F903" s="20"/>
      <c r="G903" s="20"/>
      <c r="H903" s="21"/>
      <c r="I903" s="56"/>
      <c r="J903" s="59"/>
    </row>
    <row r="904" spans="1:10" s="6" customFormat="1" ht="19.5" customHeight="1" x14ac:dyDescent="0.2">
      <c r="A904" s="20"/>
      <c r="B904" s="129"/>
      <c r="C904" s="20"/>
      <c r="D904" s="20"/>
      <c r="E904" s="20"/>
      <c r="F904" s="20"/>
      <c r="G904" s="20"/>
      <c r="H904" s="21"/>
      <c r="I904" s="56"/>
      <c r="J904" s="59"/>
    </row>
    <row r="905" spans="1:10" s="6" customFormat="1" ht="19.5" customHeight="1" x14ac:dyDescent="0.2">
      <c r="A905" s="20"/>
      <c r="B905" s="129"/>
      <c r="C905" s="20"/>
      <c r="D905" s="20"/>
      <c r="E905" s="20"/>
      <c r="F905" s="20"/>
      <c r="G905" s="20"/>
      <c r="H905" s="21"/>
      <c r="I905" s="56"/>
      <c r="J905" s="59"/>
    </row>
    <row r="906" spans="1:10" s="6" customFormat="1" ht="19.5" customHeight="1" x14ac:dyDescent="0.2">
      <c r="A906" s="20"/>
      <c r="B906" s="129"/>
      <c r="C906" s="20"/>
      <c r="D906" s="20"/>
      <c r="E906" s="20"/>
      <c r="F906" s="20"/>
      <c r="G906" s="20"/>
      <c r="H906" s="21"/>
      <c r="I906" s="56"/>
      <c r="J906" s="59"/>
    </row>
    <row r="907" spans="1:10" s="6" customFormat="1" ht="19.5" customHeight="1" x14ac:dyDescent="0.2">
      <c r="A907" s="20"/>
      <c r="B907" s="129"/>
      <c r="C907" s="20"/>
      <c r="D907" s="20"/>
      <c r="E907" s="20"/>
      <c r="F907" s="20"/>
      <c r="G907" s="20"/>
      <c r="H907" s="21"/>
      <c r="I907" s="56"/>
      <c r="J907" s="59"/>
    </row>
    <row r="908" spans="1:10" s="6" customFormat="1" ht="19.5" customHeight="1" x14ac:dyDescent="0.2">
      <c r="A908" s="20"/>
      <c r="B908" s="129"/>
      <c r="C908" s="20"/>
      <c r="D908" s="20"/>
      <c r="E908" s="20"/>
      <c r="F908" s="20"/>
      <c r="G908" s="20"/>
      <c r="H908" s="21"/>
      <c r="I908" s="56"/>
      <c r="J908" s="59"/>
    </row>
    <row r="909" spans="1:10" s="6" customFormat="1" ht="19.5" customHeight="1" x14ac:dyDescent="0.2">
      <c r="A909" s="20"/>
      <c r="B909" s="129"/>
      <c r="C909" s="20"/>
      <c r="D909" s="20"/>
      <c r="E909" s="20"/>
      <c r="F909" s="20"/>
      <c r="G909" s="20"/>
      <c r="H909" s="21"/>
      <c r="I909" s="56"/>
      <c r="J909" s="59"/>
    </row>
    <row r="910" spans="1:10" s="6" customFormat="1" ht="19.5" customHeight="1" x14ac:dyDescent="0.2">
      <c r="A910" s="20"/>
      <c r="B910" s="129"/>
      <c r="C910" s="20"/>
      <c r="D910" s="20"/>
      <c r="E910" s="20"/>
      <c r="F910" s="20"/>
      <c r="G910" s="20"/>
      <c r="H910" s="21"/>
      <c r="I910" s="56"/>
      <c r="J910" s="59"/>
    </row>
    <row r="911" spans="1:10" s="6" customFormat="1" ht="19.5" customHeight="1" x14ac:dyDescent="0.2">
      <c r="A911" s="20"/>
      <c r="B911" s="129"/>
      <c r="C911" s="20"/>
      <c r="D911" s="20"/>
      <c r="E911" s="20"/>
      <c r="F911" s="20"/>
      <c r="G911" s="20"/>
      <c r="H911" s="21"/>
      <c r="I911" s="56"/>
      <c r="J911" s="59"/>
    </row>
    <row r="912" spans="1:10" s="6" customFormat="1" ht="19.5" customHeight="1" x14ac:dyDescent="0.2">
      <c r="A912" s="20"/>
      <c r="B912" s="129"/>
      <c r="C912" s="20"/>
      <c r="D912" s="20"/>
      <c r="E912" s="20"/>
      <c r="F912" s="20"/>
      <c r="G912" s="20"/>
      <c r="H912" s="21"/>
      <c r="I912" s="56"/>
      <c r="J912" s="59"/>
    </row>
    <row r="913" spans="1:10" s="6" customFormat="1" ht="19.5" customHeight="1" x14ac:dyDescent="0.2">
      <c r="A913" s="20"/>
      <c r="B913" s="129"/>
      <c r="C913" s="20"/>
      <c r="D913" s="20"/>
      <c r="E913" s="20"/>
      <c r="F913" s="20"/>
      <c r="G913" s="20"/>
      <c r="H913" s="21"/>
      <c r="I913" s="56"/>
      <c r="J913" s="59"/>
    </row>
    <row r="914" spans="1:10" s="6" customFormat="1" ht="19.5" customHeight="1" x14ac:dyDescent="0.2">
      <c r="A914" s="20"/>
      <c r="B914" s="129"/>
      <c r="C914" s="20"/>
      <c r="D914" s="20"/>
      <c r="E914" s="20"/>
      <c r="F914" s="20"/>
      <c r="G914" s="20"/>
      <c r="H914" s="21"/>
      <c r="I914" s="56"/>
      <c r="J914" s="59"/>
    </row>
    <row r="915" spans="1:10" s="6" customFormat="1" ht="19.5" customHeight="1" x14ac:dyDescent="0.2">
      <c r="A915" s="20"/>
      <c r="B915" s="129"/>
      <c r="C915" s="20"/>
      <c r="D915" s="20"/>
      <c r="E915" s="20"/>
      <c r="F915" s="20"/>
      <c r="G915" s="20"/>
      <c r="H915" s="21"/>
      <c r="I915" s="56"/>
      <c r="J915" s="59"/>
    </row>
    <row r="916" spans="1:10" s="6" customFormat="1" ht="19.5" customHeight="1" x14ac:dyDescent="0.2">
      <c r="A916" s="20"/>
      <c r="B916" s="129"/>
      <c r="C916" s="20"/>
      <c r="D916" s="20"/>
      <c r="E916" s="20"/>
      <c r="F916" s="20"/>
      <c r="G916" s="20"/>
      <c r="H916" s="21"/>
      <c r="I916" s="56"/>
      <c r="J916" s="59"/>
    </row>
    <row r="917" spans="1:10" s="6" customFormat="1" ht="19.5" customHeight="1" x14ac:dyDescent="0.2">
      <c r="A917" s="20"/>
      <c r="B917" s="129"/>
      <c r="C917" s="20"/>
      <c r="D917" s="20"/>
      <c r="E917" s="20"/>
      <c r="F917" s="20"/>
      <c r="G917" s="20"/>
      <c r="H917" s="21"/>
      <c r="I917" s="56"/>
      <c r="J917" s="59"/>
    </row>
    <row r="918" spans="1:10" s="6" customFormat="1" ht="34.5" customHeight="1" x14ac:dyDescent="0.2">
      <c r="A918" s="20"/>
      <c r="B918" s="129"/>
      <c r="C918" s="20"/>
      <c r="D918" s="20"/>
      <c r="E918" s="20"/>
      <c r="F918" s="20"/>
      <c r="G918" s="20"/>
      <c r="H918" s="21"/>
      <c r="I918" s="56"/>
      <c r="J918" s="59"/>
    </row>
    <row r="919" spans="1:10" s="6" customFormat="1" ht="19.5" customHeight="1" x14ac:dyDescent="0.2">
      <c r="A919" s="20"/>
      <c r="B919" s="129"/>
      <c r="C919" s="20"/>
      <c r="D919" s="20"/>
      <c r="E919" s="20"/>
      <c r="F919" s="20"/>
      <c r="G919" s="20"/>
      <c r="H919" s="21"/>
      <c r="I919" s="56"/>
      <c r="J919" s="59"/>
    </row>
    <row r="920" spans="1:10" s="6" customFormat="1" ht="19.5" customHeight="1" x14ac:dyDescent="0.2">
      <c r="A920" s="20"/>
      <c r="B920" s="129"/>
      <c r="C920" s="20"/>
      <c r="D920" s="20"/>
      <c r="E920" s="20"/>
      <c r="F920" s="20"/>
      <c r="G920" s="20"/>
      <c r="H920" s="21"/>
      <c r="I920" s="56"/>
      <c r="J920" s="59"/>
    </row>
    <row r="921" spans="1:10" s="6" customFormat="1" ht="19.5" customHeight="1" x14ac:dyDescent="0.2">
      <c r="A921" s="20"/>
      <c r="B921" s="129"/>
      <c r="C921" s="20"/>
      <c r="D921" s="20"/>
      <c r="E921" s="20"/>
      <c r="F921" s="20"/>
      <c r="G921" s="20"/>
      <c r="H921" s="21"/>
      <c r="I921" s="56"/>
      <c r="J921" s="59"/>
    </row>
    <row r="922" spans="1:10" s="6" customFormat="1" ht="19.5" customHeight="1" x14ac:dyDescent="0.2">
      <c r="A922" s="20"/>
      <c r="B922" s="129"/>
      <c r="C922" s="20"/>
      <c r="D922" s="20"/>
      <c r="E922" s="20"/>
      <c r="F922" s="20"/>
      <c r="G922" s="20"/>
      <c r="H922" s="21"/>
      <c r="I922" s="56"/>
      <c r="J922" s="59"/>
    </row>
    <row r="923" spans="1:10" s="6" customFormat="1" ht="19.5" customHeight="1" x14ac:dyDescent="0.2">
      <c r="A923" s="20"/>
      <c r="B923" s="129"/>
      <c r="C923" s="20"/>
      <c r="D923" s="20"/>
      <c r="E923" s="20"/>
      <c r="F923" s="20"/>
      <c r="G923" s="20"/>
      <c r="H923" s="21"/>
      <c r="I923" s="56"/>
      <c r="J923" s="59"/>
    </row>
    <row r="924" spans="1:10" s="6" customFormat="1" ht="19.5" customHeight="1" x14ac:dyDescent="0.2">
      <c r="A924" s="20"/>
      <c r="B924" s="129"/>
      <c r="C924" s="20"/>
      <c r="D924" s="20"/>
      <c r="E924" s="20"/>
      <c r="F924" s="20"/>
      <c r="G924" s="20"/>
      <c r="H924" s="21"/>
      <c r="I924" s="56"/>
      <c r="J924" s="59"/>
    </row>
    <row r="925" spans="1:10" s="6" customFormat="1" ht="19.5" customHeight="1" x14ac:dyDescent="0.2">
      <c r="A925" s="20"/>
      <c r="B925" s="129"/>
      <c r="C925" s="20"/>
      <c r="D925" s="20"/>
      <c r="E925" s="20"/>
      <c r="F925" s="20"/>
      <c r="G925" s="20"/>
      <c r="H925" s="21"/>
      <c r="I925" s="56"/>
      <c r="J925" s="59"/>
    </row>
    <row r="926" spans="1:10" s="6" customFormat="1" ht="19.5" customHeight="1" x14ac:dyDescent="0.2">
      <c r="A926" s="20"/>
      <c r="B926" s="129"/>
      <c r="C926" s="20"/>
      <c r="D926" s="20"/>
      <c r="E926" s="20"/>
      <c r="F926" s="20"/>
      <c r="G926" s="20"/>
      <c r="H926" s="21"/>
      <c r="I926" s="56"/>
      <c r="J926" s="59"/>
    </row>
    <row r="927" spans="1:10" s="6" customFormat="1" ht="19.5" customHeight="1" x14ac:dyDescent="0.2">
      <c r="A927" s="20"/>
      <c r="B927" s="129"/>
      <c r="C927" s="20"/>
      <c r="D927" s="20"/>
      <c r="E927" s="20"/>
      <c r="F927" s="20"/>
      <c r="G927" s="20"/>
      <c r="H927" s="21"/>
      <c r="I927" s="56"/>
      <c r="J927" s="59"/>
    </row>
    <row r="928" spans="1:10" s="6" customFormat="1" ht="19.5" customHeight="1" x14ac:dyDescent="0.2">
      <c r="A928" s="20"/>
      <c r="B928" s="129"/>
      <c r="C928" s="20"/>
      <c r="D928" s="20"/>
      <c r="E928" s="20"/>
      <c r="F928" s="20"/>
      <c r="G928" s="20"/>
      <c r="H928" s="21"/>
      <c r="I928" s="56"/>
      <c r="J928" s="59"/>
    </row>
    <row r="929" spans="1:10" s="6" customFormat="1" ht="19.5" customHeight="1" x14ac:dyDescent="0.2">
      <c r="A929" s="20"/>
      <c r="B929" s="129"/>
      <c r="C929" s="20"/>
      <c r="D929" s="20"/>
      <c r="E929" s="20"/>
      <c r="F929" s="20"/>
      <c r="G929" s="20"/>
      <c r="H929" s="21"/>
      <c r="I929" s="56"/>
      <c r="J929" s="59"/>
    </row>
    <row r="930" spans="1:10" s="6" customFormat="1" ht="19.5" customHeight="1" x14ac:dyDescent="0.2">
      <c r="A930" s="20"/>
      <c r="B930" s="129"/>
      <c r="C930" s="20"/>
      <c r="D930" s="20"/>
      <c r="E930" s="20"/>
      <c r="F930" s="20"/>
      <c r="G930" s="20"/>
      <c r="H930" s="21"/>
      <c r="I930" s="56"/>
      <c r="J930" s="59"/>
    </row>
    <row r="931" spans="1:10" s="6" customFormat="1" ht="19.5" customHeight="1" x14ac:dyDescent="0.2">
      <c r="A931" s="20"/>
      <c r="B931" s="129"/>
      <c r="C931" s="20"/>
      <c r="D931" s="20"/>
      <c r="E931" s="20"/>
      <c r="F931" s="20"/>
      <c r="G931" s="20"/>
      <c r="H931" s="21"/>
      <c r="I931" s="56"/>
      <c r="J931" s="59"/>
    </row>
    <row r="932" spans="1:10" s="6" customFormat="1" ht="19.5" customHeight="1" x14ac:dyDescent="0.2">
      <c r="A932" s="20"/>
      <c r="B932" s="129"/>
      <c r="C932" s="20"/>
      <c r="D932" s="20"/>
      <c r="E932" s="20"/>
      <c r="F932" s="20"/>
      <c r="G932" s="20"/>
      <c r="H932" s="21"/>
      <c r="I932" s="56"/>
      <c r="J932" s="59"/>
    </row>
    <row r="933" spans="1:10" s="6" customFormat="1" ht="19.5" customHeight="1" x14ac:dyDescent="0.2">
      <c r="A933" s="20"/>
      <c r="B933" s="129"/>
      <c r="C933" s="20"/>
      <c r="D933" s="20"/>
      <c r="E933" s="20"/>
      <c r="F933" s="20"/>
      <c r="G933" s="20"/>
      <c r="H933" s="21"/>
      <c r="I933" s="56"/>
      <c r="J933" s="59"/>
    </row>
    <row r="934" spans="1:10" s="6" customFormat="1" ht="19.5" customHeight="1" x14ac:dyDescent="0.2">
      <c r="A934" s="20"/>
      <c r="B934" s="129"/>
      <c r="C934" s="20"/>
      <c r="D934" s="20"/>
      <c r="E934" s="20"/>
      <c r="F934" s="20"/>
      <c r="G934" s="20"/>
      <c r="H934" s="21"/>
      <c r="I934" s="56"/>
      <c r="J934" s="59"/>
    </row>
    <row r="935" spans="1:10" s="6" customFormat="1" ht="19.5" customHeight="1" x14ac:dyDescent="0.2">
      <c r="A935" s="20"/>
      <c r="B935" s="129"/>
      <c r="C935" s="20"/>
      <c r="D935" s="20"/>
      <c r="E935" s="20"/>
      <c r="F935" s="20"/>
      <c r="G935" s="20"/>
      <c r="H935" s="21"/>
      <c r="I935" s="56"/>
      <c r="J935" s="59"/>
    </row>
    <row r="936" spans="1:10" s="6" customFormat="1" ht="19.5" customHeight="1" x14ac:dyDescent="0.2">
      <c r="A936" s="20"/>
      <c r="B936" s="129"/>
      <c r="C936" s="20"/>
      <c r="D936" s="20"/>
      <c r="E936" s="20"/>
      <c r="F936" s="20"/>
      <c r="G936" s="20"/>
      <c r="H936" s="21"/>
      <c r="I936" s="56"/>
      <c r="J936" s="59"/>
    </row>
    <row r="937" spans="1:10" s="6" customFormat="1" ht="19.5" customHeight="1" x14ac:dyDescent="0.2">
      <c r="A937" s="20"/>
      <c r="B937" s="129"/>
      <c r="C937" s="20"/>
      <c r="D937" s="20"/>
      <c r="E937" s="20"/>
      <c r="F937" s="20"/>
      <c r="G937" s="20"/>
      <c r="H937" s="21"/>
      <c r="I937" s="56"/>
      <c r="J937" s="59"/>
    </row>
    <row r="938" spans="1:10" s="6" customFormat="1" ht="19.5" customHeight="1" x14ac:dyDescent="0.2">
      <c r="A938" s="20"/>
      <c r="B938" s="129"/>
      <c r="C938" s="20"/>
      <c r="D938" s="20"/>
      <c r="E938" s="20"/>
      <c r="F938" s="20"/>
      <c r="G938" s="20"/>
      <c r="H938" s="21"/>
      <c r="I938" s="56"/>
      <c r="J938" s="59"/>
    </row>
    <row r="939" spans="1:10" s="6" customFormat="1" ht="18" customHeight="1" x14ac:dyDescent="0.2">
      <c r="A939" s="20"/>
      <c r="B939" s="129"/>
      <c r="C939" s="20"/>
      <c r="D939" s="20"/>
      <c r="E939" s="20"/>
      <c r="F939" s="20"/>
      <c r="G939" s="20"/>
      <c r="H939" s="21"/>
      <c r="I939" s="56"/>
      <c r="J939" s="59"/>
    </row>
    <row r="940" spans="1:10" s="6" customFormat="1" ht="18" customHeight="1" x14ac:dyDescent="0.2">
      <c r="A940" s="20"/>
      <c r="B940" s="129"/>
      <c r="C940" s="20"/>
      <c r="D940" s="20"/>
      <c r="E940" s="20"/>
      <c r="F940" s="20"/>
      <c r="G940" s="20"/>
      <c r="H940" s="21"/>
      <c r="I940" s="56"/>
      <c r="J940" s="59"/>
    </row>
    <row r="941" spans="1:10" s="6" customFormat="1" ht="18" customHeight="1" x14ac:dyDescent="0.2">
      <c r="A941" s="20"/>
      <c r="B941" s="129"/>
      <c r="C941" s="20"/>
      <c r="D941" s="20"/>
      <c r="E941" s="20"/>
      <c r="F941" s="20"/>
      <c r="G941" s="20"/>
      <c r="H941" s="21"/>
      <c r="I941" s="56"/>
      <c r="J941" s="59"/>
    </row>
    <row r="942" spans="1:10" s="6" customFormat="1" ht="18" customHeight="1" x14ac:dyDescent="0.2">
      <c r="A942" s="20"/>
      <c r="B942" s="129"/>
      <c r="C942" s="20"/>
      <c r="D942" s="20"/>
      <c r="E942" s="20"/>
      <c r="F942" s="20"/>
      <c r="G942" s="20"/>
      <c r="H942" s="21"/>
      <c r="I942" s="56"/>
      <c r="J942" s="59"/>
    </row>
    <row r="943" spans="1:10" s="6" customFormat="1" ht="18" customHeight="1" x14ac:dyDescent="0.2">
      <c r="A943" s="20"/>
      <c r="B943" s="129"/>
      <c r="C943" s="20"/>
      <c r="D943" s="20"/>
      <c r="E943" s="20"/>
      <c r="F943" s="20"/>
      <c r="G943" s="20"/>
      <c r="H943" s="21"/>
      <c r="I943" s="56"/>
      <c r="J943" s="59"/>
    </row>
    <row r="944" spans="1:10" s="6" customFormat="1" ht="18" customHeight="1" x14ac:dyDescent="0.2">
      <c r="A944" s="20"/>
      <c r="B944" s="129"/>
      <c r="C944" s="20"/>
      <c r="D944" s="20"/>
      <c r="E944" s="20"/>
      <c r="F944" s="20"/>
      <c r="G944" s="20"/>
      <c r="H944" s="21"/>
      <c r="I944" s="56"/>
      <c r="J944" s="59"/>
    </row>
    <row r="945" spans="1:10" s="6" customFormat="1" ht="19.5" customHeight="1" x14ac:dyDescent="0.2">
      <c r="A945" s="20"/>
      <c r="B945" s="129"/>
      <c r="C945" s="20"/>
      <c r="D945" s="20"/>
      <c r="E945" s="20"/>
      <c r="F945" s="20"/>
      <c r="G945" s="20"/>
      <c r="H945" s="21"/>
      <c r="I945" s="56"/>
      <c r="J945" s="59"/>
    </row>
    <row r="946" spans="1:10" s="6" customFormat="1" ht="19.5" customHeight="1" x14ac:dyDescent="0.2">
      <c r="A946" s="20"/>
      <c r="B946" s="129"/>
      <c r="C946" s="20"/>
      <c r="D946" s="20"/>
      <c r="E946" s="20"/>
      <c r="F946" s="20"/>
      <c r="G946" s="20"/>
      <c r="H946" s="21"/>
      <c r="I946" s="56"/>
      <c r="J946" s="59"/>
    </row>
    <row r="947" spans="1:10" s="109" customFormat="1" ht="19.5" customHeight="1" x14ac:dyDescent="0.2">
      <c r="A947" s="20"/>
      <c r="B947" s="129"/>
      <c r="C947" s="20"/>
      <c r="D947" s="20"/>
      <c r="E947" s="20"/>
      <c r="F947" s="20"/>
      <c r="G947" s="20"/>
      <c r="H947" s="21"/>
      <c r="I947" s="56"/>
      <c r="J947" s="75"/>
    </row>
    <row r="948" spans="1:10" s="109" customFormat="1" ht="19.5" customHeight="1" x14ac:dyDescent="0.2">
      <c r="A948" s="20"/>
      <c r="B948" s="129"/>
      <c r="C948" s="20"/>
      <c r="D948" s="20"/>
      <c r="E948" s="20"/>
      <c r="F948" s="20"/>
      <c r="G948" s="20"/>
      <c r="H948" s="21"/>
      <c r="I948" s="56"/>
      <c r="J948" s="75"/>
    </row>
    <row r="949" spans="1:10" s="109" customFormat="1" ht="19.5" customHeight="1" x14ac:dyDescent="0.2">
      <c r="A949" s="20"/>
      <c r="B949" s="129"/>
      <c r="C949" s="20"/>
      <c r="D949" s="20"/>
      <c r="E949" s="20"/>
      <c r="F949" s="20"/>
      <c r="G949" s="20"/>
      <c r="H949" s="21"/>
      <c r="I949" s="56"/>
      <c r="J949" s="75"/>
    </row>
    <row r="950" spans="1:10" s="109" customFormat="1" ht="19.5" customHeight="1" x14ac:dyDescent="0.2">
      <c r="A950" s="20"/>
      <c r="B950" s="129"/>
      <c r="C950" s="20"/>
      <c r="D950" s="20"/>
      <c r="E950" s="20"/>
      <c r="F950" s="20"/>
      <c r="G950" s="20"/>
      <c r="H950" s="21"/>
      <c r="I950" s="56"/>
      <c r="J950" s="75"/>
    </row>
    <row r="951" spans="1:10" s="109" customFormat="1" ht="19.5" customHeight="1" x14ac:dyDescent="0.2">
      <c r="A951" s="20"/>
      <c r="B951" s="129"/>
      <c r="C951" s="20"/>
      <c r="D951" s="20"/>
      <c r="E951" s="20"/>
      <c r="F951" s="20"/>
      <c r="G951" s="20"/>
      <c r="H951" s="21"/>
      <c r="I951" s="56"/>
      <c r="J951" s="75"/>
    </row>
    <row r="952" spans="1:10" s="109" customFormat="1" ht="19.5" customHeight="1" x14ac:dyDescent="0.2">
      <c r="A952" s="20"/>
      <c r="B952" s="129"/>
      <c r="C952" s="20"/>
      <c r="D952" s="20"/>
      <c r="E952" s="20"/>
      <c r="F952" s="20"/>
      <c r="G952" s="20"/>
      <c r="H952" s="21"/>
      <c r="I952" s="56"/>
      <c r="J952" s="75"/>
    </row>
    <row r="953" spans="1:10" s="109" customFormat="1" ht="19.5" customHeight="1" x14ac:dyDescent="0.2">
      <c r="A953" s="20"/>
      <c r="B953" s="129"/>
      <c r="C953" s="20"/>
      <c r="D953" s="20"/>
      <c r="E953" s="20"/>
      <c r="F953" s="20"/>
      <c r="G953" s="20"/>
      <c r="H953" s="21"/>
      <c r="I953" s="56"/>
      <c r="J953" s="75"/>
    </row>
    <row r="954" spans="1:10" s="109" customFormat="1" ht="19.5" customHeight="1" x14ac:dyDescent="0.2">
      <c r="A954" s="20"/>
      <c r="B954" s="129"/>
      <c r="C954" s="20"/>
      <c r="D954" s="20"/>
      <c r="E954" s="20"/>
      <c r="F954" s="20"/>
      <c r="G954" s="20"/>
      <c r="H954" s="21"/>
      <c r="I954" s="56"/>
      <c r="J954" s="75"/>
    </row>
    <row r="955" spans="1:10" s="109" customFormat="1" ht="19.5" customHeight="1" x14ac:dyDescent="0.2">
      <c r="A955" s="20"/>
      <c r="B955" s="129"/>
      <c r="C955" s="20"/>
      <c r="D955" s="20"/>
      <c r="E955" s="20"/>
      <c r="F955" s="20"/>
      <c r="G955" s="20"/>
      <c r="H955" s="21"/>
      <c r="I955" s="56"/>
      <c r="J955" s="75"/>
    </row>
    <row r="956" spans="1:10" s="109" customFormat="1" ht="19.5" customHeight="1" x14ac:dyDescent="0.2">
      <c r="A956" s="20"/>
      <c r="B956" s="129"/>
      <c r="C956" s="20"/>
      <c r="D956" s="20"/>
      <c r="E956" s="20"/>
      <c r="F956" s="20"/>
      <c r="G956" s="20"/>
      <c r="H956" s="21"/>
      <c r="I956" s="56"/>
      <c r="J956" s="75"/>
    </row>
    <row r="957" spans="1:10" s="109" customFormat="1" ht="19.5" customHeight="1" x14ac:dyDescent="0.2">
      <c r="A957" s="20"/>
      <c r="B957" s="129"/>
      <c r="C957" s="20"/>
      <c r="D957" s="20"/>
      <c r="E957" s="20"/>
      <c r="F957" s="20"/>
      <c r="G957" s="20"/>
      <c r="H957" s="21"/>
      <c r="I957" s="56"/>
      <c r="J957" s="75"/>
    </row>
    <row r="958" spans="1:10" s="109" customFormat="1" ht="19.5" customHeight="1" x14ac:dyDescent="0.2">
      <c r="A958" s="20"/>
      <c r="B958" s="129"/>
      <c r="C958" s="20"/>
      <c r="D958" s="20"/>
      <c r="E958" s="20"/>
      <c r="F958" s="20"/>
      <c r="G958" s="20"/>
      <c r="H958" s="21"/>
      <c r="I958" s="56"/>
      <c r="J958" s="75"/>
    </row>
    <row r="959" spans="1:10" s="109" customFormat="1" ht="19.5" customHeight="1" x14ac:dyDescent="0.2">
      <c r="A959" s="20"/>
      <c r="B959" s="129"/>
      <c r="C959" s="20"/>
      <c r="D959" s="20"/>
      <c r="E959" s="20"/>
      <c r="F959" s="20"/>
      <c r="G959" s="20"/>
      <c r="H959" s="21"/>
      <c r="I959" s="56"/>
      <c r="J959" s="75"/>
    </row>
    <row r="960" spans="1:10" s="109" customFormat="1" ht="19.5" customHeight="1" x14ac:dyDescent="0.2">
      <c r="A960" s="20"/>
      <c r="B960" s="129"/>
      <c r="C960" s="20"/>
      <c r="D960" s="20"/>
      <c r="E960" s="20"/>
      <c r="F960" s="20"/>
      <c r="G960" s="20"/>
      <c r="H960" s="21"/>
      <c r="I960" s="56"/>
      <c r="J960" s="75"/>
    </row>
    <row r="961" spans="1:10" s="109" customFormat="1" ht="19.5" customHeight="1" x14ac:dyDescent="0.2">
      <c r="A961" s="20"/>
      <c r="B961" s="129"/>
      <c r="C961" s="20"/>
      <c r="D961" s="20"/>
      <c r="E961" s="20"/>
      <c r="F961" s="20"/>
      <c r="G961" s="20"/>
      <c r="H961" s="21"/>
      <c r="I961" s="56"/>
      <c r="J961" s="75"/>
    </row>
    <row r="962" spans="1:10" s="109" customFormat="1" ht="19.5" customHeight="1" x14ac:dyDescent="0.2">
      <c r="A962" s="20"/>
      <c r="B962" s="129"/>
      <c r="C962" s="20"/>
      <c r="D962" s="20"/>
      <c r="E962" s="20"/>
      <c r="F962" s="20"/>
      <c r="G962" s="20"/>
      <c r="H962" s="21"/>
      <c r="I962" s="56"/>
      <c r="J962" s="75"/>
    </row>
    <row r="963" spans="1:10" s="109" customFormat="1" ht="19.5" customHeight="1" x14ac:dyDescent="0.2">
      <c r="A963" s="20"/>
      <c r="B963" s="129"/>
      <c r="C963" s="20"/>
      <c r="D963" s="20"/>
      <c r="E963" s="20"/>
      <c r="F963" s="20"/>
      <c r="G963" s="20"/>
      <c r="H963" s="21"/>
      <c r="I963" s="56"/>
      <c r="J963" s="75"/>
    </row>
    <row r="964" spans="1:10" s="109" customFormat="1" ht="19.5" customHeight="1" x14ac:dyDescent="0.2">
      <c r="A964" s="20"/>
      <c r="B964" s="129"/>
      <c r="C964" s="20"/>
      <c r="D964" s="20"/>
      <c r="E964" s="20"/>
      <c r="F964" s="20"/>
      <c r="G964" s="20"/>
      <c r="H964" s="21"/>
      <c r="I964" s="56"/>
      <c r="J964" s="75"/>
    </row>
    <row r="965" spans="1:10" s="109" customFormat="1" ht="19.5" customHeight="1" x14ac:dyDescent="0.2">
      <c r="A965" s="20"/>
      <c r="B965" s="129"/>
      <c r="C965" s="20"/>
      <c r="D965" s="20"/>
      <c r="E965" s="20"/>
      <c r="F965" s="20"/>
      <c r="G965" s="20"/>
      <c r="H965" s="21"/>
      <c r="I965" s="56"/>
      <c r="J965" s="75"/>
    </row>
    <row r="966" spans="1:10" s="109" customFormat="1" ht="19.5" customHeight="1" x14ac:dyDescent="0.2">
      <c r="A966" s="20"/>
      <c r="B966" s="129"/>
      <c r="C966" s="20"/>
      <c r="D966" s="20"/>
      <c r="E966" s="20"/>
      <c r="F966" s="20"/>
      <c r="G966" s="20"/>
      <c r="H966" s="21"/>
      <c r="I966" s="56"/>
      <c r="J966" s="75"/>
    </row>
    <row r="967" spans="1:10" s="109" customFormat="1" ht="21" customHeight="1" x14ac:dyDescent="0.2">
      <c r="A967" s="20"/>
      <c r="B967" s="129"/>
      <c r="C967" s="20"/>
      <c r="D967" s="20"/>
      <c r="E967" s="20"/>
      <c r="F967" s="20"/>
      <c r="G967" s="20"/>
      <c r="H967" s="21"/>
      <c r="I967" s="56"/>
      <c r="J967" s="75"/>
    </row>
    <row r="968" spans="1:10" s="109" customFormat="1" ht="21" customHeight="1" x14ac:dyDescent="0.2">
      <c r="A968" s="20"/>
      <c r="B968" s="129"/>
      <c r="C968" s="20"/>
      <c r="D968" s="20"/>
      <c r="E968" s="20"/>
      <c r="F968" s="20"/>
      <c r="G968" s="20"/>
      <c r="H968" s="21"/>
      <c r="I968" s="56"/>
      <c r="J968" s="75"/>
    </row>
    <row r="969" spans="1:10" s="109" customFormat="1" ht="21" customHeight="1" x14ac:dyDescent="0.2">
      <c r="A969" s="20"/>
      <c r="B969" s="129"/>
      <c r="C969" s="20"/>
      <c r="D969" s="20"/>
      <c r="E969" s="20"/>
      <c r="F969" s="20"/>
      <c r="G969" s="20"/>
      <c r="H969" s="21"/>
      <c r="I969" s="56"/>
      <c r="J969" s="75"/>
    </row>
    <row r="970" spans="1:10" s="109" customFormat="1" ht="21" customHeight="1" x14ac:dyDescent="0.2">
      <c r="A970" s="20"/>
      <c r="B970" s="129"/>
      <c r="C970" s="20"/>
      <c r="D970" s="20"/>
      <c r="E970" s="20"/>
      <c r="F970" s="20"/>
      <c r="G970" s="20"/>
      <c r="H970" s="21"/>
      <c r="I970" s="56"/>
      <c r="J970" s="75"/>
    </row>
    <row r="971" spans="1:10" s="109" customFormat="1" ht="21" customHeight="1" x14ac:dyDescent="0.2">
      <c r="A971" s="20"/>
      <c r="B971" s="129"/>
      <c r="C971" s="20"/>
      <c r="D971" s="20"/>
      <c r="E971" s="20"/>
      <c r="F971" s="20"/>
      <c r="G971" s="20"/>
      <c r="H971" s="21"/>
      <c r="I971" s="56"/>
      <c r="J971" s="75"/>
    </row>
    <row r="972" spans="1:10" s="109" customFormat="1" ht="21" customHeight="1" x14ac:dyDescent="0.2">
      <c r="A972" s="20"/>
      <c r="B972" s="129"/>
      <c r="C972" s="20"/>
      <c r="D972" s="20"/>
      <c r="E972" s="20"/>
      <c r="F972" s="20"/>
      <c r="G972" s="20"/>
      <c r="H972" s="21"/>
      <c r="I972" s="56"/>
      <c r="J972" s="75"/>
    </row>
    <row r="973" spans="1:10" s="109" customFormat="1" ht="21" customHeight="1" x14ac:dyDescent="0.2">
      <c r="A973" s="20"/>
      <c r="B973" s="129"/>
      <c r="C973" s="20"/>
      <c r="D973" s="20"/>
      <c r="E973" s="20"/>
      <c r="F973" s="20"/>
      <c r="G973" s="20"/>
      <c r="H973" s="21"/>
      <c r="I973" s="56"/>
      <c r="J973" s="75"/>
    </row>
    <row r="974" spans="1:10" s="109" customFormat="1" ht="21" customHeight="1" x14ac:dyDescent="0.2">
      <c r="A974" s="20"/>
      <c r="B974" s="129"/>
      <c r="C974" s="20"/>
      <c r="D974" s="20"/>
      <c r="E974" s="20"/>
      <c r="F974" s="20"/>
      <c r="G974" s="20"/>
      <c r="H974" s="21"/>
      <c r="I974" s="56"/>
      <c r="J974" s="75"/>
    </row>
    <row r="975" spans="1:10" s="109" customFormat="1" ht="21" customHeight="1" x14ac:dyDescent="0.2">
      <c r="A975" s="20"/>
      <c r="B975" s="129"/>
      <c r="C975" s="20"/>
      <c r="D975" s="20"/>
      <c r="E975" s="20"/>
      <c r="F975" s="20"/>
      <c r="G975" s="20"/>
      <c r="H975" s="21"/>
      <c r="I975" s="56"/>
      <c r="J975" s="75"/>
    </row>
    <row r="976" spans="1:10" s="109" customFormat="1" ht="21" customHeight="1" x14ac:dyDescent="0.2">
      <c r="A976" s="20"/>
      <c r="B976" s="129"/>
      <c r="C976" s="20"/>
      <c r="D976" s="20"/>
      <c r="E976" s="20"/>
      <c r="F976" s="20"/>
      <c r="G976" s="20"/>
      <c r="H976" s="21"/>
      <c r="I976" s="56"/>
      <c r="J976" s="75"/>
    </row>
    <row r="977" spans="1:10" s="109" customFormat="1" ht="21" customHeight="1" x14ac:dyDescent="0.2">
      <c r="A977" s="20"/>
      <c r="B977" s="129"/>
      <c r="C977" s="20"/>
      <c r="D977" s="20"/>
      <c r="E977" s="20"/>
      <c r="F977" s="20"/>
      <c r="G977" s="20"/>
      <c r="H977" s="21"/>
      <c r="I977" s="56"/>
      <c r="J977" s="75"/>
    </row>
    <row r="978" spans="1:10" s="109" customFormat="1" ht="21" customHeight="1" x14ac:dyDescent="0.2">
      <c r="A978" s="20"/>
      <c r="B978" s="129"/>
      <c r="C978" s="20"/>
      <c r="D978" s="20"/>
      <c r="E978" s="20"/>
      <c r="F978" s="20"/>
      <c r="G978" s="20"/>
      <c r="H978" s="21"/>
      <c r="I978" s="56"/>
      <c r="J978" s="75"/>
    </row>
    <row r="979" spans="1:10" s="109" customFormat="1" ht="21" customHeight="1" x14ac:dyDescent="0.2">
      <c r="A979" s="20"/>
      <c r="B979" s="129"/>
      <c r="C979" s="20"/>
      <c r="D979" s="20"/>
      <c r="E979" s="20"/>
      <c r="F979" s="20"/>
      <c r="G979" s="20"/>
      <c r="H979" s="21"/>
      <c r="I979" s="56"/>
      <c r="J979" s="75"/>
    </row>
    <row r="980" spans="1:10" s="109" customFormat="1" ht="21" customHeight="1" x14ac:dyDescent="0.2">
      <c r="A980" s="20"/>
      <c r="B980" s="129"/>
      <c r="C980" s="20"/>
      <c r="D980" s="20"/>
      <c r="E980" s="20"/>
      <c r="F980" s="20"/>
      <c r="G980" s="20"/>
      <c r="H980" s="21"/>
      <c r="I980" s="56"/>
      <c r="J980" s="75"/>
    </row>
    <row r="981" spans="1:10" s="109" customFormat="1" ht="21" customHeight="1" x14ac:dyDescent="0.2">
      <c r="A981" s="20"/>
      <c r="B981" s="129"/>
      <c r="C981" s="20"/>
      <c r="D981" s="20"/>
      <c r="E981" s="20"/>
      <c r="F981" s="20"/>
      <c r="G981" s="20"/>
      <c r="H981" s="21"/>
      <c r="I981" s="56"/>
      <c r="J981" s="75"/>
    </row>
    <row r="982" spans="1:10" s="109" customFormat="1" ht="21" customHeight="1" x14ac:dyDescent="0.2">
      <c r="A982" s="20"/>
      <c r="B982" s="129"/>
      <c r="C982" s="20"/>
      <c r="D982" s="20"/>
      <c r="E982" s="20"/>
      <c r="F982" s="20"/>
      <c r="G982" s="20"/>
      <c r="H982" s="21"/>
      <c r="I982" s="56"/>
      <c r="J982" s="75"/>
    </row>
    <row r="983" spans="1:10" s="109" customFormat="1" ht="21" customHeight="1" x14ac:dyDescent="0.2">
      <c r="A983" s="20"/>
      <c r="B983" s="129"/>
      <c r="C983" s="20"/>
      <c r="D983" s="20"/>
      <c r="E983" s="20"/>
      <c r="F983" s="20"/>
      <c r="G983" s="20"/>
      <c r="H983" s="21"/>
      <c r="I983" s="56"/>
      <c r="J983" s="75"/>
    </row>
    <row r="984" spans="1:10" s="109" customFormat="1" ht="21" customHeight="1" x14ac:dyDescent="0.2">
      <c r="A984" s="20"/>
      <c r="B984" s="129"/>
      <c r="C984" s="20"/>
      <c r="D984" s="20"/>
      <c r="E984" s="20"/>
      <c r="F984" s="20"/>
      <c r="G984" s="20"/>
      <c r="H984" s="21"/>
      <c r="I984" s="56"/>
      <c r="J984" s="75"/>
    </row>
    <row r="985" spans="1:10" s="109" customFormat="1" ht="21" customHeight="1" x14ac:dyDescent="0.2">
      <c r="A985" s="20"/>
      <c r="B985" s="129"/>
      <c r="C985" s="20"/>
      <c r="D985" s="20"/>
      <c r="E985" s="20"/>
      <c r="F985" s="20"/>
      <c r="G985" s="20"/>
      <c r="H985" s="21"/>
      <c r="I985" s="56"/>
      <c r="J985" s="75"/>
    </row>
    <row r="986" spans="1:10" s="109" customFormat="1" ht="21" customHeight="1" x14ac:dyDescent="0.2">
      <c r="A986" s="20"/>
      <c r="B986" s="129"/>
      <c r="C986" s="20"/>
      <c r="D986" s="20"/>
      <c r="E986" s="20"/>
      <c r="F986" s="20"/>
      <c r="G986" s="20"/>
      <c r="H986" s="21"/>
      <c r="I986" s="56"/>
      <c r="J986" s="75"/>
    </row>
    <row r="987" spans="1:10" s="109" customFormat="1" ht="21" customHeight="1" x14ac:dyDescent="0.2">
      <c r="A987" s="20"/>
      <c r="B987" s="129"/>
      <c r="C987" s="20"/>
      <c r="D987" s="20"/>
      <c r="E987" s="20"/>
      <c r="F987" s="20"/>
      <c r="G987" s="20"/>
      <c r="H987" s="21"/>
      <c r="I987" s="56"/>
      <c r="J987" s="75"/>
    </row>
    <row r="988" spans="1:10" s="109" customFormat="1" ht="21" customHeight="1" x14ac:dyDescent="0.2">
      <c r="A988" s="20"/>
      <c r="B988" s="129"/>
      <c r="C988" s="20"/>
      <c r="D988" s="20"/>
      <c r="E988" s="20"/>
      <c r="F988" s="20"/>
      <c r="G988" s="20"/>
      <c r="H988" s="21"/>
      <c r="I988" s="56"/>
      <c r="J988" s="75"/>
    </row>
    <row r="989" spans="1:10" s="109" customFormat="1" ht="21" customHeight="1" x14ac:dyDescent="0.2">
      <c r="A989" s="20"/>
      <c r="B989" s="129"/>
      <c r="C989" s="20"/>
      <c r="D989" s="20"/>
      <c r="E989" s="20"/>
      <c r="F989" s="20"/>
      <c r="G989" s="20"/>
      <c r="H989" s="21"/>
      <c r="I989" s="56"/>
      <c r="J989" s="75"/>
    </row>
    <row r="990" spans="1:10" s="109" customFormat="1" ht="21" customHeight="1" x14ac:dyDescent="0.2">
      <c r="A990" s="20"/>
      <c r="B990" s="129"/>
      <c r="C990" s="20"/>
      <c r="D990" s="20"/>
      <c r="E990" s="20"/>
      <c r="F990" s="20"/>
      <c r="G990" s="20"/>
      <c r="H990" s="21"/>
      <c r="I990" s="56"/>
      <c r="J990" s="75"/>
    </row>
    <row r="991" spans="1:10" s="109" customFormat="1" ht="21" customHeight="1" x14ac:dyDescent="0.2">
      <c r="A991" s="20"/>
      <c r="B991" s="129"/>
      <c r="C991" s="20"/>
      <c r="D991" s="20"/>
      <c r="E991" s="20"/>
      <c r="F991" s="20"/>
      <c r="G991" s="20"/>
      <c r="H991" s="21"/>
      <c r="I991" s="56"/>
      <c r="J991" s="75"/>
    </row>
    <row r="992" spans="1:10" s="109" customFormat="1" ht="21" customHeight="1" x14ac:dyDescent="0.2">
      <c r="A992" s="20"/>
      <c r="B992" s="129"/>
      <c r="C992" s="20"/>
      <c r="D992" s="20"/>
      <c r="E992" s="20"/>
      <c r="F992" s="20"/>
      <c r="G992" s="20"/>
      <c r="H992" s="21"/>
      <c r="I992" s="56"/>
      <c r="J992" s="75"/>
    </row>
    <row r="993" spans="1:10" s="109" customFormat="1" ht="21" customHeight="1" x14ac:dyDescent="0.2">
      <c r="A993" s="20"/>
      <c r="B993" s="129"/>
      <c r="C993" s="20"/>
      <c r="D993" s="20"/>
      <c r="E993" s="20"/>
      <c r="F993" s="20"/>
      <c r="G993" s="20"/>
      <c r="H993" s="21"/>
      <c r="I993" s="56"/>
      <c r="J993" s="75"/>
    </row>
    <row r="994" spans="1:10" s="109" customFormat="1" ht="21" customHeight="1" x14ac:dyDescent="0.2">
      <c r="A994" s="20"/>
      <c r="B994" s="129"/>
      <c r="C994" s="20"/>
      <c r="D994" s="20"/>
      <c r="E994" s="20"/>
      <c r="F994" s="20"/>
      <c r="G994" s="20"/>
      <c r="H994" s="21"/>
      <c r="I994" s="56"/>
      <c r="J994" s="75"/>
    </row>
    <row r="995" spans="1:10" s="109" customFormat="1" ht="21" customHeight="1" x14ac:dyDescent="0.2">
      <c r="A995" s="20"/>
      <c r="B995" s="129"/>
      <c r="C995" s="20"/>
      <c r="D995" s="20"/>
      <c r="E995" s="20"/>
      <c r="F995" s="20"/>
      <c r="G995" s="20"/>
      <c r="H995" s="21"/>
      <c r="I995" s="56"/>
      <c r="J995" s="75"/>
    </row>
    <row r="996" spans="1:10" s="109" customFormat="1" ht="21" customHeight="1" x14ac:dyDescent="0.2">
      <c r="A996" s="20"/>
      <c r="B996" s="129"/>
      <c r="C996" s="20"/>
      <c r="D996" s="20"/>
      <c r="E996" s="20"/>
      <c r="F996" s="20"/>
      <c r="G996" s="20"/>
      <c r="H996" s="21"/>
      <c r="I996" s="56"/>
      <c r="J996" s="75"/>
    </row>
    <row r="997" spans="1:10" s="109" customFormat="1" ht="21" customHeight="1" x14ac:dyDescent="0.2">
      <c r="A997" s="20"/>
      <c r="B997" s="129"/>
      <c r="C997" s="20"/>
      <c r="D997" s="20"/>
      <c r="E997" s="20"/>
      <c r="F997" s="20"/>
      <c r="G997" s="20"/>
      <c r="H997" s="21"/>
      <c r="I997" s="56"/>
      <c r="J997" s="75"/>
    </row>
    <row r="998" spans="1:10" s="109" customFormat="1" ht="21" customHeight="1" x14ac:dyDescent="0.2">
      <c r="A998" s="20"/>
      <c r="B998" s="129"/>
      <c r="C998" s="20"/>
      <c r="D998" s="20"/>
      <c r="E998" s="20"/>
      <c r="F998" s="20"/>
      <c r="G998" s="20"/>
      <c r="H998" s="21"/>
      <c r="I998" s="56"/>
      <c r="J998" s="75"/>
    </row>
    <row r="999" spans="1:10" s="109" customFormat="1" ht="21" customHeight="1" x14ac:dyDescent="0.2">
      <c r="A999" s="20"/>
      <c r="B999" s="129"/>
      <c r="C999" s="20"/>
      <c r="D999" s="20"/>
      <c r="E999" s="20"/>
      <c r="F999" s="20"/>
      <c r="G999" s="20"/>
      <c r="H999" s="21"/>
      <c r="I999" s="56"/>
      <c r="J999" s="75"/>
    </row>
    <row r="1000" spans="1:10" s="109" customFormat="1" ht="21" customHeight="1" x14ac:dyDescent="0.2">
      <c r="A1000" s="20"/>
      <c r="B1000" s="129"/>
      <c r="C1000" s="20"/>
      <c r="D1000" s="20"/>
      <c r="E1000" s="20"/>
      <c r="F1000" s="20"/>
      <c r="G1000" s="20"/>
      <c r="H1000" s="21"/>
      <c r="I1000" s="56"/>
      <c r="J1000" s="75"/>
    </row>
    <row r="1001" spans="1:10" s="109" customFormat="1" ht="21" customHeight="1" x14ac:dyDescent="0.2">
      <c r="A1001" s="20"/>
      <c r="B1001" s="129"/>
      <c r="C1001" s="20"/>
      <c r="D1001" s="20"/>
      <c r="E1001" s="20"/>
      <c r="F1001" s="20"/>
      <c r="G1001" s="20"/>
      <c r="H1001" s="21"/>
      <c r="I1001" s="56"/>
      <c r="J1001" s="75"/>
    </row>
    <row r="1002" spans="1:10" s="109" customFormat="1" ht="21" customHeight="1" x14ac:dyDescent="0.2">
      <c r="A1002" s="20"/>
      <c r="B1002" s="129"/>
      <c r="C1002" s="20"/>
      <c r="D1002" s="20"/>
      <c r="E1002" s="20"/>
      <c r="F1002" s="20"/>
      <c r="G1002" s="20"/>
      <c r="H1002" s="21"/>
      <c r="I1002" s="56"/>
      <c r="J1002" s="75"/>
    </row>
    <row r="1003" spans="1:10" s="109" customFormat="1" ht="21" customHeight="1" x14ac:dyDescent="0.2">
      <c r="A1003" s="20"/>
      <c r="B1003" s="129"/>
      <c r="C1003" s="20"/>
      <c r="D1003" s="20"/>
      <c r="E1003" s="20"/>
      <c r="F1003" s="20"/>
      <c r="G1003" s="20"/>
      <c r="H1003" s="21"/>
      <c r="I1003" s="56"/>
      <c r="J1003" s="75"/>
    </row>
    <row r="1004" spans="1:10" s="109" customFormat="1" ht="21" customHeight="1" x14ac:dyDescent="0.2">
      <c r="A1004" s="20"/>
      <c r="B1004" s="129"/>
      <c r="C1004" s="20"/>
      <c r="D1004" s="20"/>
      <c r="E1004" s="20"/>
      <c r="F1004" s="20"/>
      <c r="G1004" s="20"/>
      <c r="H1004" s="21"/>
      <c r="I1004" s="56"/>
      <c r="J1004" s="75"/>
    </row>
    <row r="1005" spans="1:10" s="109" customFormat="1" ht="21" customHeight="1" x14ac:dyDescent="0.2">
      <c r="A1005" s="20"/>
      <c r="B1005" s="129"/>
      <c r="C1005" s="20"/>
      <c r="D1005" s="20"/>
      <c r="E1005" s="20"/>
      <c r="F1005" s="20"/>
      <c r="G1005" s="20"/>
      <c r="H1005" s="21"/>
      <c r="I1005" s="56"/>
      <c r="J1005" s="75"/>
    </row>
    <row r="1006" spans="1:10" s="109" customFormat="1" ht="21" customHeight="1" x14ac:dyDescent="0.2">
      <c r="A1006" s="20"/>
      <c r="B1006" s="129"/>
      <c r="C1006" s="20"/>
      <c r="D1006" s="20"/>
      <c r="E1006" s="20"/>
      <c r="F1006" s="20"/>
      <c r="G1006" s="20"/>
      <c r="H1006" s="21"/>
      <c r="I1006" s="56"/>
      <c r="J1006" s="75"/>
    </row>
    <row r="1007" spans="1:10" s="109" customFormat="1" ht="21" customHeight="1" x14ac:dyDescent="0.2">
      <c r="A1007" s="20"/>
      <c r="B1007" s="129"/>
      <c r="C1007" s="20"/>
      <c r="D1007" s="20"/>
      <c r="E1007" s="20"/>
      <c r="F1007" s="20"/>
      <c r="G1007" s="20"/>
      <c r="H1007" s="21"/>
      <c r="I1007" s="56"/>
      <c r="J1007" s="75"/>
    </row>
    <row r="1008" spans="1:10" s="109" customFormat="1" ht="21" customHeight="1" x14ac:dyDescent="0.2">
      <c r="A1008" s="20"/>
      <c r="B1008" s="129"/>
      <c r="C1008" s="20"/>
      <c r="D1008" s="20"/>
      <c r="E1008" s="20"/>
      <c r="F1008" s="20"/>
      <c r="G1008" s="20"/>
      <c r="H1008" s="21"/>
      <c r="I1008" s="56"/>
      <c r="J1008" s="75"/>
    </row>
    <row r="1009" spans="1:10" s="109" customFormat="1" ht="21" customHeight="1" x14ac:dyDescent="0.2">
      <c r="A1009" s="20"/>
      <c r="B1009" s="129"/>
      <c r="C1009" s="20"/>
      <c r="D1009" s="20"/>
      <c r="E1009" s="20"/>
      <c r="F1009" s="20"/>
      <c r="G1009" s="20"/>
      <c r="H1009" s="21"/>
      <c r="I1009" s="56"/>
      <c r="J1009" s="75"/>
    </row>
    <row r="1010" spans="1:10" s="6" customFormat="1" ht="19.5" customHeight="1" x14ac:dyDescent="0.2">
      <c r="A1010" s="20"/>
      <c r="B1010" s="129"/>
      <c r="C1010" s="20"/>
      <c r="D1010" s="20"/>
      <c r="E1010" s="20"/>
      <c r="F1010" s="20"/>
      <c r="G1010" s="20"/>
      <c r="H1010" s="21"/>
      <c r="I1010" s="56"/>
      <c r="J1010" s="59"/>
    </row>
    <row r="1011" spans="1:10" s="109" customFormat="1" ht="21" customHeight="1" x14ac:dyDescent="0.2">
      <c r="A1011" s="20"/>
      <c r="B1011" s="129"/>
      <c r="C1011" s="20"/>
      <c r="D1011" s="20"/>
      <c r="E1011" s="20"/>
      <c r="F1011" s="20"/>
      <c r="G1011" s="20"/>
      <c r="H1011" s="21"/>
      <c r="I1011" s="56"/>
      <c r="J1011" s="75"/>
    </row>
    <row r="1012" spans="1:10" s="109" customFormat="1" ht="21" customHeight="1" x14ac:dyDescent="0.2">
      <c r="A1012" s="20"/>
      <c r="B1012" s="129"/>
      <c r="C1012" s="20"/>
      <c r="D1012" s="20"/>
      <c r="E1012" s="20"/>
      <c r="F1012" s="20"/>
      <c r="G1012" s="20"/>
      <c r="H1012" s="21"/>
      <c r="I1012" s="56"/>
      <c r="J1012" s="75"/>
    </row>
    <row r="1013" spans="1:10" s="109" customFormat="1" ht="21" customHeight="1" x14ac:dyDescent="0.2">
      <c r="A1013" s="20"/>
      <c r="B1013" s="129"/>
      <c r="C1013" s="20"/>
      <c r="D1013" s="20"/>
      <c r="E1013" s="20"/>
      <c r="F1013" s="20"/>
      <c r="G1013" s="20"/>
      <c r="H1013" s="21"/>
      <c r="I1013" s="56"/>
      <c r="J1013" s="75"/>
    </row>
    <row r="1014" spans="1:10" s="109" customFormat="1" ht="21" customHeight="1" x14ac:dyDescent="0.2">
      <c r="A1014" s="20"/>
      <c r="B1014" s="129"/>
      <c r="C1014" s="20"/>
      <c r="D1014" s="20"/>
      <c r="E1014" s="20"/>
      <c r="F1014" s="20"/>
      <c r="G1014" s="20"/>
      <c r="H1014" s="21"/>
      <c r="I1014" s="56"/>
      <c r="J1014" s="75"/>
    </row>
    <row r="1015" spans="1:10" s="109" customFormat="1" ht="21" customHeight="1" x14ac:dyDescent="0.2">
      <c r="A1015" s="20"/>
      <c r="B1015" s="129"/>
      <c r="C1015" s="20"/>
      <c r="D1015" s="20"/>
      <c r="E1015" s="20"/>
      <c r="F1015" s="20"/>
      <c r="G1015" s="20"/>
      <c r="H1015" s="21"/>
      <c r="I1015" s="56"/>
      <c r="J1015" s="75"/>
    </row>
    <row r="1016" spans="1:10" s="109" customFormat="1" ht="21" customHeight="1" x14ac:dyDescent="0.2">
      <c r="A1016" s="20"/>
      <c r="B1016" s="129"/>
      <c r="C1016" s="20"/>
      <c r="D1016" s="20"/>
      <c r="E1016" s="20"/>
      <c r="F1016" s="20"/>
      <c r="G1016" s="20"/>
      <c r="H1016" s="21"/>
      <c r="I1016" s="56"/>
      <c r="J1016" s="75"/>
    </row>
    <row r="1017" spans="1:10" s="109" customFormat="1" ht="21" customHeight="1" x14ac:dyDescent="0.2">
      <c r="A1017" s="20"/>
      <c r="B1017" s="129"/>
      <c r="C1017" s="20"/>
      <c r="D1017" s="20"/>
      <c r="E1017" s="20"/>
      <c r="F1017" s="20"/>
      <c r="G1017" s="20"/>
      <c r="H1017" s="21"/>
      <c r="I1017" s="56"/>
      <c r="J1017" s="75"/>
    </row>
    <row r="1018" spans="1:10" s="109" customFormat="1" ht="21" customHeight="1" x14ac:dyDescent="0.2">
      <c r="A1018" s="20"/>
      <c r="B1018" s="129"/>
      <c r="C1018" s="20"/>
      <c r="D1018" s="20"/>
      <c r="E1018" s="20"/>
      <c r="F1018" s="20"/>
      <c r="G1018" s="20"/>
      <c r="H1018" s="21"/>
      <c r="I1018" s="56"/>
      <c r="J1018" s="75"/>
    </row>
    <row r="1019" spans="1:10" s="109" customFormat="1" ht="21" customHeight="1" x14ac:dyDescent="0.2">
      <c r="A1019" s="20"/>
      <c r="B1019" s="129"/>
      <c r="C1019" s="20"/>
      <c r="D1019" s="20"/>
      <c r="E1019" s="20"/>
      <c r="F1019" s="20"/>
      <c r="G1019" s="20"/>
      <c r="H1019" s="21"/>
      <c r="I1019" s="56"/>
      <c r="J1019" s="75"/>
    </row>
    <row r="1020" spans="1:10" s="109" customFormat="1" ht="21" customHeight="1" x14ac:dyDescent="0.2">
      <c r="A1020" s="20"/>
      <c r="B1020" s="129"/>
      <c r="C1020" s="20"/>
      <c r="D1020" s="20"/>
      <c r="E1020" s="20"/>
      <c r="F1020" s="20"/>
      <c r="G1020" s="20"/>
      <c r="H1020" s="21"/>
      <c r="I1020" s="56"/>
      <c r="J1020" s="75"/>
    </row>
    <row r="1021" spans="1:10" s="109" customFormat="1" ht="21" customHeight="1" x14ac:dyDescent="0.2">
      <c r="A1021" s="20"/>
      <c r="B1021" s="129"/>
      <c r="C1021" s="20"/>
      <c r="D1021" s="20"/>
      <c r="E1021" s="20"/>
      <c r="F1021" s="20"/>
      <c r="G1021" s="20"/>
      <c r="H1021" s="21"/>
      <c r="I1021" s="56"/>
      <c r="J1021" s="75"/>
    </row>
    <row r="1022" spans="1:10" s="109" customFormat="1" ht="21" customHeight="1" x14ac:dyDescent="0.2">
      <c r="A1022" s="20"/>
      <c r="B1022" s="129"/>
      <c r="C1022" s="20"/>
      <c r="D1022" s="20"/>
      <c r="E1022" s="20"/>
      <c r="F1022" s="20"/>
      <c r="G1022" s="20"/>
      <c r="H1022" s="21"/>
      <c r="I1022" s="56"/>
      <c r="J1022" s="75"/>
    </row>
    <row r="1023" spans="1:10" s="109" customFormat="1" ht="21" customHeight="1" x14ac:dyDescent="0.2">
      <c r="A1023" s="20"/>
      <c r="B1023" s="129"/>
      <c r="C1023" s="20"/>
      <c r="D1023" s="20"/>
      <c r="E1023" s="20"/>
      <c r="F1023" s="20"/>
      <c r="G1023" s="20"/>
      <c r="H1023" s="21"/>
      <c r="I1023" s="56"/>
      <c r="J1023" s="75"/>
    </row>
    <row r="1024" spans="1:10" s="109" customFormat="1" ht="21" customHeight="1" x14ac:dyDescent="0.2">
      <c r="A1024" s="20"/>
      <c r="B1024" s="129"/>
      <c r="C1024" s="20"/>
      <c r="D1024" s="20"/>
      <c r="E1024" s="20"/>
      <c r="F1024" s="20"/>
      <c r="G1024" s="20"/>
      <c r="H1024" s="21"/>
      <c r="I1024" s="56"/>
      <c r="J1024" s="75"/>
    </row>
    <row r="1025" spans="1:10" s="6" customFormat="1" ht="19.5" customHeight="1" x14ac:dyDescent="0.2">
      <c r="A1025" s="20"/>
      <c r="B1025" s="129"/>
      <c r="C1025" s="20"/>
      <c r="D1025" s="20"/>
      <c r="E1025" s="20"/>
      <c r="F1025" s="20"/>
      <c r="G1025" s="20"/>
      <c r="H1025" s="21"/>
      <c r="I1025" s="56"/>
      <c r="J1025" s="59"/>
    </row>
    <row r="1026" spans="1:10" s="6" customFormat="1" ht="19.5" customHeight="1" x14ac:dyDescent="0.2">
      <c r="A1026" s="20"/>
      <c r="B1026" s="129"/>
      <c r="C1026" s="20"/>
      <c r="D1026" s="20"/>
      <c r="E1026" s="20"/>
      <c r="F1026" s="20"/>
      <c r="G1026" s="20"/>
      <c r="H1026" s="21"/>
      <c r="I1026" s="56"/>
      <c r="J1026" s="59"/>
    </row>
    <row r="1027" spans="1:10" s="109" customFormat="1" ht="21" customHeight="1" x14ac:dyDescent="0.2">
      <c r="A1027" s="20"/>
      <c r="B1027" s="129"/>
      <c r="C1027" s="20"/>
      <c r="D1027" s="20"/>
      <c r="E1027" s="20"/>
      <c r="F1027" s="20"/>
      <c r="G1027" s="20"/>
      <c r="H1027" s="21"/>
      <c r="I1027" s="56"/>
      <c r="J1027" s="75"/>
    </row>
    <row r="1028" spans="1:10" s="109" customFormat="1" ht="21" customHeight="1" x14ac:dyDescent="0.2">
      <c r="A1028" s="20"/>
      <c r="B1028" s="129"/>
      <c r="C1028" s="20"/>
      <c r="D1028" s="20"/>
      <c r="E1028" s="20"/>
      <c r="F1028" s="20"/>
      <c r="G1028" s="20"/>
      <c r="H1028" s="21"/>
      <c r="I1028" s="56"/>
      <c r="J1028" s="75"/>
    </row>
    <row r="1029" spans="1:10" s="109" customFormat="1" ht="21" customHeight="1" x14ac:dyDescent="0.2">
      <c r="A1029" s="20"/>
      <c r="B1029" s="129"/>
      <c r="C1029" s="20"/>
      <c r="D1029" s="20"/>
      <c r="E1029" s="20"/>
      <c r="F1029" s="20"/>
      <c r="G1029" s="20"/>
      <c r="H1029" s="21"/>
      <c r="I1029" s="56"/>
      <c r="J1029" s="75"/>
    </row>
    <row r="1030" spans="1:10" s="109" customFormat="1" ht="21" customHeight="1" x14ac:dyDescent="0.2">
      <c r="A1030" s="20"/>
      <c r="B1030" s="129"/>
      <c r="C1030" s="20"/>
      <c r="D1030" s="20"/>
      <c r="E1030" s="20"/>
      <c r="F1030" s="20"/>
      <c r="G1030" s="20"/>
      <c r="H1030" s="21"/>
      <c r="I1030" s="56"/>
      <c r="J1030" s="75"/>
    </row>
    <row r="1031" spans="1:10" s="109" customFormat="1" ht="21" customHeight="1" x14ac:dyDescent="0.2">
      <c r="A1031" s="20"/>
      <c r="B1031" s="129"/>
      <c r="C1031" s="20"/>
      <c r="D1031" s="20"/>
      <c r="E1031" s="20"/>
      <c r="F1031" s="20"/>
      <c r="G1031" s="20"/>
      <c r="H1031" s="21"/>
      <c r="I1031" s="56"/>
      <c r="J1031" s="75"/>
    </row>
    <row r="1032" spans="1:10" s="109" customFormat="1" ht="21" customHeight="1" x14ac:dyDescent="0.2">
      <c r="A1032" s="20"/>
      <c r="B1032" s="129"/>
      <c r="C1032" s="20"/>
      <c r="D1032" s="20"/>
      <c r="E1032" s="20"/>
      <c r="F1032" s="20"/>
      <c r="G1032" s="20"/>
      <c r="H1032" s="21"/>
      <c r="I1032" s="56"/>
      <c r="J1032" s="75"/>
    </row>
    <row r="1033" spans="1:10" s="109" customFormat="1" ht="21" customHeight="1" x14ac:dyDescent="0.2">
      <c r="A1033" s="20"/>
      <c r="B1033" s="129"/>
      <c r="C1033" s="20"/>
      <c r="D1033" s="20"/>
      <c r="E1033" s="20"/>
      <c r="F1033" s="20"/>
      <c r="G1033" s="20"/>
      <c r="H1033" s="21"/>
      <c r="I1033" s="56"/>
      <c r="J1033" s="75"/>
    </row>
    <row r="1034" spans="1:10" s="109" customFormat="1" ht="21" customHeight="1" x14ac:dyDescent="0.2">
      <c r="A1034" s="20"/>
      <c r="B1034" s="129"/>
      <c r="C1034" s="20"/>
      <c r="D1034" s="20"/>
      <c r="E1034" s="20"/>
      <c r="F1034" s="20"/>
      <c r="G1034" s="20"/>
      <c r="H1034" s="21"/>
      <c r="I1034" s="56"/>
      <c r="J1034" s="75"/>
    </row>
    <row r="1035" spans="1:10" s="109" customFormat="1" ht="21" customHeight="1" x14ac:dyDescent="0.2">
      <c r="A1035" s="20"/>
      <c r="B1035" s="129"/>
      <c r="C1035" s="20"/>
      <c r="D1035" s="20"/>
      <c r="E1035" s="20"/>
      <c r="F1035" s="20"/>
      <c r="G1035" s="20"/>
      <c r="H1035" s="21"/>
      <c r="I1035" s="56"/>
      <c r="J1035" s="75"/>
    </row>
    <row r="1036" spans="1:10" s="109" customFormat="1" ht="21" customHeight="1" x14ac:dyDescent="0.2">
      <c r="A1036" s="20"/>
      <c r="B1036" s="129"/>
      <c r="C1036" s="20"/>
      <c r="D1036" s="20"/>
      <c r="E1036" s="20"/>
      <c r="F1036" s="20"/>
      <c r="G1036" s="20"/>
      <c r="H1036" s="21"/>
      <c r="I1036" s="56"/>
      <c r="J1036" s="75"/>
    </row>
    <row r="1037" spans="1:10" s="109" customFormat="1" ht="21" customHeight="1" x14ac:dyDescent="0.2">
      <c r="A1037" s="20"/>
      <c r="B1037" s="129"/>
      <c r="C1037" s="20"/>
      <c r="D1037" s="20"/>
      <c r="E1037" s="20"/>
      <c r="F1037" s="20"/>
      <c r="G1037" s="20"/>
      <c r="H1037" s="21"/>
      <c r="I1037" s="56"/>
      <c r="J1037" s="75"/>
    </row>
    <row r="1038" spans="1:10" s="109" customFormat="1" ht="21" customHeight="1" x14ac:dyDescent="0.2">
      <c r="A1038" s="20"/>
      <c r="B1038" s="129"/>
      <c r="C1038" s="20"/>
      <c r="D1038" s="20"/>
      <c r="E1038" s="20"/>
      <c r="F1038" s="20"/>
      <c r="G1038" s="20"/>
      <c r="H1038" s="21"/>
      <c r="I1038" s="56"/>
      <c r="J1038" s="75"/>
    </row>
    <row r="1039" spans="1:10" s="109" customFormat="1" ht="21" customHeight="1" x14ac:dyDescent="0.2">
      <c r="A1039" s="20"/>
      <c r="B1039" s="129"/>
      <c r="C1039" s="20"/>
      <c r="D1039" s="20"/>
      <c r="E1039" s="20"/>
      <c r="F1039" s="20"/>
      <c r="G1039" s="20"/>
      <c r="H1039" s="21"/>
      <c r="I1039" s="56"/>
      <c r="J1039" s="75"/>
    </row>
    <row r="1040" spans="1:10" s="109" customFormat="1" ht="21" customHeight="1" x14ac:dyDescent="0.2">
      <c r="A1040" s="20"/>
      <c r="B1040" s="129"/>
      <c r="C1040" s="20"/>
      <c r="D1040" s="20"/>
      <c r="E1040" s="20"/>
      <c r="F1040" s="20"/>
      <c r="G1040" s="20"/>
      <c r="H1040" s="21"/>
      <c r="I1040" s="56"/>
      <c r="J1040" s="75"/>
    </row>
    <row r="1041" spans="1:10" s="109" customFormat="1" ht="21" customHeight="1" x14ac:dyDescent="0.2">
      <c r="A1041" s="20"/>
      <c r="B1041" s="129"/>
      <c r="C1041" s="20"/>
      <c r="D1041" s="20"/>
      <c r="E1041" s="20"/>
      <c r="F1041" s="20"/>
      <c r="G1041" s="20"/>
      <c r="H1041" s="21"/>
      <c r="I1041" s="56"/>
      <c r="J1041" s="75"/>
    </row>
    <row r="1042" spans="1:10" s="109" customFormat="1" ht="21" customHeight="1" x14ac:dyDescent="0.2">
      <c r="A1042" s="20"/>
      <c r="B1042" s="129"/>
      <c r="C1042" s="20"/>
      <c r="D1042" s="20"/>
      <c r="E1042" s="20"/>
      <c r="F1042" s="20"/>
      <c r="G1042" s="20"/>
      <c r="H1042" s="21"/>
      <c r="I1042" s="56"/>
      <c r="J1042" s="75"/>
    </row>
    <row r="1043" spans="1:10" s="109" customFormat="1" ht="21" customHeight="1" x14ac:dyDescent="0.2">
      <c r="A1043" s="20"/>
      <c r="B1043" s="129"/>
      <c r="C1043" s="20"/>
      <c r="D1043" s="20"/>
      <c r="E1043" s="20"/>
      <c r="F1043" s="20"/>
      <c r="G1043" s="20"/>
      <c r="H1043" s="21"/>
      <c r="I1043" s="56"/>
      <c r="J1043" s="75"/>
    </row>
    <row r="1044" spans="1:10" s="109" customFormat="1" ht="21" customHeight="1" x14ac:dyDescent="0.2">
      <c r="A1044" s="20"/>
      <c r="B1044" s="129"/>
      <c r="C1044" s="20"/>
      <c r="D1044" s="20"/>
      <c r="E1044" s="20"/>
      <c r="F1044" s="20"/>
      <c r="G1044" s="20"/>
      <c r="H1044" s="21"/>
      <c r="I1044" s="56"/>
      <c r="J1044" s="75"/>
    </row>
    <row r="1045" spans="1:10" s="109" customFormat="1" ht="21" customHeight="1" x14ac:dyDescent="0.2">
      <c r="A1045" s="20"/>
      <c r="B1045" s="129"/>
      <c r="C1045" s="20"/>
      <c r="D1045" s="20"/>
      <c r="E1045" s="20"/>
      <c r="F1045" s="20"/>
      <c r="G1045" s="20"/>
      <c r="H1045" s="21"/>
      <c r="I1045" s="56"/>
      <c r="J1045" s="75"/>
    </row>
    <row r="1046" spans="1:10" s="109" customFormat="1" ht="21" customHeight="1" x14ac:dyDescent="0.2">
      <c r="A1046" s="20"/>
      <c r="B1046" s="129"/>
      <c r="C1046" s="20"/>
      <c r="D1046" s="20"/>
      <c r="E1046" s="20"/>
      <c r="F1046" s="20"/>
      <c r="G1046" s="20"/>
      <c r="H1046" s="21"/>
      <c r="I1046" s="56"/>
      <c r="J1046" s="75"/>
    </row>
    <row r="1047" spans="1:10" s="109" customFormat="1" ht="21" customHeight="1" x14ac:dyDescent="0.2">
      <c r="A1047" s="20"/>
      <c r="B1047" s="129"/>
      <c r="C1047" s="20"/>
      <c r="D1047" s="20"/>
      <c r="E1047" s="20"/>
      <c r="F1047" s="20"/>
      <c r="G1047" s="20"/>
      <c r="H1047" s="21"/>
      <c r="I1047" s="56"/>
      <c r="J1047" s="75"/>
    </row>
    <row r="1048" spans="1:10" s="109" customFormat="1" ht="21" customHeight="1" x14ac:dyDescent="0.2">
      <c r="A1048" s="20"/>
      <c r="B1048" s="129"/>
      <c r="C1048" s="20"/>
      <c r="D1048" s="20"/>
      <c r="E1048" s="20"/>
      <c r="F1048" s="20"/>
      <c r="G1048" s="20"/>
      <c r="H1048" s="21"/>
      <c r="I1048" s="56"/>
      <c r="J1048" s="75"/>
    </row>
    <row r="1049" spans="1:10" s="109" customFormat="1" ht="22.5" customHeight="1" x14ac:dyDescent="0.2">
      <c r="A1049" s="20"/>
      <c r="B1049" s="129"/>
      <c r="C1049" s="20"/>
      <c r="D1049" s="20"/>
      <c r="E1049" s="20"/>
      <c r="F1049" s="20"/>
      <c r="G1049" s="20"/>
      <c r="H1049" s="21"/>
      <c r="I1049" s="56"/>
      <c r="J1049" s="75"/>
    </row>
    <row r="1050" spans="1:10" s="109" customFormat="1" ht="22.5" customHeight="1" x14ac:dyDescent="0.2">
      <c r="A1050" s="20"/>
      <c r="B1050" s="129"/>
      <c r="C1050" s="20"/>
      <c r="D1050" s="20"/>
      <c r="E1050" s="20"/>
      <c r="F1050" s="20"/>
      <c r="G1050" s="20"/>
      <c r="H1050" s="21"/>
      <c r="I1050" s="56"/>
      <c r="J1050" s="75"/>
    </row>
    <row r="1051" spans="1:10" s="109" customFormat="1" ht="21" customHeight="1" x14ac:dyDescent="0.2">
      <c r="A1051" s="20"/>
      <c r="B1051" s="129"/>
      <c r="C1051" s="20"/>
      <c r="D1051" s="20"/>
      <c r="E1051" s="20"/>
      <c r="F1051" s="20"/>
      <c r="G1051" s="20"/>
      <c r="H1051" s="21"/>
      <c r="I1051" s="56"/>
      <c r="J1051" s="75"/>
    </row>
    <row r="1052" spans="1:10" s="109" customFormat="1" ht="21" customHeight="1" x14ac:dyDescent="0.2">
      <c r="A1052" s="20"/>
      <c r="B1052" s="129"/>
      <c r="C1052" s="20"/>
      <c r="D1052" s="20"/>
      <c r="E1052" s="20"/>
      <c r="F1052" s="20"/>
      <c r="G1052" s="20"/>
      <c r="H1052" s="21"/>
      <c r="I1052" s="56"/>
      <c r="J1052" s="75"/>
    </row>
    <row r="1053" spans="1:10" s="109" customFormat="1" ht="21" customHeight="1" x14ac:dyDescent="0.2">
      <c r="A1053" s="20"/>
      <c r="B1053" s="129"/>
      <c r="C1053" s="20"/>
      <c r="D1053" s="20"/>
      <c r="E1053" s="20"/>
      <c r="F1053" s="20"/>
      <c r="G1053" s="20"/>
      <c r="H1053" s="21"/>
      <c r="I1053" s="56"/>
      <c r="J1053" s="75"/>
    </row>
    <row r="1054" spans="1:10" s="109" customFormat="1" ht="21" customHeight="1" x14ac:dyDescent="0.2">
      <c r="A1054" s="20"/>
      <c r="B1054" s="129"/>
      <c r="C1054" s="20"/>
      <c r="D1054" s="20"/>
      <c r="E1054" s="20"/>
      <c r="F1054" s="20"/>
      <c r="G1054" s="20"/>
      <c r="H1054" s="21"/>
      <c r="I1054" s="56"/>
      <c r="J1054" s="75"/>
    </row>
    <row r="1055" spans="1:10" s="109" customFormat="1" ht="21" customHeight="1" x14ac:dyDescent="0.2">
      <c r="A1055" s="20"/>
      <c r="B1055" s="129"/>
      <c r="C1055" s="20"/>
      <c r="D1055" s="20"/>
      <c r="E1055" s="20"/>
      <c r="F1055" s="20"/>
      <c r="G1055" s="20"/>
      <c r="H1055" s="21"/>
      <c r="I1055" s="56"/>
      <c r="J1055" s="75"/>
    </row>
    <row r="1056" spans="1:10" s="109" customFormat="1" ht="21" customHeight="1" x14ac:dyDescent="0.2">
      <c r="A1056" s="20"/>
      <c r="B1056" s="129"/>
      <c r="C1056" s="20"/>
      <c r="D1056" s="20"/>
      <c r="E1056" s="20"/>
      <c r="F1056" s="20"/>
      <c r="G1056" s="20"/>
      <c r="H1056" s="21"/>
      <c r="I1056" s="56"/>
      <c r="J1056" s="75"/>
    </row>
    <row r="1057" spans="1:10" s="109" customFormat="1" ht="21" customHeight="1" x14ac:dyDescent="0.2">
      <c r="A1057" s="20"/>
      <c r="B1057" s="129"/>
      <c r="C1057" s="20"/>
      <c r="D1057" s="20"/>
      <c r="E1057" s="20"/>
      <c r="F1057" s="20"/>
      <c r="G1057" s="20"/>
      <c r="H1057" s="21"/>
      <c r="I1057" s="56"/>
      <c r="J1057" s="75"/>
    </row>
    <row r="1058" spans="1:10" s="109" customFormat="1" ht="21" customHeight="1" x14ac:dyDescent="0.2">
      <c r="A1058" s="20"/>
      <c r="B1058" s="129"/>
      <c r="C1058" s="20"/>
      <c r="D1058" s="20"/>
      <c r="E1058" s="20"/>
      <c r="F1058" s="20"/>
      <c r="G1058" s="20"/>
      <c r="H1058" s="21"/>
      <c r="I1058" s="56"/>
      <c r="J1058" s="75"/>
    </row>
    <row r="1059" spans="1:10" s="109" customFormat="1" ht="21" customHeight="1" x14ac:dyDescent="0.2">
      <c r="A1059" s="20"/>
      <c r="B1059" s="129"/>
      <c r="C1059" s="20"/>
      <c r="D1059" s="20"/>
      <c r="E1059" s="20"/>
      <c r="F1059" s="20"/>
      <c r="G1059" s="20"/>
      <c r="H1059" s="21"/>
      <c r="I1059" s="56"/>
      <c r="J1059" s="75"/>
    </row>
    <row r="1060" spans="1:10" s="109" customFormat="1" ht="21" customHeight="1" x14ac:dyDescent="0.2">
      <c r="A1060" s="20"/>
      <c r="B1060" s="129"/>
      <c r="C1060" s="20"/>
      <c r="D1060" s="20"/>
      <c r="E1060" s="20"/>
      <c r="F1060" s="20"/>
      <c r="G1060" s="20"/>
      <c r="H1060" s="21"/>
      <c r="I1060" s="56"/>
      <c r="J1060" s="75"/>
    </row>
    <row r="1061" spans="1:10" s="109" customFormat="1" ht="21" customHeight="1" x14ac:dyDescent="0.2">
      <c r="A1061" s="20"/>
      <c r="B1061" s="129"/>
      <c r="C1061" s="20"/>
      <c r="D1061" s="20"/>
      <c r="E1061" s="20"/>
      <c r="F1061" s="20"/>
      <c r="G1061" s="20"/>
      <c r="H1061" s="21"/>
      <c r="I1061" s="56"/>
      <c r="J1061" s="75"/>
    </row>
    <row r="1062" spans="1:10" s="109" customFormat="1" ht="21" customHeight="1" x14ac:dyDescent="0.2">
      <c r="A1062" s="20"/>
      <c r="B1062" s="129"/>
      <c r="C1062" s="20"/>
      <c r="D1062" s="20"/>
      <c r="E1062" s="20"/>
      <c r="F1062" s="20"/>
      <c r="G1062" s="20"/>
      <c r="H1062" s="21"/>
      <c r="I1062" s="56"/>
      <c r="J1062" s="75"/>
    </row>
    <row r="1063" spans="1:10" s="109" customFormat="1" ht="21" customHeight="1" x14ac:dyDescent="0.2">
      <c r="A1063" s="20"/>
      <c r="B1063" s="129"/>
      <c r="C1063" s="20"/>
      <c r="D1063" s="20"/>
      <c r="E1063" s="20"/>
      <c r="F1063" s="20"/>
      <c r="G1063" s="20"/>
      <c r="H1063" s="21"/>
      <c r="I1063" s="56"/>
      <c r="J1063" s="75"/>
    </row>
    <row r="1064" spans="1:10" s="109" customFormat="1" ht="21" customHeight="1" x14ac:dyDescent="0.2">
      <c r="A1064" s="20"/>
      <c r="B1064" s="129"/>
      <c r="C1064" s="20"/>
      <c r="D1064" s="20"/>
      <c r="E1064" s="20"/>
      <c r="F1064" s="20"/>
      <c r="G1064" s="20"/>
      <c r="H1064" s="21"/>
      <c r="I1064" s="56"/>
      <c r="J1064" s="75"/>
    </row>
    <row r="1065" spans="1:10" s="109" customFormat="1" ht="21" customHeight="1" x14ac:dyDescent="0.2">
      <c r="A1065" s="20"/>
      <c r="B1065" s="129"/>
      <c r="C1065" s="20"/>
      <c r="D1065" s="20"/>
      <c r="E1065" s="20"/>
      <c r="F1065" s="20"/>
      <c r="G1065" s="20"/>
      <c r="H1065" s="21"/>
      <c r="I1065" s="56"/>
      <c r="J1065" s="75"/>
    </row>
    <row r="1066" spans="1:10" s="109" customFormat="1" ht="21" customHeight="1" x14ac:dyDescent="0.2">
      <c r="A1066" s="20"/>
      <c r="B1066" s="129"/>
      <c r="C1066" s="20"/>
      <c r="D1066" s="20"/>
      <c r="E1066" s="20"/>
      <c r="F1066" s="20"/>
      <c r="G1066" s="20"/>
      <c r="H1066" s="21"/>
      <c r="I1066" s="56"/>
      <c r="J1066" s="75"/>
    </row>
    <row r="1067" spans="1:10" s="109" customFormat="1" ht="21" customHeight="1" x14ac:dyDescent="0.2">
      <c r="A1067" s="20"/>
      <c r="B1067" s="129"/>
      <c r="C1067" s="20"/>
      <c r="D1067" s="20"/>
      <c r="E1067" s="20"/>
      <c r="F1067" s="20"/>
      <c r="G1067" s="20"/>
      <c r="H1067" s="21"/>
      <c r="I1067" s="56"/>
      <c r="J1067" s="75"/>
    </row>
    <row r="1068" spans="1:10" s="109" customFormat="1" ht="16.5" customHeight="1" x14ac:dyDescent="0.2">
      <c r="A1068" s="20"/>
      <c r="B1068" s="129"/>
      <c r="C1068" s="20"/>
      <c r="D1068" s="20"/>
      <c r="E1068" s="20"/>
      <c r="F1068" s="20"/>
      <c r="G1068" s="20"/>
      <c r="H1068" s="21"/>
      <c r="I1068" s="56"/>
      <c r="J1068" s="75"/>
    </row>
    <row r="1069" spans="1:10" s="109" customFormat="1" ht="21" customHeight="1" x14ac:dyDescent="0.2">
      <c r="A1069" s="20"/>
      <c r="B1069" s="129"/>
      <c r="C1069" s="20"/>
      <c r="D1069" s="20"/>
      <c r="E1069" s="20"/>
      <c r="F1069" s="20"/>
      <c r="G1069" s="20"/>
      <c r="H1069" s="21"/>
      <c r="I1069" s="56"/>
      <c r="J1069" s="75"/>
    </row>
    <row r="1070" spans="1:10" s="109" customFormat="1" ht="21" customHeight="1" x14ac:dyDescent="0.2">
      <c r="A1070" s="20"/>
      <c r="B1070" s="129"/>
      <c r="C1070" s="20"/>
      <c r="D1070" s="20"/>
      <c r="E1070" s="20"/>
      <c r="F1070" s="20"/>
      <c r="G1070" s="20"/>
      <c r="H1070" s="21"/>
      <c r="I1070" s="56"/>
      <c r="J1070" s="75"/>
    </row>
    <row r="1071" spans="1:10" s="109" customFormat="1" ht="21" customHeight="1" x14ac:dyDescent="0.2">
      <c r="A1071" s="20"/>
      <c r="B1071" s="129"/>
      <c r="C1071" s="20"/>
      <c r="D1071" s="20"/>
      <c r="E1071" s="20"/>
      <c r="F1071" s="20"/>
      <c r="G1071" s="20"/>
      <c r="H1071" s="21"/>
      <c r="I1071" s="56"/>
      <c r="J1071" s="75"/>
    </row>
    <row r="1072" spans="1:10" s="109" customFormat="1" ht="21" customHeight="1" x14ac:dyDescent="0.2">
      <c r="A1072" s="20"/>
      <c r="B1072" s="129"/>
      <c r="C1072" s="20"/>
      <c r="D1072" s="20"/>
      <c r="E1072" s="20"/>
      <c r="F1072" s="20"/>
      <c r="G1072" s="20"/>
      <c r="H1072" s="21"/>
      <c r="I1072" s="56"/>
      <c r="J1072" s="75"/>
    </row>
    <row r="1073" spans="1:10" s="109" customFormat="1" ht="21" customHeight="1" x14ac:dyDescent="0.2">
      <c r="A1073" s="20"/>
      <c r="B1073" s="129"/>
      <c r="C1073" s="20"/>
      <c r="D1073" s="20"/>
      <c r="E1073" s="20"/>
      <c r="F1073" s="20"/>
      <c r="G1073" s="20"/>
      <c r="H1073" s="21"/>
      <c r="I1073" s="56"/>
      <c r="J1073" s="75"/>
    </row>
    <row r="1074" spans="1:10" s="109" customFormat="1" ht="21" customHeight="1" x14ac:dyDescent="0.2">
      <c r="A1074" s="20"/>
      <c r="B1074" s="129"/>
      <c r="C1074" s="20"/>
      <c r="D1074" s="20"/>
      <c r="E1074" s="20"/>
      <c r="F1074" s="20"/>
      <c r="G1074" s="20"/>
      <c r="H1074" s="21"/>
      <c r="I1074" s="56"/>
      <c r="J1074" s="75"/>
    </row>
    <row r="1075" spans="1:10" s="109" customFormat="1" ht="21" customHeight="1" x14ac:dyDescent="0.2">
      <c r="A1075" s="20"/>
      <c r="B1075" s="129"/>
      <c r="C1075" s="20"/>
      <c r="D1075" s="20"/>
      <c r="E1075" s="20"/>
      <c r="F1075" s="20"/>
      <c r="G1075" s="20"/>
      <c r="H1075" s="21"/>
      <c r="I1075" s="56"/>
      <c r="J1075" s="75"/>
    </row>
    <row r="1076" spans="1:10" s="109" customFormat="1" ht="21" customHeight="1" x14ac:dyDescent="0.2">
      <c r="A1076" s="20"/>
      <c r="B1076" s="129"/>
      <c r="C1076" s="20"/>
      <c r="D1076" s="20"/>
      <c r="E1076" s="20"/>
      <c r="F1076" s="20"/>
      <c r="G1076" s="20"/>
      <c r="H1076" s="21"/>
      <c r="I1076" s="56"/>
      <c r="J1076" s="75"/>
    </row>
    <row r="1077" spans="1:10" s="109" customFormat="1" ht="21" customHeight="1" x14ac:dyDescent="0.2">
      <c r="A1077" s="20"/>
      <c r="B1077" s="129"/>
      <c r="C1077" s="20"/>
      <c r="D1077" s="20"/>
      <c r="E1077" s="20"/>
      <c r="F1077" s="20"/>
      <c r="G1077" s="20"/>
      <c r="H1077" s="21"/>
      <c r="I1077" s="56"/>
      <c r="J1077" s="75"/>
    </row>
    <row r="1078" spans="1:10" s="109" customFormat="1" ht="21" customHeight="1" x14ac:dyDescent="0.2">
      <c r="A1078" s="20"/>
      <c r="B1078" s="129"/>
      <c r="C1078" s="20"/>
      <c r="D1078" s="20"/>
      <c r="E1078" s="20"/>
      <c r="F1078" s="20"/>
      <c r="G1078" s="20"/>
      <c r="H1078" s="21"/>
      <c r="I1078" s="56"/>
      <c r="J1078" s="75"/>
    </row>
    <row r="1079" spans="1:10" s="109" customFormat="1" ht="21" customHeight="1" x14ac:dyDescent="0.2">
      <c r="A1079" s="20"/>
      <c r="B1079" s="129"/>
      <c r="C1079" s="20"/>
      <c r="D1079" s="20"/>
      <c r="E1079" s="20"/>
      <c r="F1079" s="20"/>
      <c r="G1079" s="20"/>
      <c r="H1079" s="21"/>
      <c r="I1079" s="56"/>
      <c r="J1079" s="75"/>
    </row>
    <row r="1080" spans="1:10" s="109" customFormat="1" ht="21" customHeight="1" x14ac:dyDescent="0.2">
      <c r="A1080" s="20"/>
      <c r="B1080" s="129"/>
      <c r="C1080" s="20"/>
      <c r="D1080" s="20"/>
      <c r="E1080" s="20"/>
      <c r="F1080" s="20"/>
      <c r="G1080" s="20"/>
      <c r="H1080" s="21"/>
      <c r="I1080" s="56"/>
      <c r="J1080" s="75"/>
    </row>
    <row r="1081" spans="1:10" s="109" customFormat="1" ht="21" customHeight="1" x14ac:dyDescent="0.2">
      <c r="A1081" s="20"/>
      <c r="B1081" s="129"/>
      <c r="C1081" s="20"/>
      <c r="D1081" s="20"/>
      <c r="E1081" s="20"/>
      <c r="F1081" s="20"/>
      <c r="G1081" s="20"/>
      <c r="H1081" s="21"/>
      <c r="I1081" s="56"/>
      <c r="J1081" s="75"/>
    </row>
    <row r="1082" spans="1:10" s="109" customFormat="1" ht="21" customHeight="1" x14ac:dyDescent="0.2">
      <c r="A1082" s="20"/>
      <c r="B1082" s="129"/>
      <c r="C1082" s="20"/>
      <c r="D1082" s="20"/>
      <c r="E1082" s="20"/>
      <c r="F1082" s="20"/>
      <c r="G1082" s="20"/>
      <c r="H1082" s="21"/>
      <c r="I1082" s="56"/>
      <c r="J1082" s="75"/>
    </row>
    <row r="1083" spans="1:10" s="109" customFormat="1" ht="21" customHeight="1" x14ac:dyDescent="0.2">
      <c r="A1083" s="20"/>
      <c r="B1083" s="129"/>
      <c r="C1083" s="20"/>
      <c r="D1083" s="20"/>
      <c r="E1083" s="20"/>
      <c r="F1083" s="20"/>
      <c r="G1083" s="20"/>
      <c r="H1083" s="21"/>
      <c r="I1083" s="56"/>
      <c r="J1083" s="75"/>
    </row>
    <row r="1084" spans="1:10" s="109" customFormat="1" ht="21" customHeight="1" x14ac:dyDescent="0.2">
      <c r="A1084" s="20"/>
      <c r="B1084" s="129"/>
      <c r="C1084" s="20"/>
      <c r="D1084" s="20"/>
      <c r="E1084" s="20"/>
      <c r="F1084" s="20"/>
      <c r="G1084" s="20"/>
      <c r="H1084" s="21"/>
      <c r="I1084" s="56"/>
      <c r="J1084" s="75"/>
    </row>
    <row r="1085" spans="1:10" s="109" customFormat="1" ht="21" customHeight="1" x14ac:dyDescent="0.2">
      <c r="A1085" s="20"/>
      <c r="B1085" s="129"/>
      <c r="C1085" s="20"/>
      <c r="D1085" s="20"/>
      <c r="E1085" s="20"/>
      <c r="F1085" s="20"/>
      <c r="G1085" s="20"/>
      <c r="H1085" s="21"/>
      <c r="I1085" s="56"/>
      <c r="J1085" s="75"/>
    </row>
    <row r="1086" spans="1:10" s="109" customFormat="1" ht="21" customHeight="1" x14ac:dyDescent="0.2">
      <c r="A1086" s="20"/>
      <c r="B1086" s="129"/>
      <c r="C1086" s="20"/>
      <c r="D1086" s="20"/>
      <c r="E1086" s="20"/>
      <c r="F1086" s="20"/>
      <c r="G1086" s="20"/>
      <c r="H1086" s="21"/>
      <c r="I1086" s="56"/>
      <c r="J1086" s="75"/>
    </row>
    <row r="1087" spans="1:10" s="109" customFormat="1" ht="21" customHeight="1" x14ac:dyDescent="0.2">
      <c r="A1087" s="20"/>
      <c r="B1087" s="129"/>
      <c r="C1087" s="20"/>
      <c r="D1087" s="20"/>
      <c r="E1087" s="20"/>
      <c r="F1087" s="20"/>
      <c r="G1087" s="20"/>
      <c r="H1087" s="21"/>
      <c r="I1087" s="56"/>
      <c r="J1087" s="75"/>
    </row>
    <row r="1088" spans="1:10" s="109" customFormat="1" ht="21" customHeight="1" x14ac:dyDescent="0.2">
      <c r="A1088" s="20"/>
      <c r="B1088" s="129"/>
      <c r="C1088" s="20"/>
      <c r="D1088" s="20"/>
      <c r="E1088" s="20"/>
      <c r="F1088" s="20"/>
      <c r="G1088" s="20"/>
      <c r="H1088" s="21"/>
      <c r="I1088" s="56"/>
      <c r="J1088" s="75"/>
    </row>
    <row r="1089" spans="1:10" s="109" customFormat="1" ht="21" customHeight="1" x14ac:dyDescent="0.2">
      <c r="A1089" s="20"/>
      <c r="B1089" s="129"/>
      <c r="C1089" s="20"/>
      <c r="D1089" s="20"/>
      <c r="E1089" s="20"/>
      <c r="F1089" s="20"/>
      <c r="G1089" s="20"/>
      <c r="H1089" s="21"/>
      <c r="I1089" s="56"/>
      <c r="J1089" s="75"/>
    </row>
    <row r="1090" spans="1:10" s="109" customFormat="1" ht="21" customHeight="1" x14ac:dyDescent="0.2">
      <c r="A1090" s="20"/>
      <c r="B1090" s="129"/>
      <c r="C1090" s="20"/>
      <c r="D1090" s="20"/>
      <c r="E1090" s="20"/>
      <c r="F1090" s="20"/>
      <c r="G1090" s="20"/>
      <c r="H1090" s="21"/>
      <c r="I1090" s="56"/>
      <c r="J1090" s="75"/>
    </row>
    <row r="1091" spans="1:10" s="109" customFormat="1" ht="21" customHeight="1" x14ac:dyDescent="0.2">
      <c r="A1091" s="20"/>
      <c r="B1091" s="129"/>
      <c r="C1091" s="20"/>
      <c r="D1091" s="20"/>
      <c r="E1091" s="20"/>
      <c r="F1091" s="20"/>
      <c r="G1091" s="20"/>
      <c r="H1091" s="21"/>
      <c r="I1091" s="56"/>
      <c r="J1091" s="75"/>
    </row>
    <row r="1092" spans="1:10" s="109" customFormat="1" ht="21" customHeight="1" x14ac:dyDescent="0.2">
      <c r="A1092" s="20"/>
      <c r="B1092" s="129"/>
      <c r="C1092" s="20"/>
      <c r="D1092" s="20"/>
      <c r="E1092" s="20"/>
      <c r="F1092" s="20"/>
      <c r="G1092" s="20"/>
      <c r="H1092" s="21"/>
      <c r="I1092" s="56"/>
      <c r="J1092" s="75"/>
    </row>
    <row r="1093" spans="1:10" s="109" customFormat="1" ht="21" customHeight="1" x14ac:dyDescent="0.2">
      <c r="A1093" s="20"/>
      <c r="B1093" s="129"/>
      <c r="C1093" s="20"/>
      <c r="D1093" s="20"/>
      <c r="E1093" s="20"/>
      <c r="F1093" s="20"/>
      <c r="G1093" s="20"/>
      <c r="H1093" s="21"/>
      <c r="I1093" s="56"/>
      <c r="J1093" s="75"/>
    </row>
    <row r="1094" spans="1:10" s="109" customFormat="1" ht="21" customHeight="1" x14ac:dyDescent="0.2">
      <c r="A1094" s="20"/>
      <c r="B1094" s="129"/>
      <c r="C1094" s="20"/>
      <c r="D1094" s="20"/>
      <c r="E1094" s="20"/>
      <c r="F1094" s="20"/>
      <c r="G1094" s="20"/>
      <c r="H1094" s="21"/>
      <c r="I1094" s="56"/>
      <c r="J1094" s="75"/>
    </row>
    <row r="1095" spans="1:10" s="109" customFormat="1" ht="21" customHeight="1" x14ac:dyDescent="0.2">
      <c r="A1095" s="20"/>
      <c r="B1095" s="129"/>
      <c r="C1095" s="20"/>
      <c r="D1095" s="20"/>
      <c r="E1095" s="20"/>
      <c r="F1095" s="20"/>
      <c r="G1095" s="20"/>
      <c r="H1095" s="21"/>
      <c r="I1095" s="56"/>
      <c r="J1095" s="75"/>
    </row>
    <row r="1096" spans="1:10" s="109" customFormat="1" ht="21" customHeight="1" x14ac:dyDescent="0.2">
      <c r="A1096" s="20"/>
      <c r="B1096" s="129"/>
      <c r="C1096" s="20"/>
      <c r="D1096" s="20"/>
      <c r="E1096" s="20"/>
      <c r="F1096" s="20"/>
      <c r="G1096" s="20"/>
      <c r="H1096" s="21"/>
      <c r="I1096" s="56"/>
      <c r="J1096" s="75"/>
    </row>
    <row r="1097" spans="1:10" s="109" customFormat="1" ht="21" customHeight="1" x14ac:dyDescent="0.2">
      <c r="A1097" s="20"/>
      <c r="B1097" s="129"/>
      <c r="C1097" s="20"/>
      <c r="D1097" s="20"/>
      <c r="E1097" s="20"/>
      <c r="F1097" s="20"/>
      <c r="G1097" s="20"/>
      <c r="H1097" s="21"/>
      <c r="I1097" s="56"/>
      <c r="J1097" s="75"/>
    </row>
    <row r="1098" spans="1:10" s="109" customFormat="1" ht="32.25" customHeight="1" x14ac:dyDescent="0.2">
      <c r="A1098" s="20"/>
      <c r="B1098" s="129"/>
      <c r="C1098" s="20"/>
      <c r="D1098" s="20"/>
      <c r="E1098" s="20"/>
      <c r="F1098" s="20"/>
      <c r="G1098" s="20"/>
      <c r="H1098" s="21"/>
      <c r="I1098" s="56"/>
      <c r="J1098" s="75"/>
    </row>
    <row r="1099" spans="1:10" s="109" customFormat="1" ht="33" customHeight="1" x14ac:dyDescent="0.2">
      <c r="A1099" s="20"/>
      <c r="B1099" s="129"/>
      <c r="C1099" s="20"/>
      <c r="D1099" s="20"/>
      <c r="E1099" s="20"/>
      <c r="F1099" s="20"/>
      <c r="G1099" s="20"/>
      <c r="H1099" s="21"/>
      <c r="I1099" s="56"/>
      <c r="J1099" s="75"/>
    </row>
    <row r="1100" spans="1:10" s="109" customFormat="1" ht="21" customHeight="1" x14ac:dyDescent="0.2">
      <c r="A1100" s="20"/>
      <c r="B1100" s="129"/>
      <c r="C1100" s="20"/>
      <c r="D1100" s="20"/>
      <c r="E1100" s="20"/>
      <c r="F1100" s="20"/>
      <c r="G1100" s="20"/>
      <c r="H1100" s="21"/>
      <c r="I1100" s="56"/>
      <c r="J1100" s="75"/>
    </row>
    <row r="1101" spans="1:10" s="109" customFormat="1" ht="21" customHeight="1" x14ac:dyDescent="0.2">
      <c r="A1101" s="20"/>
      <c r="B1101" s="129"/>
      <c r="C1101" s="20"/>
      <c r="D1101" s="20"/>
      <c r="E1101" s="20"/>
      <c r="F1101" s="20"/>
      <c r="G1101" s="20"/>
      <c r="H1101" s="21"/>
      <c r="I1101" s="56"/>
      <c r="J1101" s="75"/>
    </row>
    <row r="1102" spans="1:10" s="109" customFormat="1" ht="21" customHeight="1" x14ac:dyDescent="0.2">
      <c r="A1102" s="20"/>
      <c r="B1102" s="129"/>
      <c r="C1102" s="20"/>
      <c r="D1102" s="20"/>
      <c r="E1102" s="20"/>
      <c r="F1102" s="20"/>
      <c r="G1102" s="20"/>
      <c r="H1102" s="21"/>
      <c r="I1102" s="56"/>
      <c r="J1102" s="75"/>
    </row>
    <row r="1103" spans="1:10" s="109" customFormat="1" ht="21" customHeight="1" x14ac:dyDescent="0.2">
      <c r="A1103" s="20"/>
      <c r="B1103" s="129"/>
      <c r="C1103" s="20"/>
      <c r="D1103" s="20"/>
      <c r="E1103" s="20"/>
      <c r="F1103" s="20"/>
      <c r="G1103" s="20"/>
      <c r="H1103" s="21"/>
      <c r="I1103" s="56"/>
      <c r="J1103" s="75"/>
    </row>
    <row r="1104" spans="1:10" s="109" customFormat="1" ht="21" customHeight="1" x14ac:dyDescent="0.2">
      <c r="A1104" s="20"/>
      <c r="B1104" s="129"/>
      <c r="C1104" s="20"/>
      <c r="D1104" s="20"/>
      <c r="E1104" s="20"/>
      <c r="F1104" s="20"/>
      <c r="G1104" s="20"/>
      <c r="H1104" s="21"/>
      <c r="I1104" s="56"/>
      <c r="J1104" s="75"/>
    </row>
    <row r="1105" spans="1:10" s="109" customFormat="1" ht="21" customHeight="1" x14ac:dyDescent="0.2">
      <c r="A1105" s="20"/>
      <c r="B1105" s="129"/>
      <c r="C1105" s="20"/>
      <c r="D1105" s="20"/>
      <c r="E1105" s="20"/>
      <c r="F1105" s="20"/>
      <c r="G1105" s="20"/>
      <c r="H1105" s="21"/>
      <c r="I1105" s="56"/>
      <c r="J1105" s="75"/>
    </row>
    <row r="1106" spans="1:10" s="109" customFormat="1" ht="12.75" x14ac:dyDescent="0.2">
      <c r="A1106" s="20"/>
      <c r="B1106" s="129"/>
      <c r="C1106" s="20"/>
      <c r="D1106" s="20"/>
      <c r="E1106" s="20"/>
      <c r="F1106" s="20"/>
      <c r="G1106" s="20"/>
      <c r="H1106" s="21"/>
      <c r="I1106" s="56"/>
      <c r="J1106" s="75"/>
    </row>
    <row r="1107" spans="1:10" s="109" customFormat="1" ht="21" customHeight="1" x14ac:dyDescent="0.2">
      <c r="A1107" s="20"/>
      <c r="B1107" s="129"/>
      <c r="C1107" s="20"/>
      <c r="D1107" s="20"/>
      <c r="E1107" s="20"/>
      <c r="F1107" s="20"/>
      <c r="G1107" s="20"/>
      <c r="H1107" s="21"/>
      <c r="I1107" s="56"/>
      <c r="J1107" s="75"/>
    </row>
    <row r="1108" spans="1:10" s="109" customFormat="1" ht="21" customHeight="1" x14ac:dyDescent="0.2">
      <c r="A1108" s="20"/>
      <c r="B1108" s="129"/>
      <c r="C1108" s="20"/>
      <c r="D1108" s="20"/>
      <c r="E1108" s="20"/>
      <c r="F1108" s="20"/>
      <c r="G1108" s="20"/>
      <c r="H1108" s="21"/>
      <c r="I1108" s="56"/>
      <c r="J1108" s="75"/>
    </row>
    <row r="1109" spans="1:10" s="109" customFormat="1" ht="21" customHeight="1" x14ac:dyDescent="0.2">
      <c r="A1109" s="20"/>
      <c r="B1109" s="129"/>
      <c r="C1109" s="20"/>
      <c r="D1109" s="20"/>
      <c r="E1109" s="20"/>
      <c r="F1109" s="20"/>
      <c r="G1109" s="20"/>
      <c r="H1109" s="21"/>
      <c r="I1109" s="56"/>
      <c r="J1109" s="75"/>
    </row>
    <row r="1110" spans="1:10" s="109" customFormat="1" ht="21" customHeight="1" x14ac:dyDescent="0.2">
      <c r="A1110" s="20"/>
      <c r="B1110" s="129"/>
      <c r="C1110" s="20"/>
      <c r="D1110" s="20"/>
      <c r="E1110" s="20"/>
      <c r="F1110" s="20"/>
      <c r="G1110" s="20"/>
      <c r="H1110" s="21"/>
      <c r="I1110" s="56"/>
      <c r="J1110" s="75"/>
    </row>
    <row r="1111" spans="1:10" s="109" customFormat="1" ht="21" customHeight="1" x14ac:dyDescent="0.2">
      <c r="A1111" s="20"/>
      <c r="B1111" s="129"/>
      <c r="C1111" s="20"/>
      <c r="D1111" s="20"/>
      <c r="E1111" s="20"/>
      <c r="F1111" s="20"/>
      <c r="G1111" s="20"/>
      <c r="H1111" s="21"/>
      <c r="I1111" s="56"/>
      <c r="J1111" s="75"/>
    </row>
    <row r="1112" spans="1:10" s="109" customFormat="1" ht="21" customHeight="1" x14ac:dyDescent="0.2">
      <c r="A1112" s="20"/>
      <c r="B1112" s="129"/>
      <c r="C1112" s="20"/>
      <c r="D1112" s="20"/>
      <c r="E1112" s="20"/>
      <c r="F1112" s="20"/>
      <c r="G1112" s="20"/>
      <c r="H1112" s="21"/>
      <c r="I1112" s="56"/>
      <c r="J1112" s="75"/>
    </row>
    <row r="1113" spans="1:10" s="109" customFormat="1" ht="21" customHeight="1" x14ac:dyDescent="0.2">
      <c r="A1113" s="20"/>
      <c r="B1113" s="129"/>
      <c r="C1113" s="20"/>
      <c r="D1113" s="20"/>
      <c r="E1113" s="20"/>
      <c r="F1113" s="20"/>
      <c r="G1113" s="20"/>
      <c r="H1113" s="21"/>
      <c r="I1113" s="56"/>
      <c r="J1113" s="75"/>
    </row>
    <row r="1114" spans="1:10" s="109" customFormat="1" ht="21" customHeight="1" x14ac:dyDescent="0.2">
      <c r="A1114" s="20"/>
      <c r="B1114" s="129"/>
      <c r="C1114" s="20"/>
      <c r="D1114" s="20"/>
      <c r="E1114" s="20"/>
      <c r="F1114" s="20"/>
      <c r="G1114" s="20"/>
      <c r="H1114" s="21"/>
      <c r="I1114" s="56"/>
      <c r="J1114" s="75"/>
    </row>
    <row r="1115" spans="1:10" s="109" customFormat="1" ht="21" customHeight="1" x14ac:dyDescent="0.2">
      <c r="A1115" s="20"/>
      <c r="B1115" s="129"/>
      <c r="C1115" s="20"/>
      <c r="D1115" s="20"/>
      <c r="E1115" s="20"/>
      <c r="F1115" s="20"/>
      <c r="G1115" s="20"/>
      <c r="H1115" s="21"/>
      <c r="I1115" s="56"/>
      <c r="J1115" s="75"/>
    </row>
    <row r="1116" spans="1:10" s="109" customFormat="1" ht="21" customHeight="1" x14ac:dyDescent="0.2">
      <c r="A1116" s="20"/>
      <c r="B1116" s="129"/>
      <c r="C1116" s="20"/>
      <c r="D1116" s="20"/>
      <c r="E1116" s="20"/>
      <c r="F1116" s="20"/>
      <c r="G1116" s="20"/>
      <c r="H1116" s="21"/>
      <c r="I1116" s="56"/>
      <c r="J1116" s="75"/>
    </row>
    <row r="1117" spans="1:10" s="109" customFormat="1" ht="21" customHeight="1" x14ac:dyDescent="0.2">
      <c r="A1117" s="20"/>
      <c r="B1117" s="129"/>
      <c r="C1117" s="20"/>
      <c r="D1117" s="20"/>
      <c r="E1117" s="20"/>
      <c r="F1117" s="20"/>
      <c r="G1117" s="20"/>
      <c r="H1117" s="21"/>
      <c r="I1117" s="56"/>
      <c r="J1117" s="75"/>
    </row>
    <row r="1118" spans="1:10" s="109" customFormat="1" ht="21" customHeight="1" x14ac:dyDescent="0.2">
      <c r="A1118" s="20"/>
      <c r="B1118" s="129"/>
      <c r="C1118" s="20"/>
      <c r="D1118" s="20"/>
      <c r="E1118" s="20"/>
      <c r="F1118" s="20"/>
      <c r="G1118" s="20"/>
      <c r="H1118" s="21"/>
      <c r="I1118" s="56"/>
      <c r="J1118" s="75"/>
    </row>
    <row r="1119" spans="1:10" s="109" customFormat="1" ht="21" customHeight="1" x14ac:dyDescent="0.2">
      <c r="A1119" s="20"/>
      <c r="B1119" s="129"/>
      <c r="C1119" s="20"/>
      <c r="D1119" s="20"/>
      <c r="E1119" s="20"/>
      <c r="F1119" s="20"/>
      <c r="G1119" s="20"/>
      <c r="H1119" s="21"/>
      <c r="I1119" s="56"/>
      <c r="J1119" s="75"/>
    </row>
    <row r="1120" spans="1:10" s="109" customFormat="1" ht="21" customHeight="1" x14ac:dyDescent="0.2">
      <c r="A1120" s="20"/>
      <c r="B1120" s="129"/>
      <c r="C1120" s="20"/>
      <c r="D1120" s="20"/>
      <c r="E1120" s="20"/>
      <c r="F1120" s="20"/>
      <c r="G1120" s="20"/>
      <c r="H1120" s="21"/>
      <c r="I1120" s="56"/>
      <c r="J1120" s="75"/>
    </row>
    <row r="1121" spans="1:10" s="109" customFormat="1" ht="21" customHeight="1" x14ac:dyDescent="0.2">
      <c r="A1121" s="20"/>
      <c r="B1121" s="129"/>
      <c r="C1121" s="20"/>
      <c r="D1121" s="20"/>
      <c r="E1121" s="20"/>
      <c r="F1121" s="20"/>
      <c r="G1121" s="20"/>
      <c r="H1121" s="21"/>
      <c r="I1121" s="56"/>
      <c r="J1121" s="75"/>
    </row>
    <row r="1122" spans="1:10" s="109" customFormat="1" ht="21" customHeight="1" x14ac:dyDescent="0.2">
      <c r="A1122" s="20"/>
      <c r="B1122" s="129"/>
      <c r="C1122" s="20"/>
      <c r="D1122" s="20"/>
      <c r="E1122" s="20"/>
      <c r="F1122" s="20"/>
      <c r="G1122" s="20"/>
      <c r="H1122" s="21"/>
      <c r="I1122" s="56"/>
      <c r="J1122" s="75"/>
    </row>
    <row r="1123" spans="1:10" s="109" customFormat="1" ht="21" customHeight="1" x14ac:dyDescent="0.2">
      <c r="A1123" s="20"/>
      <c r="B1123" s="129"/>
      <c r="C1123" s="20"/>
      <c r="D1123" s="20"/>
      <c r="E1123" s="20"/>
      <c r="F1123" s="20"/>
      <c r="G1123" s="20"/>
      <c r="H1123" s="21"/>
      <c r="I1123" s="56"/>
      <c r="J1123" s="75"/>
    </row>
    <row r="1124" spans="1:10" s="109" customFormat="1" ht="21" customHeight="1" x14ac:dyDescent="0.2">
      <c r="A1124" s="20"/>
      <c r="B1124" s="129"/>
      <c r="C1124" s="20"/>
      <c r="D1124" s="20"/>
      <c r="E1124" s="20"/>
      <c r="F1124" s="20"/>
      <c r="G1124" s="20"/>
      <c r="H1124" s="21"/>
      <c r="I1124" s="56"/>
      <c r="J1124" s="75"/>
    </row>
    <row r="1125" spans="1:10" s="109" customFormat="1" ht="21" customHeight="1" x14ac:dyDescent="0.2">
      <c r="A1125" s="20"/>
      <c r="B1125" s="129"/>
      <c r="C1125" s="20"/>
      <c r="D1125" s="20"/>
      <c r="E1125" s="20"/>
      <c r="F1125" s="20"/>
      <c r="G1125" s="20"/>
      <c r="H1125" s="21"/>
      <c r="I1125" s="56"/>
      <c r="J1125" s="75"/>
    </row>
    <row r="1126" spans="1:10" s="109" customFormat="1" ht="21" customHeight="1" x14ac:dyDescent="0.2">
      <c r="A1126" s="20"/>
      <c r="B1126" s="129"/>
      <c r="C1126" s="20"/>
      <c r="D1126" s="20"/>
      <c r="E1126" s="20"/>
      <c r="F1126" s="20"/>
      <c r="G1126" s="20"/>
      <c r="H1126" s="21"/>
      <c r="I1126" s="56"/>
      <c r="J1126" s="75"/>
    </row>
    <row r="1127" spans="1:10" s="109" customFormat="1" ht="21" customHeight="1" x14ac:dyDescent="0.2">
      <c r="A1127" s="20"/>
      <c r="B1127" s="129"/>
      <c r="C1127" s="20"/>
      <c r="D1127" s="20"/>
      <c r="E1127" s="20"/>
      <c r="F1127" s="20"/>
      <c r="G1127" s="20"/>
      <c r="H1127" s="21"/>
      <c r="I1127" s="56"/>
      <c r="J1127" s="75"/>
    </row>
    <row r="1128" spans="1:10" s="109" customFormat="1" ht="21" customHeight="1" x14ac:dyDescent="0.2">
      <c r="A1128" s="20"/>
      <c r="B1128" s="129"/>
      <c r="C1128" s="20"/>
      <c r="D1128" s="20"/>
      <c r="E1128" s="20"/>
      <c r="F1128" s="20"/>
      <c r="G1128" s="20"/>
      <c r="H1128" s="21"/>
      <c r="I1128" s="56"/>
      <c r="J1128" s="75"/>
    </row>
    <row r="1129" spans="1:10" s="109" customFormat="1" ht="21" customHeight="1" x14ac:dyDescent="0.2">
      <c r="A1129" s="20"/>
      <c r="B1129" s="129"/>
      <c r="C1129" s="20"/>
      <c r="D1129" s="20"/>
      <c r="E1129" s="20"/>
      <c r="F1129" s="20"/>
      <c r="G1129" s="20"/>
      <c r="H1129" s="21"/>
      <c r="I1129" s="56"/>
      <c r="J1129" s="75"/>
    </row>
    <row r="1130" spans="1:10" s="109" customFormat="1" ht="21" customHeight="1" x14ac:dyDescent="0.2">
      <c r="A1130" s="20"/>
      <c r="B1130" s="129"/>
      <c r="C1130" s="20"/>
      <c r="D1130" s="20"/>
      <c r="E1130" s="20"/>
      <c r="F1130" s="20"/>
      <c r="G1130" s="20"/>
      <c r="H1130" s="21"/>
      <c r="I1130" s="56"/>
      <c r="J1130" s="75"/>
    </row>
    <row r="1131" spans="1:10" s="109" customFormat="1" ht="21" customHeight="1" x14ac:dyDescent="0.2">
      <c r="A1131" s="20"/>
      <c r="B1131" s="129"/>
      <c r="C1131" s="20"/>
      <c r="D1131" s="20"/>
      <c r="E1131" s="20"/>
      <c r="F1131" s="20"/>
      <c r="G1131" s="20"/>
      <c r="H1131" s="21"/>
      <c r="I1131" s="56"/>
      <c r="J1131" s="75"/>
    </row>
    <row r="1132" spans="1:10" s="109" customFormat="1" ht="21" customHeight="1" x14ac:dyDescent="0.2">
      <c r="A1132" s="20"/>
      <c r="B1132" s="129"/>
      <c r="C1132" s="20"/>
      <c r="D1132" s="20"/>
      <c r="E1132" s="20"/>
      <c r="F1132" s="20"/>
      <c r="G1132" s="20"/>
      <c r="H1132" s="21"/>
      <c r="I1132" s="56"/>
      <c r="J1132" s="75"/>
    </row>
    <row r="1133" spans="1:10" s="109" customFormat="1" ht="21" customHeight="1" x14ac:dyDescent="0.2">
      <c r="A1133" s="20"/>
      <c r="B1133" s="129"/>
      <c r="C1133" s="20"/>
      <c r="D1133" s="20"/>
      <c r="E1133" s="20"/>
      <c r="F1133" s="20"/>
      <c r="G1133" s="20"/>
      <c r="H1133" s="21"/>
      <c r="I1133" s="56"/>
      <c r="J1133" s="75"/>
    </row>
    <row r="1134" spans="1:10" s="109" customFormat="1" ht="21" customHeight="1" x14ac:dyDescent="0.2">
      <c r="A1134" s="20"/>
      <c r="B1134" s="129"/>
      <c r="C1134" s="20"/>
      <c r="D1134" s="20"/>
      <c r="E1134" s="20"/>
      <c r="F1134" s="20"/>
      <c r="G1134" s="20"/>
      <c r="H1134" s="21"/>
      <c r="I1134" s="56"/>
      <c r="J1134" s="75"/>
    </row>
    <row r="1135" spans="1:10" s="109" customFormat="1" ht="21" customHeight="1" x14ac:dyDescent="0.2">
      <c r="A1135" s="20"/>
      <c r="B1135" s="129"/>
      <c r="C1135" s="20"/>
      <c r="D1135" s="20"/>
      <c r="E1135" s="20"/>
      <c r="F1135" s="20"/>
      <c r="G1135" s="20"/>
      <c r="H1135" s="21"/>
      <c r="I1135" s="56"/>
      <c r="J1135" s="75"/>
    </row>
    <row r="1136" spans="1:10" s="109" customFormat="1" ht="21" customHeight="1" x14ac:dyDescent="0.2">
      <c r="A1136" s="20"/>
      <c r="B1136" s="129"/>
      <c r="C1136" s="20"/>
      <c r="D1136" s="20"/>
      <c r="E1136" s="20"/>
      <c r="F1136" s="20"/>
      <c r="G1136" s="20"/>
      <c r="H1136" s="21"/>
      <c r="I1136" s="56"/>
      <c r="J1136" s="75"/>
    </row>
    <row r="1137" spans="1:10" s="109" customFormat="1" ht="21" customHeight="1" x14ac:dyDescent="0.2">
      <c r="A1137" s="20"/>
      <c r="B1137" s="129"/>
      <c r="C1137" s="20"/>
      <c r="D1137" s="20"/>
      <c r="E1137" s="20"/>
      <c r="F1137" s="20"/>
      <c r="G1137" s="20"/>
      <c r="H1137" s="21"/>
      <c r="I1137" s="56"/>
      <c r="J1137" s="75"/>
    </row>
    <row r="1138" spans="1:10" s="109" customFormat="1" ht="21" customHeight="1" x14ac:dyDescent="0.2">
      <c r="A1138" s="20"/>
      <c r="B1138" s="129"/>
      <c r="C1138" s="20"/>
      <c r="D1138" s="20"/>
      <c r="E1138" s="20"/>
      <c r="F1138" s="20"/>
      <c r="G1138" s="20"/>
      <c r="H1138" s="21"/>
      <c r="I1138" s="56"/>
      <c r="J1138" s="75"/>
    </row>
    <row r="1139" spans="1:10" s="109" customFormat="1" ht="21" customHeight="1" x14ac:dyDescent="0.2">
      <c r="A1139" s="20"/>
      <c r="B1139" s="129"/>
      <c r="C1139" s="20"/>
      <c r="D1139" s="20"/>
      <c r="E1139" s="20"/>
      <c r="F1139" s="20"/>
      <c r="G1139" s="20"/>
      <c r="H1139" s="21"/>
      <c r="I1139" s="56"/>
      <c r="J1139" s="75"/>
    </row>
    <row r="1140" spans="1:10" s="109" customFormat="1" ht="21" customHeight="1" x14ac:dyDescent="0.2">
      <c r="A1140" s="20"/>
      <c r="B1140" s="129"/>
      <c r="C1140" s="20"/>
      <c r="D1140" s="20"/>
      <c r="E1140" s="20"/>
      <c r="F1140" s="20"/>
      <c r="G1140" s="20"/>
      <c r="H1140" s="21"/>
      <c r="I1140" s="56"/>
      <c r="J1140" s="75"/>
    </row>
    <row r="1141" spans="1:10" s="109" customFormat="1" ht="21" customHeight="1" x14ac:dyDescent="0.2">
      <c r="A1141" s="20"/>
      <c r="B1141" s="129"/>
      <c r="C1141" s="20"/>
      <c r="D1141" s="20"/>
      <c r="E1141" s="20"/>
      <c r="F1141" s="20"/>
      <c r="G1141" s="20"/>
      <c r="H1141" s="21"/>
      <c r="I1141" s="56"/>
      <c r="J1141" s="75"/>
    </row>
    <row r="1142" spans="1:10" s="109" customFormat="1" ht="21" customHeight="1" x14ac:dyDescent="0.2">
      <c r="A1142" s="20"/>
      <c r="B1142" s="129"/>
      <c r="C1142" s="20"/>
      <c r="D1142" s="20"/>
      <c r="E1142" s="20"/>
      <c r="F1142" s="20"/>
      <c r="G1142" s="20"/>
      <c r="H1142" s="21"/>
      <c r="I1142" s="56"/>
      <c r="J1142" s="75"/>
    </row>
    <row r="1143" spans="1:10" s="109" customFormat="1" ht="21" customHeight="1" x14ac:dyDescent="0.2">
      <c r="A1143" s="20"/>
      <c r="B1143" s="129"/>
      <c r="C1143" s="20"/>
      <c r="D1143" s="20"/>
      <c r="E1143" s="20"/>
      <c r="F1143" s="20"/>
      <c r="G1143" s="20"/>
      <c r="H1143" s="21"/>
      <c r="I1143" s="56"/>
      <c r="J1143" s="75"/>
    </row>
    <row r="1144" spans="1:10" s="6" customFormat="1" ht="19.5" customHeight="1" x14ac:dyDescent="0.2">
      <c r="A1144" s="20"/>
      <c r="B1144" s="129"/>
      <c r="C1144" s="20"/>
      <c r="D1144" s="20"/>
      <c r="E1144" s="20"/>
      <c r="F1144" s="20"/>
      <c r="G1144" s="20"/>
      <c r="H1144" s="21"/>
      <c r="I1144" s="56"/>
      <c r="J1144" s="59"/>
    </row>
    <row r="1145" spans="1:10" s="6" customFormat="1" ht="19.5" customHeight="1" x14ac:dyDescent="0.2">
      <c r="A1145" s="20"/>
      <c r="B1145" s="129"/>
      <c r="C1145" s="20"/>
      <c r="D1145" s="20"/>
      <c r="E1145" s="20"/>
      <c r="F1145" s="20"/>
      <c r="G1145" s="20"/>
      <c r="H1145" s="21"/>
      <c r="I1145" s="56"/>
      <c r="J1145" s="59"/>
    </row>
    <row r="1146" spans="1:10" s="103" customFormat="1" ht="19.5" customHeight="1" x14ac:dyDescent="0.2">
      <c r="A1146" s="20"/>
      <c r="B1146" s="129"/>
      <c r="C1146" s="20"/>
      <c r="D1146" s="20"/>
      <c r="E1146" s="20"/>
      <c r="F1146" s="20"/>
      <c r="G1146" s="20"/>
      <c r="H1146" s="21"/>
      <c r="I1146" s="56"/>
      <c r="J1146" s="133"/>
    </row>
    <row r="1147" spans="1:10" s="103" customFormat="1" ht="19.5" customHeight="1" x14ac:dyDescent="0.2">
      <c r="A1147" s="20"/>
      <c r="B1147" s="129"/>
      <c r="C1147" s="20"/>
      <c r="D1147" s="20"/>
      <c r="E1147" s="20"/>
      <c r="F1147" s="20"/>
      <c r="G1147" s="20"/>
      <c r="H1147" s="21"/>
      <c r="I1147" s="56"/>
      <c r="J1147" s="133"/>
    </row>
    <row r="1148" spans="1:10" s="103" customFormat="1" ht="19.5" customHeight="1" x14ac:dyDescent="0.2">
      <c r="A1148" s="20"/>
      <c r="B1148" s="129"/>
      <c r="C1148" s="20"/>
      <c r="D1148" s="20"/>
      <c r="E1148" s="20"/>
      <c r="F1148" s="20"/>
      <c r="G1148" s="20"/>
      <c r="H1148" s="21"/>
      <c r="I1148" s="56"/>
      <c r="J1148" s="133"/>
    </row>
    <row r="1149" spans="1:10" s="103" customFormat="1" ht="19.5" customHeight="1" x14ac:dyDescent="0.2">
      <c r="A1149" s="20"/>
      <c r="B1149" s="129"/>
      <c r="C1149" s="20"/>
      <c r="D1149" s="20"/>
      <c r="E1149" s="20"/>
      <c r="F1149" s="20"/>
      <c r="G1149" s="20"/>
      <c r="H1149" s="21"/>
      <c r="I1149" s="56"/>
      <c r="J1149" s="133"/>
    </row>
    <row r="1150" spans="1:10" s="103" customFormat="1" ht="19.5" customHeight="1" x14ac:dyDescent="0.2">
      <c r="A1150" s="20"/>
      <c r="B1150" s="129"/>
      <c r="C1150" s="20"/>
      <c r="D1150" s="20"/>
      <c r="E1150" s="20"/>
      <c r="F1150" s="20"/>
      <c r="G1150" s="20"/>
      <c r="H1150" s="21"/>
      <c r="I1150" s="56"/>
      <c r="J1150" s="133"/>
    </row>
    <row r="1151" spans="1:10" s="103" customFormat="1" ht="19.5" customHeight="1" x14ac:dyDescent="0.2">
      <c r="A1151" s="20"/>
      <c r="B1151" s="129"/>
      <c r="C1151" s="20"/>
      <c r="D1151" s="20"/>
      <c r="E1151" s="20"/>
      <c r="F1151" s="20"/>
      <c r="G1151" s="20"/>
      <c r="H1151" s="21"/>
      <c r="I1151" s="56"/>
      <c r="J1151" s="133"/>
    </row>
    <row r="1152" spans="1:10" s="103" customFormat="1" ht="19.5" customHeight="1" x14ac:dyDescent="0.2">
      <c r="A1152" s="20"/>
      <c r="B1152" s="129"/>
      <c r="C1152" s="20"/>
      <c r="D1152" s="20"/>
      <c r="E1152" s="20"/>
      <c r="F1152" s="20"/>
      <c r="G1152" s="20"/>
      <c r="H1152" s="21"/>
      <c r="I1152" s="56"/>
      <c r="J1152" s="133"/>
    </row>
    <row r="1153" spans="1:10" s="103" customFormat="1" ht="19.5" customHeight="1" x14ac:dyDescent="0.2">
      <c r="A1153" s="20"/>
      <c r="B1153" s="129"/>
      <c r="C1153" s="20"/>
      <c r="D1153" s="20"/>
      <c r="E1153" s="20"/>
      <c r="F1153" s="20"/>
      <c r="G1153" s="20"/>
      <c r="H1153" s="21"/>
      <c r="I1153" s="56"/>
      <c r="J1153" s="133"/>
    </row>
    <row r="1154" spans="1:10" s="103" customFormat="1" ht="19.5" customHeight="1" x14ac:dyDescent="0.2">
      <c r="A1154" s="20"/>
      <c r="B1154" s="129"/>
      <c r="C1154" s="20"/>
      <c r="D1154" s="20"/>
      <c r="E1154" s="20"/>
      <c r="F1154" s="20"/>
      <c r="G1154" s="20"/>
      <c r="H1154" s="21"/>
      <c r="I1154" s="56"/>
      <c r="J1154" s="133"/>
    </row>
    <row r="1155" spans="1:10" s="103" customFormat="1" ht="19.5" customHeight="1" x14ac:dyDescent="0.2">
      <c r="A1155" s="20"/>
      <c r="B1155" s="129"/>
      <c r="C1155" s="20"/>
      <c r="D1155" s="20"/>
      <c r="E1155" s="20"/>
      <c r="F1155" s="20"/>
      <c r="G1155" s="20"/>
      <c r="H1155" s="21"/>
      <c r="I1155" s="56"/>
      <c r="J1155" s="133"/>
    </row>
    <row r="1156" spans="1:10" s="103" customFormat="1" ht="19.5" customHeight="1" x14ac:dyDescent="0.2">
      <c r="A1156" s="20"/>
      <c r="B1156" s="129"/>
      <c r="C1156" s="20"/>
      <c r="D1156" s="20"/>
      <c r="E1156" s="20"/>
      <c r="F1156" s="20"/>
      <c r="G1156" s="20"/>
      <c r="H1156" s="21"/>
      <c r="I1156" s="56"/>
      <c r="J1156" s="133"/>
    </row>
    <row r="1157" spans="1:10" s="103" customFormat="1" ht="19.5" customHeight="1" x14ac:dyDescent="0.2">
      <c r="A1157" s="20"/>
      <c r="B1157" s="129"/>
      <c r="C1157" s="20"/>
      <c r="D1157" s="20"/>
      <c r="E1157" s="20"/>
      <c r="F1157" s="20"/>
      <c r="G1157" s="20"/>
      <c r="H1157" s="21"/>
      <c r="I1157" s="56"/>
      <c r="J1157" s="133"/>
    </row>
    <row r="1158" spans="1:10" s="25" customFormat="1" ht="19.5" customHeight="1" x14ac:dyDescent="0.2">
      <c r="A1158" s="20"/>
      <c r="B1158" s="129"/>
      <c r="C1158" s="20"/>
      <c r="D1158" s="20"/>
      <c r="E1158" s="20"/>
      <c r="F1158" s="20"/>
      <c r="G1158" s="20"/>
      <c r="H1158" s="21"/>
      <c r="I1158" s="56"/>
      <c r="J1158" s="92"/>
    </row>
    <row r="1159" spans="1:10" s="25" customFormat="1" ht="19.5" customHeight="1" x14ac:dyDescent="0.2">
      <c r="A1159" s="20"/>
      <c r="B1159" s="129"/>
      <c r="C1159" s="20"/>
      <c r="D1159" s="20"/>
      <c r="E1159" s="20"/>
      <c r="F1159" s="20"/>
      <c r="G1159" s="20"/>
      <c r="H1159" s="21"/>
      <c r="I1159" s="56"/>
      <c r="J1159" s="92"/>
    </row>
    <row r="1160" spans="1:10" s="25" customFormat="1" ht="19.5" customHeight="1" x14ac:dyDescent="0.2">
      <c r="A1160" s="20"/>
      <c r="B1160" s="129"/>
      <c r="C1160" s="20"/>
      <c r="D1160" s="20"/>
      <c r="E1160" s="20"/>
      <c r="F1160" s="20"/>
      <c r="G1160" s="20"/>
      <c r="H1160" s="21"/>
      <c r="I1160" s="56"/>
      <c r="J1160" s="92"/>
    </row>
    <row r="1161" spans="1:10" s="25" customFormat="1" ht="19.5" customHeight="1" x14ac:dyDescent="0.2">
      <c r="A1161" s="20"/>
      <c r="B1161" s="129"/>
      <c r="C1161" s="20"/>
      <c r="D1161" s="20"/>
      <c r="E1161" s="20"/>
      <c r="F1161" s="20"/>
      <c r="G1161" s="20"/>
      <c r="H1161" s="21"/>
      <c r="I1161" s="56"/>
      <c r="J1161" s="92"/>
    </row>
    <row r="1162" spans="1:10" s="25" customFormat="1" ht="19.5" customHeight="1" x14ac:dyDescent="0.2">
      <c r="A1162" s="20"/>
      <c r="B1162" s="129"/>
      <c r="C1162" s="20"/>
      <c r="D1162" s="20"/>
      <c r="E1162" s="20"/>
      <c r="F1162" s="20"/>
      <c r="G1162" s="20"/>
      <c r="H1162" s="21"/>
      <c r="I1162" s="56"/>
      <c r="J1162" s="92"/>
    </row>
    <row r="1163" spans="1:10" s="25" customFormat="1" ht="19.5" customHeight="1" x14ac:dyDescent="0.2">
      <c r="A1163" s="20"/>
      <c r="B1163" s="129"/>
      <c r="C1163" s="20"/>
      <c r="D1163" s="20"/>
      <c r="E1163" s="20"/>
      <c r="F1163" s="20"/>
      <c r="G1163" s="20"/>
      <c r="H1163" s="21"/>
      <c r="I1163" s="56"/>
      <c r="J1163" s="92"/>
    </row>
    <row r="1164" spans="1:10" s="25" customFormat="1" ht="19.5" customHeight="1" x14ac:dyDescent="0.2">
      <c r="A1164" s="20"/>
      <c r="B1164" s="129"/>
      <c r="C1164" s="20"/>
      <c r="D1164" s="20"/>
      <c r="E1164" s="20"/>
      <c r="F1164" s="20"/>
      <c r="G1164" s="20"/>
      <c r="H1164" s="21"/>
      <c r="I1164" s="56"/>
      <c r="J1164" s="92"/>
    </row>
    <row r="1165" spans="1:10" s="25" customFormat="1" ht="19.5" customHeight="1" x14ac:dyDescent="0.2">
      <c r="A1165" s="20"/>
      <c r="B1165" s="129"/>
      <c r="C1165" s="20"/>
      <c r="D1165" s="20"/>
      <c r="E1165" s="20"/>
      <c r="F1165" s="20"/>
      <c r="G1165" s="20"/>
      <c r="H1165" s="21"/>
      <c r="I1165" s="56"/>
      <c r="J1165" s="92"/>
    </row>
    <row r="1166" spans="1:10" s="25" customFormat="1" ht="19.5" customHeight="1" x14ac:dyDescent="0.2">
      <c r="A1166" s="20"/>
      <c r="B1166" s="129"/>
      <c r="C1166" s="20"/>
      <c r="D1166" s="20"/>
      <c r="E1166" s="20"/>
      <c r="F1166" s="20"/>
      <c r="G1166" s="20"/>
      <c r="H1166" s="21"/>
      <c r="I1166" s="56"/>
      <c r="J1166" s="92"/>
    </row>
    <row r="1167" spans="1:10" s="25" customFormat="1" ht="19.5" customHeight="1" x14ac:dyDescent="0.2">
      <c r="A1167" s="20"/>
      <c r="B1167" s="129"/>
      <c r="C1167" s="20"/>
      <c r="D1167" s="20"/>
      <c r="E1167" s="20"/>
      <c r="F1167" s="20"/>
      <c r="G1167" s="20"/>
      <c r="H1167" s="21"/>
      <c r="I1167" s="56"/>
      <c r="J1167" s="92"/>
    </row>
    <row r="1168" spans="1:10" s="25" customFormat="1" ht="19.5" customHeight="1" x14ac:dyDescent="0.2">
      <c r="A1168" s="20"/>
      <c r="B1168" s="129"/>
      <c r="C1168" s="20"/>
      <c r="D1168" s="20"/>
      <c r="E1168" s="20"/>
      <c r="F1168" s="20"/>
      <c r="G1168" s="20"/>
      <c r="H1168" s="21"/>
      <c r="I1168" s="56"/>
      <c r="J1168" s="92"/>
    </row>
    <row r="1169" spans="1:10" s="25" customFormat="1" ht="19.5" customHeight="1" x14ac:dyDescent="0.2">
      <c r="A1169" s="20"/>
      <c r="B1169" s="129"/>
      <c r="C1169" s="20"/>
      <c r="D1169" s="20"/>
      <c r="E1169" s="20"/>
      <c r="F1169" s="20"/>
      <c r="G1169" s="20"/>
      <c r="H1169" s="21"/>
      <c r="I1169" s="56"/>
      <c r="J1169" s="92"/>
    </row>
    <row r="1170" spans="1:10" s="25" customFormat="1" ht="19.5" customHeight="1" x14ac:dyDescent="0.2">
      <c r="A1170" s="20"/>
      <c r="B1170" s="129"/>
      <c r="C1170" s="20"/>
      <c r="D1170" s="20"/>
      <c r="E1170" s="20"/>
      <c r="F1170" s="20"/>
      <c r="G1170" s="20"/>
      <c r="H1170" s="21"/>
      <c r="I1170" s="56"/>
      <c r="J1170" s="92"/>
    </row>
    <row r="1171" spans="1:10" s="25" customFormat="1" ht="19.5" customHeight="1" x14ac:dyDescent="0.2">
      <c r="A1171" s="20"/>
      <c r="B1171" s="129"/>
      <c r="C1171" s="20"/>
      <c r="D1171" s="20"/>
      <c r="E1171" s="20"/>
      <c r="F1171" s="20"/>
      <c r="G1171" s="20"/>
      <c r="H1171" s="21"/>
      <c r="I1171" s="56"/>
      <c r="J1171" s="92"/>
    </row>
    <row r="1172" spans="1:10" s="25" customFormat="1" ht="19.5" customHeight="1" x14ac:dyDescent="0.2">
      <c r="A1172" s="20"/>
      <c r="B1172" s="129"/>
      <c r="C1172" s="20"/>
      <c r="D1172" s="20"/>
      <c r="E1172" s="20"/>
      <c r="F1172" s="20"/>
      <c r="G1172" s="20"/>
      <c r="H1172" s="21"/>
      <c r="I1172" s="56"/>
      <c r="J1172" s="92"/>
    </row>
    <row r="1173" spans="1:10" s="25" customFormat="1" ht="19.5" customHeight="1" x14ac:dyDescent="0.2">
      <c r="A1173" s="20"/>
      <c r="B1173" s="129"/>
      <c r="C1173" s="20"/>
      <c r="D1173" s="20"/>
      <c r="E1173" s="20"/>
      <c r="F1173" s="20"/>
      <c r="G1173" s="20"/>
      <c r="H1173" s="21"/>
      <c r="I1173" s="56"/>
      <c r="J1173" s="92"/>
    </row>
    <row r="1174" spans="1:10" s="25" customFormat="1" ht="19.5" customHeight="1" x14ac:dyDescent="0.2">
      <c r="A1174" s="20"/>
      <c r="B1174" s="129"/>
      <c r="C1174" s="20"/>
      <c r="D1174" s="20"/>
      <c r="E1174" s="20"/>
      <c r="F1174" s="20"/>
      <c r="G1174" s="20"/>
      <c r="H1174" s="21"/>
      <c r="I1174" s="56"/>
      <c r="J1174" s="92"/>
    </row>
    <row r="1175" spans="1:10" s="25" customFormat="1" ht="19.5" customHeight="1" x14ac:dyDescent="0.2">
      <c r="A1175" s="20"/>
      <c r="B1175" s="129"/>
      <c r="C1175" s="20"/>
      <c r="D1175" s="20"/>
      <c r="E1175" s="20"/>
      <c r="F1175" s="20"/>
      <c r="G1175" s="20"/>
      <c r="H1175" s="21"/>
      <c r="I1175" s="56"/>
      <c r="J1175" s="92"/>
    </row>
    <row r="1176" spans="1:10" s="25" customFormat="1" ht="19.5" customHeight="1" x14ac:dyDescent="0.2">
      <c r="A1176" s="20"/>
      <c r="B1176" s="129"/>
      <c r="C1176" s="20"/>
      <c r="D1176" s="20"/>
      <c r="E1176" s="20"/>
      <c r="F1176" s="20"/>
      <c r="G1176" s="20"/>
      <c r="H1176" s="21"/>
      <c r="I1176" s="56"/>
      <c r="J1176" s="92"/>
    </row>
    <row r="1177" spans="1:10" s="25" customFormat="1" ht="19.5" customHeight="1" x14ac:dyDescent="0.2">
      <c r="A1177" s="20"/>
      <c r="B1177" s="129"/>
      <c r="C1177" s="20"/>
      <c r="D1177" s="20"/>
      <c r="E1177" s="20"/>
      <c r="F1177" s="20"/>
      <c r="G1177" s="20"/>
      <c r="H1177" s="21"/>
      <c r="I1177" s="56"/>
      <c r="J1177" s="92"/>
    </row>
    <row r="1178" spans="1:10" s="25" customFormat="1" ht="19.5" customHeight="1" x14ac:dyDescent="0.2">
      <c r="A1178" s="20"/>
      <c r="B1178" s="129"/>
      <c r="C1178" s="20"/>
      <c r="D1178" s="20"/>
      <c r="E1178" s="20"/>
      <c r="F1178" s="20"/>
      <c r="G1178" s="20"/>
      <c r="H1178" s="21"/>
      <c r="I1178" s="56"/>
      <c r="J1178" s="92"/>
    </row>
    <row r="1179" spans="1:10" s="25" customFormat="1" ht="19.5" customHeight="1" x14ac:dyDescent="0.2">
      <c r="A1179" s="20"/>
      <c r="B1179" s="129"/>
      <c r="C1179" s="20"/>
      <c r="D1179" s="20"/>
      <c r="E1179" s="20"/>
      <c r="F1179" s="20"/>
      <c r="G1179" s="20"/>
      <c r="H1179" s="21"/>
      <c r="I1179" s="56"/>
      <c r="J1179" s="92"/>
    </row>
    <row r="1180" spans="1:10" s="25" customFormat="1" ht="19.5" customHeight="1" x14ac:dyDescent="0.2">
      <c r="A1180" s="20"/>
      <c r="B1180" s="129"/>
      <c r="C1180" s="20"/>
      <c r="D1180" s="20"/>
      <c r="E1180" s="20"/>
      <c r="F1180" s="20"/>
      <c r="G1180" s="20"/>
      <c r="H1180" s="21"/>
      <c r="I1180" s="56"/>
      <c r="J1180" s="92"/>
    </row>
    <row r="1181" spans="1:10" s="25" customFormat="1" ht="19.5" customHeight="1" x14ac:dyDescent="0.2">
      <c r="A1181" s="20"/>
      <c r="B1181" s="129"/>
      <c r="C1181" s="20"/>
      <c r="D1181" s="20"/>
      <c r="E1181" s="20"/>
      <c r="F1181" s="20"/>
      <c r="G1181" s="20"/>
      <c r="H1181" s="21"/>
      <c r="I1181" s="56"/>
      <c r="J1181" s="92"/>
    </row>
    <row r="1182" spans="1:10" s="25" customFormat="1" ht="19.5" customHeight="1" x14ac:dyDescent="0.2">
      <c r="A1182" s="20"/>
      <c r="B1182" s="129"/>
      <c r="C1182" s="20"/>
      <c r="D1182" s="20"/>
      <c r="E1182" s="20"/>
      <c r="F1182" s="20"/>
      <c r="G1182" s="20"/>
      <c r="H1182" s="21"/>
      <c r="I1182" s="56"/>
      <c r="J1182" s="92"/>
    </row>
    <row r="1183" spans="1:10" s="25" customFormat="1" ht="19.5" customHeight="1" x14ac:dyDescent="0.2">
      <c r="A1183" s="20"/>
      <c r="B1183" s="129"/>
      <c r="C1183" s="20"/>
      <c r="D1183" s="20"/>
      <c r="E1183" s="20"/>
      <c r="F1183" s="20"/>
      <c r="G1183" s="20"/>
      <c r="H1183" s="21"/>
      <c r="I1183" s="56"/>
      <c r="J1183" s="92"/>
    </row>
    <row r="1184" spans="1:10" s="25" customFormat="1" ht="19.5" customHeight="1" x14ac:dyDescent="0.2">
      <c r="A1184" s="20"/>
      <c r="B1184" s="129"/>
      <c r="C1184" s="20"/>
      <c r="D1184" s="20"/>
      <c r="E1184" s="20"/>
      <c r="F1184" s="20"/>
      <c r="G1184" s="20"/>
      <c r="H1184" s="21"/>
      <c r="I1184" s="56"/>
      <c r="J1184" s="92"/>
    </row>
    <row r="1185" spans="1:10" s="25" customFormat="1" ht="19.5" customHeight="1" x14ac:dyDescent="0.2">
      <c r="A1185" s="20"/>
      <c r="B1185" s="129"/>
      <c r="C1185" s="20"/>
      <c r="D1185" s="20"/>
      <c r="E1185" s="20"/>
      <c r="F1185" s="20"/>
      <c r="G1185" s="20"/>
      <c r="H1185" s="21"/>
      <c r="I1185" s="56"/>
      <c r="J1185" s="92"/>
    </row>
    <row r="1186" spans="1:10" s="25" customFormat="1" ht="19.5" customHeight="1" x14ac:dyDescent="0.2">
      <c r="A1186" s="20"/>
      <c r="B1186" s="129"/>
      <c r="C1186" s="20"/>
      <c r="D1186" s="20"/>
      <c r="E1186" s="20"/>
      <c r="F1186" s="20"/>
      <c r="G1186" s="20"/>
      <c r="H1186" s="21"/>
      <c r="I1186" s="56"/>
      <c r="J1186" s="92"/>
    </row>
    <row r="1187" spans="1:10" s="25" customFormat="1" ht="19.5" customHeight="1" x14ac:dyDescent="0.2">
      <c r="A1187" s="20"/>
      <c r="B1187" s="129"/>
      <c r="C1187" s="20"/>
      <c r="D1187" s="20"/>
      <c r="E1187" s="20"/>
      <c r="F1187" s="20"/>
      <c r="G1187" s="20"/>
      <c r="H1187" s="21"/>
      <c r="I1187" s="56"/>
      <c r="J1187" s="92"/>
    </row>
    <row r="1188" spans="1:10" s="25" customFormat="1" ht="19.5" customHeight="1" x14ac:dyDescent="0.2">
      <c r="A1188" s="20"/>
      <c r="B1188" s="129"/>
      <c r="C1188" s="20"/>
      <c r="D1188" s="20"/>
      <c r="E1188" s="20"/>
      <c r="F1188" s="20"/>
      <c r="G1188" s="20"/>
      <c r="H1188" s="21"/>
      <c r="I1188" s="56"/>
      <c r="J1188" s="92"/>
    </row>
    <row r="1189" spans="1:10" s="25" customFormat="1" ht="19.5" customHeight="1" x14ac:dyDescent="0.2">
      <c r="A1189" s="20"/>
      <c r="B1189" s="129"/>
      <c r="C1189" s="20"/>
      <c r="D1189" s="20"/>
      <c r="E1189" s="20"/>
      <c r="F1189" s="20"/>
      <c r="G1189" s="20"/>
      <c r="H1189" s="21"/>
      <c r="I1189" s="56"/>
      <c r="J1189" s="92"/>
    </row>
    <row r="1190" spans="1:10" s="25" customFormat="1" ht="19.5" customHeight="1" x14ac:dyDescent="0.2">
      <c r="A1190" s="20"/>
      <c r="B1190" s="129"/>
      <c r="C1190" s="20"/>
      <c r="D1190" s="20"/>
      <c r="E1190" s="20"/>
      <c r="F1190" s="20"/>
      <c r="G1190" s="20"/>
      <c r="H1190" s="21"/>
      <c r="I1190" s="56"/>
      <c r="J1190" s="92"/>
    </row>
    <row r="1191" spans="1:10" s="25" customFormat="1" ht="19.5" customHeight="1" x14ac:dyDescent="0.2">
      <c r="A1191" s="20"/>
      <c r="B1191" s="129"/>
      <c r="C1191" s="20"/>
      <c r="D1191" s="20"/>
      <c r="E1191" s="20"/>
      <c r="F1191" s="20"/>
      <c r="G1191" s="20"/>
      <c r="H1191" s="21"/>
      <c r="I1191" s="56"/>
      <c r="J1191" s="92"/>
    </row>
    <row r="1192" spans="1:10" s="25" customFormat="1" ht="19.5" customHeight="1" x14ac:dyDescent="0.2">
      <c r="A1192" s="20"/>
      <c r="B1192" s="129"/>
      <c r="C1192" s="20"/>
      <c r="D1192" s="20"/>
      <c r="E1192" s="20"/>
      <c r="F1192" s="20"/>
      <c r="G1192" s="20"/>
      <c r="H1192" s="21"/>
      <c r="I1192" s="56"/>
      <c r="J1192" s="92"/>
    </row>
    <row r="1193" spans="1:10" s="25" customFormat="1" ht="19.5" customHeight="1" x14ac:dyDescent="0.2">
      <c r="A1193" s="20"/>
      <c r="B1193" s="129"/>
      <c r="C1193" s="20"/>
      <c r="D1193" s="20"/>
      <c r="E1193" s="20"/>
      <c r="F1193" s="20"/>
      <c r="G1193" s="20"/>
      <c r="H1193" s="21"/>
      <c r="I1193" s="56"/>
      <c r="J1193" s="92"/>
    </row>
    <row r="1194" spans="1:10" s="25" customFormat="1" ht="19.5" customHeight="1" x14ac:dyDescent="0.2">
      <c r="A1194" s="20"/>
      <c r="B1194" s="129"/>
      <c r="C1194" s="20"/>
      <c r="D1194" s="20"/>
      <c r="E1194" s="20"/>
      <c r="F1194" s="20"/>
      <c r="G1194" s="20"/>
      <c r="H1194" s="21"/>
      <c r="I1194" s="56"/>
      <c r="J1194" s="92"/>
    </row>
    <row r="1195" spans="1:10" s="25" customFormat="1" ht="19.5" customHeight="1" x14ac:dyDescent="0.2">
      <c r="A1195" s="20"/>
      <c r="B1195" s="129"/>
      <c r="C1195" s="20"/>
      <c r="D1195" s="20"/>
      <c r="E1195" s="20"/>
      <c r="F1195" s="20"/>
      <c r="G1195" s="20"/>
      <c r="H1195" s="21"/>
      <c r="I1195" s="56"/>
      <c r="J1195" s="92"/>
    </row>
    <row r="1196" spans="1:10" s="25" customFormat="1" ht="19.5" customHeight="1" x14ac:dyDescent="0.2">
      <c r="A1196" s="20"/>
      <c r="B1196" s="129"/>
      <c r="C1196" s="20"/>
      <c r="D1196" s="20"/>
      <c r="E1196" s="20"/>
      <c r="F1196" s="20"/>
      <c r="G1196" s="20"/>
      <c r="H1196" s="21"/>
      <c r="I1196" s="56"/>
      <c r="J1196" s="92"/>
    </row>
    <row r="1197" spans="1:10" s="25" customFormat="1" ht="19.5" customHeight="1" x14ac:dyDescent="0.2">
      <c r="A1197" s="20"/>
      <c r="B1197" s="129"/>
      <c r="C1197" s="20"/>
      <c r="D1197" s="20"/>
      <c r="E1197" s="20"/>
      <c r="F1197" s="20"/>
      <c r="G1197" s="20"/>
      <c r="H1197" s="21"/>
      <c r="I1197" s="56"/>
      <c r="J1197" s="92"/>
    </row>
    <row r="1198" spans="1:10" s="25" customFormat="1" ht="19.5" customHeight="1" x14ac:dyDescent="0.2">
      <c r="A1198" s="20"/>
      <c r="B1198" s="129"/>
      <c r="C1198" s="20"/>
      <c r="D1198" s="20"/>
      <c r="E1198" s="20"/>
      <c r="F1198" s="20"/>
      <c r="G1198" s="20"/>
      <c r="H1198" s="21"/>
      <c r="I1198" s="56"/>
      <c r="J1198" s="92"/>
    </row>
    <row r="1199" spans="1:10" s="25" customFormat="1" ht="19.5" customHeight="1" x14ac:dyDescent="0.2">
      <c r="A1199" s="20"/>
      <c r="B1199" s="129"/>
      <c r="C1199" s="20"/>
      <c r="D1199" s="20"/>
      <c r="E1199" s="20"/>
      <c r="F1199" s="20"/>
      <c r="G1199" s="20"/>
      <c r="H1199" s="21"/>
      <c r="I1199" s="56"/>
      <c r="J1199" s="92"/>
    </row>
    <row r="1200" spans="1:10" s="25" customFormat="1" ht="19.5" customHeight="1" x14ac:dyDescent="0.2">
      <c r="A1200" s="20"/>
      <c r="B1200" s="129"/>
      <c r="C1200" s="20"/>
      <c r="D1200" s="20"/>
      <c r="E1200" s="20"/>
      <c r="F1200" s="20"/>
      <c r="G1200" s="20"/>
      <c r="H1200" s="21"/>
      <c r="I1200" s="56"/>
      <c r="J1200" s="92"/>
    </row>
    <row r="1201" spans="1:10" s="25" customFormat="1" ht="19.5" customHeight="1" x14ac:dyDescent="0.2">
      <c r="A1201" s="20"/>
      <c r="B1201" s="129"/>
      <c r="C1201" s="20"/>
      <c r="D1201" s="20"/>
      <c r="E1201" s="20"/>
      <c r="F1201" s="20"/>
      <c r="G1201" s="20"/>
      <c r="H1201" s="21"/>
      <c r="I1201" s="56"/>
      <c r="J1201" s="92"/>
    </row>
    <row r="1202" spans="1:10" s="25" customFormat="1" ht="19.5" customHeight="1" x14ac:dyDescent="0.2">
      <c r="A1202" s="20"/>
      <c r="B1202" s="129"/>
      <c r="C1202" s="20"/>
      <c r="D1202" s="20"/>
      <c r="E1202" s="20"/>
      <c r="F1202" s="20"/>
      <c r="G1202" s="20"/>
      <c r="H1202" s="21"/>
      <c r="I1202" s="56"/>
      <c r="J1202" s="92"/>
    </row>
    <row r="1203" spans="1:10" s="25" customFormat="1" ht="19.5" customHeight="1" x14ac:dyDescent="0.2">
      <c r="A1203" s="20"/>
      <c r="B1203" s="129"/>
      <c r="C1203" s="20"/>
      <c r="D1203" s="20"/>
      <c r="E1203" s="20"/>
      <c r="F1203" s="20"/>
      <c r="G1203" s="20"/>
      <c r="H1203" s="21"/>
      <c r="I1203" s="56"/>
      <c r="J1203" s="92"/>
    </row>
    <row r="1204" spans="1:10" s="25" customFormat="1" ht="23.25" customHeight="1" x14ac:dyDescent="0.2">
      <c r="A1204" s="20"/>
      <c r="B1204" s="129"/>
      <c r="C1204" s="20"/>
      <c r="D1204" s="20"/>
      <c r="E1204" s="20"/>
      <c r="F1204" s="20"/>
      <c r="G1204" s="20"/>
      <c r="H1204" s="21"/>
      <c r="I1204" s="56"/>
      <c r="J1204" s="92"/>
    </row>
    <row r="1205" spans="1:10" s="25" customFormat="1" ht="30" customHeight="1" x14ac:dyDescent="0.2">
      <c r="A1205" s="20"/>
      <c r="B1205" s="129"/>
      <c r="C1205" s="20"/>
      <c r="D1205" s="20"/>
      <c r="E1205" s="20"/>
      <c r="F1205" s="20"/>
      <c r="G1205" s="20"/>
      <c r="H1205" s="21"/>
      <c r="I1205" s="56"/>
      <c r="J1205" s="92"/>
    </row>
    <row r="1206" spans="1:10" s="25" customFormat="1" ht="19.5" customHeight="1" x14ac:dyDescent="0.2">
      <c r="A1206" s="20"/>
      <c r="B1206" s="129"/>
      <c r="C1206" s="20"/>
      <c r="D1206" s="20"/>
      <c r="E1206" s="20"/>
      <c r="F1206" s="20"/>
      <c r="G1206" s="20"/>
      <c r="H1206" s="21"/>
      <c r="I1206" s="56"/>
      <c r="J1206" s="92"/>
    </row>
    <row r="1207" spans="1:10" s="25" customFormat="1" ht="19.5" customHeight="1" x14ac:dyDescent="0.2">
      <c r="A1207" s="20"/>
      <c r="B1207" s="129"/>
      <c r="C1207" s="20"/>
      <c r="D1207" s="20"/>
      <c r="E1207" s="20"/>
      <c r="F1207" s="20"/>
      <c r="G1207" s="20"/>
      <c r="H1207" s="21"/>
      <c r="I1207" s="56"/>
      <c r="J1207" s="92"/>
    </row>
    <row r="1208" spans="1:10" s="25" customFormat="1" ht="19.5" customHeight="1" x14ac:dyDescent="0.2">
      <c r="A1208" s="20"/>
      <c r="B1208" s="129"/>
      <c r="C1208" s="20"/>
      <c r="D1208" s="20"/>
      <c r="E1208" s="20"/>
      <c r="F1208" s="20"/>
      <c r="G1208" s="20"/>
      <c r="H1208" s="21"/>
      <c r="I1208" s="56"/>
      <c r="J1208" s="92"/>
    </row>
    <row r="1209" spans="1:10" s="25" customFormat="1" ht="19.5" customHeight="1" x14ac:dyDescent="0.2">
      <c r="A1209" s="20"/>
      <c r="B1209" s="129"/>
      <c r="C1209" s="20"/>
      <c r="D1209" s="20"/>
      <c r="E1209" s="20"/>
      <c r="F1209" s="20"/>
      <c r="G1209" s="20"/>
      <c r="H1209" s="21"/>
      <c r="I1209" s="56"/>
      <c r="J1209" s="92"/>
    </row>
    <row r="1210" spans="1:10" s="25" customFormat="1" ht="19.5" customHeight="1" x14ac:dyDescent="0.2">
      <c r="A1210" s="20"/>
      <c r="B1210" s="129"/>
      <c r="C1210" s="20"/>
      <c r="D1210" s="20"/>
      <c r="E1210" s="20"/>
      <c r="F1210" s="20"/>
      <c r="G1210" s="20"/>
      <c r="H1210" s="21"/>
      <c r="I1210" s="56"/>
      <c r="J1210" s="92"/>
    </row>
    <row r="1211" spans="1:10" s="25" customFormat="1" ht="19.5" customHeight="1" x14ac:dyDescent="0.2">
      <c r="A1211" s="20"/>
      <c r="B1211" s="129"/>
      <c r="C1211" s="20"/>
      <c r="D1211" s="20"/>
      <c r="E1211" s="20"/>
      <c r="F1211" s="20"/>
      <c r="G1211" s="20"/>
      <c r="H1211" s="21"/>
      <c r="I1211" s="56"/>
      <c r="J1211" s="92"/>
    </row>
    <row r="1212" spans="1:10" s="25" customFormat="1" ht="19.5" customHeight="1" x14ac:dyDescent="0.2">
      <c r="A1212" s="20"/>
      <c r="B1212" s="129"/>
      <c r="C1212" s="20"/>
      <c r="D1212" s="20"/>
      <c r="E1212" s="20"/>
      <c r="F1212" s="20"/>
      <c r="G1212" s="20"/>
      <c r="H1212" s="21"/>
      <c r="I1212" s="56"/>
      <c r="J1212" s="92"/>
    </row>
    <row r="1213" spans="1:10" s="25" customFormat="1" ht="19.5" customHeight="1" x14ac:dyDescent="0.2">
      <c r="A1213" s="20"/>
      <c r="B1213" s="129"/>
      <c r="C1213" s="20"/>
      <c r="D1213" s="20"/>
      <c r="E1213" s="20"/>
      <c r="F1213" s="20"/>
      <c r="G1213" s="20"/>
      <c r="H1213" s="21"/>
      <c r="I1213" s="56"/>
      <c r="J1213" s="92"/>
    </row>
    <row r="1214" spans="1:10" s="25" customFormat="1" ht="19.5" customHeight="1" x14ac:dyDescent="0.2">
      <c r="A1214" s="20"/>
      <c r="B1214" s="129"/>
      <c r="C1214" s="20"/>
      <c r="D1214" s="20"/>
      <c r="E1214" s="20"/>
      <c r="F1214" s="20"/>
      <c r="G1214" s="20"/>
      <c r="H1214" s="21"/>
      <c r="I1214" s="56"/>
      <c r="J1214" s="92"/>
    </row>
    <row r="1215" spans="1:10" s="25" customFormat="1" ht="19.5" customHeight="1" x14ac:dyDescent="0.2">
      <c r="A1215" s="20"/>
      <c r="B1215" s="129"/>
      <c r="C1215" s="20"/>
      <c r="D1215" s="20"/>
      <c r="E1215" s="20"/>
      <c r="F1215" s="20"/>
      <c r="G1215" s="20"/>
      <c r="H1215" s="21"/>
      <c r="I1215" s="56"/>
      <c r="J1215" s="92"/>
    </row>
    <row r="1216" spans="1:10" s="25" customFormat="1" ht="19.5" customHeight="1" x14ac:dyDescent="0.2">
      <c r="A1216" s="20"/>
      <c r="B1216" s="129"/>
      <c r="C1216" s="20"/>
      <c r="D1216" s="20"/>
      <c r="E1216" s="20"/>
      <c r="F1216" s="20"/>
      <c r="G1216" s="20"/>
      <c r="H1216" s="21"/>
      <c r="I1216" s="56"/>
      <c r="J1216" s="92"/>
    </row>
    <row r="1217" spans="1:10" s="25" customFormat="1" ht="28.5" customHeight="1" x14ac:dyDescent="0.2">
      <c r="A1217" s="20"/>
      <c r="B1217" s="129"/>
      <c r="C1217" s="20"/>
      <c r="D1217" s="20"/>
      <c r="E1217" s="20"/>
      <c r="F1217" s="20"/>
      <c r="G1217" s="20"/>
      <c r="H1217" s="21"/>
      <c r="I1217" s="56"/>
      <c r="J1217" s="92"/>
    </row>
    <row r="1218" spans="1:10" s="25" customFormat="1" ht="19.5" customHeight="1" x14ac:dyDescent="0.2">
      <c r="A1218" s="20"/>
      <c r="B1218" s="129"/>
      <c r="C1218" s="20"/>
      <c r="D1218" s="20"/>
      <c r="E1218" s="20"/>
      <c r="F1218" s="20"/>
      <c r="G1218" s="20"/>
      <c r="H1218" s="21"/>
      <c r="I1218" s="56"/>
      <c r="J1218" s="92"/>
    </row>
    <row r="1219" spans="1:10" s="25" customFormat="1" ht="19.5" customHeight="1" x14ac:dyDescent="0.2">
      <c r="A1219" s="20"/>
      <c r="B1219" s="129"/>
      <c r="C1219" s="20"/>
      <c r="D1219" s="20"/>
      <c r="E1219" s="20"/>
      <c r="F1219" s="20"/>
      <c r="G1219" s="20"/>
      <c r="H1219" s="21"/>
      <c r="I1219" s="56"/>
      <c r="J1219" s="92"/>
    </row>
    <row r="1220" spans="1:10" s="25" customFormat="1" ht="19.5" customHeight="1" x14ac:dyDescent="0.2">
      <c r="A1220" s="20"/>
      <c r="B1220" s="129"/>
      <c r="C1220" s="20"/>
      <c r="D1220" s="20"/>
      <c r="E1220" s="20"/>
      <c r="F1220" s="20"/>
      <c r="G1220" s="20"/>
      <c r="H1220" s="21"/>
      <c r="I1220" s="56"/>
      <c r="J1220" s="92"/>
    </row>
    <row r="1221" spans="1:10" s="25" customFormat="1" ht="19.5" customHeight="1" x14ac:dyDescent="0.2">
      <c r="A1221" s="20"/>
      <c r="B1221" s="129"/>
      <c r="C1221" s="20"/>
      <c r="D1221" s="20"/>
      <c r="E1221" s="20"/>
      <c r="F1221" s="20"/>
      <c r="G1221" s="20"/>
      <c r="H1221" s="21"/>
      <c r="I1221" s="56"/>
      <c r="J1221" s="92"/>
    </row>
    <row r="1222" spans="1:10" s="25" customFormat="1" ht="19.5" customHeight="1" x14ac:dyDescent="0.2">
      <c r="A1222" s="20"/>
      <c r="B1222" s="129"/>
      <c r="C1222" s="20"/>
      <c r="D1222" s="20"/>
      <c r="E1222" s="20"/>
      <c r="F1222" s="20"/>
      <c r="G1222" s="20"/>
      <c r="H1222" s="21"/>
      <c r="I1222" s="56"/>
      <c r="J1222" s="92"/>
    </row>
    <row r="1223" spans="1:10" s="25" customFormat="1" ht="19.5" customHeight="1" x14ac:dyDescent="0.2">
      <c r="A1223" s="20"/>
      <c r="B1223" s="129"/>
      <c r="C1223" s="20"/>
      <c r="D1223" s="20"/>
      <c r="E1223" s="20"/>
      <c r="F1223" s="20"/>
      <c r="G1223" s="20"/>
      <c r="H1223" s="21"/>
      <c r="I1223" s="56"/>
      <c r="J1223" s="92"/>
    </row>
    <row r="1224" spans="1:10" s="25" customFormat="1" ht="19.5" customHeight="1" x14ac:dyDescent="0.2">
      <c r="A1224" s="20"/>
      <c r="B1224" s="129"/>
      <c r="C1224" s="20"/>
      <c r="D1224" s="20"/>
      <c r="E1224" s="20"/>
      <c r="F1224" s="20"/>
      <c r="G1224" s="20"/>
      <c r="H1224" s="21"/>
      <c r="I1224" s="56"/>
      <c r="J1224" s="92"/>
    </row>
    <row r="1225" spans="1:10" s="25" customFormat="1" ht="19.5" customHeight="1" x14ac:dyDescent="0.2">
      <c r="A1225" s="20"/>
      <c r="B1225" s="129"/>
      <c r="C1225" s="20"/>
      <c r="D1225" s="20"/>
      <c r="E1225" s="20"/>
      <c r="F1225" s="20"/>
      <c r="G1225" s="20"/>
      <c r="H1225" s="21"/>
      <c r="I1225" s="56"/>
      <c r="J1225" s="92"/>
    </row>
    <row r="1226" spans="1:10" s="25" customFormat="1" ht="19.5" customHeight="1" x14ac:dyDescent="0.2">
      <c r="A1226" s="20"/>
      <c r="B1226" s="129"/>
      <c r="C1226" s="20"/>
      <c r="D1226" s="20"/>
      <c r="E1226" s="20"/>
      <c r="F1226" s="20"/>
      <c r="G1226" s="20"/>
      <c r="H1226" s="21"/>
      <c r="I1226" s="56"/>
      <c r="J1226" s="92"/>
    </row>
    <row r="1227" spans="1:10" s="25" customFormat="1" ht="19.5" customHeight="1" x14ac:dyDescent="0.2">
      <c r="A1227" s="20"/>
      <c r="B1227" s="129"/>
      <c r="C1227" s="20"/>
      <c r="D1227" s="20"/>
      <c r="E1227" s="20"/>
      <c r="F1227" s="20"/>
      <c r="G1227" s="20"/>
      <c r="H1227" s="21"/>
      <c r="I1227" s="56"/>
      <c r="J1227" s="92"/>
    </row>
    <row r="1228" spans="1:10" s="25" customFormat="1" ht="19.5" customHeight="1" x14ac:dyDescent="0.2">
      <c r="A1228" s="20"/>
      <c r="B1228" s="129"/>
      <c r="C1228" s="20"/>
      <c r="D1228" s="20"/>
      <c r="E1228" s="20"/>
      <c r="F1228" s="20"/>
      <c r="G1228" s="20"/>
      <c r="H1228" s="21"/>
      <c r="I1228" s="56"/>
      <c r="J1228" s="92"/>
    </row>
    <row r="1229" spans="1:10" s="25" customFormat="1" ht="19.5" customHeight="1" x14ac:dyDescent="0.2">
      <c r="A1229" s="20"/>
      <c r="B1229" s="129"/>
      <c r="C1229" s="20"/>
      <c r="D1229" s="20"/>
      <c r="E1229" s="20"/>
      <c r="F1229" s="20"/>
      <c r="G1229" s="20"/>
      <c r="H1229" s="21"/>
      <c r="I1229" s="56"/>
      <c r="J1229" s="92"/>
    </row>
    <row r="1230" spans="1:10" s="25" customFormat="1" ht="19.5" customHeight="1" x14ac:dyDescent="0.2">
      <c r="A1230" s="20"/>
      <c r="B1230" s="129"/>
      <c r="C1230" s="20"/>
      <c r="D1230" s="20"/>
      <c r="E1230" s="20"/>
      <c r="F1230" s="20"/>
      <c r="G1230" s="20"/>
      <c r="H1230" s="21"/>
      <c r="I1230" s="56"/>
      <c r="J1230" s="92"/>
    </row>
    <row r="1231" spans="1:10" s="25" customFormat="1" ht="19.5" customHeight="1" x14ac:dyDescent="0.2">
      <c r="A1231" s="20"/>
      <c r="B1231" s="129"/>
      <c r="C1231" s="20"/>
      <c r="D1231" s="20"/>
      <c r="E1231" s="20"/>
      <c r="F1231" s="20"/>
      <c r="G1231" s="20"/>
      <c r="H1231" s="21"/>
      <c r="I1231" s="56"/>
      <c r="J1231" s="92"/>
    </row>
    <row r="1232" spans="1:10" s="25" customFormat="1" ht="19.5" customHeight="1" x14ac:dyDescent="0.2">
      <c r="A1232" s="20"/>
      <c r="B1232" s="129"/>
      <c r="C1232" s="20"/>
      <c r="D1232" s="20"/>
      <c r="E1232" s="20"/>
      <c r="F1232" s="20"/>
      <c r="G1232" s="20"/>
      <c r="H1232" s="21"/>
      <c r="I1232" s="56"/>
      <c r="J1232" s="92"/>
    </row>
    <row r="1233" spans="1:10" s="25" customFormat="1" ht="19.5" customHeight="1" x14ac:dyDescent="0.2">
      <c r="A1233" s="20"/>
      <c r="B1233" s="129"/>
      <c r="C1233" s="20"/>
      <c r="D1233" s="20"/>
      <c r="E1233" s="20"/>
      <c r="F1233" s="20"/>
      <c r="G1233" s="20"/>
      <c r="H1233" s="21"/>
      <c r="I1233" s="56"/>
      <c r="J1233" s="92"/>
    </row>
    <row r="1234" spans="1:10" s="25" customFormat="1" ht="26.25" customHeight="1" x14ac:dyDescent="0.2">
      <c r="A1234" s="20"/>
      <c r="B1234" s="129"/>
      <c r="C1234" s="20"/>
      <c r="D1234" s="20"/>
      <c r="E1234" s="20"/>
      <c r="F1234" s="20"/>
      <c r="G1234" s="20"/>
      <c r="H1234" s="21"/>
      <c r="I1234" s="56"/>
      <c r="J1234" s="92"/>
    </row>
    <row r="1235" spans="1:10" s="25" customFormat="1" ht="19.5" customHeight="1" x14ac:dyDescent="0.2">
      <c r="A1235" s="20"/>
      <c r="B1235" s="129"/>
      <c r="C1235" s="20"/>
      <c r="D1235" s="20"/>
      <c r="E1235" s="20"/>
      <c r="F1235" s="20"/>
      <c r="G1235" s="20"/>
      <c r="H1235" s="21"/>
      <c r="I1235" s="56"/>
      <c r="J1235" s="92"/>
    </row>
    <row r="1236" spans="1:10" s="25" customFormat="1" ht="19.5" customHeight="1" x14ac:dyDescent="0.2">
      <c r="A1236" s="20"/>
      <c r="B1236" s="129"/>
      <c r="C1236" s="20"/>
      <c r="D1236" s="20"/>
      <c r="E1236" s="20"/>
      <c r="F1236" s="20"/>
      <c r="G1236" s="20"/>
      <c r="H1236" s="21"/>
      <c r="I1236" s="56"/>
      <c r="J1236" s="92"/>
    </row>
    <row r="1237" spans="1:10" s="25" customFormat="1" ht="19.5" customHeight="1" x14ac:dyDescent="0.2">
      <c r="A1237" s="20"/>
      <c r="B1237" s="129"/>
      <c r="C1237" s="20"/>
      <c r="D1237" s="20"/>
      <c r="E1237" s="20"/>
      <c r="F1237" s="20"/>
      <c r="G1237" s="20"/>
      <c r="H1237" s="21"/>
      <c r="I1237" s="56"/>
      <c r="J1237" s="92"/>
    </row>
    <row r="1238" spans="1:10" s="25" customFormat="1" ht="19.5" customHeight="1" x14ac:dyDescent="0.2">
      <c r="A1238" s="20"/>
      <c r="B1238" s="129"/>
      <c r="C1238" s="20"/>
      <c r="D1238" s="20"/>
      <c r="E1238" s="20"/>
      <c r="F1238" s="20"/>
      <c r="G1238" s="20"/>
      <c r="H1238" s="21"/>
      <c r="I1238" s="56"/>
      <c r="J1238" s="92"/>
    </row>
    <row r="1239" spans="1:10" s="25" customFormat="1" ht="19.5" customHeight="1" x14ac:dyDescent="0.2">
      <c r="A1239" s="20"/>
      <c r="B1239" s="129"/>
      <c r="C1239" s="20"/>
      <c r="D1239" s="20"/>
      <c r="E1239" s="20"/>
      <c r="F1239" s="20"/>
      <c r="G1239" s="20"/>
      <c r="H1239" s="21"/>
      <c r="I1239" s="56"/>
      <c r="J1239" s="92"/>
    </row>
    <row r="1240" spans="1:10" s="25" customFormat="1" ht="19.5" customHeight="1" x14ac:dyDescent="0.2">
      <c r="A1240" s="20"/>
      <c r="B1240" s="129"/>
      <c r="C1240" s="20"/>
      <c r="D1240" s="20"/>
      <c r="E1240" s="20"/>
      <c r="F1240" s="20"/>
      <c r="G1240" s="20"/>
      <c r="H1240" s="21"/>
      <c r="I1240" s="56"/>
      <c r="J1240" s="92"/>
    </row>
    <row r="1241" spans="1:10" s="25" customFormat="1" ht="19.5" customHeight="1" x14ac:dyDescent="0.2">
      <c r="A1241" s="20"/>
      <c r="B1241" s="129"/>
      <c r="C1241" s="20"/>
      <c r="D1241" s="20"/>
      <c r="E1241" s="20"/>
      <c r="F1241" s="20"/>
      <c r="G1241" s="20"/>
      <c r="H1241" s="21"/>
      <c r="I1241" s="56"/>
      <c r="J1241" s="92"/>
    </row>
    <row r="1242" spans="1:10" s="25" customFormat="1" ht="19.5" customHeight="1" x14ac:dyDescent="0.2">
      <c r="A1242" s="20"/>
      <c r="B1242" s="129"/>
      <c r="C1242" s="20"/>
      <c r="D1242" s="20"/>
      <c r="E1242" s="20"/>
      <c r="F1242" s="20"/>
      <c r="G1242" s="20"/>
      <c r="H1242" s="21"/>
      <c r="I1242" s="56"/>
      <c r="J1242" s="92"/>
    </row>
    <row r="1243" spans="1:10" s="25" customFormat="1" ht="19.5" customHeight="1" x14ac:dyDescent="0.2">
      <c r="A1243" s="20"/>
      <c r="B1243" s="129"/>
      <c r="C1243" s="20"/>
      <c r="D1243" s="20"/>
      <c r="E1243" s="20"/>
      <c r="F1243" s="20"/>
      <c r="G1243" s="20"/>
      <c r="H1243" s="21"/>
      <c r="I1243" s="56"/>
      <c r="J1243" s="92"/>
    </row>
    <row r="1244" spans="1:10" s="25" customFormat="1" ht="19.5" customHeight="1" x14ac:dyDescent="0.2">
      <c r="A1244" s="20"/>
      <c r="B1244" s="129"/>
      <c r="C1244" s="20"/>
      <c r="D1244" s="20"/>
      <c r="E1244" s="20"/>
      <c r="F1244" s="20"/>
      <c r="G1244" s="20"/>
      <c r="H1244" s="21"/>
      <c r="I1244" s="56"/>
      <c r="J1244" s="92"/>
    </row>
    <row r="1245" spans="1:10" s="25" customFormat="1" ht="19.5" customHeight="1" x14ac:dyDescent="0.2">
      <c r="A1245" s="20"/>
      <c r="B1245" s="129"/>
      <c r="C1245" s="20"/>
      <c r="D1245" s="20"/>
      <c r="E1245" s="20"/>
      <c r="F1245" s="20"/>
      <c r="G1245" s="20"/>
      <c r="H1245" s="21"/>
      <c r="I1245" s="56"/>
      <c r="J1245" s="92"/>
    </row>
    <row r="1246" spans="1:10" s="25" customFormat="1" ht="19.5" customHeight="1" x14ac:dyDescent="0.2">
      <c r="A1246" s="20"/>
      <c r="B1246" s="129"/>
      <c r="C1246" s="20"/>
      <c r="D1246" s="20"/>
      <c r="E1246" s="20"/>
      <c r="F1246" s="20"/>
      <c r="G1246" s="20"/>
      <c r="H1246" s="21"/>
      <c r="I1246" s="56"/>
      <c r="J1246" s="92"/>
    </row>
    <row r="1247" spans="1:10" s="25" customFormat="1" ht="19.5" customHeight="1" x14ac:dyDescent="0.2">
      <c r="A1247" s="20"/>
      <c r="B1247" s="129"/>
      <c r="C1247" s="20"/>
      <c r="D1247" s="20"/>
      <c r="E1247" s="20"/>
      <c r="F1247" s="20"/>
      <c r="G1247" s="20"/>
      <c r="H1247" s="21"/>
      <c r="I1247" s="56"/>
      <c r="J1247" s="92"/>
    </row>
    <row r="1248" spans="1:10" s="25" customFormat="1" ht="19.5" customHeight="1" x14ac:dyDescent="0.2">
      <c r="A1248" s="20"/>
      <c r="B1248" s="129"/>
      <c r="C1248" s="20"/>
      <c r="D1248" s="20"/>
      <c r="E1248" s="20"/>
      <c r="F1248" s="20"/>
      <c r="G1248" s="20"/>
      <c r="H1248" s="21"/>
      <c r="I1248" s="56"/>
      <c r="J1248" s="92"/>
    </row>
    <row r="1249" spans="1:10" s="25" customFormat="1" ht="19.5" customHeight="1" x14ac:dyDescent="0.2">
      <c r="A1249" s="20"/>
      <c r="B1249" s="129"/>
      <c r="C1249" s="20"/>
      <c r="D1249" s="20"/>
      <c r="E1249" s="20"/>
      <c r="F1249" s="20"/>
      <c r="G1249" s="20"/>
      <c r="H1249" s="21"/>
      <c r="I1249" s="56"/>
      <c r="J1249" s="92"/>
    </row>
    <row r="1250" spans="1:10" s="25" customFormat="1" ht="19.5" customHeight="1" x14ac:dyDescent="0.2">
      <c r="A1250" s="20"/>
      <c r="B1250" s="129"/>
      <c r="C1250" s="20"/>
      <c r="D1250" s="20"/>
      <c r="E1250" s="20"/>
      <c r="F1250" s="20"/>
      <c r="G1250" s="20"/>
      <c r="H1250" s="21"/>
      <c r="I1250" s="56"/>
      <c r="J1250" s="92"/>
    </row>
    <row r="1251" spans="1:10" s="25" customFormat="1" ht="19.5" customHeight="1" x14ac:dyDescent="0.2">
      <c r="A1251" s="20"/>
      <c r="B1251" s="129"/>
      <c r="C1251" s="20"/>
      <c r="D1251" s="20"/>
      <c r="E1251" s="20"/>
      <c r="F1251" s="20"/>
      <c r="G1251" s="20"/>
      <c r="H1251" s="21"/>
      <c r="I1251" s="56"/>
      <c r="J1251" s="92"/>
    </row>
    <row r="1252" spans="1:10" s="25" customFormat="1" ht="19.5" customHeight="1" x14ac:dyDescent="0.2">
      <c r="A1252" s="20"/>
      <c r="B1252" s="129"/>
      <c r="C1252" s="20"/>
      <c r="D1252" s="20"/>
      <c r="E1252" s="20"/>
      <c r="F1252" s="20"/>
      <c r="G1252" s="20"/>
      <c r="H1252" s="21"/>
      <c r="I1252" s="56"/>
      <c r="J1252" s="92"/>
    </row>
    <row r="1253" spans="1:10" s="25" customFormat="1" ht="19.5" customHeight="1" x14ac:dyDescent="0.2">
      <c r="A1253" s="20"/>
      <c r="B1253" s="129"/>
      <c r="C1253" s="20"/>
      <c r="D1253" s="20"/>
      <c r="E1253" s="20"/>
      <c r="F1253" s="20"/>
      <c r="G1253" s="20"/>
      <c r="H1253" s="21"/>
      <c r="I1253" s="56"/>
      <c r="J1253" s="92"/>
    </row>
    <row r="1254" spans="1:10" s="25" customFormat="1" ht="19.5" customHeight="1" x14ac:dyDescent="0.2">
      <c r="A1254" s="20"/>
      <c r="B1254" s="129"/>
      <c r="C1254" s="20"/>
      <c r="D1254" s="20"/>
      <c r="E1254" s="20"/>
      <c r="F1254" s="20"/>
      <c r="G1254" s="20"/>
      <c r="H1254" s="21"/>
      <c r="I1254" s="56"/>
      <c r="J1254" s="92"/>
    </row>
    <row r="1255" spans="1:10" s="25" customFormat="1" ht="19.5" customHeight="1" x14ac:dyDescent="0.2">
      <c r="A1255" s="20"/>
      <c r="B1255" s="129"/>
      <c r="C1255" s="20"/>
      <c r="D1255" s="20"/>
      <c r="E1255" s="20"/>
      <c r="F1255" s="20"/>
      <c r="G1255" s="20"/>
      <c r="H1255" s="21"/>
      <c r="I1255" s="56"/>
      <c r="J1255" s="92"/>
    </row>
    <row r="1256" spans="1:10" s="25" customFormat="1" ht="19.5" customHeight="1" x14ac:dyDescent="0.2">
      <c r="A1256" s="20"/>
      <c r="B1256" s="129"/>
      <c r="C1256" s="20"/>
      <c r="D1256" s="20"/>
      <c r="E1256" s="20"/>
      <c r="F1256" s="20"/>
      <c r="G1256" s="20"/>
      <c r="H1256" s="21"/>
      <c r="I1256" s="56"/>
      <c r="J1256" s="92"/>
    </row>
    <row r="1257" spans="1:10" s="25" customFormat="1" ht="19.5" customHeight="1" x14ac:dyDescent="0.2">
      <c r="A1257" s="20"/>
      <c r="B1257" s="129"/>
      <c r="C1257" s="20"/>
      <c r="D1257" s="20"/>
      <c r="E1257" s="20"/>
      <c r="F1257" s="20"/>
      <c r="G1257" s="20"/>
      <c r="H1257" s="21"/>
      <c r="I1257" s="56"/>
      <c r="J1257" s="92"/>
    </row>
    <row r="1258" spans="1:10" s="25" customFormat="1" ht="19.5" customHeight="1" x14ac:dyDescent="0.2">
      <c r="A1258" s="20"/>
      <c r="B1258" s="129"/>
      <c r="C1258" s="20"/>
      <c r="D1258" s="20"/>
      <c r="E1258" s="20"/>
      <c r="F1258" s="20"/>
      <c r="G1258" s="20"/>
      <c r="H1258" s="21"/>
      <c r="I1258" s="56"/>
      <c r="J1258" s="92"/>
    </row>
    <row r="1259" spans="1:10" s="25" customFormat="1" ht="29.25" customHeight="1" x14ac:dyDescent="0.2">
      <c r="A1259" s="20"/>
      <c r="B1259" s="129"/>
      <c r="C1259" s="20"/>
      <c r="D1259" s="20"/>
      <c r="E1259" s="20"/>
      <c r="F1259" s="20"/>
      <c r="G1259" s="20"/>
      <c r="H1259" s="21"/>
      <c r="I1259" s="56"/>
      <c r="J1259" s="92"/>
    </row>
    <row r="1260" spans="1:10" s="25" customFormat="1" ht="28.5" customHeight="1" x14ac:dyDescent="0.2">
      <c r="A1260" s="20"/>
      <c r="B1260" s="129"/>
      <c r="C1260" s="20"/>
      <c r="D1260" s="20"/>
      <c r="E1260" s="20"/>
      <c r="F1260" s="20"/>
      <c r="G1260" s="20"/>
      <c r="H1260" s="21"/>
      <c r="I1260" s="56"/>
      <c r="J1260" s="92"/>
    </row>
    <row r="1261" spans="1:10" s="25" customFormat="1" ht="30.75" customHeight="1" x14ac:dyDescent="0.2">
      <c r="A1261" s="20"/>
      <c r="B1261" s="129"/>
      <c r="C1261" s="20"/>
      <c r="D1261" s="20"/>
      <c r="E1261" s="20"/>
      <c r="F1261" s="20"/>
      <c r="G1261" s="20"/>
      <c r="H1261" s="21"/>
      <c r="I1261" s="56"/>
      <c r="J1261" s="92"/>
    </row>
    <row r="1262" spans="1:10" s="25" customFormat="1" ht="31.5" customHeight="1" x14ac:dyDescent="0.2">
      <c r="A1262" s="20"/>
      <c r="B1262" s="129"/>
      <c r="C1262" s="20"/>
      <c r="D1262" s="20"/>
      <c r="E1262" s="20"/>
      <c r="F1262" s="20"/>
      <c r="G1262" s="20"/>
      <c r="H1262" s="21"/>
      <c r="I1262" s="56"/>
      <c r="J1262" s="92"/>
    </row>
    <row r="1263" spans="1:10" s="25" customFormat="1" ht="19.5" customHeight="1" x14ac:dyDescent="0.2">
      <c r="A1263" s="20"/>
      <c r="B1263" s="129"/>
      <c r="C1263" s="20"/>
      <c r="D1263" s="20"/>
      <c r="E1263" s="20"/>
      <c r="F1263" s="20"/>
      <c r="G1263" s="20"/>
      <c r="H1263" s="21"/>
      <c r="I1263" s="56"/>
      <c r="J1263" s="92"/>
    </row>
    <row r="1264" spans="1:10" s="25" customFormat="1" ht="19.5" customHeight="1" x14ac:dyDescent="0.2">
      <c r="A1264" s="20"/>
      <c r="B1264" s="129"/>
      <c r="C1264" s="20"/>
      <c r="D1264" s="20"/>
      <c r="E1264" s="20"/>
      <c r="F1264" s="20"/>
      <c r="G1264" s="20"/>
      <c r="H1264" s="21"/>
      <c r="I1264" s="56"/>
      <c r="J1264" s="92"/>
    </row>
    <row r="1265" spans="1:10" s="25" customFormat="1" ht="19.5" customHeight="1" x14ac:dyDescent="0.2">
      <c r="A1265" s="20"/>
      <c r="B1265" s="129"/>
      <c r="C1265" s="20"/>
      <c r="D1265" s="20"/>
      <c r="E1265" s="20"/>
      <c r="F1265" s="20"/>
      <c r="G1265" s="20"/>
      <c r="H1265" s="21"/>
      <c r="I1265" s="56"/>
      <c r="J1265" s="92"/>
    </row>
    <row r="1266" spans="1:10" s="25" customFormat="1" ht="19.5" customHeight="1" x14ac:dyDescent="0.2">
      <c r="A1266" s="20"/>
      <c r="B1266" s="129"/>
      <c r="C1266" s="20"/>
      <c r="D1266" s="20"/>
      <c r="E1266" s="20"/>
      <c r="F1266" s="20"/>
      <c r="G1266" s="20"/>
      <c r="H1266" s="21"/>
      <c r="I1266" s="56"/>
      <c r="J1266" s="92"/>
    </row>
    <row r="1267" spans="1:10" s="25" customFormat="1" ht="19.5" customHeight="1" x14ac:dyDescent="0.2">
      <c r="A1267" s="20"/>
      <c r="B1267" s="129"/>
      <c r="C1267" s="20"/>
      <c r="D1267" s="20"/>
      <c r="E1267" s="20"/>
      <c r="F1267" s="20"/>
      <c r="G1267" s="20"/>
      <c r="H1267" s="21"/>
      <c r="I1267" s="56"/>
      <c r="J1267" s="92"/>
    </row>
    <row r="1268" spans="1:10" s="25" customFormat="1" ht="19.5" customHeight="1" x14ac:dyDescent="0.2">
      <c r="A1268" s="20"/>
      <c r="B1268" s="129"/>
      <c r="C1268" s="20"/>
      <c r="D1268" s="20"/>
      <c r="E1268" s="20"/>
      <c r="F1268" s="20"/>
      <c r="G1268" s="20"/>
      <c r="H1268" s="21"/>
      <c r="I1268" s="56"/>
      <c r="J1268" s="92"/>
    </row>
    <row r="1269" spans="1:10" s="25" customFormat="1" ht="19.5" customHeight="1" x14ac:dyDescent="0.2">
      <c r="A1269" s="20"/>
      <c r="B1269" s="129"/>
      <c r="C1269" s="20"/>
      <c r="D1269" s="20"/>
      <c r="E1269" s="20"/>
      <c r="F1269" s="20"/>
      <c r="G1269" s="20"/>
      <c r="H1269" s="21"/>
      <c r="I1269" s="56"/>
      <c r="J1269" s="92"/>
    </row>
    <row r="1270" spans="1:10" s="25" customFormat="1" ht="19.5" customHeight="1" x14ac:dyDescent="0.2">
      <c r="A1270" s="20"/>
      <c r="B1270" s="129"/>
      <c r="C1270" s="20"/>
      <c r="D1270" s="20"/>
      <c r="E1270" s="20"/>
      <c r="F1270" s="20"/>
      <c r="G1270" s="20"/>
      <c r="H1270" s="21"/>
      <c r="I1270" s="56"/>
      <c r="J1270" s="92"/>
    </row>
    <row r="1271" spans="1:10" s="25" customFormat="1" ht="19.5" customHeight="1" x14ac:dyDescent="0.2">
      <c r="A1271" s="20"/>
      <c r="B1271" s="129"/>
      <c r="C1271" s="20"/>
      <c r="D1271" s="20"/>
      <c r="E1271" s="20"/>
      <c r="F1271" s="20"/>
      <c r="G1271" s="20"/>
      <c r="H1271" s="21"/>
      <c r="I1271" s="56"/>
      <c r="J1271" s="92"/>
    </row>
    <row r="1272" spans="1:10" s="25" customFormat="1" ht="19.5" customHeight="1" x14ac:dyDescent="0.2">
      <c r="A1272" s="20"/>
      <c r="B1272" s="129"/>
      <c r="C1272" s="20"/>
      <c r="D1272" s="20"/>
      <c r="E1272" s="20"/>
      <c r="F1272" s="20"/>
      <c r="G1272" s="20"/>
      <c r="H1272" s="21"/>
      <c r="I1272" s="56"/>
      <c r="J1272" s="92"/>
    </row>
    <row r="1273" spans="1:10" s="25" customFormat="1" ht="19.5" customHeight="1" x14ac:dyDescent="0.2">
      <c r="A1273" s="20"/>
      <c r="B1273" s="129"/>
      <c r="C1273" s="20"/>
      <c r="D1273" s="20"/>
      <c r="E1273" s="20"/>
      <c r="F1273" s="20"/>
      <c r="G1273" s="20"/>
      <c r="H1273" s="21"/>
      <c r="I1273" s="56"/>
      <c r="J1273" s="92"/>
    </row>
    <row r="1274" spans="1:10" s="25" customFormat="1" ht="19.5" customHeight="1" x14ac:dyDescent="0.2">
      <c r="A1274" s="20"/>
      <c r="B1274" s="129"/>
      <c r="C1274" s="20"/>
      <c r="D1274" s="20"/>
      <c r="E1274" s="20"/>
      <c r="F1274" s="20"/>
      <c r="G1274" s="20"/>
      <c r="H1274" s="21"/>
      <c r="I1274" s="56"/>
      <c r="J1274" s="92"/>
    </row>
    <row r="1275" spans="1:10" s="25" customFormat="1" ht="19.5" customHeight="1" x14ac:dyDescent="0.2">
      <c r="A1275" s="20"/>
      <c r="B1275" s="129"/>
      <c r="C1275" s="20"/>
      <c r="D1275" s="20"/>
      <c r="E1275" s="20"/>
      <c r="F1275" s="20"/>
      <c r="G1275" s="20"/>
      <c r="H1275" s="21"/>
      <c r="I1275" s="56"/>
      <c r="J1275" s="92"/>
    </row>
    <row r="1276" spans="1:10" s="25" customFormat="1" ht="19.5" customHeight="1" x14ac:dyDescent="0.2">
      <c r="A1276" s="20"/>
      <c r="B1276" s="129"/>
      <c r="C1276" s="20"/>
      <c r="D1276" s="20"/>
      <c r="E1276" s="20"/>
      <c r="F1276" s="20"/>
      <c r="G1276" s="20"/>
      <c r="H1276" s="21"/>
      <c r="I1276" s="56"/>
      <c r="J1276" s="92"/>
    </row>
    <row r="1277" spans="1:10" s="25" customFormat="1" ht="19.5" customHeight="1" x14ac:dyDescent="0.2">
      <c r="A1277" s="20"/>
      <c r="B1277" s="129"/>
      <c r="C1277" s="20"/>
      <c r="D1277" s="20"/>
      <c r="E1277" s="20"/>
      <c r="F1277" s="20"/>
      <c r="G1277" s="20"/>
      <c r="H1277" s="21"/>
      <c r="I1277" s="56"/>
      <c r="J1277" s="92"/>
    </row>
    <row r="1278" spans="1:10" s="25" customFormat="1" ht="19.5" customHeight="1" x14ac:dyDescent="0.2">
      <c r="A1278" s="20"/>
      <c r="B1278" s="129"/>
      <c r="C1278" s="20"/>
      <c r="D1278" s="20"/>
      <c r="E1278" s="20"/>
      <c r="F1278" s="20"/>
      <c r="G1278" s="20"/>
      <c r="H1278" s="21"/>
      <c r="I1278" s="56"/>
      <c r="J1278" s="92"/>
    </row>
    <row r="1279" spans="1:10" s="25" customFormat="1" ht="19.5" customHeight="1" x14ac:dyDescent="0.2">
      <c r="A1279" s="20"/>
      <c r="B1279" s="129"/>
      <c r="C1279" s="20"/>
      <c r="D1279" s="20"/>
      <c r="E1279" s="20"/>
      <c r="F1279" s="20"/>
      <c r="G1279" s="20"/>
      <c r="H1279" s="21"/>
      <c r="I1279" s="56"/>
      <c r="J1279" s="92"/>
    </row>
    <row r="1280" spans="1:10" s="25" customFormat="1" ht="19.5" customHeight="1" x14ac:dyDescent="0.2">
      <c r="A1280" s="20"/>
      <c r="B1280" s="129"/>
      <c r="C1280" s="20"/>
      <c r="D1280" s="20"/>
      <c r="E1280" s="20"/>
      <c r="F1280" s="20"/>
      <c r="G1280" s="20"/>
      <c r="H1280" s="21"/>
      <c r="I1280" s="56"/>
      <c r="J1280" s="92"/>
    </row>
    <row r="1281" spans="1:10" s="25" customFormat="1" ht="19.5" customHeight="1" x14ac:dyDescent="0.2">
      <c r="A1281" s="20"/>
      <c r="B1281" s="129"/>
      <c r="C1281" s="20"/>
      <c r="D1281" s="20"/>
      <c r="E1281" s="20"/>
      <c r="F1281" s="20"/>
      <c r="G1281" s="20"/>
      <c r="H1281" s="21"/>
      <c r="I1281" s="56"/>
      <c r="J1281" s="92"/>
    </row>
    <row r="1282" spans="1:10" s="25" customFormat="1" ht="19.5" customHeight="1" x14ac:dyDescent="0.2">
      <c r="A1282" s="20"/>
      <c r="B1282" s="129"/>
      <c r="C1282" s="20"/>
      <c r="D1282" s="20"/>
      <c r="E1282" s="20"/>
      <c r="F1282" s="20"/>
      <c r="G1282" s="20"/>
      <c r="H1282" s="21"/>
      <c r="I1282" s="56"/>
      <c r="J1282" s="92"/>
    </row>
    <row r="1283" spans="1:10" s="25" customFormat="1" ht="19.5" customHeight="1" x14ac:dyDescent="0.2">
      <c r="A1283" s="20"/>
      <c r="B1283" s="129"/>
      <c r="C1283" s="20"/>
      <c r="D1283" s="20"/>
      <c r="E1283" s="20"/>
      <c r="F1283" s="20"/>
      <c r="G1283" s="20"/>
      <c r="H1283" s="21"/>
      <c r="I1283" s="56"/>
      <c r="J1283" s="92"/>
    </row>
    <row r="1284" spans="1:10" s="25" customFormat="1" ht="19.5" customHeight="1" x14ac:dyDescent="0.2">
      <c r="A1284" s="20"/>
      <c r="B1284" s="129"/>
      <c r="C1284" s="20"/>
      <c r="D1284" s="20"/>
      <c r="E1284" s="20"/>
      <c r="F1284" s="20"/>
      <c r="G1284" s="20"/>
      <c r="H1284" s="21"/>
      <c r="I1284" s="56"/>
      <c r="J1284" s="92"/>
    </row>
    <row r="1285" spans="1:10" s="25" customFormat="1" ht="19.5" customHeight="1" x14ac:dyDescent="0.2">
      <c r="A1285" s="20"/>
      <c r="B1285" s="129"/>
      <c r="C1285" s="20"/>
      <c r="D1285" s="20"/>
      <c r="E1285" s="20"/>
      <c r="F1285" s="20"/>
      <c r="G1285" s="20"/>
      <c r="H1285" s="21"/>
      <c r="I1285" s="56"/>
      <c r="J1285" s="92"/>
    </row>
    <row r="1286" spans="1:10" s="25" customFormat="1" ht="19.5" customHeight="1" x14ac:dyDescent="0.2">
      <c r="A1286" s="20"/>
      <c r="B1286" s="129"/>
      <c r="C1286" s="20"/>
      <c r="D1286" s="20"/>
      <c r="E1286" s="20"/>
      <c r="F1286" s="20"/>
      <c r="G1286" s="20"/>
      <c r="H1286" s="21"/>
      <c r="I1286" s="56"/>
      <c r="J1286" s="92"/>
    </row>
    <row r="1287" spans="1:10" s="25" customFormat="1" ht="12.75" x14ac:dyDescent="0.2">
      <c r="A1287" s="20"/>
      <c r="B1287" s="129"/>
      <c r="C1287" s="20"/>
      <c r="D1287" s="20"/>
      <c r="E1287" s="20"/>
      <c r="F1287" s="20"/>
      <c r="G1287" s="20"/>
      <c r="H1287" s="21"/>
      <c r="I1287" s="56"/>
      <c r="J1287" s="92"/>
    </row>
    <row r="1288" spans="1:10" s="25" customFormat="1" ht="19.5" customHeight="1" x14ac:dyDescent="0.2">
      <c r="A1288" s="20"/>
      <c r="B1288" s="129"/>
      <c r="C1288" s="20"/>
      <c r="D1288" s="20"/>
      <c r="E1288" s="20"/>
      <c r="F1288" s="20"/>
      <c r="G1288" s="20"/>
      <c r="H1288" s="21"/>
      <c r="I1288" s="56"/>
      <c r="J1288" s="92"/>
    </row>
    <row r="1289" spans="1:10" s="25" customFormat="1" ht="19.5" customHeight="1" x14ac:dyDescent="0.2">
      <c r="A1289" s="20"/>
      <c r="B1289" s="129"/>
      <c r="C1289" s="20"/>
      <c r="D1289" s="20"/>
      <c r="E1289" s="20"/>
      <c r="F1289" s="20"/>
      <c r="G1289" s="20"/>
      <c r="H1289" s="21"/>
      <c r="I1289" s="56"/>
      <c r="J1289" s="92"/>
    </row>
    <row r="1290" spans="1:10" s="25" customFormat="1" ht="19.5" customHeight="1" x14ac:dyDescent="0.2">
      <c r="A1290" s="20"/>
      <c r="B1290" s="129"/>
      <c r="C1290" s="20"/>
      <c r="D1290" s="20"/>
      <c r="E1290" s="20"/>
      <c r="F1290" s="20"/>
      <c r="G1290" s="20"/>
      <c r="H1290" s="21"/>
      <c r="I1290" s="56"/>
      <c r="J1290" s="92"/>
    </row>
    <row r="1291" spans="1:10" s="25" customFormat="1" ht="19.5" customHeight="1" x14ac:dyDescent="0.2">
      <c r="A1291" s="20"/>
      <c r="B1291" s="129"/>
      <c r="C1291" s="20"/>
      <c r="D1291" s="20"/>
      <c r="E1291" s="20"/>
      <c r="F1291" s="20"/>
      <c r="G1291" s="20"/>
      <c r="H1291" s="21"/>
      <c r="I1291" s="56"/>
      <c r="J1291" s="92"/>
    </row>
    <row r="1292" spans="1:10" s="25" customFormat="1" ht="19.5" customHeight="1" x14ac:dyDescent="0.2">
      <c r="A1292" s="20"/>
      <c r="B1292" s="129"/>
      <c r="C1292" s="20"/>
      <c r="D1292" s="20"/>
      <c r="E1292" s="20"/>
      <c r="F1292" s="20"/>
      <c r="G1292" s="20"/>
      <c r="H1292" s="21"/>
      <c r="I1292" s="56"/>
      <c r="J1292" s="92"/>
    </row>
    <row r="1293" spans="1:10" s="25" customFormat="1" ht="19.5" customHeight="1" x14ac:dyDescent="0.2">
      <c r="A1293" s="20"/>
      <c r="B1293" s="129"/>
      <c r="C1293" s="20"/>
      <c r="D1293" s="20"/>
      <c r="E1293" s="20"/>
      <c r="F1293" s="20"/>
      <c r="G1293" s="20"/>
      <c r="H1293" s="21"/>
      <c r="I1293" s="56"/>
      <c r="J1293" s="92"/>
    </row>
    <row r="1294" spans="1:10" s="25" customFormat="1" ht="19.5" customHeight="1" x14ac:dyDescent="0.2">
      <c r="A1294" s="20"/>
      <c r="B1294" s="129"/>
      <c r="C1294" s="20"/>
      <c r="D1294" s="20"/>
      <c r="E1294" s="20"/>
      <c r="F1294" s="20"/>
      <c r="G1294" s="20"/>
      <c r="H1294" s="21"/>
      <c r="I1294" s="56"/>
      <c r="J1294" s="92"/>
    </row>
    <row r="1295" spans="1:10" s="25" customFormat="1" ht="19.5" customHeight="1" x14ac:dyDescent="0.2">
      <c r="A1295" s="20"/>
      <c r="B1295" s="129"/>
      <c r="C1295" s="20"/>
      <c r="D1295" s="20"/>
      <c r="E1295" s="20"/>
      <c r="F1295" s="20"/>
      <c r="G1295" s="20"/>
      <c r="H1295" s="21"/>
      <c r="I1295" s="56"/>
      <c r="J1295" s="92"/>
    </row>
    <row r="1296" spans="1:10" s="25" customFormat="1" ht="19.5" customHeight="1" x14ac:dyDescent="0.2">
      <c r="A1296" s="20"/>
      <c r="B1296" s="129"/>
      <c r="C1296" s="20"/>
      <c r="D1296" s="20"/>
      <c r="E1296" s="20"/>
      <c r="F1296" s="20"/>
      <c r="G1296" s="20"/>
      <c r="H1296" s="21"/>
      <c r="I1296" s="56"/>
      <c r="J1296" s="92"/>
    </row>
    <row r="1297" spans="1:10" s="25" customFormat="1" ht="19.5" customHeight="1" x14ac:dyDescent="0.2">
      <c r="A1297" s="20"/>
      <c r="B1297" s="129"/>
      <c r="C1297" s="20"/>
      <c r="D1297" s="20"/>
      <c r="E1297" s="20"/>
      <c r="F1297" s="20"/>
      <c r="G1297" s="20"/>
      <c r="H1297" s="21"/>
      <c r="I1297" s="56"/>
      <c r="J1297" s="92"/>
    </row>
    <row r="1298" spans="1:10" s="25" customFormat="1" ht="19.5" customHeight="1" x14ac:dyDescent="0.2">
      <c r="A1298" s="20"/>
      <c r="B1298" s="129"/>
      <c r="C1298" s="20"/>
      <c r="D1298" s="20"/>
      <c r="E1298" s="20"/>
      <c r="F1298" s="20"/>
      <c r="G1298" s="20"/>
      <c r="H1298" s="21"/>
      <c r="I1298" s="56"/>
      <c r="J1298" s="92"/>
    </row>
    <row r="1299" spans="1:10" s="25" customFormat="1" ht="19.5" customHeight="1" x14ac:dyDescent="0.2">
      <c r="A1299" s="20"/>
      <c r="B1299" s="129"/>
      <c r="C1299" s="20"/>
      <c r="D1299" s="20"/>
      <c r="E1299" s="20"/>
      <c r="F1299" s="20"/>
      <c r="G1299" s="20"/>
      <c r="H1299" s="21"/>
      <c r="I1299" s="56"/>
      <c r="J1299" s="92"/>
    </row>
    <row r="1300" spans="1:10" s="25" customFormat="1" ht="19.5" customHeight="1" x14ac:dyDescent="0.2">
      <c r="A1300" s="20"/>
      <c r="B1300" s="129"/>
      <c r="C1300" s="20"/>
      <c r="D1300" s="20"/>
      <c r="E1300" s="20"/>
      <c r="F1300" s="20"/>
      <c r="G1300" s="20"/>
      <c r="H1300" s="21"/>
      <c r="I1300" s="56"/>
      <c r="J1300" s="92"/>
    </row>
    <row r="1301" spans="1:10" s="25" customFormat="1" ht="19.5" customHeight="1" x14ac:dyDescent="0.2">
      <c r="A1301" s="20"/>
      <c r="B1301" s="129"/>
      <c r="C1301" s="20"/>
      <c r="D1301" s="20"/>
      <c r="E1301" s="20"/>
      <c r="F1301" s="20"/>
      <c r="G1301" s="20"/>
      <c r="H1301" s="21"/>
      <c r="I1301" s="56"/>
      <c r="J1301" s="92"/>
    </row>
    <row r="1302" spans="1:10" s="25" customFormat="1" ht="19.5" customHeight="1" x14ac:dyDescent="0.2">
      <c r="A1302" s="20"/>
      <c r="B1302" s="129"/>
      <c r="C1302" s="20"/>
      <c r="D1302" s="20"/>
      <c r="E1302" s="20"/>
      <c r="F1302" s="20"/>
      <c r="G1302" s="20"/>
      <c r="H1302" s="21"/>
      <c r="I1302" s="56"/>
      <c r="J1302" s="92"/>
    </row>
    <row r="1303" spans="1:10" s="25" customFormat="1" ht="19.5" customHeight="1" x14ac:dyDescent="0.2">
      <c r="A1303" s="20"/>
      <c r="B1303" s="129"/>
      <c r="C1303" s="20"/>
      <c r="D1303" s="20"/>
      <c r="E1303" s="20"/>
      <c r="F1303" s="20"/>
      <c r="G1303" s="20"/>
      <c r="H1303" s="21"/>
      <c r="I1303" s="56"/>
      <c r="J1303" s="92"/>
    </row>
    <row r="1304" spans="1:10" s="25" customFormat="1" ht="19.5" customHeight="1" x14ac:dyDescent="0.2">
      <c r="A1304" s="20"/>
      <c r="B1304" s="129"/>
      <c r="C1304" s="20"/>
      <c r="D1304" s="20"/>
      <c r="E1304" s="20"/>
      <c r="F1304" s="20"/>
      <c r="G1304" s="20"/>
      <c r="H1304" s="21"/>
      <c r="I1304" s="56"/>
      <c r="J1304" s="92"/>
    </row>
    <row r="1305" spans="1:10" s="25" customFormat="1" ht="19.5" customHeight="1" x14ac:dyDescent="0.2">
      <c r="A1305" s="20"/>
      <c r="B1305" s="129"/>
      <c r="C1305" s="20"/>
      <c r="D1305" s="20"/>
      <c r="E1305" s="20"/>
      <c r="F1305" s="20"/>
      <c r="G1305" s="20"/>
      <c r="H1305" s="21"/>
      <c r="I1305" s="56"/>
      <c r="J1305" s="92"/>
    </row>
    <row r="1306" spans="1:10" s="6" customFormat="1" ht="19.5" customHeight="1" x14ac:dyDescent="0.2">
      <c r="A1306" s="20"/>
      <c r="B1306" s="129"/>
      <c r="C1306" s="20"/>
      <c r="D1306" s="20"/>
      <c r="E1306" s="20"/>
      <c r="F1306" s="20"/>
      <c r="G1306" s="20"/>
      <c r="H1306" s="21"/>
      <c r="I1306" s="56"/>
      <c r="J1306" s="59"/>
    </row>
    <row r="1307" spans="1:10" s="6" customFormat="1" ht="19.5" customHeight="1" x14ac:dyDescent="0.2">
      <c r="A1307" s="20"/>
      <c r="B1307" s="129"/>
      <c r="C1307" s="20"/>
      <c r="D1307" s="20"/>
      <c r="E1307" s="20"/>
      <c r="F1307" s="20"/>
      <c r="G1307" s="20"/>
      <c r="H1307" s="21"/>
      <c r="I1307" s="56"/>
      <c r="J1307" s="59"/>
    </row>
    <row r="1308" spans="1:10" s="6" customFormat="1" ht="19.5" customHeight="1" x14ac:dyDescent="0.2">
      <c r="A1308" s="20"/>
      <c r="B1308" s="129"/>
      <c r="C1308" s="20"/>
      <c r="D1308" s="20"/>
      <c r="E1308" s="20"/>
      <c r="F1308" s="20"/>
      <c r="G1308" s="20"/>
      <c r="H1308" s="21"/>
      <c r="I1308" s="56"/>
      <c r="J1308" s="59"/>
    </row>
    <row r="1309" spans="1:10" s="6" customFormat="1" ht="19.5" customHeight="1" x14ac:dyDescent="0.2">
      <c r="A1309" s="20"/>
      <c r="B1309" s="129"/>
      <c r="C1309" s="20"/>
      <c r="D1309" s="20"/>
      <c r="E1309" s="20"/>
      <c r="F1309" s="20"/>
      <c r="G1309" s="20"/>
      <c r="H1309" s="21"/>
      <c r="I1309" s="56"/>
      <c r="J1309" s="59"/>
    </row>
    <row r="1310" spans="1:10" s="6" customFormat="1" ht="19.5" customHeight="1" x14ac:dyDescent="0.2">
      <c r="A1310" s="20"/>
      <c r="B1310" s="129"/>
      <c r="C1310" s="20"/>
      <c r="D1310" s="20"/>
      <c r="E1310" s="20"/>
      <c r="F1310" s="20"/>
      <c r="G1310" s="20"/>
      <c r="H1310" s="21"/>
      <c r="I1310" s="56"/>
      <c r="J1310" s="59"/>
    </row>
    <row r="1311" spans="1:10" s="109" customFormat="1" ht="19.5" customHeight="1" x14ac:dyDescent="0.2">
      <c r="A1311" s="20"/>
      <c r="B1311" s="129"/>
      <c r="C1311" s="20"/>
      <c r="D1311" s="20"/>
      <c r="E1311" s="20"/>
      <c r="F1311" s="20"/>
      <c r="G1311" s="20"/>
      <c r="H1311" s="21"/>
      <c r="I1311" s="56"/>
      <c r="J1311" s="75"/>
    </row>
    <row r="1312" spans="1:10" s="109" customFormat="1" ht="19.5" customHeight="1" x14ac:dyDescent="0.2">
      <c r="A1312" s="20"/>
      <c r="B1312" s="129"/>
      <c r="C1312" s="20"/>
      <c r="D1312" s="20"/>
      <c r="E1312" s="20"/>
      <c r="F1312" s="20"/>
      <c r="G1312" s="20"/>
      <c r="H1312" s="21"/>
      <c r="I1312" s="56"/>
      <c r="J1312" s="75"/>
    </row>
    <row r="1313" spans="1:10" s="109" customFormat="1" ht="19.5" customHeight="1" x14ac:dyDescent="0.2">
      <c r="A1313" s="20"/>
      <c r="B1313" s="129"/>
      <c r="C1313" s="20"/>
      <c r="D1313" s="20"/>
      <c r="E1313" s="20"/>
      <c r="F1313" s="20"/>
      <c r="G1313" s="20"/>
      <c r="H1313" s="21"/>
      <c r="I1313" s="56"/>
      <c r="J1313" s="75"/>
    </row>
    <row r="1314" spans="1:10" s="109" customFormat="1" ht="19.5" customHeight="1" x14ac:dyDescent="0.2">
      <c r="A1314" s="20"/>
      <c r="B1314" s="129"/>
      <c r="C1314" s="20"/>
      <c r="D1314" s="20"/>
      <c r="E1314" s="20"/>
      <c r="F1314" s="20"/>
      <c r="G1314" s="20"/>
      <c r="H1314" s="21"/>
      <c r="I1314" s="56"/>
      <c r="J1314" s="75"/>
    </row>
    <row r="1315" spans="1:10" s="109" customFormat="1" ht="19.5" customHeight="1" x14ac:dyDescent="0.2">
      <c r="A1315" s="20"/>
      <c r="B1315" s="129"/>
      <c r="C1315" s="20"/>
      <c r="D1315" s="20"/>
      <c r="E1315" s="20"/>
      <c r="F1315" s="20"/>
      <c r="G1315" s="20"/>
      <c r="H1315" s="21"/>
      <c r="I1315" s="56"/>
      <c r="J1315" s="75"/>
    </row>
    <row r="1316" spans="1:10" s="109" customFormat="1" ht="19.5" customHeight="1" x14ac:dyDescent="0.2">
      <c r="A1316" s="20"/>
      <c r="B1316" s="129"/>
      <c r="C1316" s="20"/>
      <c r="D1316" s="20"/>
      <c r="E1316" s="20"/>
      <c r="F1316" s="20"/>
      <c r="G1316" s="20"/>
      <c r="H1316" s="21"/>
      <c r="I1316" s="56"/>
      <c r="J1316" s="75"/>
    </row>
    <row r="1317" spans="1:10" s="109" customFormat="1" ht="19.5" customHeight="1" x14ac:dyDescent="0.2">
      <c r="A1317" s="20"/>
      <c r="B1317" s="129"/>
      <c r="C1317" s="20"/>
      <c r="D1317" s="20"/>
      <c r="E1317" s="20"/>
      <c r="F1317" s="20"/>
      <c r="G1317" s="20"/>
      <c r="H1317" s="21"/>
      <c r="I1317" s="56"/>
      <c r="J1317" s="75"/>
    </row>
    <row r="1318" spans="1:10" s="109" customFormat="1" ht="19.5" customHeight="1" x14ac:dyDescent="0.2">
      <c r="A1318" s="20"/>
      <c r="B1318" s="129"/>
      <c r="C1318" s="20"/>
      <c r="D1318" s="20"/>
      <c r="E1318" s="20"/>
      <c r="F1318" s="20"/>
      <c r="G1318" s="20"/>
      <c r="H1318" s="21"/>
      <c r="I1318" s="56"/>
      <c r="J1318" s="75"/>
    </row>
    <row r="1319" spans="1:10" s="109" customFormat="1" ht="19.5" customHeight="1" x14ac:dyDescent="0.2">
      <c r="A1319" s="20"/>
      <c r="B1319" s="129"/>
      <c r="C1319" s="20"/>
      <c r="D1319" s="20"/>
      <c r="E1319" s="20"/>
      <c r="F1319" s="20"/>
      <c r="G1319" s="20"/>
      <c r="H1319" s="21"/>
      <c r="I1319" s="56"/>
      <c r="J1319" s="75"/>
    </row>
    <row r="1320" spans="1:10" s="109" customFormat="1" ht="19.5" customHeight="1" x14ac:dyDescent="0.2">
      <c r="A1320" s="20"/>
      <c r="B1320" s="129"/>
      <c r="C1320" s="20"/>
      <c r="D1320" s="20"/>
      <c r="E1320" s="20"/>
      <c r="F1320" s="20"/>
      <c r="G1320" s="20"/>
      <c r="H1320" s="21"/>
      <c r="I1320" s="56"/>
      <c r="J1320" s="75"/>
    </row>
    <row r="1321" spans="1:10" s="109" customFormat="1" ht="19.5" customHeight="1" x14ac:dyDescent="0.2">
      <c r="A1321" s="20"/>
      <c r="B1321" s="129"/>
      <c r="C1321" s="20"/>
      <c r="D1321" s="20"/>
      <c r="E1321" s="20"/>
      <c r="F1321" s="20"/>
      <c r="G1321" s="20"/>
      <c r="H1321" s="21"/>
      <c r="I1321" s="56"/>
      <c r="J1321" s="75"/>
    </row>
    <row r="1322" spans="1:10" s="109" customFormat="1" ht="19.5" customHeight="1" x14ac:dyDescent="0.2">
      <c r="A1322" s="20"/>
      <c r="B1322" s="129"/>
      <c r="C1322" s="20"/>
      <c r="D1322" s="20"/>
      <c r="E1322" s="20"/>
      <c r="F1322" s="20"/>
      <c r="G1322" s="20"/>
      <c r="H1322" s="21"/>
      <c r="I1322" s="56"/>
      <c r="J1322" s="75"/>
    </row>
    <row r="1323" spans="1:10" s="109" customFormat="1" ht="19.5" customHeight="1" x14ac:dyDescent="0.2">
      <c r="A1323" s="20"/>
      <c r="B1323" s="129"/>
      <c r="C1323" s="20"/>
      <c r="D1323" s="20"/>
      <c r="E1323" s="20"/>
      <c r="F1323" s="20"/>
      <c r="G1323" s="20"/>
      <c r="H1323" s="21"/>
      <c r="I1323" s="56"/>
      <c r="J1323" s="75"/>
    </row>
    <row r="1324" spans="1:10" s="109" customFormat="1" ht="19.5" customHeight="1" x14ac:dyDescent="0.2">
      <c r="A1324" s="20"/>
      <c r="B1324" s="129"/>
      <c r="C1324" s="20"/>
      <c r="D1324" s="20"/>
      <c r="E1324" s="20"/>
      <c r="F1324" s="20"/>
      <c r="G1324" s="20"/>
      <c r="H1324" s="21"/>
      <c r="I1324" s="56"/>
      <c r="J1324" s="75"/>
    </row>
    <row r="1325" spans="1:10" s="109" customFormat="1" ht="19.5" customHeight="1" x14ac:dyDescent="0.2">
      <c r="A1325" s="20"/>
      <c r="B1325" s="129"/>
      <c r="C1325" s="20"/>
      <c r="D1325" s="20"/>
      <c r="E1325" s="20"/>
      <c r="F1325" s="20"/>
      <c r="G1325" s="20"/>
      <c r="H1325" s="21"/>
      <c r="I1325" s="56"/>
      <c r="J1325" s="75"/>
    </row>
    <row r="1326" spans="1:10" s="109" customFormat="1" ht="19.5" customHeight="1" x14ac:dyDescent="0.2">
      <c r="A1326" s="20"/>
      <c r="B1326" s="129"/>
      <c r="C1326" s="20"/>
      <c r="D1326" s="20"/>
      <c r="E1326" s="20"/>
      <c r="F1326" s="20"/>
      <c r="G1326" s="20"/>
      <c r="H1326" s="21"/>
      <c r="I1326" s="56"/>
      <c r="J1326" s="75"/>
    </row>
    <row r="1327" spans="1:10" s="109" customFormat="1" ht="19.5" customHeight="1" x14ac:dyDescent="0.2">
      <c r="A1327" s="20"/>
      <c r="B1327" s="129"/>
      <c r="C1327" s="20"/>
      <c r="D1327" s="20"/>
      <c r="E1327" s="20"/>
      <c r="F1327" s="20"/>
      <c r="G1327" s="20"/>
      <c r="H1327" s="21"/>
      <c r="I1327" s="56"/>
      <c r="J1327" s="75"/>
    </row>
    <row r="1328" spans="1:10" s="109" customFormat="1" ht="19.5" customHeight="1" x14ac:dyDescent="0.2">
      <c r="A1328" s="20"/>
      <c r="B1328" s="129"/>
      <c r="C1328" s="20"/>
      <c r="D1328" s="20"/>
      <c r="E1328" s="20"/>
      <c r="F1328" s="20"/>
      <c r="G1328" s="20"/>
      <c r="H1328" s="21"/>
      <c r="I1328" s="56"/>
      <c r="J1328" s="75"/>
    </row>
    <row r="1329" spans="1:10" s="109" customFormat="1" ht="19.5" customHeight="1" x14ac:dyDescent="0.2">
      <c r="A1329" s="20"/>
      <c r="B1329" s="129"/>
      <c r="C1329" s="20"/>
      <c r="D1329" s="20"/>
      <c r="E1329" s="20"/>
      <c r="F1329" s="20"/>
      <c r="G1329" s="20"/>
      <c r="H1329" s="21"/>
      <c r="I1329" s="56"/>
      <c r="J1329" s="75"/>
    </row>
    <row r="1330" spans="1:10" s="109" customFormat="1" ht="19.5" customHeight="1" x14ac:dyDescent="0.2">
      <c r="A1330" s="20"/>
      <c r="B1330" s="129"/>
      <c r="C1330" s="20"/>
      <c r="D1330" s="20"/>
      <c r="E1330" s="20"/>
      <c r="F1330" s="20"/>
      <c r="G1330" s="20"/>
      <c r="H1330" s="21"/>
      <c r="I1330" s="56"/>
      <c r="J1330" s="75"/>
    </row>
    <row r="1331" spans="1:10" s="109" customFormat="1" ht="19.5" customHeight="1" x14ac:dyDescent="0.2">
      <c r="A1331" s="20"/>
      <c r="B1331" s="129"/>
      <c r="C1331" s="20"/>
      <c r="D1331" s="20"/>
      <c r="E1331" s="20"/>
      <c r="F1331" s="20"/>
      <c r="G1331" s="20"/>
      <c r="H1331" s="21"/>
      <c r="I1331" s="56"/>
      <c r="J1331" s="75"/>
    </row>
    <row r="1332" spans="1:10" s="109" customFormat="1" ht="19.5" customHeight="1" x14ac:dyDescent="0.2">
      <c r="A1332" s="20"/>
      <c r="B1332" s="129"/>
      <c r="C1332" s="20"/>
      <c r="D1332" s="20"/>
      <c r="E1332" s="20"/>
      <c r="F1332" s="20"/>
      <c r="G1332" s="20"/>
      <c r="H1332" s="21"/>
      <c r="I1332" s="56"/>
      <c r="J1332" s="75"/>
    </row>
    <row r="1333" spans="1:10" s="109" customFormat="1" ht="19.5" customHeight="1" x14ac:dyDescent="0.2">
      <c r="A1333" s="20"/>
      <c r="B1333" s="129"/>
      <c r="C1333" s="20"/>
      <c r="D1333" s="20"/>
      <c r="E1333" s="20"/>
      <c r="F1333" s="20"/>
      <c r="G1333" s="20"/>
      <c r="H1333" s="21"/>
      <c r="I1333" s="56"/>
      <c r="J1333" s="75"/>
    </row>
    <row r="1334" spans="1:10" s="109" customFormat="1" ht="19.5" customHeight="1" x14ac:dyDescent="0.2">
      <c r="A1334" s="20"/>
      <c r="B1334" s="129"/>
      <c r="C1334" s="20"/>
      <c r="D1334" s="20"/>
      <c r="E1334" s="20"/>
      <c r="F1334" s="20"/>
      <c r="G1334" s="20"/>
      <c r="H1334" s="21"/>
      <c r="I1334" s="56"/>
      <c r="J1334" s="75"/>
    </row>
    <row r="1335" spans="1:10" s="109" customFormat="1" ht="19.5" customHeight="1" x14ac:dyDescent="0.2">
      <c r="A1335" s="20"/>
      <c r="B1335" s="129"/>
      <c r="C1335" s="20"/>
      <c r="D1335" s="20"/>
      <c r="E1335" s="20"/>
      <c r="F1335" s="20"/>
      <c r="G1335" s="20"/>
      <c r="H1335" s="21"/>
      <c r="I1335" s="56"/>
      <c r="J1335" s="75"/>
    </row>
    <row r="1336" spans="1:10" s="109" customFormat="1" ht="19.5" customHeight="1" x14ac:dyDescent="0.2">
      <c r="A1336" s="20"/>
      <c r="B1336" s="129"/>
      <c r="C1336" s="20"/>
      <c r="D1336" s="20"/>
      <c r="E1336" s="20"/>
      <c r="F1336" s="20"/>
      <c r="G1336" s="20"/>
      <c r="H1336" s="21"/>
      <c r="I1336" s="56"/>
      <c r="J1336" s="75"/>
    </row>
    <row r="1337" spans="1:10" s="109" customFormat="1" ht="19.5" customHeight="1" x14ac:dyDescent="0.2">
      <c r="A1337" s="20"/>
      <c r="B1337" s="129"/>
      <c r="C1337" s="20"/>
      <c r="D1337" s="20"/>
      <c r="E1337" s="20"/>
      <c r="F1337" s="20"/>
      <c r="G1337" s="20"/>
      <c r="H1337" s="21"/>
      <c r="I1337" s="56"/>
      <c r="J1337" s="75"/>
    </row>
    <row r="1338" spans="1:10" s="109" customFormat="1" ht="19.5" customHeight="1" x14ac:dyDescent="0.2">
      <c r="A1338" s="20"/>
      <c r="B1338" s="129"/>
      <c r="C1338" s="20"/>
      <c r="D1338" s="20"/>
      <c r="E1338" s="20"/>
      <c r="F1338" s="20"/>
      <c r="G1338" s="20"/>
      <c r="H1338" s="21"/>
      <c r="I1338" s="56"/>
      <c r="J1338" s="75"/>
    </row>
    <row r="1339" spans="1:10" s="109" customFormat="1" ht="19.5" customHeight="1" x14ac:dyDescent="0.2">
      <c r="A1339" s="20"/>
      <c r="B1339" s="129"/>
      <c r="C1339" s="20"/>
      <c r="D1339" s="20"/>
      <c r="E1339" s="20"/>
      <c r="F1339" s="20"/>
      <c r="G1339" s="20"/>
      <c r="H1339" s="21"/>
      <c r="I1339" s="56"/>
      <c r="J1339" s="75"/>
    </row>
    <row r="1340" spans="1:10" s="109" customFormat="1" ht="19.5" customHeight="1" x14ac:dyDescent="0.2">
      <c r="A1340" s="20"/>
      <c r="B1340" s="129"/>
      <c r="C1340" s="20"/>
      <c r="D1340" s="20"/>
      <c r="E1340" s="20"/>
      <c r="F1340" s="20"/>
      <c r="G1340" s="20"/>
      <c r="H1340" s="21"/>
      <c r="I1340" s="56"/>
      <c r="J1340" s="75"/>
    </row>
    <row r="1341" spans="1:10" s="109" customFormat="1" ht="19.5" customHeight="1" x14ac:dyDescent="0.2">
      <c r="A1341" s="20"/>
      <c r="B1341" s="129"/>
      <c r="C1341" s="20"/>
      <c r="D1341" s="20"/>
      <c r="E1341" s="20"/>
      <c r="F1341" s="20"/>
      <c r="G1341" s="20"/>
      <c r="H1341" s="21"/>
      <c r="I1341" s="56"/>
      <c r="J1341" s="75"/>
    </row>
    <row r="1342" spans="1:10" s="109" customFormat="1" ht="19.5" customHeight="1" x14ac:dyDescent="0.2">
      <c r="A1342" s="20"/>
      <c r="B1342" s="129"/>
      <c r="C1342" s="20"/>
      <c r="D1342" s="20"/>
      <c r="E1342" s="20"/>
      <c r="F1342" s="20"/>
      <c r="G1342" s="20"/>
      <c r="H1342" s="21"/>
      <c r="I1342" s="56"/>
      <c r="J1342" s="75"/>
    </row>
    <row r="1343" spans="1:10" s="109" customFormat="1" ht="19.5" customHeight="1" x14ac:dyDescent="0.2">
      <c r="A1343" s="20"/>
      <c r="B1343" s="129"/>
      <c r="C1343" s="20"/>
      <c r="D1343" s="20"/>
      <c r="E1343" s="20"/>
      <c r="F1343" s="20"/>
      <c r="G1343" s="20"/>
      <c r="H1343" s="21"/>
      <c r="I1343" s="56"/>
      <c r="J1343" s="75"/>
    </row>
    <row r="1344" spans="1:10" s="109" customFormat="1" ht="19.5" customHeight="1" x14ac:dyDescent="0.2">
      <c r="A1344" s="20"/>
      <c r="B1344" s="129"/>
      <c r="C1344" s="20"/>
      <c r="D1344" s="20"/>
      <c r="E1344" s="20"/>
      <c r="F1344" s="20"/>
      <c r="G1344" s="20"/>
      <c r="H1344" s="21"/>
      <c r="I1344" s="56"/>
      <c r="J1344" s="75"/>
    </row>
    <row r="1345" spans="1:10" s="109" customFormat="1" ht="19.5" customHeight="1" x14ac:dyDescent="0.2">
      <c r="A1345" s="20"/>
      <c r="B1345" s="129"/>
      <c r="C1345" s="20"/>
      <c r="D1345" s="20"/>
      <c r="E1345" s="20"/>
      <c r="F1345" s="20"/>
      <c r="G1345" s="20"/>
      <c r="H1345" s="21"/>
      <c r="I1345" s="56"/>
      <c r="J1345" s="75"/>
    </row>
    <row r="1346" spans="1:10" s="109" customFormat="1" ht="19.5" customHeight="1" x14ac:dyDescent="0.2">
      <c r="A1346" s="20"/>
      <c r="B1346" s="129"/>
      <c r="C1346" s="20"/>
      <c r="D1346" s="20"/>
      <c r="E1346" s="20"/>
      <c r="F1346" s="20"/>
      <c r="G1346" s="20"/>
      <c r="H1346" s="21"/>
      <c r="I1346" s="56"/>
      <c r="J1346" s="75"/>
    </row>
    <row r="1347" spans="1:10" s="109" customFormat="1" ht="19.5" customHeight="1" x14ac:dyDescent="0.2">
      <c r="A1347" s="20"/>
      <c r="B1347" s="129"/>
      <c r="C1347" s="20"/>
      <c r="D1347" s="20"/>
      <c r="E1347" s="20"/>
      <c r="F1347" s="20"/>
      <c r="G1347" s="20"/>
      <c r="H1347" s="21"/>
      <c r="I1347" s="56"/>
      <c r="J1347" s="75"/>
    </row>
    <row r="1348" spans="1:10" s="109" customFormat="1" ht="19.5" customHeight="1" x14ac:dyDescent="0.2">
      <c r="A1348" s="20"/>
      <c r="B1348" s="129"/>
      <c r="C1348" s="20"/>
      <c r="D1348" s="20"/>
      <c r="E1348" s="20"/>
      <c r="F1348" s="20"/>
      <c r="G1348" s="20"/>
      <c r="H1348" s="21"/>
      <c r="I1348" s="56"/>
      <c r="J1348" s="75"/>
    </row>
    <row r="1349" spans="1:10" s="109" customFormat="1" ht="19.5" customHeight="1" x14ac:dyDescent="0.2">
      <c r="A1349" s="20"/>
      <c r="B1349" s="129"/>
      <c r="C1349" s="20"/>
      <c r="D1349" s="20"/>
      <c r="E1349" s="20"/>
      <c r="F1349" s="20"/>
      <c r="G1349" s="20"/>
      <c r="H1349" s="21"/>
      <c r="I1349" s="56"/>
      <c r="J1349" s="75"/>
    </row>
    <row r="1350" spans="1:10" s="109" customFormat="1" ht="19.5" customHeight="1" x14ac:dyDescent="0.2">
      <c r="A1350" s="20"/>
      <c r="B1350" s="129"/>
      <c r="C1350" s="20"/>
      <c r="D1350" s="20"/>
      <c r="E1350" s="20"/>
      <c r="F1350" s="20"/>
      <c r="G1350" s="20"/>
      <c r="H1350" s="21"/>
      <c r="I1350" s="56"/>
      <c r="J1350" s="75"/>
    </row>
    <row r="1351" spans="1:10" s="109" customFormat="1" ht="19.5" customHeight="1" x14ac:dyDescent="0.2">
      <c r="A1351" s="20"/>
      <c r="B1351" s="129"/>
      <c r="C1351" s="20"/>
      <c r="D1351" s="20"/>
      <c r="E1351" s="20"/>
      <c r="F1351" s="20"/>
      <c r="G1351" s="20"/>
      <c r="H1351" s="21"/>
      <c r="I1351" s="56"/>
      <c r="J1351" s="75"/>
    </row>
    <row r="1352" spans="1:10" s="109" customFormat="1" ht="19.5" customHeight="1" x14ac:dyDescent="0.2">
      <c r="A1352" s="20"/>
      <c r="B1352" s="129"/>
      <c r="C1352" s="20"/>
      <c r="D1352" s="20"/>
      <c r="E1352" s="20"/>
      <c r="F1352" s="20"/>
      <c r="G1352" s="20"/>
      <c r="H1352" s="21"/>
      <c r="I1352" s="56"/>
      <c r="J1352" s="75"/>
    </row>
    <row r="1353" spans="1:10" s="109" customFormat="1" ht="19.5" customHeight="1" x14ac:dyDescent="0.2">
      <c r="A1353" s="20"/>
      <c r="B1353" s="129"/>
      <c r="C1353" s="20"/>
      <c r="D1353" s="20"/>
      <c r="E1353" s="20"/>
      <c r="F1353" s="20"/>
      <c r="G1353" s="20"/>
      <c r="H1353" s="21"/>
      <c r="I1353" s="56"/>
      <c r="J1353" s="75"/>
    </row>
    <row r="1354" spans="1:10" s="109" customFormat="1" ht="19.5" customHeight="1" x14ac:dyDescent="0.2">
      <c r="A1354" s="20"/>
      <c r="B1354" s="129"/>
      <c r="C1354" s="20"/>
      <c r="D1354" s="20"/>
      <c r="E1354" s="20"/>
      <c r="F1354" s="20"/>
      <c r="G1354" s="20"/>
      <c r="H1354" s="21"/>
      <c r="I1354" s="56"/>
      <c r="J1354" s="75"/>
    </row>
    <row r="1355" spans="1:10" s="109" customFormat="1" ht="19.5" customHeight="1" x14ac:dyDescent="0.2">
      <c r="A1355" s="20"/>
      <c r="B1355" s="129"/>
      <c r="C1355" s="20"/>
      <c r="D1355" s="20"/>
      <c r="E1355" s="20"/>
      <c r="F1355" s="20"/>
      <c r="G1355" s="20"/>
      <c r="H1355" s="21"/>
      <c r="I1355" s="56"/>
      <c r="J1355" s="75"/>
    </row>
    <row r="1356" spans="1:10" s="109" customFormat="1" ht="19.5" customHeight="1" x14ac:dyDescent="0.2">
      <c r="A1356" s="20"/>
      <c r="B1356" s="129"/>
      <c r="C1356" s="20"/>
      <c r="D1356" s="20"/>
      <c r="E1356" s="20"/>
      <c r="F1356" s="20"/>
      <c r="G1356" s="20"/>
      <c r="H1356" s="21"/>
      <c r="I1356" s="56"/>
      <c r="J1356" s="75"/>
    </row>
    <row r="1357" spans="1:10" s="109" customFormat="1" ht="19.5" customHeight="1" x14ac:dyDescent="0.2">
      <c r="A1357" s="20"/>
      <c r="B1357" s="129"/>
      <c r="C1357" s="20"/>
      <c r="D1357" s="20"/>
      <c r="E1357" s="20"/>
      <c r="F1357" s="20"/>
      <c r="G1357" s="20"/>
      <c r="H1357" s="21"/>
      <c r="I1357" s="56"/>
      <c r="J1357" s="75"/>
    </row>
    <row r="1358" spans="1:10" s="109" customFormat="1" ht="19.5" customHeight="1" x14ac:dyDescent="0.2">
      <c r="A1358" s="20"/>
      <c r="B1358" s="129"/>
      <c r="C1358" s="20"/>
      <c r="D1358" s="20"/>
      <c r="E1358" s="20"/>
      <c r="F1358" s="20"/>
      <c r="G1358" s="20"/>
      <c r="H1358" s="21"/>
      <c r="I1358" s="56"/>
      <c r="J1358" s="75"/>
    </row>
    <row r="1359" spans="1:10" s="109" customFormat="1" ht="19.5" customHeight="1" x14ac:dyDescent="0.2">
      <c r="A1359" s="20"/>
      <c r="B1359" s="129"/>
      <c r="C1359" s="20"/>
      <c r="D1359" s="20"/>
      <c r="E1359" s="20"/>
      <c r="F1359" s="20"/>
      <c r="G1359" s="20"/>
      <c r="H1359" s="21"/>
      <c r="I1359" s="56"/>
      <c r="J1359" s="75"/>
    </row>
    <row r="1360" spans="1:10" s="109" customFormat="1" ht="19.5" customHeight="1" x14ac:dyDescent="0.2">
      <c r="A1360" s="20"/>
      <c r="B1360" s="129"/>
      <c r="C1360" s="20"/>
      <c r="D1360" s="20"/>
      <c r="E1360" s="20"/>
      <c r="F1360" s="20"/>
      <c r="G1360" s="20"/>
      <c r="H1360" s="21"/>
      <c r="I1360" s="56"/>
      <c r="J1360" s="75"/>
    </row>
    <row r="1361" spans="1:10" s="109" customFormat="1" ht="19.5" customHeight="1" x14ac:dyDescent="0.2">
      <c r="A1361" s="20"/>
      <c r="B1361" s="129"/>
      <c r="C1361" s="20"/>
      <c r="D1361" s="20"/>
      <c r="E1361" s="20"/>
      <c r="F1361" s="20"/>
      <c r="G1361" s="20"/>
      <c r="H1361" s="21"/>
      <c r="I1361" s="56"/>
      <c r="J1361" s="75"/>
    </row>
    <row r="1362" spans="1:10" s="109" customFormat="1" ht="19.5" customHeight="1" x14ac:dyDescent="0.2">
      <c r="A1362" s="20"/>
      <c r="B1362" s="129"/>
      <c r="C1362" s="20"/>
      <c r="D1362" s="20"/>
      <c r="E1362" s="20"/>
      <c r="F1362" s="20"/>
      <c r="G1362" s="20"/>
      <c r="H1362" s="21"/>
      <c r="I1362" s="56"/>
      <c r="J1362" s="75"/>
    </row>
    <row r="1363" spans="1:10" s="109" customFormat="1" ht="19.5" customHeight="1" x14ac:dyDescent="0.2">
      <c r="A1363" s="20"/>
      <c r="B1363" s="129"/>
      <c r="C1363" s="20"/>
      <c r="D1363" s="20"/>
      <c r="E1363" s="20"/>
      <c r="F1363" s="20"/>
      <c r="G1363" s="20"/>
      <c r="H1363" s="21"/>
      <c r="I1363" s="56"/>
      <c r="J1363" s="75"/>
    </row>
    <row r="1364" spans="1:10" s="109" customFormat="1" ht="19.5" customHeight="1" x14ac:dyDescent="0.2">
      <c r="A1364" s="20"/>
      <c r="B1364" s="129"/>
      <c r="C1364" s="20"/>
      <c r="D1364" s="20"/>
      <c r="E1364" s="20"/>
      <c r="F1364" s="20"/>
      <c r="G1364" s="20"/>
      <c r="H1364" s="21"/>
      <c r="I1364" s="56"/>
      <c r="J1364" s="75"/>
    </row>
    <row r="1365" spans="1:10" s="109" customFormat="1" ht="19.5" customHeight="1" x14ac:dyDescent="0.2">
      <c r="A1365" s="20"/>
      <c r="B1365" s="129"/>
      <c r="C1365" s="20"/>
      <c r="D1365" s="20"/>
      <c r="E1365" s="20"/>
      <c r="F1365" s="20"/>
      <c r="G1365" s="20"/>
      <c r="H1365" s="21"/>
      <c r="I1365" s="56"/>
      <c r="J1365" s="75"/>
    </row>
    <row r="1366" spans="1:10" s="109" customFormat="1" ht="19.5" customHeight="1" x14ac:dyDescent="0.2">
      <c r="A1366" s="20"/>
      <c r="B1366" s="129"/>
      <c r="C1366" s="20"/>
      <c r="D1366" s="20"/>
      <c r="E1366" s="20"/>
      <c r="F1366" s="20"/>
      <c r="G1366" s="20"/>
      <c r="H1366" s="21"/>
      <c r="I1366" s="56"/>
      <c r="J1366" s="75"/>
    </row>
    <row r="1367" spans="1:10" s="109" customFormat="1" ht="19.5" customHeight="1" x14ac:dyDescent="0.2">
      <c r="A1367" s="20"/>
      <c r="B1367" s="129"/>
      <c r="C1367" s="20"/>
      <c r="D1367" s="20"/>
      <c r="E1367" s="20"/>
      <c r="F1367" s="20"/>
      <c r="G1367" s="20"/>
      <c r="H1367" s="21"/>
      <c r="I1367" s="56"/>
      <c r="J1367" s="75"/>
    </row>
    <row r="1368" spans="1:10" s="109" customFormat="1" ht="19.5" customHeight="1" x14ac:dyDescent="0.2">
      <c r="A1368" s="20"/>
      <c r="B1368" s="129"/>
      <c r="C1368" s="20"/>
      <c r="D1368" s="20"/>
      <c r="E1368" s="20"/>
      <c r="F1368" s="20"/>
      <c r="G1368" s="20"/>
      <c r="H1368" s="21"/>
      <c r="I1368" s="56"/>
      <c r="J1368" s="75"/>
    </row>
    <row r="1369" spans="1:10" s="109" customFormat="1" ht="19.5" customHeight="1" x14ac:dyDescent="0.2">
      <c r="A1369" s="20"/>
      <c r="B1369" s="129"/>
      <c r="C1369" s="20"/>
      <c r="D1369" s="20"/>
      <c r="E1369" s="20"/>
      <c r="F1369" s="20"/>
      <c r="G1369" s="20"/>
      <c r="H1369" s="21"/>
      <c r="I1369" s="56"/>
      <c r="J1369" s="75"/>
    </row>
    <row r="1370" spans="1:10" s="6" customFormat="1" ht="19.5" customHeight="1" x14ac:dyDescent="0.2">
      <c r="A1370" s="20"/>
      <c r="B1370" s="129"/>
      <c r="C1370" s="20"/>
      <c r="D1370" s="20"/>
      <c r="E1370" s="20"/>
      <c r="F1370" s="20"/>
      <c r="G1370" s="20"/>
      <c r="H1370" s="21"/>
      <c r="I1370" s="56"/>
      <c r="J1370" s="59"/>
    </row>
    <row r="1371" spans="1:10" s="25" customFormat="1" ht="19.5" customHeight="1" x14ac:dyDescent="0.2">
      <c r="A1371" s="20"/>
      <c r="B1371" s="129"/>
      <c r="C1371" s="20"/>
      <c r="D1371" s="20"/>
      <c r="E1371" s="20"/>
      <c r="F1371" s="20"/>
      <c r="G1371" s="20"/>
      <c r="H1371" s="21"/>
      <c r="I1371" s="56"/>
      <c r="J1371" s="92"/>
    </row>
    <row r="1372" spans="1:10" s="25" customFormat="1" ht="19.5" customHeight="1" x14ac:dyDescent="0.2">
      <c r="A1372" s="20"/>
      <c r="B1372" s="129"/>
      <c r="C1372" s="20"/>
      <c r="D1372" s="20"/>
      <c r="E1372" s="20"/>
      <c r="F1372" s="20"/>
      <c r="G1372" s="20"/>
      <c r="H1372" s="21"/>
      <c r="I1372" s="56"/>
      <c r="J1372" s="92"/>
    </row>
    <row r="1373" spans="1:10" s="25" customFormat="1" ht="19.5" customHeight="1" x14ac:dyDescent="0.2">
      <c r="A1373" s="20"/>
      <c r="B1373" s="129"/>
      <c r="C1373" s="20"/>
      <c r="D1373" s="20"/>
      <c r="E1373" s="20"/>
      <c r="F1373" s="20"/>
      <c r="G1373" s="20"/>
      <c r="H1373" s="21"/>
      <c r="I1373" s="56"/>
      <c r="J1373" s="92"/>
    </row>
    <row r="1374" spans="1:10" s="25" customFormat="1" ht="19.5" customHeight="1" x14ac:dyDescent="0.2">
      <c r="A1374" s="20"/>
      <c r="B1374" s="129"/>
      <c r="C1374" s="20"/>
      <c r="D1374" s="20"/>
      <c r="E1374" s="20"/>
      <c r="F1374" s="20"/>
      <c r="G1374" s="20"/>
      <c r="H1374" s="21"/>
      <c r="I1374" s="56"/>
      <c r="J1374" s="92"/>
    </row>
    <row r="1375" spans="1:10" s="25" customFormat="1" ht="19.5" customHeight="1" x14ac:dyDescent="0.2">
      <c r="A1375" s="20"/>
      <c r="B1375" s="129"/>
      <c r="C1375" s="20"/>
      <c r="D1375" s="20"/>
      <c r="E1375" s="20"/>
      <c r="F1375" s="20"/>
      <c r="G1375" s="20"/>
      <c r="H1375" s="21"/>
      <c r="I1375" s="56"/>
      <c r="J1375" s="92"/>
    </row>
    <row r="1376" spans="1:10" s="25" customFormat="1" ht="19.5" customHeight="1" x14ac:dyDescent="0.2">
      <c r="A1376" s="20"/>
      <c r="B1376" s="129"/>
      <c r="C1376" s="20"/>
      <c r="D1376" s="20"/>
      <c r="E1376" s="20"/>
      <c r="F1376" s="20"/>
      <c r="G1376" s="20"/>
      <c r="H1376" s="21"/>
      <c r="I1376" s="56"/>
      <c r="J1376" s="92"/>
    </row>
    <row r="1377" spans="1:10" s="25" customFormat="1" ht="19.5" customHeight="1" x14ac:dyDescent="0.2">
      <c r="A1377" s="20"/>
      <c r="B1377" s="129"/>
      <c r="C1377" s="20"/>
      <c r="D1377" s="20"/>
      <c r="E1377" s="20"/>
      <c r="F1377" s="20"/>
      <c r="G1377" s="20"/>
      <c r="H1377" s="21"/>
      <c r="I1377" s="56"/>
      <c r="J1377" s="92"/>
    </row>
    <row r="1378" spans="1:10" s="25" customFormat="1" ht="19.5" customHeight="1" x14ac:dyDescent="0.2">
      <c r="A1378" s="20"/>
      <c r="B1378" s="129"/>
      <c r="C1378" s="20"/>
      <c r="D1378" s="20"/>
      <c r="E1378" s="20"/>
      <c r="F1378" s="20"/>
      <c r="G1378" s="20"/>
      <c r="H1378" s="21"/>
      <c r="I1378" s="56"/>
      <c r="J1378" s="92"/>
    </row>
    <row r="1379" spans="1:10" s="25" customFormat="1" ht="19.5" customHeight="1" x14ac:dyDescent="0.2">
      <c r="A1379" s="20"/>
      <c r="B1379" s="129"/>
      <c r="C1379" s="20"/>
      <c r="D1379" s="20"/>
      <c r="E1379" s="20"/>
      <c r="F1379" s="20"/>
      <c r="G1379" s="20"/>
      <c r="H1379" s="21"/>
      <c r="I1379" s="56"/>
      <c r="J1379" s="92"/>
    </row>
    <row r="1380" spans="1:10" s="25" customFormat="1" ht="19.5" customHeight="1" x14ac:dyDescent="0.2">
      <c r="A1380" s="20"/>
      <c r="B1380" s="129"/>
      <c r="C1380" s="20"/>
      <c r="D1380" s="20"/>
      <c r="E1380" s="20"/>
      <c r="F1380" s="20"/>
      <c r="G1380" s="20"/>
      <c r="H1380" s="21"/>
      <c r="I1380" s="56"/>
      <c r="J1380" s="92"/>
    </row>
    <row r="1381" spans="1:10" s="25" customFormat="1" ht="27.75" customHeight="1" x14ac:dyDescent="0.2">
      <c r="A1381" s="20"/>
      <c r="B1381" s="129"/>
      <c r="C1381" s="20"/>
      <c r="D1381" s="20"/>
      <c r="E1381" s="20"/>
      <c r="F1381" s="20"/>
      <c r="G1381" s="20"/>
      <c r="H1381" s="21"/>
      <c r="I1381" s="56"/>
      <c r="J1381" s="92"/>
    </row>
    <row r="1382" spans="1:10" s="25" customFormat="1" ht="27.75" customHeight="1" x14ac:dyDescent="0.2">
      <c r="A1382" s="20"/>
      <c r="B1382" s="129"/>
      <c r="C1382" s="20"/>
      <c r="D1382" s="20"/>
      <c r="E1382" s="20"/>
      <c r="F1382" s="20"/>
      <c r="G1382" s="20"/>
      <c r="H1382" s="21"/>
      <c r="I1382" s="56"/>
      <c r="J1382" s="92"/>
    </row>
    <row r="1383" spans="1:10" s="25" customFormat="1" ht="27.75" customHeight="1" x14ac:dyDescent="0.2">
      <c r="A1383" s="20"/>
      <c r="B1383" s="129"/>
      <c r="C1383" s="20"/>
      <c r="D1383" s="20"/>
      <c r="E1383" s="20"/>
      <c r="F1383" s="20"/>
      <c r="G1383" s="20"/>
      <c r="H1383" s="21"/>
      <c r="I1383" s="56"/>
      <c r="J1383" s="92"/>
    </row>
    <row r="1384" spans="1:10" s="25" customFormat="1" ht="27.75" customHeight="1" x14ac:dyDescent="0.2">
      <c r="A1384" s="20"/>
      <c r="B1384" s="129"/>
      <c r="C1384" s="20"/>
      <c r="D1384" s="20"/>
      <c r="E1384" s="20"/>
      <c r="F1384" s="20"/>
      <c r="G1384" s="20"/>
      <c r="H1384" s="21"/>
      <c r="I1384" s="56"/>
      <c r="J1384" s="92"/>
    </row>
    <row r="1385" spans="1:10" s="25" customFormat="1" ht="27.75" customHeight="1" x14ac:dyDescent="0.2">
      <c r="A1385" s="20"/>
      <c r="B1385" s="129"/>
      <c r="C1385" s="20"/>
      <c r="D1385" s="20"/>
      <c r="E1385" s="20"/>
      <c r="F1385" s="20"/>
      <c r="G1385" s="20"/>
      <c r="H1385" s="21"/>
      <c r="I1385" s="56"/>
      <c r="J1385" s="92"/>
    </row>
    <row r="1386" spans="1:10" s="25" customFormat="1" ht="19.5" customHeight="1" x14ac:dyDescent="0.2">
      <c r="A1386" s="20"/>
      <c r="B1386" s="129"/>
      <c r="C1386" s="20"/>
      <c r="D1386" s="20"/>
      <c r="E1386" s="20"/>
      <c r="F1386" s="20"/>
      <c r="G1386" s="20"/>
      <c r="H1386" s="21"/>
      <c r="I1386" s="56"/>
      <c r="J1386" s="92"/>
    </row>
    <row r="1387" spans="1:10" s="25" customFormat="1" ht="19.5" customHeight="1" x14ac:dyDescent="0.2">
      <c r="A1387" s="20"/>
      <c r="B1387" s="129"/>
      <c r="C1387" s="20"/>
      <c r="D1387" s="20"/>
      <c r="E1387" s="20"/>
      <c r="F1387" s="20"/>
      <c r="G1387" s="20"/>
      <c r="H1387" s="21"/>
      <c r="I1387" s="56"/>
      <c r="J1387" s="92"/>
    </row>
    <row r="1388" spans="1:10" s="25" customFormat="1" ht="19.5" customHeight="1" x14ac:dyDescent="0.2">
      <c r="A1388" s="20"/>
      <c r="B1388" s="129"/>
      <c r="C1388" s="20"/>
      <c r="D1388" s="20"/>
      <c r="E1388" s="20"/>
      <c r="F1388" s="20"/>
      <c r="G1388" s="20"/>
      <c r="H1388" s="21"/>
      <c r="I1388" s="56"/>
      <c r="J1388" s="92"/>
    </row>
    <row r="1389" spans="1:10" s="25" customFormat="1" ht="19.5" customHeight="1" x14ac:dyDescent="0.2">
      <c r="A1389" s="20"/>
      <c r="B1389" s="129"/>
      <c r="C1389" s="20"/>
      <c r="D1389" s="20"/>
      <c r="E1389" s="20"/>
      <c r="F1389" s="20"/>
      <c r="G1389" s="20"/>
      <c r="H1389" s="21"/>
      <c r="I1389" s="56"/>
      <c r="J1389" s="92"/>
    </row>
    <row r="1390" spans="1:10" s="25" customFormat="1" ht="19.5" customHeight="1" x14ac:dyDescent="0.2">
      <c r="A1390" s="20"/>
      <c r="B1390" s="129"/>
      <c r="C1390" s="20"/>
      <c r="D1390" s="20"/>
      <c r="E1390" s="20"/>
      <c r="F1390" s="20"/>
      <c r="G1390" s="20"/>
      <c r="H1390" s="21"/>
      <c r="I1390" s="56"/>
      <c r="J1390" s="92"/>
    </row>
    <row r="1391" spans="1:10" s="25" customFormat="1" ht="19.5" customHeight="1" x14ac:dyDescent="0.2">
      <c r="A1391" s="20"/>
      <c r="B1391" s="129"/>
      <c r="C1391" s="20"/>
      <c r="D1391" s="20"/>
      <c r="E1391" s="20"/>
      <c r="F1391" s="20"/>
      <c r="G1391" s="20"/>
      <c r="H1391" s="21"/>
      <c r="I1391" s="56"/>
      <c r="J1391" s="92"/>
    </row>
    <row r="1392" spans="1:10" s="25" customFormat="1" ht="19.5" customHeight="1" x14ac:dyDescent="0.2">
      <c r="A1392" s="20"/>
      <c r="B1392" s="129"/>
      <c r="C1392" s="20"/>
      <c r="D1392" s="20"/>
      <c r="E1392" s="20"/>
      <c r="F1392" s="20"/>
      <c r="G1392" s="20"/>
      <c r="H1392" s="21"/>
      <c r="I1392" s="56"/>
      <c r="J1392" s="92"/>
    </row>
    <row r="1393" spans="1:10" s="25" customFormat="1" ht="19.5" customHeight="1" x14ac:dyDescent="0.2">
      <c r="A1393" s="20"/>
      <c r="B1393" s="129"/>
      <c r="C1393" s="20"/>
      <c r="D1393" s="20"/>
      <c r="E1393" s="20"/>
      <c r="F1393" s="20"/>
      <c r="G1393" s="20"/>
      <c r="H1393" s="21"/>
      <c r="I1393" s="56"/>
      <c r="J1393" s="92"/>
    </row>
    <row r="1394" spans="1:10" s="25" customFormat="1" ht="19.5" customHeight="1" x14ac:dyDescent="0.2">
      <c r="A1394" s="20"/>
      <c r="B1394" s="129"/>
      <c r="C1394" s="20"/>
      <c r="D1394" s="20"/>
      <c r="E1394" s="20"/>
      <c r="F1394" s="20"/>
      <c r="G1394" s="20"/>
      <c r="H1394" s="21"/>
      <c r="I1394" s="56"/>
      <c r="J1394" s="92"/>
    </row>
    <row r="1395" spans="1:10" s="25" customFormat="1" ht="17.25" customHeight="1" x14ac:dyDescent="0.2">
      <c r="A1395" s="20"/>
      <c r="B1395" s="129"/>
      <c r="C1395" s="20"/>
      <c r="D1395" s="20"/>
      <c r="E1395" s="20"/>
      <c r="F1395" s="20"/>
      <c r="G1395" s="20"/>
      <c r="H1395" s="21"/>
      <c r="I1395" s="56"/>
      <c r="J1395" s="92"/>
    </row>
    <row r="1396" spans="1:10" s="25" customFormat="1" ht="12.75" x14ac:dyDescent="0.2">
      <c r="A1396" s="20"/>
      <c r="B1396" s="129"/>
      <c r="C1396" s="20"/>
      <c r="D1396" s="20"/>
      <c r="E1396" s="20"/>
      <c r="F1396" s="20"/>
      <c r="G1396" s="20"/>
      <c r="H1396" s="21"/>
      <c r="I1396" s="56"/>
      <c r="J1396" s="92"/>
    </row>
    <row r="1397" spans="1:10" s="25" customFormat="1" ht="19.5" customHeight="1" x14ac:dyDescent="0.2">
      <c r="A1397" s="20"/>
      <c r="B1397" s="129"/>
      <c r="C1397" s="20"/>
      <c r="D1397" s="20"/>
      <c r="E1397" s="20"/>
      <c r="F1397" s="20"/>
      <c r="G1397" s="20"/>
      <c r="H1397" s="21"/>
      <c r="I1397" s="56"/>
      <c r="J1397" s="92"/>
    </row>
    <row r="1398" spans="1:10" s="25" customFormat="1" ht="19.5" customHeight="1" x14ac:dyDescent="0.2">
      <c r="A1398" s="20"/>
      <c r="B1398" s="129"/>
      <c r="C1398" s="20"/>
      <c r="D1398" s="20"/>
      <c r="E1398" s="20"/>
      <c r="F1398" s="20"/>
      <c r="G1398" s="20"/>
      <c r="H1398" s="21"/>
      <c r="I1398" s="56"/>
      <c r="J1398" s="92"/>
    </row>
    <row r="1399" spans="1:10" s="25" customFormat="1" ht="19.5" customHeight="1" x14ac:dyDescent="0.2">
      <c r="A1399" s="20"/>
      <c r="B1399" s="129"/>
      <c r="C1399" s="20"/>
      <c r="D1399" s="20"/>
      <c r="E1399" s="20"/>
      <c r="F1399" s="20"/>
      <c r="G1399" s="20"/>
      <c r="H1399" s="21"/>
      <c r="I1399" s="56"/>
      <c r="J1399" s="92"/>
    </row>
    <row r="1400" spans="1:10" s="25" customFormat="1" ht="19.5" customHeight="1" x14ac:dyDescent="0.2">
      <c r="A1400" s="20"/>
      <c r="B1400" s="129"/>
      <c r="C1400" s="20"/>
      <c r="D1400" s="20"/>
      <c r="E1400" s="20"/>
      <c r="F1400" s="20"/>
      <c r="G1400" s="20"/>
      <c r="H1400" s="21"/>
      <c r="I1400" s="56"/>
      <c r="J1400" s="92"/>
    </row>
    <row r="1401" spans="1:10" s="25" customFormat="1" ht="19.5" customHeight="1" x14ac:dyDescent="0.2">
      <c r="A1401" s="20"/>
      <c r="B1401" s="129"/>
      <c r="C1401" s="20"/>
      <c r="D1401" s="20"/>
      <c r="E1401" s="20"/>
      <c r="F1401" s="20"/>
      <c r="G1401" s="20"/>
      <c r="H1401" s="21"/>
      <c r="I1401" s="56"/>
      <c r="J1401" s="92"/>
    </row>
    <row r="1402" spans="1:10" s="25" customFormat="1" ht="38.25" customHeight="1" x14ac:dyDescent="0.2">
      <c r="A1402" s="20"/>
      <c r="B1402" s="129"/>
      <c r="C1402" s="20"/>
      <c r="D1402" s="20"/>
      <c r="E1402" s="20"/>
      <c r="F1402" s="20"/>
      <c r="G1402" s="20"/>
      <c r="H1402" s="21"/>
      <c r="I1402" s="56"/>
      <c r="J1402" s="92"/>
    </row>
    <row r="1403" spans="1:10" s="25" customFormat="1" ht="19.5" customHeight="1" x14ac:dyDescent="0.2">
      <c r="A1403" s="20"/>
      <c r="B1403" s="129"/>
      <c r="C1403" s="20"/>
      <c r="D1403" s="20"/>
      <c r="E1403" s="20"/>
      <c r="F1403" s="20"/>
      <c r="G1403" s="20"/>
      <c r="H1403" s="21"/>
      <c r="I1403" s="56"/>
      <c r="J1403" s="92"/>
    </row>
    <row r="1404" spans="1:10" s="25" customFormat="1" ht="19.5" customHeight="1" x14ac:dyDescent="0.2">
      <c r="A1404" s="20"/>
      <c r="B1404" s="129"/>
      <c r="C1404" s="20"/>
      <c r="D1404" s="20"/>
      <c r="E1404" s="20"/>
      <c r="F1404" s="20"/>
      <c r="G1404" s="20"/>
      <c r="H1404" s="21"/>
      <c r="I1404" s="56"/>
      <c r="J1404" s="92"/>
    </row>
    <row r="1405" spans="1:10" s="25" customFormat="1" ht="19.5" customHeight="1" x14ac:dyDescent="0.2">
      <c r="A1405" s="20"/>
      <c r="B1405" s="129"/>
      <c r="C1405" s="20"/>
      <c r="D1405" s="20"/>
      <c r="E1405" s="20"/>
      <c r="F1405" s="20"/>
      <c r="G1405" s="20"/>
      <c r="H1405" s="21"/>
      <c r="I1405" s="56"/>
      <c r="J1405" s="92"/>
    </row>
    <row r="1406" spans="1:10" s="25" customFormat="1" ht="19.5" customHeight="1" x14ac:dyDescent="0.2">
      <c r="A1406" s="20"/>
      <c r="B1406" s="129"/>
      <c r="C1406" s="20"/>
      <c r="D1406" s="20"/>
      <c r="E1406" s="20"/>
      <c r="F1406" s="20"/>
      <c r="G1406" s="20"/>
      <c r="H1406" s="21"/>
      <c r="I1406" s="56"/>
      <c r="J1406" s="92"/>
    </row>
    <row r="1407" spans="1:10" s="25" customFormat="1" ht="19.5" customHeight="1" x14ac:dyDescent="0.2">
      <c r="A1407" s="20"/>
      <c r="B1407" s="129"/>
      <c r="C1407" s="20"/>
      <c r="D1407" s="20"/>
      <c r="E1407" s="20"/>
      <c r="F1407" s="20"/>
      <c r="G1407" s="20"/>
      <c r="H1407" s="21"/>
      <c r="I1407" s="56"/>
      <c r="J1407" s="92"/>
    </row>
    <row r="1408" spans="1:10" s="25" customFormat="1" ht="19.5" customHeight="1" x14ac:dyDescent="0.2">
      <c r="A1408" s="20"/>
      <c r="B1408" s="129"/>
      <c r="C1408" s="20"/>
      <c r="D1408" s="20"/>
      <c r="E1408" s="20"/>
      <c r="F1408" s="20"/>
      <c r="G1408" s="20"/>
      <c r="H1408" s="21"/>
      <c r="I1408" s="56"/>
      <c r="J1408" s="92"/>
    </row>
    <row r="1409" spans="1:10" s="25" customFormat="1" ht="19.5" customHeight="1" x14ac:dyDescent="0.2">
      <c r="A1409" s="20"/>
      <c r="B1409" s="129"/>
      <c r="C1409" s="20"/>
      <c r="D1409" s="20"/>
      <c r="E1409" s="20"/>
      <c r="F1409" s="20"/>
      <c r="G1409" s="20"/>
      <c r="H1409" s="21"/>
      <c r="I1409" s="56"/>
      <c r="J1409" s="92"/>
    </row>
    <row r="1410" spans="1:10" s="25" customFormat="1" ht="19.5" customHeight="1" x14ac:dyDescent="0.2">
      <c r="A1410" s="20"/>
      <c r="B1410" s="129"/>
      <c r="C1410" s="20"/>
      <c r="D1410" s="20"/>
      <c r="E1410" s="20"/>
      <c r="F1410" s="20"/>
      <c r="G1410" s="20"/>
      <c r="H1410" s="21"/>
      <c r="I1410" s="56"/>
      <c r="J1410" s="92"/>
    </row>
    <row r="1411" spans="1:10" s="25" customFormat="1" ht="19.5" customHeight="1" x14ac:dyDescent="0.2">
      <c r="A1411" s="20"/>
      <c r="B1411" s="129"/>
      <c r="C1411" s="20"/>
      <c r="D1411" s="20"/>
      <c r="E1411" s="20"/>
      <c r="F1411" s="20"/>
      <c r="G1411" s="20"/>
      <c r="H1411" s="21"/>
      <c r="I1411" s="56"/>
      <c r="J1411" s="92"/>
    </row>
    <row r="1412" spans="1:10" s="25" customFormat="1" ht="19.5" customHeight="1" x14ac:dyDescent="0.2">
      <c r="A1412" s="20"/>
      <c r="B1412" s="129"/>
      <c r="C1412" s="20"/>
      <c r="D1412" s="20"/>
      <c r="E1412" s="20"/>
      <c r="F1412" s="20"/>
      <c r="G1412" s="20"/>
      <c r="H1412" s="21"/>
      <c r="I1412" s="56"/>
      <c r="J1412" s="92"/>
    </row>
    <row r="1413" spans="1:10" s="25" customFormat="1" ht="19.5" customHeight="1" x14ac:dyDescent="0.2">
      <c r="A1413" s="20"/>
      <c r="B1413" s="129"/>
      <c r="C1413" s="20"/>
      <c r="D1413" s="20"/>
      <c r="E1413" s="20"/>
      <c r="F1413" s="20"/>
      <c r="G1413" s="20"/>
      <c r="H1413" s="21"/>
      <c r="I1413" s="56"/>
      <c r="J1413" s="92"/>
    </row>
    <row r="1414" spans="1:10" s="25" customFormat="1" ht="19.5" customHeight="1" x14ac:dyDescent="0.2">
      <c r="A1414" s="20"/>
      <c r="B1414" s="129"/>
      <c r="C1414" s="20"/>
      <c r="D1414" s="20"/>
      <c r="E1414" s="20"/>
      <c r="F1414" s="20"/>
      <c r="G1414" s="20"/>
      <c r="H1414" s="21"/>
      <c r="I1414" s="56"/>
      <c r="J1414" s="92"/>
    </row>
    <row r="1415" spans="1:10" s="25" customFormat="1" ht="19.5" customHeight="1" x14ac:dyDescent="0.2">
      <c r="A1415" s="20"/>
      <c r="B1415" s="129"/>
      <c r="C1415" s="20"/>
      <c r="D1415" s="20"/>
      <c r="E1415" s="20"/>
      <c r="F1415" s="20"/>
      <c r="G1415" s="20"/>
      <c r="H1415" s="21"/>
      <c r="I1415" s="56"/>
      <c r="J1415" s="92"/>
    </row>
    <row r="1416" spans="1:10" s="25" customFormat="1" ht="19.5" customHeight="1" x14ac:dyDescent="0.2">
      <c r="A1416" s="20"/>
      <c r="B1416" s="129"/>
      <c r="C1416" s="20"/>
      <c r="D1416" s="20"/>
      <c r="E1416" s="20"/>
      <c r="F1416" s="20"/>
      <c r="G1416" s="20"/>
      <c r="H1416" s="21"/>
      <c r="I1416" s="56"/>
      <c r="J1416" s="92"/>
    </row>
    <row r="1417" spans="1:10" s="25" customFormat="1" ht="19.5" customHeight="1" x14ac:dyDescent="0.2">
      <c r="A1417" s="20"/>
      <c r="B1417" s="129"/>
      <c r="C1417" s="20"/>
      <c r="D1417" s="20"/>
      <c r="E1417" s="20"/>
      <c r="F1417" s="20"/>
      <c r="G1417" s="20"/>
      <c r="H1417" s="21"/>
      <c r="I1417" s="56"/>
      <c r="J1417" s="92"/>
    </row>
    <row r="1418" spans="1:10" s="25" customFormat="1" ht="19.5" customHeight="1" x14ac:dyDescent="0.2">
      <c r="A1418" s="20"/>
      <c r="B1418" s="129"/>
      <c r="C1418" s="20"/>
      <c r="D1418" s="20"/>
      <c r="E1418" s="20"/>
      <c r="F1418" s="20"/>
      <c r="G1418" s="20"/>
      <c r="H1418" s="21"/>
      <c r="I1418" s="56"/>
      <c r="J1418" s="92"/>
    </row>
    <row r="1419" spans="1:10" s="25" customFormat="1" ht="19.5" customHeight="1" x14ac:dyDescent="0.2">
      <c r="A1419" s="20"/>
      <c r="B1419" s="129"/>
      <c r="C1419" s="20"/>
      <c r="D1419" s="20"/>
      <c r="E1419" s="20"/>
      <c r="F1419" s="20"/>
      <c r="G1419" s="20"/>
      <c r="H1419" s="21"/>
      <c r="I1419" s="56"/>
      <c r="J1419" s="92"/>
    </row>
    <row r="1420" spans="1:10" s="25" customFormat="1" ht="19.5" customHeight="1" x14ac:dyDescent="0.2">
      <c r="A1420" s="20"/>
      <c r="B1420" s="129"/>
      <c r="C1420" s="20"/>
      <c r="D1420" s="20"/>
      <c r="E1420" s="20"/>
      <c r="F1420" s="20"/>
      <c r="G1420" s="20"/>
      <c r="H1420" s="21"/>
      <c r="I1420" s="56"/>
      <c r="J1420" s="92"/>
    </row>
    <row r="1421" spans="1:10" s="25" customFormat="1" ht="19.5" customHeight="1" x14ac:dyDescent="0.2">
      <c r="A1421" s="20"/>
      <c r="B1421" s="129"/>
      <c r="C1421" s="20"/>
      <c r="D1421" s="20"/>
      <c r="E1421" s="20"/>
      <c r="F1421" s="20"/>
      <c r="G1421" s="20"/>
      <c r="H1421" s="21"/>
      <c r="I1421" s="56"/>
      <c r="J1421" s="92"/>
    </row>
    <row r="1422" spans="1:10" s="25" customFormat="1" ht="19.5" customHeight="1" x14ac:dyDescent="0.2">
      <c r="A1422" s="20"/>
      <c r="B1422" s="129"/>
      <c r="C1422" s="20"/>
      <c r="D1422" s="20"/>
      <c r="E1422" s="20"/>
      <c r="F1422" s="20"/>
      <c r="G1422" s="20"/>
      <c r="H1422" s="21"/>
      <c r="I1422" s="56"/>
      <c r="J1422" s="92"/>
    </row>
    <row r="1423" spans="1:10" s="25" customFormat="1" ht="19.5" customHeight="1" x14ac:dyDescent="0.2">
      <c r="A1423" s="20"/>
      <c r="B1423" s="129"/>
      <c r="C1423" s="20"/>
      <c r="D1423" s="20"/>
      <c r="E1423" s="20"/>
      <c r="F1423" s="20"/>
      <c r="G1423" s="20"/>
      <c r="H1423" s="21"/>
      <c r="I1423" s="56"/>
      <c r="J1423" s="92"/>
    </row>
    <row r="1424" spans="1:10" s="25" customFormat="1" ht="19.5" customHeight="1" x14ac:dyDescent="0.2">
      <c r="A1424" s="20"/>
      <c r="B1424" s="129"/>
      <c r="C1424" s="20"/>
      <c r="D1424" s="20"/>
      <c r="E1424" s="20"/>
      <c r="F1424" s="20"/>
      <c r="G1424" s="20"/>
      <c r="H1424" s="21"/>
      <c r="I1424" s="56"/>
      <c r="J1424" s="92"/>
    </row>
    <row r="1425" spans="1:11" s="25" customFormat="1" ht="19.5" customHeight="1" x14ac:dyDescent="0.2">
      <c r="A1425" s="20"/>
      <c r="B1425" s="129"/>
      <c r="C1425" s="20"/>
      <c r="D1425" s="20"/>
      <c r="E1425" s="20"/>
      <c r="F1425" s="20"/>
      <c r="G1425" s="20"/>
      <c r="H1425" s="21"/>
      <c r="I1425" s="56"/>
      <c r="J1425" s="92"/>
    </row>
    <row r="1426" spans="1:11" s="25" customFormat="1" ht="19.5" customHeight="1" x14ac:dyDescent="0.2">
      <c r="A1426" s="20"/>
      <c r="B1426" s="129"/>
      <c r="C1426" s="20"/>
      <c r="D1426" s="20"/>
      <c r="E1426" s="20"/>
      <c r="F1426" s="20"/>
      <c r="G1426" s="20"/>
      <c r="H1426" s="21"/>
      <c r="I1426" s="56"/>
      <c r="J1426" s="92"/>
    </row>
    <row r="1427" spans="1:11" s="25" customFormat="1" ht="19.5" customHeight="1" x14ac:dyDescent="0.2">
      <c r="A1427" s="20"/>
      <c r="B1427" s="129"/>
      <c r="C1427" s="20"/>
      <c r="D1427" s="20"/>
      <c r="E1427" s="20"/>
      <c r="F1427" s="20"/>
      <c r="G1427" s="20"/>
      <c r="H1427" s="21"/>
      <c r="I1427" s="56"/>
      <c r="J1427" s="92"/>
    </row>
    <row r="1428" spans="1:11" s="25" customFormat="1" ht="19.5" customHeight="1" x14ac:dyDescent="0.2">
      <c r="A1428" s="20"/>
      <c r="B1428" s="129"/>
      <c r="C1428" s="20"/>
      <c r="D1428" s="20"/>
      <c r="E1428" s="20"/>
      <c r="F1428" s="20"/>
      <c r="G1428" s="20"/>
      <c r="H1428" s="21"/>
      <c r="I1428" s="56"/>
      <c r="J1428" s="92"/>
    </row>
    <row r="1429" spans="1:11" s="6" customFormat="1" ht="19.5" customHeight="1" x14ac:dyDescent="0.2">
      <c r="A1429" s="20"/>
      <c r="B1429" s="129"/>
      <c r="C1429" s="20"/>
      <c r="D1429" s="20"/>
      <c r="E1429" s="20"/>
      <c r="F1429" s="20"/>
      <c r="G1429" s="20"/>
      <c r="H1429" s="21"/>
      <c r="I1429" s="56"/>
      <c r="J1429" s="59"/>
    </row>
    <row r="1430" spans="1:11" customFormat="1" ht="19.5" customHeight="1" x14ac:dyDescent="0.2">
      <c r="A1430" s="20"/>
      <c r="B1430" s="129"/>
      <c r="C1430" s="20"/>
      <c r="D1430" s="20"/>
      <c r="E1430" s="20"/>
      <c r="F1430" s="20"/>
      <c r="G1430" s="20"/>
      <c r="H1430" s="21"/>
      <c r="I1430" s="56"/>
      <c r="J1430" s="4"/>
    </row>
    <row r="1431" spans="1:11" customFormat="1" ht="19.5" customHeight="1" x14ac:dyDescent="0.2">
      <c r="A1431" s="20"/>
      <c r="B1431" s="129"/>
      <c r="C1431" s="20"/>
      <c r="D1431" s="20"/>
      <c r="E1431" s="20"/>
      <c r="F1431" s="20"/>
      <c r="G1431" s="20"/>
      <c r="H1431" s="21"/>
      <c r="I1431" s="56"/>
      <c r="J1431" s="4"/>
    </row>
    <row r="1432" spans="1:11" customFormat="1" ht="19.5" customHeight="1" x14ac:dyDescent="0.2">
      <c r="A1432" s="20"/>
      <c r="B1432" s="129"/>
      <c r="C1432" s="20"/>
      <c r="D1432" s="20"/>
      <c r="E1432" s="20"/>
      <c r="F1432" s="20"/>
      <c r="G1432" s="20"/>
      <c r="H1432" s="21"/>
      <c r="I1432" s="56"/>
      <c r="J1432" s="4"/>
    </row>
    <row r="1433" spans="1:11" customFormat="1" ht="19.5" customHeight="1" x14ac:dyDescent="0.2">
      <c r="A1433" s="20"/>
      <c r="B1433" s="129"/>
      <c r="C1433" s="20"/>
      <c r="D1433" s="20"/>
      <c r="E1433" s="20"/>
      <c r="F1433" s="20"/>
      <c r="G1433" s="20"/>
      <c r="H1433" s="21"/>
      <c r="I1433" s="56"/>
      <c r="K1433" s="4"/>
    </row>
    <row r="1434" spans="1:11" customFormat="1" ht="19.5" customHeight="1" x14ac:dyDescent="0.2">
      <c r="A1434" s="20"/>
      <c r="B1434" s="129"/>
      <c r="C1434" s="20"/>
      <c r="D1434" s="20"/>
      <c r="E1434" s="20"/>
      <c r="F1434" s="20"/>
      <c r="G1434" s="20"/>
      <c r="H1434" s="21"/>
      <c r="I1434" s="56"/>
      <c r="J1434" s="4"/>
    </row>
    <row r="1435" spans="1:11" customFormat="1" ht="19.5" customHeight="1" x14ac:dyDescent="0.2">
      <c r="A1435" s="20"/>
      <c r="B1435" s="129"/>
      <c r="C1435" s="20"/>
      <c r="D1435" s="20"/>
      <c r="E1435" s="20"/>
      <c r="F1435" s="20"/>
      <c r="G1435" s="20"/>
      <c r="H1435" s="21"/>
      <c r="I1435" s="56"/>
    </row>
    <row r="1436" spans="1:11" customFormat="1" ht="19.5" customHeight="1" x14ac:dyDescent="0.2">
      <c r="A1436" s="20"/>
      <c r="B1436" s="129"/>
      <c r="C1436" s="20"/>
      <c r="D1436" s="20"/>
      <c r="E1436" s="20"/>
      <c r="F1436" s="20"/>
      <c r="G1436" s="20"/>
      <c r="H1436" s="21"/>
      <c r="I1436" s="56"/>
    </row>
    <row r="1437" spans="1:11" customFormat="1" ht="19.5" customHeight="1" x14ac:dyDescent="0.2">
      <c r="A1437" s="20"/>
      <c r="B1437" s="129"/>
      <c r="C1437" s="20"/>
      <c r="D1437" s="20"/>
      <c r="E1437" s="20"/>
      <c r="F1437" s="20"/>
      <c r="G1437" s="20"/>
      <c r="H1437" s="21"/>
      <c r="I1437" s="56"/>
    </row>
    <row r="1438" spans="1:11" customFormat="1" ht="19.5" customHeight="1" x14ac:dyDescent="0.2">
      <c r="A1438" s="20"/>
      <c r="B1438" s="129"/>
      <c r="C1438" s="20"/>
      <c r="D1438" s="20"/>
      <c r="E1438" s="20"/>
      <c r="F1438" s="20"/>
      <c r="G1438" s="20"/>
      <c r="H1438" s="21"/>
      <c r="I1438" s="56"/>
    </row>
    <row r="1439" spans="1:11" customFormat="1" ht="19.5" customHeight="1" x14ac:dyDescent="0.2">
      <c r="A1439" s="20"/>
      <c r="B1439" s="129"/>
      <c r="C1439" s="20"/>
      <c r="D1439" s="20"/>
      <c r="E1439" s="20"/>
      <c r="F1439" s="20"/>
      <c r="G1439" s="20"/>
      <c r="H1439" s="21"/>
      <c r="I1439" s="56"/>
    </row>
    <row r="1440" spans="1:11" customFormat="1" ht="19.5" customHeight="1" x14ac:dyDescent="0.2">
      <c r="A1440" s="20"/>
      <c r="B1440" s="129"/>
      <c r="C1440" s="20"/>
      <c r="D1440" s="20"/>
      <c r="E1440" s="20"/>
      <c r="F1440" s="20"/>
      <c r="G1440" s="20"/>
      <c r="H1440" s="21"/>
      <c r="I1440" s="56"/>
    </row>
    <row r="1441" spans="1:9" customFormat="1" ht="19.5" customHeight="1" x14ac:dyDescent="0.2">
      <c r="A1441" s="20"/>
      <c r="B1441" s="129"/>
      <c r="C1441" s="20"/>
      <c r="D1441" s="20"/>
      <c r="E1441" s="20"/>
      <c r="F1441" s="20"/>
      <c r="G1441" s="20"/>
      <c r="H1441" s="21"/>
      <c r="I1441" s="56"/>
    </row>
    <row r="1442" spans="1:9" customFormat="1" ht="19.5" customHeight="1" x14ac:dyDescent="0.2">
      <c r="A1442" s="20"/>
      <c r="B1442" s="129"/>
      <c r="C1442" s="20"/>
      <c r="D1442" s="20"/>
      <c r="E1442" s="20"/>
      <c r="F1442" s="20"/>
      <c r="G1442" s="20"/>
      <c r="H1442" s="21"/>
      <c r="I1442" s="56"/>
    </row>
    <row r="1443" spans="1:9" customFormat="1" ht="19.5" customHeight="1" x14ac:dyDescent="0.2">
      <c r="A1443" s="20"/>
      <c r="B1443" s="129"/>
      <c r="C1443" s="20"/>
      <c r="D1443" s="20"/>
      <c r="E1443" s="20"/>
      <c r="F1443" s="20"/>
      <c r="G1443" s="20"/>
      <c r="H1443" s="21"/>
      <c r="I1443" s="56"/>
    </row>
    <row r="1444" spans="1:9" customFormat="1" ht="19.5" customHeight="1" x14ac:dyDescent="0.2">
      <c r="A1444" s="20"/>
      <c r="B1444" s="129"/>
      <c r="C1444" s="20"/>
      <c r="D1444" s="20"/>
      <c r="E1444" s="20"/>
      <c r="F1444" s="20"/>
      <c r="G1444" s="20"/>
      <c r="H1444" s="21"/>
      <c r="I1444" s="56"/>
    </row>
    <row r="1445" spans="1:9" customFormat="1" ht="19.5" customHeight="1" x14ac:dyDescent="0.2">
      <c r="A1445" s="20"/>
      <c r="B1445" s="129"/>
      <c r="C1445" s="20"/>
      <c r="D1445" s="20"/>
      <c r="E1445" s="20"/>
      <c r="F1445" s="20"/>
      <c r="G1445" s="20"/>
      <c r="H1445" s="21"/>
      <c r="I1445" s="56"/>
    </row>
    <row r="1446" spans="1:9" customFormat="1" ht="19.5" customHeight="1" x14ac:dyDescent="0.2">
      <c r="A1446" s="20"/>
      <c r="B1446" s="129"/>
      <c r="C1446" s="20"/>
      <c r="D1446" s="20"/>
      <c r="E1446" s="20"/>
      <c r="F1446" s="20"/>
      <c r="G1446" s="20"/>
      <c r="H1446" s="21"/>
      <c r="I1446" s="56"/>
    </row>
    <row r="1447" spans="1:9" customFormat="1" ht="19.5" customHeight="1" x14ac:dyDescent="0.2">
      <c r="A1447" s="20"/>
      <c r="B1447" s="129"/>
      <c r="C1447" s="20"/>
      <c r="D1447" s="20"/>
      <c r="E1447" s="20"/>
      <c r="F1447" s="20"/>
      <c r="G1447" s="20"/>
      <c r="H1447" s="21"/>
      <c r="I1447" s="56"/>
    </row>
    <row r="1448" spans="1:9" customFormat="1" ht="19.5" customHeight="1" x14ac:dyDescent="0.2">
      <c r="A1448" s="20"/>
      <c r="B1448" s="129"/>
      <c r="C1448" s="20"/>
      <c r="D1448" s="20"/>
      <c r="E1448" s="20"/>
      <c r="F1448" s="20"/>
      <c r="G1448" s="20"/>
      <c r="H1448" s="21"/>
      <c r="I1448" s="56"/>
    </row>
    <row r="1450" spans="1:9" customFormat="1" ht="19.5" customHeight="1" x14ac:dyDescent="0.2">
      <c r="A1450" s="20"/>
      <c r="B1450" s="129"/>
      <c r="C1450" s="20"/>
      <c r="D1450" s="20"/>
      <c r="E1450" s="20"/>
      <c r="F1450" s="20"/>
      <c r="G1450" s="20"/>
      <c r="H1450" s="21"/>
      <c r="I1450" s="56"/>
    </row>
    <row r="1451" spans="1:9" customFormat="1" ht="19.5" customHeight="1" x14ac:dyDescent="0.2">
      <c r="A1451" s="20"/>
      <c r="B1451" s="129"/>
      <c r="C1451" s="20"/>
      <c r="D1451" s="20"/>
      <c r="E1451" s="20"/>
      <c r="F1451" s="20"/>
      <c r="G1451" s="20"/>
      <c r="H1451" s="21"/>
      <c r="I1451" s="56"/>
    </row>
    <row r="1452" spans="1:9" customFormat="1" ht="19.5" customHeight="1" x14ac:dyDescent="0.2">
      <c r="A1452" s="20"/>
      <c r="B1452" s="129"/>
      <c r="C1452" s="20"/>
      <c r="D1452" s="20"/>
      <c r="E1452" s="20"/>
      <c r="F1452" s="20"/>
      <c r="G1452" s="20"/>
      <c r="H1452" s="21"/>
      <c r="I1452" s="56"/>
    </row>
    <row r="1453" spans="1:9" customFormat="1" ht="19.5" customHeight="1" x14ac:dyDescent="0.2">
      <c r="A1453" s="20"/>
      <c r="B1453" s="129"/>
      <c r="C1453" s="20"/>
      <c r="D1453" s="20"/>
      <c r="E1453" s="20"/>
      <c r="F1453" s="20"/>
      <c r="G1453" s="20"/>
      <c r="H1453" s="21"/>
      <c r="I1453" s="56"/>
    </row>
    <row r="1454" spans="1:9" customFormat="1" ht="19.5" customHeight="1" x14ac:dyDescent="0.2">
      <c r="A1454" s="20"/>
      <c r="B1454" s="129"/>
      <c r="C1454" s="20"/>
      <c r="D1454" s="20"/>
      <c r="E1454" s="20"/>
      <c r="F1454" s="20"/>
      <c r="G1454" s="20"/>
      <c r="H1454" s="21"/>
      <c r="I1454" s="56"/>
    </row>
    <row r="1455" spans="1:9" customFormat="1" ht="37.5" customHeight="1" x14ac:dyDescent="0.2">
      <c r="A1455" s="20"/>
      <c r="B1455" s="129"/>
      <c r="C1455" s="20"/>
      <c r="D1455" s="20"/>
      <c r="E1455" s="20"/>
      <c r="F1455" s="20"/>
      <c r="G1455" s="20"/>
      <c r="H1455" s="21"/>
      <c r="I1455" s="56"/>
    </row>
    <row r="1456" spans="1:9" customFormat="1" ht="19.5" customHeight="1" x14ac:dyDescent="0.2">
      <c r="A1456" s="20"/>
      <c r="B1456" s="129"/>
      <c r="C1456" s="20"/>
      <c r="D1456" s="20"/>
      <c r="E1456" s="20"/>
      <c r="F1456" s="20"/>
      <c r="G1456" s="20"/>
      <c r="H1456" s="21"/>
      <c r="I1456" s="56"/>
    </row>
    <row r="1457" spans="1:9" customFormat="1" ht="19.5" customHeight="1" x14ac:dyDescent="0.2">
      <c r="A1457" s="20"/>
      <c r="B1457" s="129"/>
      <c r="C1457" s="20"/>
      <c r="D1457" s="20"/>
      <c r="E1457" s="20"/>
      <c r="F1457" s="20"/>
      <c r="G1457" s="20"/>
      <c r="H1457" s="21"/>
      <c r="I1457" s="56"/>
    </row>
    <row r="1458" spans="1:9" customFormat="1" ht="19.5" customHeight="1" x14ac:dyDescent="0.2">
      <c r="A1458" s="20"/>
      <c r="B1458" s="129"/>
      <c r="C1458" s="20"/>
      <c r="D1458" s="20"/>
      <c r="E1458" s="20"/>
      <c r="F1458" s="20"/>
      <c r="G1458" s="20"/>
      <c r="H1458" s="21"/>
      <c r="I1458" s="56"/>
    </row>
    <row r="1459" spans="1:9" customFormat="1" ht="19.5" customHeight="1" x14ac:dyDescent="0.2">
      <c r="A1459" s="20"/>
      <c r="B1459" s="129"/>
      <c r="C1459" s="20"/>
      <c r="D1459" s="20"/>
      <c r="E1459" s="20"/>
      <c r="F1459" s="20"/>
      <c r="G1459" s="20"/>
      <c r="H1459" s="21"/>
      <c r="I1459" s="56"/>
    </row>
    <row r="1460" spans="1:9" customFormat="1" ht="19.5" customHeight="1" x14ac:dyDescent="0.2">
      <c r="A1460" s="20"/>
      <c r="B1460" s="129"/>
      <c r="C1460" s="20"/>
      <c r="D1460" s="20"/>
      <c r="E1460" s="20"/>
      <c r="F1460" s="20"/>
      <c r="G1460" s="20"/>
      <c r="H1460" s="21"/>
      <c r="I1460" s="56"/>
    </row>
    <row r="1461" spans="1:9" customFormat="1" ht="19.5" customHeight="1" x14ac:dyDescent="0.2">
      <c r="A1461" s="20"/>
      <c r="B1461" s="129"/>
      <c r="C1461" s="20"/>
      <c r="D1461" s="20"/>
      <c r="E1461" s="20"/>
      <c r="F1461" s="20"/>
      <c r="G1461" s="20"/>
      <c r="H1461" s="21"/>
      <c r="I1461" s="56"/>
    </row>
    <row r="1462" spans="1:9" customFormat="1" ht="19.5" customHeight="1" x14ac:dyDescent="0.2">
      <c r="A1462" s="20"/>
      <c r="B1462" s="129"/>
      <c r="C1462" s="20"/>
      <c r="D1462" s="20"/>
      <c r="E1462" s="20"/>
      <c r="F1462" s="20"/>
      <c r="G1462" s="20"/>
      <c r="H1462" s="21"/>
      <c r="I1462" s="56"/>
    </row>
    <row r="1463" spans="1:9" customFormat="1" ht="19.5" customHeight="1" x14ac:dyDescent="0.2">
      <c r="A1463" s="20"/>
      <c r="B1463" s="129"/>
      <c r="C1463" s="20"/>
      <c r="D1463" s="20"/>
      <c r="E1463" s="20"/>
      <c r="F1463" s="20"/>
      <c r="G1463" s="20"/>
      <c r="H1463" s="21"/>
      <c r="I1463" s="56"/>
    </row>
    <row r="1464" spans="1:9" customFormat="1" ht="19.5" customHeight="1" x14ac:dyDescent="0.2">
      <c r="A1464" s="20"/>
      <c r="B1464" s="129"/>
      <c r="C1464" s="20"/>
      <c r="D1464" s="20"/>
      <c r="E1464" s="20"/>
      <c r="F1464" s="20"/>
      <c r="G1464" s="20"/>
      <c r="H1464" s="21"/>
      <c r="I1464" s="56"/>
    </row>
    <row r="1465" spans="1:9" customFormat="1" ht="19.5" customHeight="1" x14ac:dyDescent="0.2">
      <c r="A1465" s="20"/>
      <c r="B1465" s="129"/>
      <c r="C1465" s="20"/>
      <c r="D1465" s="20"/>
      <c r="E1465" s="20"/>
      <c r="F1465" s="20"/>
      <c r="G1465" s="20"/>
      <c r="H1465" s="21"/>
      <c r="I1465" s="56"/>
    </row>
    <row r="1466" spans="1:9" customFormat="1" ht="19.5" customHeight="1" x14ac:dyDescent="0.2">
      <c r="A1466" s="20"/>
      <c r="B1466" s="129"/>
      <c r="C1466" s="20"/>
      <c r="D1466" s="20"/>
      <c r="E1466" s="20"/>
      <c r="F1466" s="20"/>
      <c r="G1466" s="20"/>
      <c r="H1466" s="21"/>
      <c r="I1466" s="56"/>
    </row>
    <row r="1467" spans="1:9" customFormat="1" ht="19.5" customHeight="1" x14ac:dyDescent="0.2">
      <c r="A1467" s="20"/>
      <c r="B1467" s="129"/>
      <c r="C1467" s="20"/>
      <c r="D1467" s="20"/>
      <c r="E1467" s="20"/>
      <c r="F1467" s="20"/>
      <c r="G1467" s="20"/>
      <c r="H1467" s="21"/>
      <c r="I1467" s="56"/>
    </row>
    <row r="1468" spans="1:9" customFormat="1" ht="19.5" customHeight="1" x14ac:dyDescent="0.2">
      <c r="A1468" s="20"/>
      <c r="B1468" s="129"/>
      <c r="C1468" s="20"/>
      <c r="D1468" s="20"/>
      <c r="E1468" s="20"/>
      <c r="F1468" s="20"/>
      <c r="G1468" s="20"/>
      <c r="H1468" s="21"/>
      <c r="I1468" s="56"/>
    </row>
    <row r="1469" spans="1:9" customFormat="1" ht="19.5" customHeight="1" x14ac:dyDescent="0.2">
      <c r="A1469" s="20"/>
      <c r="B1469" s="129"/>
      <c r="C1469" s="20"/>
      <c r="D1469" s="20"/>
      <c r="E1469" s="20"/>
      <c r="F1469" s="20"/>
      <c r="G1469" s="20"/>
      <c r="H1469" s="21"/>
      <c r="I1469" s="56"/>
    </row>
    <row r="1470" spans="1:9" customFormat="1" ht="19.5" customHeight="1" x14ac:dyDescent="0.2">
      <c r="A1470" s="20"/>
      <c r="B1470" s="129"/>
      <c r="C1470" s="20"/>
      <c r="D1470" s="20"/>
      <c r="E1470" s="20"/>
      <c r="F1470" s="20"/>
      <c r="G1470" s="20"/>
      <c r="H1470" s="21"/>
      <c r="I1470" s="56"/>
    </row>
    <row r="1471" spans="1:9" customFormat="1" ht="19.5" customHeight="1" x14ac:dyDescent="0.2">
      <c r="A1471" s="20"/>
      <c r="B1471" s="129"/>
      <c r="C1471" s="20"/>
      <c r="D1471" s="20"/>
      <c r="E1471" s="20"/>
      <c r="F1471" s="20"/>
      <c r="G1471" s="20"/>
      <c r="H1471" s="21"/>
      <c r="I1471" s="56"/>
    </row>
    <row r="1472" spans="1:9" customFormat="1" ht="19.5" customHeight="1" x14ac:dyDescent="0.2">
      <c r="A1472" s="20"/>
      <c r="B1472" s="129"/>
      <c r="C1472" s="20"/>
      <c r="D1472" s="20"/>
      <c r="E1472" s="20"/>
      <c r="F1472" s="20"/>
      <c r="G1472" s="20"/>
      <c r="H1472" s="21"/>
      <c r="I1472" s="56"/>
    </row>
    <row r="1473" spans="1:9" customFormat="1" ht="19.5" customHeight="1" x14ac:dyDescent="0.2">
      <c r="A1473" s="20"/>
      <c r="B1473" s="129"/>
      <c r="C1473" s="20"/>
      <c r="D1473" s="20"/>
      <c r="E1473" s="20"/>
      <c r="F1473" s="20"/>
      <c r="G1473" s="20"/>
      <c r="H1473" s="21"/>
      <c r="I1473" s="56"/>
    </row>
    <row r="1474" spans="1:9" customFormat="1" ht="19.5" customHeight="1" x14ac:dyDescent="0.2">
      <c r="A1474" s="20"/>
      <c r="B1474" s="129"/>
      <c r="C1474" s="20"/>
      <c r="D1474" s="20"/>
      <c r="E1474" s="20"/>
      <c r="F1474" s="20"/>
      <c r="G1474" s="20"/>
      <c r="H1474" s="21"/>
      <c r="I1474" s="56"/>
    </row>
    <row r="1475" spans="1:9" customFormat="1" ht="19.5" customHeight="1" x14ac:dyDescent="0.2">
      <c r="A1475" s="20"/>
      <c r="B1475" s="129"/>
      <c r="C1475" s="20"/>
      <c r="D1475" s="20"/>
      <c r="E1475" s="20"/>
      <c r="F1475" s="20"/>
      <c r="G1475" s="20"/>
      <c r="H1475" s="21"/>
      <c r="I1475" s="56"/>
    </row>
    <row r="1476" spans="1:9" customFormat="1" ht="19.5" customHeight="1" x14ac:dyDescent="0.2">
      <c r="A1476" s="20"/>
      <c r="B1476" s="129"/>
      <c r="C1476" s="20"/>
      <c r="D1476" s="20"/>
      <c r="E1476" s="20"/>
      <c r="F1476" s="20"/>
      <c r="G1476" s="20"/>
      <c r="H1476" s="21"/>
      <c r="I1476" s="56"/>
    </row>
    <row r="1477" spans="1:9" customFormat="1" ht="19.5" customHeight="1" x14ac:dyDescent="0.2">
      <c r="A1477" s="20"/>
      <c r="B1477" s="129"/>
      <c r="C1477" s="20"/>
      <c r="D1477" s="20"/>
      <c r="E1477" s="20"/>
      <c r="F1477" s="20"/>
      <c r="G1477" s="20"/>
      <c r="H1477" s="21"/>
      <c r="I1477" s="56"/>
    </row>
    <row r="1478" spans="1:9" customFormat="1" ht="19.5" customHeight="1" x14ac:dyDescent="0.2">
      <c r="A1478" s="20"/>
      <c r="B1478" s="129"/>
      <c r="C1478" s="20"/>
      <c r="D1478" s="20"/>
      <c r="E1478" s="20"/>
      <c r="F1478" s="20"/>
      <c r="G1478" s="20"/>
      <c r="H1478" s="21"/>
      <c r="I1478" s="56"/>
    </row>
    <row r="1479" spans="1:9" customFormat="1" ht="19.5" customHeight="1" x14ac:dyDescent="0.2">
      <c r="A1479" s="20"/>
      <c r="B1479" s="129"/>
      <c r="C1479" s="20"/>
      <c r="D1479" s="20"/>
      <c r="E1479" s="20"/>
      <c r="F1479" s="20"/>
      <c r="G1479" s="20"/>
      <c r="H1479" s="21"/>
      <c r="I1479" s="56"/>
    </row>
    <row r="1480" spans="1:9" customFormat="1" ht="19.5" customHeight="1" x14ac:dyDescent="0.2">
      <c r="A1480" s="20"/>
      <c r="B1480" s="129"/>
      <c r="C1480" s="20"/>
      <c r="D1480" s="20"/>
      <c r="E1480" s="20"/>
      <c r="F1480" s="20"/>
      <c r="G1480" s="20"/>
      <c r="H1480" s="21"/>
      <c r="I1480" s="56"/>
    </row>
    <row r="1481" spans="1:9" customFormat="1" ht="19.5" customHeight="1" x14ac:dyDescent="0.2">
      <c r="A1481" s="20"/>
      <c r="B1481" s="129"/>
      <c r="C1481" s="20"/>
      <c r="D1481" s="20"/>
      <c r="E1481" s="20"/>
      <c r="F1481" s="20"/>
      <c r="G1481" s="20"/>
      <c r="H1481" s="21"/>
      <c r="I1481" s="56"/>
    </row>
    <row r="1482" spans="1:9" customFormat="1" ht="19.5" customHeight="1" x14ac:dyDescent="0.2">
      <c r="A1482" s="20"/>
      <c r="B1482" s="129"/>
      <c r="C1482" s="20"/>
      <c r="D1482" s="20"/>
      <c r="E1482" s="20"/>
      <c r="F1482" s="20"/>
      <c r="G1482" s="20"/>
      <c r="H1482" s="21"/>
      <c r="I1482" s="56"/>
    </row>
    <row r="1483" spans="1:9" customFormat="1" ht="19.5" customHeight="1" x14ac:dyDescent="0.2">
      <c r="A1483" s="20"/>
      <c r="B1483" s="129"/>
      <c r="C1483" s="20"/>
      <c r="D1483" s="20"/>
      <c r="E1483" s="20"/>
      <c r="F1483" s="20"/>
      <c r="G1483" s="20"/>
      <c r="H1483" s="21"/>
      <c r="I1483" s="56"/>
    </row>
    <row r="1484" spans="1:9" customFormat="1" ht="19.5" customHeight="1" x14ac:dyDescent="0.2">
      <c r="A1484" s="20"/>
      <c r="B1484" s="129"/>
      <c r="C1484" s="20"/>
      <c r="D1484" s="20"/>
      <c r="E1484" s="20"/>
      <c r="F1484" s="20"/>
      <c r="G1484" s="20"/>
      <c r="H1484" s="21"/>
      <c r="I1484" s="56"/>
    </row>
    <row r="1485" spans="1:9" customFormat="1" ht="19.5" customHeight="1" x14ac:dyDescent="0.2">
      <c r="A1485" s="20"/>
      <c r="B1485" s="129"/>
      <c r="C1485" s="20"/>
      <c r="D1485" s="20"/>
      <c r="E1485" s="20"/>
      <c r="F1485" s="20"/>
      <c r="G1485" s="20"/>
      <c r="H1485" s="21"/>
      <c r="I1485" s="56"/>
    </row>
    <row r="1486" spans="1:9" customFormat="1" ht="19.5" customHeight="1" x14ac:dyDescent="0.2">
      <c r="A1486" s="20"/>
      <c r="B1486" s="129"/>
      <c r="C1486" s="20"/>
      <c r="D1486" s="20"/>
      <c r="E1486" s="20"/>
      <c r="F1486" s="20"/>
      <c r="G1486" s="20"/>
      <c r="H1486" s="21"/>
      <c r="I1486" s="56"/>
    </row>
    <row r="1487" spans="1:9" customFormat="1" ht="19.5" customHeight="1" x14ac:dyDescent="0.2">
      <c r="A1487" s="20"/>
      <c r="B1487" s="129"/>
      <c r="C1487" s="20"/>
      <c r="D1487" s="20"/>
      <c r="E1487" s="20"/>
      <c r="F1487" s="20"/>
      <c r="G1487" s="20"/>
      <c r="H1487" s="21"/>
      <c r="I1487" s="56"/>
    </row>
    <row r="1488" spans="1:9" customFormat="1" ht="19.5" customHeight="1" x14ac:dyDescent="0.2">
      <c r="A1488" s="20"/>
      <c r="B1488" s="129"/>
      <c r="C1488" s="20"/>
      <c r="D1488" s="20"/>
      <c r="E1488" s="20"/>
      <c r="F1488" s="20"/>
      <c r="G1488" s="20"/>
      <c r="H1488" s="21"/>
      <c r="I1488" s="56"/>
    </row>
    <row r="1489" spans="1:9" customFormat="1" ht="19.5" customHeight="1" x14ac:dyDescent="0.2">
      <c r="A1489" s="20"/>
      <c r="B1489" s="129"/>
      <c r="C1489" s="20"/>
      <c r="D1489" s="20"/>
      <c r="E1489" s="20"/>
      <c r="F1489" s="20"/>
      <c r="G1489" s="20"/>
      <c r="H1489" s="21"/>
      <c r="I1489" s="56"/>
    </row>
    <row r="1490" spans="1:9" customFormat="1" ht="19.5" customHeight="1" x14ac:dyDescent="0.2">
      <c r="A1490" s="20"/>
      <c r="B1490" s="129"/>
      <c r="C1490" s="20"/>
      <c r="D1490" s="20"/>
      <c r="E1490" s="20"/>
      <c r="F1490" s="20"/>
      <c r="G1490" s="20"/>
      <c r="H1490" s="21"/>
      <c r="I1490" s="56"/>
    </row>
    <row r="1491" spans="1:9" customFormat="1" ht="19.5" customHeight="1" x14ac:dyDescent="0.2">
      <c r="A1491" s="20"/>
      <c r="B1491" s="129"/>
      <c r="C1491" s="20"/>
      <c r="D1491" s="20"/>
      <c r="E1491" s="20"/>
      <c r="F1491" s="20"/>
      <c r="G1491" s="20"/>
      <c r="H1491" s="21"/>
      <c r="I1491" s="56"/>
    </row>
    <row r="1492" spans="1:9" customFormat="1" ht="19.5" customHeight="1" x14ac:dyDescent="0.2">
      <c r="A1492" s="20"/>
      <c r="B1492" s="129"/>
      <c r="C1492" s="20"/>
      <c r="D1492" s="20"/>
      <c r="E1492" s="20"/>
      <c r="F1492" s="20"/>
      <c r="G1492" s="20"/>
      <c r="H1492" s="21"/>
      <c r="I1492" s="56"/>
    </row>
    <row r="1493" spans="1:9" customFormat="1" ht="19.5" customHeight="1" x14ac:dyDescent="0.2">
      <c r="A1493" s="20"/>
      <c r="B1493" s="129"/>
      <c r="C1493" s="20"/>
      <c r="D1493" s="20"/>
      <c r="E1493" s="20"/>
      <c r="F1493" s="20"/>
      <c r="G1493" s="20"/>
      <c r="H1493" s="21"/>
      <c r="I1493" s="56"/>
    </row>
    <row r="1494" spans="1:9" customFormat="1" ht="19.5" customHeight="1" x14ac:dyDescent="0.2">
      <c r="A1494" s="20"/>
      <c r="B1494" s="129"/>
      <c r="C1494" s="20"/>
      <c r="D1494" s="20"/>
      <c r="E1494" s="20"/>
      <c r="F1494" s="20"/>
      <c r="G1494" s="20"/>
      <c r="H1494" s="21"/>
      <c r="I1494" s="56"/>
    </row>
    <row r="1495" spans="1:9" customFormat="1" ht="19.5" customHeight="1" x14ac:dyDescent="0.2">
      <c r="A1495" s="20"/>
      <c r="B1495" s="129"/>
      <c r="C1495" s="20"/>
      <c r="D1495" s="20"/>
      <c r="E1495" s="20"/>
      <c r="F1495" s="20"/>
      <c r="G1495" s="20"/>
      <c r="H1495" s="21"/>
      <c r="I1495" s="56"/>
    </row>
    <row r="1496" spans="1:9" customFormat="1" ht="19.5" customHeight="1" x14ac:dyDescent="0.2">
      <c r="A1496" s="20"/>
      <c r="B1496" s="129"/>
      <c r="C1496" s="20"/>
      <c r="D1496" s="20"/>
      <c r="E1496" s="20"/>
      <c r="F1496" s="20"/>
      <c r="G1496" s="20"/>
      <c r="H1496" s="21"/>
      <c r="I1496" s="56"/>
    </row>
    <row r="1497" spans="1:9" customFormat="1" ht="19.5" customHeight="1" x14ac:dyDescent="0.2">
      <c r="A1497" s="20"/>
      <c r="B1497" s="129"/>
      <c r="C1497" s="20"/>
      <c r="D1497" s="20"/>
      <c r="E1497" s="20"/>
      <c r="F1497" s="20"/>
      <c r="G1497" s="20"/>
      <c r="H1497" s="21"/>
      <c r="I1497" s="56"/>
    </row>
    <row r="1498" spans="1:9" customFormat="1" ht="19.5" customHeight="1" x14ac:dyDescent="0.2">
      <c r="A1498" s="20"/>
      <c r="B1498" s="129"/>
      <c r="C1498" s="20"/>
      <c r="D1498" s="20"/>
      <c r="E1498" s="20"/>
      <c r="F1498" s="20"/>
      <c r="G1498" s="20"/>
      <c r="H1498" s="21"/>
      <c r="I1498" s="56"/>
    </row>
    <row r="1499" spans="1:9" customFormat="1" ht="19.5" customHeight="1" x14ac:dyDescent="0.2">
      <c r="A1499" s="20"/>
      <c r="B1499" s="129"/>
      <c r="C1499" s="20"/>
      <c r="D1499" s="20"/>
      <c r="E1499" s="20"/>
      <c r="F1499" s="20"/>
      <c r="G1499" s="20"/>
      <c r="H1499" s="21"/>
      <c r="I1499" s="56"/>
    </row>
    <row r="1500" spans="1:9" customFormat="1" ht="19.5" customHeight="1" x14ac:dyDescent="0.2">
      <c r="A1500" s="20"/>
      <c r="B1500" s="129"/>
      <c r="C1500" s="20"/>
      <c r="D1500" s="20"/>
      <c r="E1500" s="20"/>
      <c r="F1500" s="20"/>
      <c r="G1500" s="20"/>
      <c r="H1500" s="21"/>
      <c r="I1500" s="56"/>
    </row>
    <row r="1501" spans="1:9" customFormat="1" ht="19.5" customHeight="1" x14ac:dyDescent="0.2">
      <c r="A1501" s="20"/>
      <c r="B1501" s="129"/>
      <c r="C1501" s="20"/>
      <c r="D1501" s="20"/>
      <c r="E1501" s="20"/>
      <c r="F1501" s="20"/>
      <c r="G1501" s="20"/>
      <c r="H1501" s="21"/>
      <c r="I1501" s="56"/>
    </row>
    <row r="1502" spans="1:9" customFormat="1" ht="19.5" customHeight="1" x14ac:dyDescent="0.2">
      <c r="A1502" s="20"/>
      <c r="B1502" s="129"/>
      <c r="C1502" s="20"/>
      <c r="D1502" s="20"/>
      <c r="E1502" s="20"/>
      <c r="F1502" s="20"/>
      <c r="G1502" s="20"/>
      <c r="H1502" s="21"/>
      <c r="I1502" s="56"/>
    </row>
    <row r="1503" spans="1:9" customFormat="1" ht="19.5" customHeight="1" x14ac:dyDescent="0.2">
      <c r="A1503" s="20"/>
      <c r="B1503" s="129"/>
      <c r="C1503" s="20"/>
      <c r="D1503" s="20"/>
      <c r="E1503" s="20"/>
      <c r="F1503" s="20"/>
      <c r="G1503" s="20"/>
      <c r="H1503" s="21"/>
      <c r="I1503" s="56"/>
    </row>
    <row r="1504" spans="1:9" customFormat="1" ht="19.5" customHeight="1" x14ac:dyDescent="0.2">
      <c r="A1504" s="20"/>
      <c r="B1504" s="129"/>
      <c r="C1504" s="20"/>
      <c r="D1504" s="20"/>
      <c r="E1504" s="20"/>
      <c r="F1504" s="20"/>
      <c r="G1504" s="20"/>
      <c r="H1504" s="21"/>
      <c r="I1504" s="56"/>
    </row>
    <row r="1505" spans="1:9" customFormat="1" ht="19.5" customHeight="1" x14ac:dyDescent="0.2">
      <c r="A1505" s="20"/>
      <c r="B1505" s="129"/>
      <c r="C1505" s="20"/>
      <c r="D1505" s="20"/>
      <c r="E1505" s="20"/>
      <c r="F1505" s="20"/>
      <c r="G1505" s="20"/>
      <c r="H1505" s="21"/>
      <c r="I1505" s="56"/>
    </row>
    <row r="1506" spans="1:9" customFormat="1" ht="19.5" customHeight="1" x14ac:dyDescent="0.2">
      <c r="A1506" s="20"/>
      <c r="B1506" s="129"/>
      <c r="C1506" s="20"/>
      <c r="D1506" s="20"/>
      <c r="E1506" s="20"/>
      <c r="F1506" s="20"/>
      <c r="G1506" s="20"/>
      <c r="H1506" s="21"/>
      <c r="I1506" s="56"/>
    </row>
    <row r="1507" spans="1:9" customFormat="1" ht="19.5" customHeight="1" x14ac:dyDescent="0.2">
      <c r="A1507" s="20"/>
      <c r="B1507" s="129"/>
      <c r="C1507" s="20"/>
      <c r="D1507" s="20"/>
      <c r="E1507" s="20"/>
      <c r="F1507" s="20"/>
      <c r="G1507" s="20"/>
      <c r="H1507" s="21"/>
      <c r="I1507" s="56"/>
    </row>
    <row r="1508" spans="1:9" customFormat="1" ht="19.5" customHeight="1" x14ac:dyDescent="0.2">
      <c r="A1508" s="20"/>
      <c r="B1508" s="129"/>
      <c r="C1508" s="20"/>
      <c r="D1508" s="20"/>
      <c r="E1508" s="20"/>
      <c r="F1508" s="20"/>
      <c r="G1508" s="20"/>
      <c r="H1508" s="21"/>
      <c r="I1508" s="56"/>
    </row>
    <row r="1509" spans="1:9" customFormat="1" ht="19.5" customHeight="1" x14ac:dyDescent="0.2">
      <c r="A1509" s="20"/>
      <c r="B1509" s="129"/>
      <c r="C1509" s="20"/>
      <c r="D1509" s="20"/>
      <c r="E1509" s="20"/>
      <c r="F1509" s="20"/>
      <c r="G1509" s="20"/>
      <c r="H1509" s="21"/>
      <c r="I1509" s="56"/>
    </row>
    <row r="1510" spans="1:9" customFormat="1" ht="19.5" customHeight="1" x14ac:dyDescent="0.2">
      <c r="A1510" s="20"/>
      <c r="B1510" s="129"/>
      <c r="C1510" s="20"/>
      <c r="D1510" s="20"/>
      <c r="E1510" s="20"/>
      <c r="F1510" s="20"/>
      <c r="G1510" s="20"/>
      <c r="H1510" s="21"/>
      <c r="I1510" s="56"/>
    </row>
    <row r="1511" spans="1:9" customFormat="1" ht="19.5" customHeight="1" x14ac:dyDescent="0.2">
      <c r="A1511" s="20"/>
      <c r="B1511" s="129"/>
      <c r="C1511" s="20"/>
      <c r="D1511" s="20"/>
      <c r="E1511" s="20"/>
      <c r="F1511" s="20"/>
      <c r="G1511" s="20"/>
      <c r="H1511" s="21"/>
      <c r="I1511" s="56"/>
    </row>
    <row r="1512" spans="1:9" customFormat="1" ht="19.5" customHeight="1" x14ac:dyDescent="0.2">
      <c r="A1512" s="20"/>
      <c r="B1512" s="129"/>
      <c r="C1512" s="20"/>
      <c r="D1512" s="20"/>
      <c r="E1512" s="20"/>
      <c r="F1512" s="20"/>
      <c r="G1512" s="20"/>
      <c r="H1512" s="21"/>
      <c r="I1512" s="56"/>
    </row>
    <row r="1513" spans="1:9" customFormat="1" ht="19.5" customHeight="1" x14ac:dyDescent="0.2">
      <c r="A1513" s="20"/>
      <c r="B1513" s="129"/>
      <c r="C1513" s="20"/>
      <c r="D1513" s="20"/>
      <c r="E1513" s="20"/>
      <c r="F1513" s="20"/>
      <c r="G1513" s="20"/>
      <c r="H1513" s="21"/>
      <c r="I1513" s="56"/>
    </row>
    <row r="1514" spans="1:9" customFormat="1" ht="19.5" customHeight="1" x14ac:dyDescent="0.2">
      <c r="A1514" s="20"/>
      <c r="B1514" s="129"/>
      <c r="C1514" s="20"/>
      <c r="D1514" s="20"/>
      <c r="E1514" s="20"/>
      <c r="F1514" s="20"/>
      <c r="G1514" s="20"/>
      <c r="H1514" s="21"/>
      <c r="I1514" s="56"/>
    </row>
    <row r="1515" spans="1:9" customFormat="1" ht="19.5" customHeight="1" x14ac:dyDescent="0.2">
      <c r="A1515" s="20"/>
      <c r="B1515" s="129"/>
      <c r="C1515" s="20"/>
      <c r="D1515" s="20"/>
      <c r="E1515" s="20"/>
      <c r="F1515" s="20"/>
      <c r="G1515" s="20"/>
      <c r="H1515" s="21"/>
      <c r="I1515" s="56"/>
    </row>
    <row r="1516" spans="1:9" customFormat="1" ht="19.5" customHeight="1" x14ac:dyDescent="0.2">
      <c r="A1516" s="20"/>
      <c r="B1516" s="129"/>
      <c r="C1516" s="20"/>
      <c r="D1516" s="20"/>
      <c r="E1516" s="20"/>
      <c r="F1516" s="20"/>
      <c r="G1516" s="20"/>
      <c r="H1516" s="21"/>
      <c r="I1516" s="56"/>
    </row>
    <row r="1517" spans="1:9" customFormat="1" ht="19.5" customHeight="1" x14ac:dyDescent="0.2">
      <c r="A1517" s="20"/>
      <c r="B1517" s="129"/>
      <c r="C1517" s="20"/>
      <c r="D1517" s="20"/>
      <c r="E1517" s="20"/>
      <c r="F1517" s="20"/>
      <c r="G1517" s="20"/>
      <c r="H1517" s="21"/>
      <c r="I1517" s="56"/>
    </row>
    <row r="1518" spans="1:9" customFormat="1" ht="19.5" customHeight="1" x14ac:dyDescent="0.2">
      <c r="A1518" s="20"/>
      <c r="B1518" s="129"/>
      <c r="C1518" s="20"/>
      <c r="D1518" s="20"/>
      <c r="E1518" s="20"/>
      <c r="F1518" s="20"/>
      <c r="G1518" s="20"/>
      <c r="H1518" s="21"/>
      <c r="I1518" s="56"/>
    </row>
    <row r="1519" spans="1:9" customFormat="1" ht="19.5" customHeight="1" x14ac:dyDescent="0.2">
      <c r="A1519" s="20"/>
      <c r="B1519" s="129"/>
      <c r="C1519" s="20"/>
      <c r="D1519" s="20"/>
      <c r="E1519" s="20"/>
      <c r="F1519" s="20"/>
      <c r="G1519" s="20"/>
      <c r="H1519" s="21"/>
      <c r="I1519" s="56"/>
    </row>
    <row r="1520" spans="1:9" customFormat="1" ht="19.5" customHeight="1" x14ac:dyDescent="0.2">
      <c r="A1520" s="20"/>
      <c r="B1520" s="129"/>
      <c r="C1520" s="20"/>
      <c r="D1520" s="20"/>
      <c r="E1520" s="20"/>
      <c r="F1520" s="20"/>
      <c r="G1520" s="20"/>
      <c r="H1520" s="21"/>
      <c r="I1520" s="56"/>
    </row>
    <row r="1521" spans="1:9" customFormat="1" ht="19.5" customHeight="1" x14ac:dyDescent="0.2">
      <c r="A1521" s="20"/>
      <c r="B1521" s="129"/>
      <c r="C1521" s="20"/>
      <c r="D1521" s="20"/>
      <c r="E1521" s="20"/>
      <c r="F1521" s="20"/>
      <c r="G1521" s="20"/>
      <c r="H1521" s="21"/>
      <c r="I1521" s="56"/>
    </row>
    <row r="1522" spans="1:9" customFormat="1" ht="19.5" customHeight="1" x14ac:dyDescent="0.2">
      <c r="A1522" s="20"/>
      <c r="B1522" s="129"/>
      <c r="C1522" s="20"/>
      <c r="D1522" s="20"/>
      <c r="E1522" s="20"/>
      <c r="F1522" s="20"/>
      <c r="G1522" s="20"/>
      <c r="H1522" s="21"/>
      <c r="I1522" s="56"/>
    </row>
    <row r="1523" spans="1:9" customFormat="1" ht="19.5" customHeight="1" x14ac:dyDescent="0.2">
      <c r="A1523" s="20"/>
      <c r="B1523" s="129"/>
      <c r="C1523" s="20"/>
      <c r="D1523" s="20"/>
      <c r="E1523" s="20"/>
      <c r="F1523" s="20"/>
      <c r="G1523" s="20"/>
      <c r="H1523" s="21"/>
      <c r="I1523" s="56"/>
    </row>
    <row r="1524" spans="1:9" customFormat="1" ht="19.5" customHeight="1" x14ac:dyDescent="0.2">
      <c r="A1524" s="20"/>
      <c r="B1524" s="129"/>
      <c r="C1524" s="20"/>
      <c r="D1524" s="20"/>
      <c r="E1524" s="20"/>
      <c r="F1524" s="20"/>
      <c r="G1524" s="20"/>
      <c r="H1524" s="21"/>
      <c r="I1524" s="56"/>
    </row>
    <row r="1525" spans="1:9" customFormat="1" ht="19.5" customHeight="1" x14ac:dyDescent="0.2">
      <c r="A1525" s="20"/>
      <c r="B1525" s="129"/>
      <c r="C1525" s="20"/>
      <c r="D1525" s="20"/>
      <c r="E1525" s="20"/>
      <c r="F1525" s="20"/>
      <c r="G1525" s="20"/>
      <c r="H1525" s="21"/>
      <c r="I1525" s="56"/>
    </row>
    <row r="1526" spans="1:9" customFormat="1" ht="19.5" customHeight="1" x14ac:dyDescent="0.2">
      <c r="A1526" s="20"/>
      <c r="B1526" s="129"/>
      <c r="C1526" s="20"/>
      <c r="D1526" s="20"/>
      <c r="E1526" s="20"/>
      <c r="F1526" s="20"/>
      <c r="G1526" s="20"/>
      <c r="H1526" s="21"/>
      <c r="I1526" s="56"/>
    </row>
    <row r="1527" spans="1:9" customFormat="1" ht="19.5" customHeight="1" x14ac:dyDescent="0.2">
      <c r="A1527" s="20"/>
      <c r="B1527" s="129"/>
      <c r="C1527" s="20"/>
      <c r="D1527" s="20"/>
      <c r="E1527" s="20"/>
      <c r="F1527" s="20"/>
      <c r="G1527" s="20"/>
      <c r="H1527" s="21"/>
      <c r="I1527" s="56"/>
    </row>
    <row r="1528" spans="1:9" customFormat="1" ht="19.5" customHeight="1" x14ac:dyDescent="0.2">
      <c r="A1528" s="20"/>
      <c r="B1528" s="129"/>
      <c r="C1528" s="20"/>
      <c r="D1528" s="20"/>
      <c r="E1528" s="20"/>
      <c r="F1528" s="20"/>
      <c r="G1528" s="20"/>
      <c r="H1528" s="21"/>
      <c r="I1528" s="56"/>
    </row>
    <row r="1529" spans="1:9" customFormat="1" ht="19.5" customHeight="1" x14ac:dyDescent="0.2">
      <c r="A1529" s="20"/>
      <c r="B1529" s="129"/>
      <c r="C1529" s="20"/>
      <c r="D1529" s="20"/>
      <c r="E1529" s="20"/>
      <c r="F1529" s="20"/>
      <c r="G1529" s="20"/>
      <c r="H1529" s="21"/>
      <c r="I1529" s="56"/>
    </row>
    <row r="1530" spans="1:9" customFormat="1" ht="19.5" customHeight="1" x14ac:dyDescent="0.2">
      <c r="A1530" s="20"/>
      <c r="B1530" s="129"/>
      <c r="C1530" s="20"/>
      <c r="D1530" s="20"/>
      <c r="E1530" s="20"/>
      <c r="F1530" s="20"/>
      <c r="G1530" s="20"/>
      <c r="H1530" s="21"/>
      <c r="I1530" s="56"/>
    </row>
    <row r="1531" spans="1:9" customFormat="1" ht="19.5" customHeight="1" x14ac:dyDescent="0.2">
      <c r="A1531" s="20"/>
      <c r="B1531" s="129"/>
      <c r="C1531" s="20"/>
      <c r="D1531" s="20"/>
      <c r="E1531" s="20"/>
      <c r="F1531" s="20"/>
      <c r="G1531" s="20"/>
      <c r="H1531" s="21"/>
      <c r="I1531" s="56"/>
    </row>
    <row r="1532" spans="1:9" customFormat="1" ht="19.5" customHeight="1" x14ac:dyDescent="0.2">
      <c r="A1532" s="20"/>
      <c r="B1532" s="129"/>
      <c r="C1532" s="20"/>
      <c r="D1532" s="20"/>
      <c r="E1532" s="20"/>
      <c r="F1532" s="20"/>
      <c r="G1532" s="20"/>
      <c r="H1532" s="21"/>
      <c r="I1532" s="56"/>
    </row>
    <row r="1533" spans="1:9" customFormat="1" ht="19.5" customHeight="1" x14ac:dyDescent="0.2">
      <c r="A1533" s="20"/>
      <c r="B1533" s="129"/>
      <c r="C1533" s="20"/>
      <c r="D1533" s="20"/>
      <c r="E1533" s="20"/>
      <c r="F1533" s="20"/>
      <c r="G1533" s="20"/>
      <c r="H1533" s="21"/>
      <c r="I1533" s="56"/>
    </row>
    <row r="1534" spans="1:9" customFormat="1" ht="19.5" customHeight="1" x14ac:dyDescent="0.2">
      <c r="A1534" s="20"/>
      <c r="B1534" s="129"/>
      <c r="C1534" s="20"/>
      <c r="D1534" s="20"/>
      <c r="E1534" s="20"/>
      <c r="F1534" s="20"/>
      <c r="G1534" s="20"/>
      <c r="H1534" s="21"/>
      <c r="I1534" s="56"/>
    </row>
    <row r="1535" spans="1:9" customFormat="1" ht="19.5" customHeight="1" x14ac:dyDescent="0.2">
      <c r="A1535" s="20"/>
      <c r="B1535" s="129"/>
      <c r="C1535" s="20"/>
      <c r="D1535" s="20"/>
      <c r="E1535" s="20"/>
      <c r="F1535" s="20"/>
      <c r="G1535" s="20"/>
      <c r="H1535" s="21"/>
      <c r="I1535" s="56"/>
    </row>
    <row r="1536" spans="1:9" customFormat="1" ht="19.5" customHeight="1" x14ac:dyDescent="0.2">
      <c r="A1536" s="20"/>
      <c r="B1536" s="129"/>
      <c r="C1536" s="20"/>
      <c r="D1536" s="20"/>
      <c r="E1536" s="20"/>
      <c r="F1536" s="20"/>
      <c r="G1536" s="20"/>
      <c r="H1536" s="21"/>
      <c r="I1536" s="56"/>
    </row>
    <row r="1537" spans="1:9" customFormat="1" ht="19.5" customHeight="1" x14ac:dyDescent="0.2">
      <c r="A1537" s="20"/>
      <c r="B1537" s="129"/>
      <c r="C1537" s="20"/>
      <c r="D1537" s="20"/>
      <c r="E1537" s="20"/>
      <c r="F1537" s="20"/>
      <c r="G1537" s="20"/>
      <c r="H1537" s="21"/>
      <c r="I1537" s="56"/>
    </row>
    <row r="1538" spans="1:9" customFormat="1" ht="19.5" customHeight="1" x14ac:dyDescent="0.2">
      <c r="A1538" s="20"/>
      <c r="B1538" s="129"/>
      <c r="C1538" s="20"/>
      <c r="D1538" s="20"/>
      <c r="E1538" s="20"/>
      <c r="F1538" s="20"/>
      <c r="G1538" s="20"/>
      <c r="H1538" s="21"/>
      <c r="I1538" s="56"/>
    </row>
    <row r="1539" spans="1:9" customFormat="1" ht="19.5" customHeight="1" x14ac:dyDescent="0.2">
      <c r="A1539" s="20"/>
      <c r="B1539" s="129"/>
      <c r="C1539" s="20"/>
      <c r="D1539" s="20"/>
      <c r="E1539" s="20"/>
      <c r="F1539" s="20"/>
      <c r="G1539" s="20"/>
      <c r="H1539" s="21"/>
      <c r="I1539" s="56"/>
    </row>
    <row r="1540" spans="1:9" customFormat="1" ht="19.5" customHeight="1" x14ac:dyDescent="0.2">
      <c r="A1540" s="20"/>
      <c r="B1540" s="129"/>
      <c r="C1540" s="20"/>
      <c r="D1540" s="20"/>
      <c r="E1540" s="20"/>
      <c r="F1540" s="20"/>
      <c r="G1540" s="20"/>
      <c r="H1540" s="21"/>
      <c r="I1540" s="56"/>
    </row>
    <row r="1541" spans="1:9" customFormat="1" ht="19.5" customHeight="1" x14ac:dyDescent="0.2">
      <c r="A1541" s="20"/>
      <c r="B1541" s="129"/>
      <c r="C1541" s="20"/>
      <c r="D1541" s="20"/>
      <c r="E1541" s="20"/>
      <c r="F1541" s="20"/>
      <c r="G1541" s="20"/>
      <c r="H1541" s="21"/>
      <c r="I1541" s="56"/>
    </row>
    <row r="1542" spans="1:9" customFormat="1" ht="19.5" customHeight="1" x14ac:dyDescent="0.2">
      <c r="A1542" s="20"/>
      <c r="B1542" s="129"/>
      <c r="C1542" s="20"/>
      <c r="D1542" s="20"/>
      <c r="E1542" s="20"/>
      <c r="F1542" s="20"/>
      <c r="G1542" s="20"/>
      <c r="H1542" s="21"/>
      <c r="I1542" s="56"/>
    </row>
    <row r="1543" spans="1:9" customFormat="1" ht="19.5" customHeight="1" x14ac:dyDescent="0.2">
      <c r="A1543" s="20"/>
      <c r="B1543" s="129"/>
      <c r="C1543" s="20"/>
      <c r="D1543" s="20"/>
      <c r="E1543" s="20"/>
      <c r="F1543" s="20"/>
      <c r="G1543" s="20"/>
      <c r="H1543" s="21"/>
      <c r="I1543" s="56"/>
    </row>
    <row r="1544" spans="1:9" customFormat="1" ht="19.5" customHeight="1" x14ac:dyDescent="0.2">
      <c r="A1544" s="20"/>
      <c r="B1544" s="129"/>
      <c r="C1544" s="20"/>
      <c r="D1544" s="20"/>
      <c r="E1544" s="20"/>
      <c r="F1544" s="20"/>
      <c r="G1544" s="20"/>
      <c r="H1544" s="21"/>
      <c r="I1544" s="56"/>
    </row>
    <row r="1545" spans="1:9" customFormat="1" ht="19.5" customHeight="1" x14ac:dyDescent="0.2">
      <c r="A1545" s="20"/>
      <c r="B1545" s="129"/>
      <c r="C1545" s="20"/>
      <c r="D1545" s="20"/>
      <c r="E1545" s="20"/>
      <c r="F1545" s="20"/>
      <c r="G1545" s="20"/>
      <c r="H1545" s="21"/>
      <c r="I1545" s="56"/>
    </row>
    <row r="1546" spans="1:9" customFormat="1" ht="19.5" customHeight="1" x14ac:dyDescent="0.2">
      <c r="A1546" s="20"/>
      <c r="B1546" s="129"/>
      <c r="C1546" s="20"/>
      <c r="D1546" s="20"/>
      <c r="E1546" s="20"/>
      <c r="F1546" s="20"/>
      <c r="G1546" s="20"/>
      <c r="H1546" s="21"/>
      <c r="I1546" s="56"/>
    </row>
    <row r="1547" spans="1:9" customFormat="1" ht="19.5" customHeight="1" x14ac:dyDescent="0.2">
      <c r="A1547" s="20"/>
      <c r="B1547" s="129"/>
      <c r="C1547" s="20"/>
      <c r="D1547" s="20"/>
      <c r="E1547" s="20"/>
      <c r="F1547" s="20"/>
      <c r="G1547" s="20"/>
      <c r="H1547" s="21"/>
      <c r="I1547" s="56"/>
    </row>
    <row r="1548" spans="1:9" customFormat="1" ht="19.5" customHeight="1" x14ac:dyDescent="0.2">
      <c r="A1548" s="20"/>
      <c r="B1548" s="129"/>
      <c r="C1548" s="20"/>
      <c r="D1548" s="20"/>
      <c r="E1548" s="20"/>
      <c r="F1548" s="20"/>
      <c r="G1548" s="20"/>
      <c r="H1548" s="21"/>
      <c r="I1548" s="56"/>
    </row>
    <row r="1549" spans="1:9" customFormat="1" ht="19.5" customHeight="1" x14ac:dyDescent="0.2">
      <c r="A1549" s="20"/>
      <c r="B1549" s="129"/>
      <c r="C1549" s="20"/>
      <c r="D1549" s="20"/>
      <c r="E1549" s="20"/>
      <c r="F1549" s="20"/>
      <c r="G1549" s="20"/>
      <c r="H1549" s="21"/>
      <c r="I1549" s="56"/>
    </row>
    <row r="1550" spans="1:9" customFormat="1" ht="19.5" customHeight="1" x14ac:dyDescent="0.2">
      <c r="A1550" s="20"/>
      <c r="B1550" s="129"/>
      <c r="C1550" s="20"/>
      <c r="D1550" s="20"/>
      <c r="E1550" s="20"/>
      <c r="F1550" s="20"/>
      <c r="G1550" s="20"/>
      <c r="H1550" s="21"/>
      <c r="I1550" s="56"/>
    </row>
    <row r="1551" spans="1:9" customFormat="1" ht="19.5" customHeight="1" x14ac:dyDescent="0.2">
      <c r="A1551" s="20"/>
      <c r="B1551" s="129"/>
      <c r="C1551" s="20"/>
      <c r="D1551" s="20"/>
      <c r="E1551" s="20"/>
      <c r="F1551" s="20"/>
      <c r="G1551" s="20"/>
      <c r="H1551" s="21"/>
      <c r="I1551" s="56"/>
    </row>
    <row r="1552" spans="1:9" customFormat="1" ht="19.5" customHeight="1" x14ac:dyDescent="0.2">
      <c r="A1552" s="20"/>
      <c r="B1552" s="129"/>
      <c r="C1552" s="20"/>
      <c r="D1552" s="20"/>
      <c r="E1552" s="20"/>
      <c r="F1552" s="20"/>
      <c r="G1552" s="20"/>
      <c r="H1552" s="21"/>
      <c r="I1552" s="56"/>
    </row>
    <row r="1553" spans="1:9" customFormat="1" ht="19.5" customHeight="1" x14ac:dyDescent="0.2">
      <c r="A1553" s="20"/>
      <c r="B1553" s="129"/>
      <c r="C1553" s="20"/>
      <c r="D1553" s="20"/>
      <c r="E1553" s="20"/>
      <c r="F1553" s="20"/>
      <c r="G1553" s="20"/>
      <c r="H1553" s="21"/>
      <c r="I1553" s="56"/>
    </row>
    <row r="1554" spans="1:9" customFormat="1" ht="19.5" customHeight="1" x14ac:dyDescent="0.2">
      <c r="A1554" s="20"/>
      <c r="B1554" s="129"/>
      <c r="C1554" s="20"/>
      <c r="D1554" s="20"/>
      <c r="E1554" s="20"/>
      <c r="F1554" s="20"/>
      <c r="G1554" s="20"/>
      <c r="H1554" s="21"/>
      <c r="I1554" s="56"/>
    </row>
    <row r="1555" spans="1:9" customFormat="1" ht="19.5" customHeight="1" x14ac:dyDescent="0.2">
      <c r="A1555" s="20"/>
      <c r="B1555" s="129"/>
      <c r="C1555" s="20"/>
      <c r="D1555" s="20"/>
      <c r="E1555" s="20"/>
      <c r="F1555" s="20"/>
      <c r="G1555" s="20"/>
      <c r="H1555" s="21"/>
      <c r="I1555" s="56"/>
    </row>
    <row r="1556" spans="1:9" customFormat="1" ht="19.5" customHeight="1" x14ac:dyDescent="0.2">
      <c r="A1556" s="20"/>
      <c r="B1556" s="129"/>
      <c r="C1556" s="20"/>
      <c r="D1556" s="20"/>
      <c r="E1556" s="20"/>
      <c r="F1556" s="20"/>
      <c r="G1556" s="20"/>
      <c r="H1556" s="21"/>
      <c r="I1556" s="56"/>
    </row>
    <row r="1557" spans="1:9" customFormat="1" ht="19.5" customHeight="1" x14ac:dyDescent="0.2">
      <c r="A1557" s="20"/>
      <c r="B1557" s="129"/>
      <c r="C1557" s="20"/>
      <c r="D1557" s="20"/>
      <c r="E1557" s="20"/>
      <c r="F1557" s="20"/>
      <c r="G1557" s="20"/>
      <c r="H1557" s="21"/>
      <c r="I1557" s="56"/>
    </row>
    <row r="1558" spans="1:9" customFormat="1" ht="19.5" customHeight="1" x14ac:dyDescent="0.2">
      <c r="A1558" s="20"/>
      <c r="B1558" s="129"/>
      <c r="C1558" s="20"/>
      <c r="D1558" s="20"/>
      <c r="E1558" s="20"/>
      <c r="F1558" s="20"/>
      <c r="G1558" s="20"/>
      <c r="H1558" s="21"/>
      <c r="I1558" s="56"/>
    </row>
    <row r="1559" spans="1:9" customFormat="1" ht="19.5" customHeight="1" x14ac:dyDescent="0.2">
      <c r="A1559" s="20"/>
      <c r="B1559" s="129"/>
      <c r="C1559" s="20"/>
      <c r="D1559" s="20"/>
      <c r="E1559" s="20"/>
      <c r="F1559" s="20"/>
      <c r="G1559" s="20"/>
      <c r="H1559" s="21"/>
      <c r="I1559" s="56"/>
    </row>
    <row r="1560" spans="1:9" customFormat="1" ht="19.5" customHeight="1" x14ac:dyDescent="0.2">
      <c r="A1560" s="20"/>
      <c r="B1560" s="129"/>
      <c r="C1560" s="20"/>
      <c r="D1560" s="20"/>
      <c r="E1560" s="20"/>
      <c r="F1560" s="20"/>
      <c r="G1560" s="20"/>
      <c r="H1560" s="21"/>
      <c r="I1560" s="56"/>
    </row>
    <row r="1561" spans="1:9" customFormat="1" ht="19.5" customHeight="1" x14ac:dyDescent="0.2">
      <c r="A1561" s="20"/>
      <c r="B1561" s="129"/>
      <c r="C1561" s="20"/>
      <c r="D1561" s="20"/>
      <c r="E1561" s="20"/>
      <c r="F1561" s="20"/>
      <c r="G1561" s="20"/>
      <c r="H1561" s="21"/>
      <c r="I1561" s="56"/>
    </row>
    <row r="1562" spans="1:9" customFormat="1" ht="19.5" customHeight="1" x14ac:dyDescent="0.2">
      <c r="A1562" s="20"/>
      <c r="B1562" s="129"/>
      <c r="C1562" s="20"/>
      <c r="D1562" s="20"/>
      <c r="E1562" s="20"/>
      <c r="F1562" s="20"/>
      <c r="G1562" s="20"/>
      <c r="H1562" s="21"/>
      <c r="I1562" s="56"/>
    </row>
    <row r="1563" spans="1:9" customFormat="1" ht="19.5" customHeight="1" x14ac:dyDescent="0.2">
      <c r="A1563" s="20"/>
      <c r="B1563" s="129"/>
      <c r="C1563" s="20"/>
      <c r="D1563" s="20"/>
      <c r="E1563" s="20"/>
      <c r="F1563" s="20"/>
      <c r="G1563" s="20"/>
      <c r="H1563" s="21"/>
      <c r="I1563" s="56"/>
    </row>
    <row r="1564" spans="1:9" customFormat="1" ht="19.5" customHeight="1" x14ac:dyDescent="0.2">
      <c r="A1564" s="20"/>
      <c r="B1564" s="129"/>
      <c r="C1564" s="20"/>
      <c r="D1564" s="20"/>
      <c r="E1564" s="20"/>
      <c r="F1564" s="20"/>
      <c r="G1564" s="20"/>
      <c r="H1564" s="21"/>
      <c r="I1564" s="56"/>
    </row>
    <row r="1565" spans="1:9" customFormat="1" ht="19.5" customHeight="1" x14ac:dyDescent="0.2">
      <c r="A1565" s="20"/>
      <c r="B1565" s="129"/>
      <c r="C1565" s="20"/>
      <c r="D1565" s="20"/>
      <c r="E1565" s="20"/>
      <c r="F1565" s="20"/>
      <c r="G1565" s="20"/>
      <c r="H1565" s="21"/>
      <c r="I1565" s="56"/>
    </row>
    <row r="1566" spans="1:9" customFormat="1" ht="19.5" customHeight="1" x14ac:dyDescent="0.2">
      <c r="A1566" s="20"/>
      <c r="B1566" s="129"/>
      <c r="C1566" s="20"/>
      <c r="D1566" s="20"/>
      <c r="E1566" s="20"/>
      <c r="F1566" s="20"/>
      <c r="G1566" s="20"/>
      <c r="H1566" s="21"/>
      <c r="I1566" s="56"/>
    </row>
    <row r="1567" spans="1:9" customFormat="1" ht="19.5" customHeight="1" x14ac:dyDescent="0.2">
      <c r="A1567" s="20"/>
      <c r="B1567" s="129"/>
      <c r="C1567" s="20"/>
      <c r="D1567" s="20"/>
      <c r="E1567" s="20"/>
      <c r="F1567" s="20"/>
      <c r="G1567" s="20"/>
      <c r="H1567" s="21"/>
      <c r="I1567" s="56"/>
    </row>
    <row r="1568" spans="1:9" customFormat="1" ht="19.5" customHeight="1" x14ac:dyDescent="0.2">
      <c r="A1568" s="20"/>
      <c r="B1568" s="129"/>
      <c r="C1568" s="20"/>
      <c r="D1568" s="20"/>
      <c r="E1568" s="20"/>
      <c r="F1568" s="20"/>
      <c r="G1568" s="20"/>
      <c r="H1568" s="21"/>
      <c r="I1568" s="56"/>
    </row>
    <row r="1569" spans="1:9" customFormat="1" ht="19.5" customHeight="1" x14ac:dyDescent="0.2">
      <c r="A1569" s="20"/>
      <c r="B1569" s="129"/>
      <c r="C1569" s="20"/>
      <c r="D1569" s="20"/>
      <c r="E1569" s="20"/>
      <c r="F1569" s="20"/>
      <c r="G1569" s="20"/>
      <c r="H1569" s="21"/>
      <c r="I1569" s="56"/>
    </row>
    <row r="1570" spans="1:9" customFormat="1" ht="19.5" customHeight="1" x14ac:dyDescent="0.2">
      <c r="A1570" s="20"/>
      <c r="B1570" s="129"/>
      <c r="C1570" s="20"/>
      <c r="D1570" s="20"/>
      <c r="E1570" s="20"/>
      <c r="F1570" s="20"/>
      <c r="G1570" s="20"/>
      <c r="H1570" s="21"/>
      <c r="I1570" s="56"/>
    </row>
    <row r="1571" spans="1:9" customFormat="1" ht="19.5" customHeight="1" x14ac:dyDescent="0.2">
      <c r="A1571" s="20"/>
      <c r="B1571" s="129"/>
      <c r="C1571" s="20"/>
      <c r="D1571" s="20"/>
      <c r="E1571" s="20"/>
      <c r="F1571" s="20"/>
      <c r="G1571" s="20"/>
      <c r="H1571" s="21"/>
      <c r="I1571" s="56"/>
    </row>
    <row r="1572" spans="1:9" customFormat="1" ht="19.5" customHeight="1" x14ac:dyDescent="0.2">
      <c r="A1572" s="20"/>
      <c r="B1572" s="129"/>
      <c r="C1572" s="20"/>
      <c r="D1572" s="20"/>
      <c r="E1572" s="20"/>
      <c r="F1572" s="20"/>
      <c r="G1572" s="20"/>
      <c r="H1572" s="21"/>
      <c r="I1572" s="56"/>
    </row>
    <row r="1573" spans="1:9" customFormat="1" ht="19.5" customHeight="1" x14ac:dyDescent="0.2">
      <c r="A1573" s="20"/>
      <c r="B1573" s="129"/>
      <c r="C1573" s="20"/>
      <c r="D1573" s="20"/>
      <c r="E1573" s="20"/>
      <c r="F1573" s="20"/>
      <c r="G1573" s="20"/>
      <c r="H1573" s="21"/>
      <c r="I1573" s="56"/>
    </row>
    <row r="1574" spans="1:9" customFormat="1" ht="19.5" customHeight="1" x14ac:dyDescent="0.2">
      <c r="A1574" s="20"/>
      <c r="B1574" s="129"/>
      <c r="C1574" s="20"/>
      <c r="D1574" s="20"/>
      <c r="E1574" s="20"/>
      <c r="F1574" s="20"/>
      <c r="G1574" s="20"/>
      <c r="H1574" s="21"/>
      <c r="I1574" s="56"/>
    </row>
    <row r="1575" spans="1:9" customFormat="1" ht="19.5" customHeight="1" x14ac:dyDescent="0.2">
      <c r="A1575" s="20"/>
      <c r="B1575" s="129"/>
      <c r="C1575" s="20"/>
      <c r="D1575" s="20"/>
      <c r="E1575" s="20"/>
      <c r="F1575" s="20"/>
      <c r="G1575" s="20"/>
      <c r="H1575" s="21"/>
      <c r="I1575" s="56"/>
    </row>
    <row r="1576" spans="1:9" customFormat="1" ht="19.5" customHeight="1" x14ac:dyDescent="0.2">
      <c r="A1576" s="20"/>
      <c r="B1576" s="129"/>
      <c r="C1576" s="20"/>
      <c r="D1576" s="20"/>
      <c r="E1576" s="20"/>
      <c r="F1576" s="20"/>
      <c r="G1576" s="20"/>
      <c r="H1576" s="21"/>
      <c r="I1576" s="56"/>
    </row>
    <row r="1577" spans="1:9" customFormat="1" ht="19.5" customHeight="1" x14ac:dyDescent="0.2">
      <c r="A1577" s="20"/>
      <c r="B1577" s="129"/>
      <c r="C1577" s="20"/>
      <c r="D1577" s="20"/>
      <c r="E1577" s="20"/>
      <c r="F1577" s="20"/>
      <c r="G1577" s="20"/>
      <c r="H1577" s="21"/>
      <c r="I1577" s="56"/>
    </row>
    <row r="1578" spans="1:9" customFormat="1" ht="19.5" customHeight="1" x14ac:dyDescent="0.2">
      <c r="A1578" s="20"/>
      <c r="B1578" s="129"/>
      <c r="C1578" s="20"/>
      <c r="D1578" s="20"/>
      <c r="E1578" s="20"/>
      <c r="F1578" s="20"/>
      <c r="G1578" s="20"/>
      <c r="H1578" s="21"/>
      <c r="I1578" s="56"/>
    </row>
    <row r="1579" spans="1:9" customFormat="1" ht="19.5" customHeight="1" x14ac:dyDescent="0.2">
      <c r="A1579" s="20"/>
      <c r="B1579" s="129"/>
      <c r="C1579" s="20"/>
      <c r="D1579" s="20"/>
      <c r="E1579" s="20"/>
      <c r="F1579" s="20"/>
      <c r="G1579" s="20"/>
      <c r="H1579" s="21"/>
      <c r="I1579" s="56"/>
    </row>
    <row r="1580" spans="1:9" customFormat="1" ht="19.5" customHeight="1" x14ac:dyDescent="0.2">
      <c r="A1580" s="20"/>
      <c r="B1580" s="129"/>
      <c r="C1580" s="20"/>
      <c r="D1580" s="20"/>
      <c r="E1580" s="20"/>
      <c r="F1580" s="20"/>
      <c r="G1580" s="20"/>
      <c r="H1580" s="21"/>
      <c r="I1580" s="56"/>
    </row>
    <row r="1581" spans="1:9" customFormat="1" ht="19.5" customHeight="1" x14ac:dyDescent="0.2">
      <c r="A1581" s="20"/>
      <c r="B1581" s="129"/>
      <c r="C1581" s="20"/>
      <c r="D1581" s="20"/>
      <c r="E1581" s="20"/>
      <c r="F1581" s="20"/>
      <c r="G1581" s="20"/>
      <c r="H1581" s="21"/>
      <c r="I1581" s="56"/>
    </row>
    <row r="1582" spans="1:9" customFormat="1" ht="19.5" customHeight="1" x14ac:dyDescent="0.2">
      <c r="A1582" s="20"/>
      <c r="B1582" s="129"/>
      <c r="C1582" s="20"/>
      <c r="D1582" s="20"/>
      <c r="E1582" s="20"/>
      <c r="F1582" s="20"/>
      <c r="G1582" s="20"/>
      <c r="H1582" s="21"/>
      <c r="I1582" s="56"/>
    </row>
    <row r="1583" spans="1:9" customFormat="1" ht="19.5" customHeight="1" x14ac:dyDescent="0.2">
      <c r="A1583" s="20"/>
      <c r="B1583" s="129"/>
      <c r="C1583" s="20"/>
      <c r="D1583" s="20"/>
      <c r="E1583" s="20"/>
      <c r="F1583" s="20"/>
      <c r="G1583" s="20"/>
      <c r="H1583" s="21"/>
      <c r="I1583" s="56"/>
    </row>
    <row r="1584" spans="1:9" customFormat="1" ht="19.5" customHeight="1" x14ac:dyDescent="0.2">
      <c r="A1584" s="20"/>
      <c r="B1584" s="129"/>
      <c r="C1584" s="20"/>
      <c r="D1584" s="20"/>
      <c r="E1584" s="20"/>
      <c r="F1584" s="20"/>
      <c r="G1584" s="20"/>
      <c r="H1584" s="21"/>
      <c r="I1584" s="56"/>
    </row>
    <row r="1585" spans="1:9" customFormat="1" ht="19.5" customHeight="1" x14ac:dyDescent="0.2">
      <c r="A1585" s="20"/>
      <c r="B1585" s="129"/>
      <c r="C1585" s="20"/>
      <c r="D1585" s="20"/>
      <c r="E1585" s="20"/>
      <c r="F1585" s="20"/>
      <c r="G1585" s="20"/>
      <c r="H1585" s="21"/>
      <c r="I1585" s="56"/>
    </row>
    <row r="1586" spans="1:9" customFormat="1" ht="19.5" customHeight="1" x14ac:dyDescent="0.2">
      <c r="A1586" s="20"/>
      <c r="B1586" s="129"/>
      <c r="C1586" s="20"/>
      <c r="D1586" s="20"/>
      <c r="E1586" s="20"/>
      <c r="F1586" s="20"/>
      <c r="G1586" s="20"/>
      <c r="H1586" s="21"/>
      <c r="I1586" s="56"/>
    </row>
    <row r="1587" spans="1:9" customFormat="1" ht="19.5" customHeight="1" x14ac:dyDescent="0.2">
      <c r="A1587" s="20"/>
      <c r="B1587" s="129"/>
      <c r="C1587" s="20"/>
      <c r="D1587" s="20"/>
      <c r="E1587" s="20"/>
      <c r="F1587" s="20"/>
      <c r="G1587" s="20"/>
      <c r="H1587" s="21"/>
      <c r="I1587" s="56"/>
    </row>
    <row r="1588" spans="1:9" customFormat="1" ht="19.5" customHeight="1" x14ac:dyDescent="0.2">
      <c r="A1588" s="20"/>
      <c r="B1588" s="129"/>
      <c r="C1588" s="20"/>
      <c r="D1588" s="20"/>
      <c r="E1588" s="20"/>
      <c r="F1588" s="20"/>
      <c r="G1588" s="20"/>
      <c r="H1588" s="21"/>
      <c r="I1588" s="56"/>
    </row>
    <row r="1589" spans="1:9" customFormat="1" ht="19.5" customHeight="1" x14ac:dyDescent="0.2">
      <c r="A1589" s="20"/>
      <c r="B1589" s="129"/>
      <c r="C1589" s="20"/>
      <c r="D1589" s="20"/>
      <c r="E1589" s="20"/>
      <c r="F1589" s="20"/>
      <c r="G1589" s="20"/>
      <c r="H1589" s="21"/>
      <c r="I1589" s="56"/>
    </row>
    <row r="1590" spans="1:9" customFormat="1" ht="19.5" customHeight="1" x14ac:dyDescent="0.2">
      <c r="A1590" s="20"/>
      <c r="B1590" s="129"/>
      <c r="C1590" s="20"/>
      <c r="D1590" s="20"/>
      <c r="E1590" s="20"/>
      <c r="F1590" s="20"/>
      <c r="G1590" s="20"/>
      <c r="H1590" s="21"/>
      <c r="I1590" s="56"/>
    </row>
    <row r="1591" spans="1:9" customFormat="1" ht="19.5" customHeight="1" x14ac:dyDescent="0.2">
      <c r="A1591" s="20"/>
      <c r="B1591" s="129"/>
      <c r="C1591" s="20"/>
      <c r="D1591" s="20"/>
      <c r="E1591" s="20"/>
      <c r="F1591" s="20"/>
      <c r="G1591" s="20"/>
      <c r="H1591" s="21"/>
      <c r="I1591" s="56"/>
    </row>
    <row r="1592" spans="1:9" customFormat="1" ht="19.5" customHeight="1" x14ac:dyDescent="0.2">
      <c r="A1592" s="20"/>
      <c r="B1592" s="129"/>
      <c r="C1592" s="20"/>
      <c r="D1592" s="20"/>
      <c r="E1592" s="20"/>
      <c r="F1592" s="20"/>
      <c r="G1592" s="20"/>
      <c r="H1592" s="21"/>
      <c r="I1592" s="56"/>
    </row>
    <row r="1593" spans="1:9" customFormat="1" ht="19.5" customHeight="1" x14ac:dyDescent="0.2">
      <c r="A1593" s="20"/>
      <c r="B1593" s="129"/>
      <c r="C1593" s="20"/>
      <c r="D1593" s="20"/>
      <c r="E1593" s="20"/>
      <c r="F1593" s="20"/>
      <c r="G1593" s="20"/>
      <c r="H1593" s="21"/>
      <c r="I1593" s="56"/>
    </row>
    <row r="1594" spans="1:9" customFormat="1" ht="19.5" customHeight="1" x14ac:dyDescent="0.2">
      <c r="A1594" s="20"/>
      <c r="B1594" s="129"/>
      <c r="C1594" s="20"/>
      <c r="D1594" s="20"/>
      <c r="E1594" s="20"/>
      <c r="F1594" s="20"/>
      <c r="G1594" s="20"/>
      <c r="H1594" s="21"/>
      <c r="I1594" s="56"/>
    </row>
    <row r="1595" spans="1:9" customFormat="1" ht="19.5" customHeight="1" x14ac:dyDescent="0.2">
      <c r="A1595" s="20"/>
      <c r="B1595" s="129"/>
      <c r="C1595" s="20"/>
      <c r="D1595" s="20"/>
      <c r="E1595" s="20"/>
      <c r="F1595" s="20"/>
      <c r="G1595" s="20"/>
      <c r="H1595" s="21"/>
      <c r="I1595" s="56"/>
    </row>
    <row r="1596" spans="1:9" customFormat="1" ht="19.5" customHeight="1" x14ac:dyDescent="0.2">
      <c r="A1596" s="20"/>
      <c r="B1596" s="129"/>
      <c r="C1596" s="20"/>
      <c r="D1596" s="20"/>
      <c r="E1596" s="20"/>
      <c r="F1596" s="20"/>
      <c r="G1596" s="20"/>
      <c r="H1596" s="21"/>
      <c r="I1596" s="56"/>
    </row>
    <row r="1597" spans="1:9" customFormat="1" ht="19.5" customHeight="1" x14ac:dyDescent="0.2">
      <c r="A1597" s="20"/>
      <c r="B1597" s="129"/>
      <c r="C1597" s="20"/>
      <c r="D1597" s="20"/>
      <c r="E1597" s="20"/>
      <c r="F1597" s="20"/>
      <c r="G1597" s="20"/>
      <c r="H1597" s="21"/>
      <c r="I1597" s="56"/>
    </row>
    <row r="1598" spans="1:9" customFormat="1" ht="19.5" customHeight="1" x14ac:dyDescent="0.2">
      <c r="A1598" s="20"/>
      <c r="B1598" s="129"/>
      <c r="C1598" s="20"/>
      <c r="D1598" s="20"/>
      <c r="E1598" s="20"/>
      <c r="F1598" s="20"/>
      <c r="G1598" s="20"/>
      <c r="H1598" s="21"/>
      <c r="I1598" s="56"/>
    </row>
    <row r="1599" spans="1:9" customFormat="1" ht="19.5" customHeight="1" x14ac:dyDescent="0.2">
      <c r="A1599" s="20"/>
      <c r="B1599" s="129"/>
      <c r="C1599" s="20"/>
      <c r="D1599" s="20"/>
      <c r="E1599" s="20"/>
      <c r="F1599" s="20"/>
      <c r="G1599" s="20"/>
      <c r="H1599" s="21"/>
      <c r="I1599" s="56"/>
    </row>
    <row r="1600" spans="1:9" customFormat="1" ht="19.5" customHeight="1" x14ac:dyDescent="0.2">
      <c r="A1600" s="20"/>
      <c r="B1600" s="129"/>
      <c r="C1600" s="20"/>
      <c r="D1600" s="20"/>
      <c r="E1600" s="20"/>
      <c r="F1600" s="20"/>
      <c r="G1600" s="20"/>
      <c r="H1600" s="21"/>
      <c r="I1600" s="56"/>
    </row>
    <row r="1601" spans="1:9" customFormat="1" ht="19.5" customHeight="1" x14ac:dyDescent="0.2">
      <c r="A1601" s="20"/>
      <c r="B1601" s="129"/>
      <c r="C1601" s="20"/>
      <c r="D1601" s="20"/>
      <c r="E1601" s="20"/>
      <c r="F1601" s="20"/>
      <c r="G1601" s="20"/>
      <c r="H1601" s="21"/>
      <c r="I1601" s="56"/>
    </row>
    <row r="1602" spans="1:9" customFormat="1" ht="19.5" customHeight="1" x14ac:dyDescent="0.2">
      <c r="A1602" s="20"/>
      <c r="B1602" s="129"/>
      <c r="C1602" s="20"/>
      <c r="D1602" s="20"/>
      <c r="E1602" s="20"/>
      <c r="F1602" s="20"/>
      <c r="G1602" s="20"/>
      <c r="H1602" s="21"/>
      <c r="I1602" s="56"/>
    </row>
    <row r="1603" spans="1:9" customFormat="1" ht="19.5" customHeight="1" x14ac:dyDescent="0.2">
      <c r="A1603" s="20"/>
      <c r="B1603" s="129"/>
      <c r="C1603" s="20"/>
      <c r="D1603" s="20"/>
      <c r="E1603" s="20"/>
      <c r="F1603" s="20"/>
      <c r="G1603" s="20"/>
      <c r="H1603" s="21"/>
      <c r="I1603" s="56"/>
    </row>
    <row r="1604" spans="1:9" customFormat="1" ht="19.5" customHeight="1" x14ac:dyDescent="0.2">
      <c r="A1604" s="20"/>
      <c r="B1604" s="129"/>
      <c r="C1604" s="20"/>
      <c r="D1604" s="20"/>
      <c r="E1604" s="20"/>
      <c r="F1604" s="20"/>
      <c r="G1604" s="20"/>
      <c r="H1604" s="21"/>
      <c r="I1604" s="56"/>
    </row>
    <row r="1605" spans="1:9" customFormat="1" ht="19.5" customHeight="1" x14ac:dyDescent="0.2">
      <c r="A1605" s="20"/>
      <c r="B1605" s="129"/>
      <c r="C1605" s="20"/>
      <c r="D1605" s="20"/>
      <c r="E1605" s="20"/>
      <c r="F1605" s="20"/>
      <c r="G1605" s="20"/>
      <c r="H1605" s="21"/>
      <c r="I1605" s="56"/>
    </row>
    <row r="1606" spans="1:9" customFormat="1" ht="19.5" customHeight="1" x14ac:dyDescent="0.2">
      <c r="A1606" s="20"/>
      <c r="B1606" s="129"/>
      <c r="C1606" s="20"/>
      <c r="D1606" s="20"/>
      <c r="E1606" s="20"/>
      <c r="F1606" s="20"/>
      <c r="G1606" s="20"/>
      <c r="H1606" s="21"/>
      <c r="I1606" s="56"/>
    </row>
    <row r="1607" spans="1:9" customFormat="1" ht="19.5" customHeight="1" x14ac:dyDescent="0.2">
      <c r="A1607" s="20"/>
      <c r="B1607" s="129"/>
      <c r="C1607" s="20"/>
      <c r="D1607" s="20"/>
      <c r="E1607" s="20"/>
      <c r="F1607" s="20"/>
      <c r="G1607" s="20"/>
      <c r="H1607" s="21"/>
      <c r="I1607" s="56"/>
    </row>
    <row r="1608" spans="1:9" customFormat="1" ht="19.5" customHeight="1" x14ac:dyDescent="0.2">
      <c r="A1608" s="20"/>
      <c r="B1608" s="129"/>
      <c r="C1608" s="20"/>
      <c r="D1608" s="20"/>
      <c r="E1608" s="20"/>
      <c r="F1608" s="20"/>
      <c r="G1608" s="20"/>
      <c r="H1608" s="21"/>
      <c r="I1608" s="56"/>
    </row>
    <row r="1609" spans="1:9" customFormat="1" ht="19.5" customHeight="1" x14ac:dyDescent="0.2">
      <c r="A1609" s="20"/>
      <c r="B1609" s="129"/>
      <c r="C1609" s="20"/>
      <c r="D1609" s="20"/>
      <c r="E1609" s="20"/>
      <c r="F1609" s="20"/>
      <c r="G1609" s="20"/>
      <c r="H1609" s="21"/>
      <c r="I1609" s="56"/>
    </row>
    <row r="1610" spans="1:9" customFormat="1" ht="19.5" customHeight="1" x14ac:dyDescent="0.2">
      <c r="A1610" s="20"/>
      <c r="B1610" s="129"/>
      <c r="C1610" s="20"/>
      <c r="D1610" s="20"/>
      <c r="E1610" s="20"/>
      <c r="F1610" s="20"/>
      <c r="G1610" s="20"/>
      <c r="H1610" s="21"/>
      <c r="I1610" s="56"/>
    </row>
    <row r="1611" spans="1:9" customFormat="1" ht="19.5" customHeight="1" x14ac:dyDescent="0.2">
      <c r="A1611" s="20"/>
      <c r="B1611" s="129"/>
      <c r="C1611" s="20"/>
      <c r="D1611" s="20"/>
      <c r="E1611" s="20"/>
      <c r="F1611" s="20"/>
      <c r="G1611" s="20"/>
      <c r="H1611" s="21"/>
      <c r="I1611" s="56"/>
    </row>
    <row r="1612" spans="1:9" customFormat="1" ht="19.5" customHeight="1" x14ac:dyDescent="0.2">
      <c r="A1612" s="20"/>
      <c r="B1612" s="129"/>
      <c r="C1612" s="20"/>
      <c r="D1612" s="20"/>
      <c r="E1612" s="20"/>
      <c r="F1612" s="20"/>
      <c r="G1612" s="20"/>
      <c r="H1612" s="21"/>
      <c r="I1612" s="56"/>
    </row>
    <row r="1613" spans="1:9" customFormat="1" ht="19.5" customHeight="1" x14ac:dyDescent="0.2">
      <c r="A1613" s="20"/>
      <c r="B1613" s="129"/>
      <c r="C1613" s="20"/>
      <c r="D1613" s="20"/>
      <c r="E1613" s="20"/>
      <c r="F1613" s="20"/>
      <c r="G1613" s="20"/>
      <c r="H1613" s="21"/>
      <c r="I1613" s="56"/>
    </row>
    <row r="1614" spans="1:9" customFormat="1" ht="19.5" customHeight="1" x14ac:dyDescent="0.2">
      <c r="A1614" s="20"/>
      <c r="B1614" s="129"/>
      <c r="C1614" s="20"/>
      <c r="D1614" s="20"/>
      <c r="E1614" s="20"/>
      <c r="F1614" s="20"/>
      <c r="G1614" s="20"/>
      <c r="H1614" s="21"/>
      <c r="I1614" s="56"/>
    </row>
    <row r="1615" spans="1:9" customFormat="1" ht="19.5" customHeight="1" x14ac:dyDescent="0.2">
      <c r="A1615" s="20"/>
      <c r="B1615" s="129"/>
      <c r="C1615" s="20"/>
      <c r="D1615" s="20"/>
      <c r="E1615" s="20"/>
      <c r="F1615" s="20"/>
      <c r="G1615" s="20"/>
      <c r="H1615" s="21"/>
      <c r="I1615" s="56"/>
    </row>
    <row r="1616" spans="1:9" customFormat="1" ht="19.5" customHeight="1" x14ac:dyDescent="0.2">
      <c r="A1616" s="20"/>
      <c r="B1616" s="129"/>
      <c r="C1616" s="20"/>
      <c r="D1616" s="20"/>
      <c r="E1616" s="20"/>
      <c r="F1616" s="20"/>
      <c r="G1616" s="20"/>
      <c r="H1616" s="21"/>
      <c r="I1616" s="56"/>
    </row>
    <row r="1617" spans="1:9" customFormat="1" ht="19.5" customHeight="1" x14ac:dyDescent="0.2">
      <c r="A1617" s="20"/>
      <c r="B1617" s="129"/>
      <c r="C1617" s="20"/>
      <c r="D1617" s="20"/>
      <c r="E1617" s="20"/>
      <c r="F1617" s="20"/>
      <c r="G1617" s="20"/>
      <c r="H1617" s="21"/>
      <c r="I1617" s="56"/>
    </row>
    <row r="1618" spans="1:9" customFormat="1" ht="19.5" customHeight="1" x14ac:dyDescent="0.2">
      <c r="A1618" s="20"/>
      <c r="B1618" s="129"/>
      <c r="C1618" s="20"/>
      <c r="D1618" s="20"/>
      <c r="E1618" s="20"/>
      <c r="F1618" s="20"/>
      <c r="G1618" s="20"/>
      <c r="H1618" s="21"/>
      <c r="I1618" s="56"/>
    </row>
    <row r="1619" spans="1:9" customFormat="1" ht="19.5" customHeight="1" x14ac:dyDescent="0.2">
      <c r="A1619" s="20"/>
      <c r="B1619" s="129"/>
      <c r="C1619" s="20"/>
      <c r="D1619" s="20"/>
      <c r="E1619" s="20"/>
      <c r="F1619" s="20"/>
      <c r="G1619" s="20"/>
      <c r="H1619" s="21"/>
      <c r="I1619" s="56"/>
    </row>
    <row r="1620" spans="1:9" customFormat="1" ht="19.5" customHeight="1" x14ac:dyDescent="0.2">
      <c r="A1620" s="20"/>
      <c r="B1620" s="129"/>
      <c r="C1620" s="20"/>
      <c r="D1620" s="20"/>
      <c r="E1620" s="20"/>
      <c r="F1620" s="20"/>
      <c r="G1620" s="20"/>
      <c r="H1620" s="21"/>
      <c r="I1620" s="56"/>
    </row>
    <row r="1621" spans="1:9" customFormat="1" ht="19.5" customHeight="1" x14ac:dyDescent="0.2">
      <c r="A1621" s="20"/>
      <c r="B1621" s="129"/>
      <c r="C1621" s="20"/>
      <c r="D1621" s="20"/>
      <c r="E1621" s="20"/>
      <c r="F1621" s="20"/>
      <c r="G1621" s="20"/>
      <c r="H1621" s="21"/>
      <c r="I1621" s="56"/>
    </row>
    <row r="1622" spans="1:9" customFormat="1" ht="19.5" customHeight="1" x14ac:dyDescent="0.2">
      <c r="A1622" s="20"/>
      <c r="B1622" s="129"/>
      <c r="C1622" s="20"/>
      <c r="D1622" s="20"/>
      <c r="E1622" s="20"/>
      <c r="F1622" s="20"/>
      <c r="G1622" s="20"/>
      <c r="H1622" s="21"/>
      <c r="I1622" s="56"/>
    </row>
    <row r="1623" spans="1:9" customFormat="1" ht="19.5" customHeight="1" x14ac:dyDescent="0.2">
      <c r="A1623" s="20"/>
      <c r="B1623" s="129"/>
      <c r="C1623" s="20"/>
      <c r="D1623" s="20"/>
      <c r="E1623" s="20"/>
      <c r="F1623" s="20"/>
      <c r="G1623" s="20"/>
      <c r="H1623" s="21"/>
      <c r="I1623" s="56"/>
    </row>
    <row r="1624" spans="1:9" customFormat="1" ht="19.5" customHeight="1" x14ac:dyDescent="0.2">
      <c r="A1624" s="20"/>
      <c r="B1624" s="129"/>
      <c r="C1624" s="20"/>
      <c r="D1624" s="20"/>
      <c r="E1624" s="20"/>
      <c r="F1624" s="20"/>
      <c r="G1624" s="20"/>
      <c r="H1624" s="21"/>
      <c r="I1624" s="56"/>
    </row>
    <row r="1625" spans="1:9" customFormat="1" ht="19.5" customHeight="1" x14ac:dyDescent="0.2">
      <c r="A1625" s="20"/>
      <c r="B1625" s="129"/>
      <c r="C1625" s="20"/>
      <c r="D1625" s="20"/>
      <c r="E1625" s="20"/>
      <c r="F1625" s="20"/>
      <c r="G1625" s="20"/>
      <c r="H1625" s="21"/>
      <c r="I1625" s="56"/>
    </row>
    <row r="1626" spans="1:9" customFormat="1" ht="19.5" customHeight="1" x14ac:dyDescent="0.2">
      <c r="A1626" s="20"/>
      <c r="B1626" s="129"/>
      <c r="C1626" s="20"/>
      <c r="D1626" s="20"/>
      <c r="E1626" s="20"/>
      <c r="F1626" s="20"/>
      <c r="G1626" s="20"/>
      <c r="H1626" s="21"/>
      <c r="I1626" s="56"/>
    </row>
    <row r="1627" spans="1:9" customFormat="1" ht="19.5" customHeight="1" x14ac:dyDescent="0.2">
      <c r="A1627" s="20"/>
      <c r="B1627" s="129"/>
      <c r="C1627" s="20"/>
      <c r="D1627" s="20"/>
      <c r="E1627" s="20"/>
      <c r="F1627" s="20"/>
      <c r="G1627" s="20"/>
      <c r="H1627" s="21"/>
      <c r="I1627" s="56"/>
    </row>
    <row r="1628" spans="1:9" customFormat="1" ht="19.5" customHeight="1" x14ac:dyDescent="0.2">
      <c r="A1628" s="20"/>
      <c r="B1628" s="129"/>
      <c r="C1628" s="20"/>
      <c r="D1628" s="20"/>
      <c r="E1628" s="20"/>
      <c r="F1628" s="20"/>
      <c r="G1628" s="20"/>
      <c r="H1628" s="21"/>
      <c r="I1628" s="56"/>
    </row>
    <row r="1629" spans="1:9" customFormat="1" ht="19.5" customHeight="1" x14ac:dyDescent="0.2">
      <c r="A1629" s="20"/>
      <c r="B1629" s="129"/>
      <c r="C1629" s="20"/>
      <c r="D1629" s="20"/>
      <c r="E1629" s="20"/>
      <c r="F1629" s="20"/>
      <c r="G1629" s="20"/>
      <c r="H1629" s="21"/>
      <c r="I1629" s="56"/>
    </row>
  </sheetData>
  <mergeCells count="7">
    <mergeCell ref="A1:H1"/>
    <mergeCell ref="B10:B11"/>
    <mergeCell ref="C10:C11"/>
    <mergeCell ref="D10:G10"/>
    <mergeCell ref="H10:H11"/>
    <mergeCell ref="A5:C5"/>
    <mergeCell ref="A10:A11"/>
  </mergeCells>
  <pageMargins left="0.70866141732283472" right="0.70866141732283472" top="0.35433070866141736" bottom="0.15748031496062992" header="0.31496062992125984" footer="0.15748031496062992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4"/>
  <sheetViews>
    <sheetView tabSelected="1" zoomScaleNormal="100" workbookViewId="0">
      <pane ySplit="11" topLeftCell="A75" activePane="bottomLeft" state="frozen"/>
      <selection pane="bottomLeft" activeCell="I85" sqref="I85"/>
    </sheetView>
  </sheetViews>
  <sheetFormatPr defaultRowHeight="14.25" customHeight="1" x14ac:dyDescent="0.2"/>
  <cols>
    <col min="1" max="1" width="24.140625" customWidth="1"/>
    <col min="2" max="2" width="56" style="58" customWidth="1"/>
    <col min="3" max="3" width="19.42578125" customWidth="1"/>
    <col min="4" max="4" width="19.140625" customWidth="1"/>
    <col min="5" max="5" width="16.7109375" customWidth="1"/>
    <col min="6" max="6" width="14.28515625" customWidth="1"/>
    <col min="7" max="7" width="16.28515625" customWidth="1"/>
    <col min="8" max="8" width="20.7109375" style="5" customWidth="1"/>
    <col min="9" max="9" width="32.85546875" customWidth="1"/>
    <col min="10" max="10" width="18.85546875" customWidth="1"/>
    <col min="11" max="11" width="17.28515625" customWidth="1"/>
    <col min="12" max="12" width="15.140625" customWidth="1"/>
    <col min="13" max="13" width="14.140625" customWidth="1"/>
    <col min="15" max="15" width="14.42578125" customWidth="1"/>
  </cols>
  <sheetData>
    <row r="1" spans="1:9" ht="24.75" customHeight="1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9" s="1" customFormat="1" ht="14.25" customHeight="1" x14ac:dyDescent="0.25">
      <c r="A2" s="44" t="s">
        <v>1</v>
      </c>
      <c r="B2" s="87"/>
      <c r="C2" s="44"/>
      <c r="D2" s="6"/>
      <c r="E2" s="36"/>
      <c r="F2" s="36"/>
      <c r="G2" s="37"/>
      <c r="H2" s="38"/>
    </row>
    <row r="3" spans="1:9" s="1" customFormat="1" ht="14.25" customHeight="1" x14ac:dyDescent="0.2">
      <c r="A3" s="29" t="s">
        <v>30</v>
      </c>
      <c r="B3" s="78"/>
      <c r="C3" s="29"/>
      <c r="D3" s="29"/>
      <c r="E3" s="39"/>
      <c r="F3" s="39"/>
      <c r="G3" s="39"/>
      <c r="H3" s="38"/>
    </row>
    <row r="4" spans="1:9" s="1" customFormat="1" ht="14.25" customHeight="1" x14ac:dyDescent="0.2">
      <c r="A4" s="29" t="s">
        <v>31</v>
      </c>
      <c r="B4" s="78"/>
      <c r="C4" s="29"/>
      <c r="D4" s="29"/>
      <c r="E4" s="39"/>
      <c r="F4" s="37"/>
      <c r="G4" s="37"/>
      <c r="H4" s="38"/>
    </row>
    <row r="5" spans="1:9" s="1" customFormat="1" ht="14.25" customHeight="1" thickBot="1" x14ac:dyDescent="0.3">
      <c r="A5" s="17"/>
      <c r="B5" s="88"/>
      <c r="C5" s="18"/>
      <c r="D5" s="15"/>
      <c r="E5" s="39"/>
      <c r="F5" s="37"/>
      <c r="G5" s="37"/>
      <c r="H5" s="38"/>
    </row>
    <row r="6" spans="1:9" s="1" customFormat="1" ht="14.25" customHeight="1" x14ac:dyDescent="0.2">
      <c r="A6" s="30" t="s">
        <v>4</v>
      </c>
      <c r="B6" s="79" t="s">
        <v>5</v>
      </c>
      <c r="C6" s="79" t="s">
        <v>6</v>
      </c>
      <c r="D6" s="40"/>
      <c r="E6" s="40"/>
      <c r="F6" s="37"/>
      <c r="G6" s="37"/>
      <c r="H6" s="38"/>
    </row>
    <row r="7" spans="1:9" s="1" customFormat="1" ht="14.25" customHeight="1" thickBot="1" x14ac:dyDescent="0.25">
      <c r="A7" s="32">
        <v>302031</v>
      </c>
      <c r="B7" s="80" t="s">
        <v>32</v>
      </c>
      <c r="C7" s="80">
        <v>33653</v>
      </c>
      <c r="D7" s="34"/>
      <c r="E7" s="34"/>
      <c r="F7" s="34"/>
      <c r="G7" s="34"/>
      <c r="H7" s="38"/>
      <c r="I7" s="49"/>
    </row>
    <row r="8" spans="1:9" s="1" customFormat="1" ht="14.25" customHeight="1" x14ac:dyDescent="0.2">
      <c r="A8" s="42"/>
      <c r="B8" s="81"/>
      <c r="C8" s="34"/>
      <c r="D8" s="34"/>
      <c r="E8" s="34"/>
      <c r="F8" s="34"/>
      <c r="G8" s="34"/>
      <c r="H8" s="38"/>
    </row>
    <row r="9" spans="1:9" ht="14.25" customHeight="1" thickBot="1" x14ac:dyDescent="0.25">
      <c r="A9" s="41"/>
      <c r="B9" s="82"/>
      <c r="C9" s="34"/>
      <c r="D9" s="135"/>
      <c r="E9" s="34"/>
      <c r="F9" s="34"/>
      <c r="G9" s="34"/>
      <c r="H9" s="35"/>
    </row>
    <row r="10" spans="1:9" ht="14.25" customHeight="1" x14ac:dyDescent="0.2">
      <c r="A10" s="426" t="s">
        <v>8</v>
      </c>
      <c r="B10" s="418" t="s">
        <v>28</v>
      </c>
      <c r="C10" s="418" t="s">
        <v>10</v>
      </c>
      <c r="D10" s="421" t="s">
        <v>11</v>
      </c>
      <c r="E10" s="422"/>
      <c r="F10" s="422"/>
      <c r="G10" s="423"/>
      <c r="H10" s="424" t="s">
        <v>12</v>
      </c>
    </row>
    <row r="11" spans="1:9" ht="14.25" customHeight="1" thickBot="1" x14ac:dyDescent="0.25">
      <c r="A11" s="427"/>
      <c r="B11" s="419"/>
      <c r="C11" s="419"/>
      <c r="D11" s="321" t="s">
        <v>13</v>
      </c>
      <c r="E11" s="46" t="s">
        <v>14</v>
      </c>
      <c r="F11" s="321" t="s">
        <v>15</v>
      </c>
      <c r="G11" s="46" t="s">
        <v>16</v>
      </c>
      <c r="H11" s="425"/>
    </row>
    <row r="12" spans="1:9" s="287" customFormat="1" ht="18.75" customHeight="1" x14ac:dyDescent="0.2">
      <c r="A12" s="229" t="s">
        <v>853</v>
      </c>
      <c r="B12" s="97" t="s">
        <v>858</v>
      </c>
      <c r="C12" s="273">
        <f>SUM(D12:G12)</f>
        <v>1256162.3700000001</v>
      </c>
      <c r="D12" s="230"/>
      <c r="E12" s="98">
        <v>661138.09</v>
      </c>
      <c r="F12" s="230"/>
      <c r="G12" s="98">
        <v>595024.28</v>
      </c>
      <c r="H12" s="369">
        <v>45370</v>
      </c>
      <c r="I12" s="368"/>
    </row>
    <row r="13" spans="1:9" s="287" customFormat="1" ht="18.75" customHeight="1" x14ac:dyDescent="0.2">
      <c r="A13" s="169" t="s">
        <v>854</v>
      </c>
      <c r="B13" s="86" t="s">
        <v>858</v>
      </c>
      <c r="C13" s="272">
        <f t="shared" ref="C13:C48" si="0">SUM(D13:G13)</f>
        <v>439107.01</v>
      </c>
      <c r="D13" s="201"/>
      <c r="E13" s="2">
        <v>231108.96</v>
      </c>
      <c r="F13" s="201"/>
      <c r="G13" s="2">
        <v>207998.05</v>
      </c>
      <c r="H13" s="233">
        <v>45370</v>
      </c>
      <c r="I13" s="368"/>
    </row>
    <row r="14" spans="1:9" s="287" customFormat="1" ht="18.75" customHeight="1" x14ac:dyDescent="0.2">
      <c r="A14" s="169" t="s">
        <v>855</v>
      </c>
      <c r="B14" s="86" t="s">
        <v>858</v>
      </c>
      <c r="C14" s="272">
        <f t="shared" si="0"/>
        <v>492943.64</v>
      </c>
      <c r="D14" s="201"/>
      <c r="E14" s="2">
        <v>259444.02</v>
      </c>
      <c r="F14" s="201"/>
      <c r="G14" s="2">
        <v>233499.62</v>
      </c>
      <c r="H14" s="235">
        <v>45370</v>
      </c>
      <c r="I14" s="368"/>
    </row>
    <row r="15" spans="1:9" s="287" customFormat="1" ht="18.75" customHeight="1" x14ac:dyDescent="0.2">
      <c r="A15" s="169" t="s">
        <v>856</v>
      </c>
      <c r="B15" s="86" t="s">
        <v>858</v>
      </c>
      <c r="C15" s="272">
        <f t="shared" si="0"/>
        <v>59128.869999999995</v>
      </c>
      <c r="D15" s="201"/>
      <c r="E15" s="2">
        <v>31120.46</v>
      </c>
      <c r="F15" s="201"/>
      <c r="G15" s="2">
        <v>28008.41</v>
      </c>
      <c r="H15" s="233">
        <v>45370</v>
      </c>
      <c r="I15" s="368"/>
    </row>
    <row r="16" spans="1:9" ht="18.75" customHeight="1" x14ac:dyDescent="0.2">
      <c r="A16" s="169" t="s">
        <v>857</v>
      </c>
      <c r="B16" s="86" t="s">
        <v>859</v>
      </c>
      <c r="C16" s="325">
        <f t="shared" si="0"/>
        <v>927.29</v>
      </c>
      <c r="D16" s="338"/>
      <c r="E16" s="206">
        <v>866.15</v>
      </c>
      <c r="F16" s="338"/>
      <c r="G16" s="206">
        <v>61.14</v>
      </c>
      <c r="H16" s="235">
        <v>45370</v>
      </c>
    </row>
    <row r="17" spans="1:8" ht="18.75" customHeight="1" x14ac:dyDescent="0.2">
      <c r="A17" s="169" t="s">
        <v>1466</v>
      </c>
      <c r="B17" s="86" t="s">
        <v>275</v>
      </c>
      <c r="C17" s="325">
        <f t="shared" si="0"/>
        <v>667123.7300000001</v>
      </c>
      <c r="D17" s="201"/>
      <c r="E17" s="2">
        <v>596900.18000000005</v>
      </c>
      <c r="F17" s="201"/>
      <c r="G17" s="2">
        <v>70223.55</v>
      </c>
      <c r="H17" s="235">
        <v>45370</v>
      </c>
    </row>
    <row r="18" spans="1:8" ht="18.75" customHeight="1" x14ac:dyDescent="0.2">
      <c r="A18" s="169" t="s">
        <v>1467</v>
      </c>
      <c r="B18" s="86" t="s">
        <v>275</v>
      </c>
      <c r="C18" s="325">
        <f t="shared" si="0"/>
        <v>90000.17</v>
      </c>
      <c r="D18" s="201"/>
      <c r="E18" s="2">
        <v>80526.47</v>
      </c>
      <c r="F18" s="201"/>
      <c r="G18" s="2">
        <v>9473.7000000000007</v>
      </c>
      <c r="H18" s="233">
        <v>45370</v>
      </c>
    </row>
    <row r="19" spans="1:8" ht="18.75" customHeight="1" x14ac:dyDescent="0.2">
      <c r="A19" s="169" t="s">
        <v>1468</v>
      </c>
      <c r="B19" s="86" t="s">
        <v>275</v>
      </c>
      <c r="C19" s="325">
        <f t="shared" si="0"/>
        <v>37999.620000000003</v>
      </c>
      <c r="D19" s="201"/>
      <c r="E19" s="2">
        <v>33999.660000000003</v>
      </c>
      <c r="F19" s="201"/>
      <c r="G19" s="2">
        <v>3999.96</v>
      </c>
      <c r="H19" s="235">
        <v>45370</v>
      </c>
    </row>
    <row r="20" spans="1:8" ht="18.75" customHeight="1" x14ac:dyDescent="0.2">
      <c r="A20" s="169" t="s">
        <v>1469</v>
      </c>
      <c r="B20" s="86" t="s">
        <v>275</v>
      </c>
      <c r="C20" s="325">
        <f t="shared" si="0"/>
        <v>262878.75</v>
      </c>
      <c r="D20" s="201"/>
      <c r="E20" s="2">
        <v>235207.3</v>
      </c>
      <c r="F20" s="201"/>
      <c r="G20" s="2">
        <v>27671.45</v>
      </c>
      <c r="H20" s="235">
        <v>45370</v>
      </c>
    </row>
    <row r="21" spans="1:8" ht="18.75" customHeight="1" x14ac:dyDescent="0.2">
      <c r="A21" s="169" t="s">
        <v>1470</v>
      </c>
      <c r="B21" s="86" t="s">
        <v>275</v>
      </c>
      <c r="C21" s="325">
        <f t="shared" si="0"/>
        <v>250667.93</v>
      </c>
      <c r="D21" s="201"/>
      <c r="E21" s="2">
        <v>224281.83</v>
      </c>
      <c r="F21" s="201"/>
      <c r="G21" s="2">
        <v>26386.1</v>
      </c>
      <c r="H21" s="233">
        <v>45370</v>
      </c>
    </row>
    <row r="22" spans="1:8" ht="18.75" customHeight="1" x14ac:dyDescent="0.2">
      <c r="A22" s="169" t="s">
        <v>1471</v>
      </c>
      <c r="B22" s="86" t="s">
        <v>275</v>
      </c>
      <c r="C22" s="325">
        <f t="shared" si="0"/>
        <v>119067.76</v>
      </c>
      <c r="D22" s="201"/>
      <c r="E22" s="2">
        <v>106534.31</v>
      </c>
      <c r="F22" s="201"/>
      <c r="G22" s="2">
        <v>12533.45</v>
      </c>
      <c r="H22" s="235">
        <v>45370</v>
      </c>
    </row>
    <row r="23" spans="1:8" ht="18.75" customHeight="1" x14ac:dyDescent="0.2">
      <c r="A23" s="169" t="s">
        <v>1472</v>
      </c>
      <c r="B23" s="86" t="s">
        <v>858</v>
      </c>
      <c r="C23" s="325">
        <f t="shared" si="0"/>
        <v>1278153.05</v>
      </c>
      <c r="D23" s="201"/>
      <c r="E23" s="2">
        <v>1143610.6200000001</v>
      </c>
      <c r="F23" s="201"/>
      <c r="G23" s="2">
        <v>134542.43</v>
      </c>
      <c r="H23" s="235">
        <v>45370</v>
      </c>
    </row>
    <row r="24" spans="1:8" ht="18.75" customHeight="1" x14ac:dyDescent="0.2">
      <c r="A24" s="169" t="s">
        <v>1473</v>
      </c>
      <c r="B24" s="86" t="s">
        <v>858</v>
      </c>
      <c r="C24" s="325">
        <f t="shared" si="0"/>
        <v>78752.05</v>
      </c>
      <c r="D24" s="201"/>
      <c r="E24" s="2">
        <v>70462.36</v>
      </c>
      <c r="F24" s="201"/>
      <c r="G24" s="2">
        <v>8289.69</v>
      </c>
      <c r="H24" s="233">
        <v>45370</v>
      </c>
    </row>
    <row r="25" spans="1:8" ht="18.75" customHeight="1" x14ac:dyDescent="0.2">
      <c r="A25" s="169" t="s">
        <v>1474</v>
      </c>
      <c r="B25" s="86" t="s">
        <v>858</v>
      </c>
      <c r="C25" s="325">
        <f t="shared" si="0"/>
        <v>168932.84</v>
      </c>
      <c r="D25" s="201"/>
      <c r="E25" s="2">
        <v>151150.44</v>
      </c>
      <c r="F25" s="201"/>
      <c r="G25" s="2">
        <v>17782.400000000001</v>
      </c>
      <c r="H25" s="235">
        <v>45370</v>
      </c>
    </row>
    <row r="26" spans="1:8" ht="18.75" customHeight="1" x14ac:dyDescent="0.2">
      <c r="A26" s="169" t="s">
        <v>1475</v>
      </c>
      <c r="B26" s="86" t="s">
        <v>858</v>
      </c>
      <c r="C26" s="325">
        <f t="shared" si="0"/>
        <v>46585.8</v>
      </c>
      <c r="D26" s="201"/>
      <c r="E26" s="2">
        <v>41682.03</v>
      </c>
      <c r="F26" s="201"/>
      <c r="G26" s="2">
        <v>4903.7700000000004</v>
      </c>
      <c r="H26" s="235">
        <v>45370</v>
      </c>
    </row>
    <row r="27" spans="1:8" ht="18.75" customHeight="1" x14ac:dyDescent="0.2">
      <c r="A27" s="169" t="s">
        <v>1476</v>
      </c>
      <c r="B27" s="86" t="s">
        <v>858</v>
      </c>
      <c r="C27" s="325">
        <f t="shared" si="0"/>
        <v>239556.16</v>
      </c>
      <c r="D27" s="201"/>
      <c r="E27" s="2">
        <v>214339.72</v>
      </c>
      <c r="F27" s="201"/>
      <c r="G27" s="2">
        <v>25216.44</v>
      </c>
      <c r="H27" s="233">
        <v>45370</v>
      </c>
    </row>
    <row r="28" spans="1:8" ht="18.75" customHeight="1" x14ac:dyDescent="0.2">
      <c r="A28" s="169" t="s">
        <v>1477</v>
      </c>
      <c r="B28" s="86" t="s">
        <v>858</v>
      </c>
      <c r="C28" s="325">
        <f t="shared" si="0"/>
        <v>105554.68</v>
      </c>
      <c r="D28" s="201"/>
      <c r="E28" s="2">
        <v>55555.1</v>
      </c>
      <c r="F28" s="201"/>
      <c r="G28" s="2">
        <v>49999.58</v>
      </c>
      <c r="H28" s="235">
        <v>45370</v>
      </c>
    </row>
    <row r="29" spans="1:8" ht="18.75" customHeight="1" x14ac:dyDescent="0.2">
      <c r="A29" s="169" t="s">
        <v>1478</v>
      </c>
      <c r="B29" s="86" t="s">
        <v>858</v>
      </c>
      <c r="C29" s="325">
        <f t="shared" si="0"/>
        <v>83209.489999999991</v>
      </c>
      <c r="D29" s="201"/>
      <c r="E29" s="2">
        <v>43794.47</v>
      </c>
      <c r="F29" s="201"/>
      <c r="G29" s="2">
        <v>39415.019999999997</v>
      </c>
      <c r="H29" s="235">
        <v>45370</v>
      </c>
    </row>
    <row r="30" spans="1:8" ht="18.75" customHeight="1" x14ac:dyDescent="0.2">
      <c r="A30" s="169" t="s">
        <v>1479</v>
      </c>
      <c r="B30" s="86" t="s">
        <v>858</v>
      </c>
      <c r="C30" s="325">
        <f t="shared" si="0"/>
        <v>167512.14000000001</v>
      </c>
      <c r="D30" s="201"/>
      <c r="E30" s="2">
        <v>149879.28</v>
      </c>
      <c r="F30" s="201"/>
      <c r="G30" s="2">
        <v>17632.86</v>
      </c>
      <c r="H30" s="233">
        <v>45370</v>
      </c>
    </row>
    <row r="31" spans="1:8" ht="18.75" customHeight="1" x14ac:dyDescent="0.2">
      <c r="A31" s="169" t="s">
        <v>1480</v>
      </c>
      <c r="B31" s="86" t="s">
        <v>858</v>
      </c>
      <c r="C31" s="325">
        <f t="shared" si="0"/>
        <v>128347.1</v>
      </c>
      <c r="D31" s="201"/>
      <c r="E31" s="2">
        <v>114836.88</v>
      </c>
      <c r="F31" s="201"/>
      <c r="G31" s="2">
        <v>13510.22</v>
      </c>
      <c r="H31" s="235">
        <v>45370</v>
      </c>
    </row>
    <row r="32" spans="1:8" ht="18.75" customHeight="1" x14ac:dyDescent="0.2">
      <c r="A32" s="169" t="s">
        <v>1481</v>
      </c>
      <c r="B32" s="86" t="s">
        <v>858</v>
      </c>
      <c r="C32" s="325">
        <f t="shared" si="0"/>
        <v>731800.81</v>
      </c>
      <c r="D32" s="201"/>
      <c r="E32" s="2">
        <v>654769.14</v>
      </c>
      <c r="F32" s="201"/>
      <c r="G32" s="2">
        <v>77031.67</v>
      </c>
      <c r="H32" s="235">
        <v>45370</v>
      </c>
    </row>
    <row r="33" spans="1:8" ht="18.75" customHeight="1" x14ac:dyDescent="0.2">
      <c r="A33" s="169" t="s">
        <v>1482</v>
      </c>
      <c r="B33" s="86" t="s">
        <v>858</v>
      </c>
      <c r="C33" s="325">
        <f t="shared" si="0"/>
        <v>52516.35</v>
      </c>
      <c r="D33" s="201"/>
      <c r="E33" s="2">
        <v>46988.31</v>
      </c>
      <c r="F33" s="201"/>
      <c r="G33" s="2">
        <v>5528.04</v>
      </c>
      <c r="H33" s="233">
        <v>45370</v>
      </c>
    </row>
    <row r="34" spans="1:8" ht="18.75" customHeight="1" x14ac:dyDescent="0.2">
      <c r="A34" s="169" t="s">
        <v>1483</v>
      </c>
      <c r="B34" s="86" t="s">
        <v>1498</v>
      </c>
      <c r="C34" s="325">
        <f t="shared" si="0"/>
        <v>21340.800000000003</v>
      </c>
      <c r="D34" s="201"/>
      <c r="E34" s="2">
        <v>19094.400000000001</v>
      </c>
      <c r="F34" s="201"/>
      <c r="G34" s="2">
        <v>2246.4</v>
      </c>
      <c r="H34" s="235">
        <v>45370</v>
      </c>
    </row>
    <row r="35" spans="1:8" ht="18.75" customHeight="1" x14ac:dyDescent="0.2">
      <c r="A35" s="169" t="s">
        <v>1484</v>
      </c>
      <c r="B35" s="86" t="s">
        <v>1498</v>
      </c>
      <c r="C35" s="325">
        <f t="shared" si="0"/>
        <v>17100</v>
      </c>
      <c r="D35" s="201"/>
      <c r="E35" s="2">
        <v>15300</v>
      </c>
      <c r="F35" s="201"/>
      <c r="G35" s="2">
        <v>1800</v>
      </c>
      <c r="H35" s="235">
        <v>45370</v>
      </c>
    </row>
    <row r="36" spans="1:8" ht="18.75" customHeight="1" x14ac:dyDescent="0.2">
      <c r="A36" s="169" t="s">
        <v>1485</v>
      </c>
      <c r="B36" s="86" t="s">
        <v>1498</v>
      </c>
      <c r="C36" s="325">
        <f t="shared" si="0"/>
        <v>114335.73</v>
      </c>
      <c r="D36" s="201"/>
      <c r="E36" s="2">
        <v>102300.39</v>
      </c>
      <c r="F36" s="201"/>
      <c r="G36" s="2">
        <v>12035.34</v>
      </c>
      <c r="H36" s="233">
        <v>45370</v>
      </c>
    </row>
    <row r="37" spans="1:8" ht="18.75" customHeight="1" x14ac:dyDescent="0.2">
      <c r="A37" s="169" t="s">
        <v>1486</v>
      </c>
      <c r="B37" s="86" t="s">
        <v>312</v>
      </c>
      <c r="C37" s="325">
        <f t="shared" si="0"/>
        <v>106068.06</v>
      </c>
      <c r="D37" s="201"/>
      <c r="E37" s="2">
        <v>94903</v>
      </c>
      <c r="F37" s="201"/>
      <c r="G37" s="2">
        <v>11165.06</v>
      </c>
      <c r="H37" s="235">
        <v>45370</v>
      </c>
    </row>
    <row r="38" spans="1:8" ht="18.75" customHeight="1" x14ac:dyDescent="0.2">
      <c r="A38" s="169" t="s">
        <v>1487</v>
      </c>
      <c r="B38" s="86" t="s">
        <v>312</v>
      </c>
      <c r="C38" s="325">
        <f t="shared" si="0"/>
        <v>1012010.3</v>
      </c>
      <c r="D38" s="201"/>
      <c r="E38" s="2">
        <v>905482.9</v>
      </c>
      <c r="F38" s="201"/>
      <c r="G38" s="2">
        <v>106527.4</v>
      </c>
      <c r="H38" s="235">
        <v>45370</v>
      </c>
    </row>
    <row r="39" spans="1:8" ht="18.75" customHeight="1" x14ac:dyDescent="0.2">
      <c r="A39" s="169" t="s">
        <v>1488</v>
      </c>
      <c r="B39" s="86" t="s">
        <v>123</v>
      </c>
      <c r="C39" s="325">
        <f t="shared" si="0"/>
        <v>177041.97</v>
      </c>
      <c r="D39" s="201"/>
      <c r="E39" s="2">
        <v>158405.97</v>
      </c>
      <c r="F39" s="201"/>
      <c r="G39" s="2">
        <v>18636</v>
      </c>
      <c r="H39" s="233">
        <v>45370</v>
      </c>
    </row>
    <row r="40" spans="1:8" ht="18.75" customHeight="1" x14ac:dyDescent="0.2">
      <c r="A40" s="169" t="s">
        <v>1489</v>
      </c>
      <c r="B40" s="86" t="s">
        <v>1499</v>
      </c>
      <c r="C40" s="325">
        <f t="shared" si="0"/>
        <v>14333.03</v>
      </c>
      <c r="D40" s="201"/>
      <c r="E40" s="2">
        <v>12824.29</v>
      </c>
      <c r="F40" s="201"/>
      <c r="G40" s="2">
        <v>1508.74</v>
      </c>
      <c r="H40" s="235">
        <v>45370</v>
      </c>
    </row>
    <row r="41" spans="1:8" ht="18.75" customHeight="1" x14ac:dyDescent="0.2">
      <c r="A41" s="169" t="s">
        <v>1490</v>
      </c>
      <c r="B41" s="86" t="s">
        <v>1500</v>
      </c>
      <c r="C41" s="325">
        <f t="shared" si="0"/>
        <v>6069.07</v>
      </c>
      <c r="D41" s="201"/>
      <c r="E41" s="2">
        <v>5430.23</v>
      </c>
      <c r="F41" s="201"/>
      <c r="G41" s="2">
        <v>638.84</v>
      </c>
      <c r="H41" s="235">
        <v>45370</v>
      </c>
    </row>
    <row r="42" spans="1:8" ht="18.75" customHeight="1" x14ac:dyDescent="0.2">
      <c r="A42" s="169" t="s">
        <v>1491</v>
      </c>
      <c r="B42" s="86" t="s">
        <v>1501</v>
      </c>
      <c r="C42" s="325">
        <f t="shared" si="0"/>
        <v>7314.2</v>
      </c>
      <c r="D42" s="201"/>
      <c r="E42" s="2">
        <v>6544.29</v>
      </c>
      <c r="F42" s="201"/>
      <c r="G42" s="2">
        <v>769.91</v>
      </c>
      <c r="H42" s="233">
        <v>45370</v>
      </c>
    </row>
    <row r="43" spans="1:8" ht="18.75" customHeight="1" x14ac:dyDescent="0.2">
      <c r="A43" s="169" t="s">
        <v>1492</v>
      </c>
      <c r="B43" s="86" t="s">
        <v>1502</v>
      </c>
      <c r="C43" s="325">
        <f t="shared" si="0"/>
        <v>47693.8</v>
      </c>
      <c r="D43" s="201"/>
      <c r="E43" s="2">
        <v>42673.4</v>
      </c>
      <c r="F43" s="201"/>
      <c r="G43" s="2">
        <v>5020.3999999999996</v>
      </c>
      <c r="H43" s="235">
        <v>45370</v>
      </c>
    </row>
    <row r="44" spans="1:8" ht="18.75" customHeight="1" x14ac:dyDescent="0.2">
      <c r="A44" s="169" t="s">
        <v>1493</v>
      </c>
      <c r="B44" s="86" t="s">
        <v>1503</v>
      </c>
      <c r="C44" s="325">
        <f t="shared" si="0"/>
        <v>27375.75</v>
      </c>
      <c r="D44" s="201"/>
      <c r="E44" s="2">
        <v>26145.37</v>
      </c>
      <c r="F44" s="201"/>
      <c r="G44" s="2">
        <v>1230.3800000000001</v>
      </c>
      <c r="H44" s="235">
        <v>45370</v>
      </c>
    </row>
    <row r="45" spans="1:8" ht="18.75" customHeight="1" x14ac:dyDescent="0.2">
      <c r="A45" s="169" t="s">
        <v>1494</v>
      </c>
      <c r="B45" s="86" t="s">
        <v>1504</v>
      </c>
      <c r="C45" s="325">
        <f t="shared" si="0"/>
        <v>10708.06</v>
      </c>
      <c r="D45" s="201"/>
      <c r="E45" s="2">
        <v>9580.89</v>
      </c>
      <c r="F45" s="201"/>
      <c r="G45" s="2">
        <v>1127.17</v>
      </c>
      <c r="H45" s="233">
        <v>45370</v>
      </c>
    </row>
    <row r="46" spans="1:8" ht="18.75" customHeight="1" x14ac:dyDescent="0.2">
      <c r="A46" s="169" t="s">
        <v>1495</v>
      </c>
      <c r="B46" s="86" t="s">
        <v>1504</v>
      </c>
      <c r="C46" s="325">
        <f t="shared" si="0"/>
        <v>4561.5200000000004</v>
      </c>
      <c r="D46" s="201"/>
      <c r="E46" s="2">
        <v>4081.36</v>
      </c>
      <c r="F46" s="201"/>
      <c r="G46" s="2">
        <v>480.16</v>
      </c>
      <c r="H46" s="235">
        <v>45370</v>
      </c>
    </row>
    <row r="47" spans="1:8" ht="18.75" customHeight="1" x14ac:dyDescent="0.2">
      <c r="A47" s="169" t="s">
        <v>1496</v>
      </c>
      <c r="B47" s="86" t="s">
        <v>1505</v>
      </c>
      <c r="C47" s="325">
        <f t="shared" si="0"/>
        <v>26338.89</v>
      </c>
      <c r="D47" s="201"/>
      <c r="E47" s="2">
        <v>23566.37</v>
      </c>
      <c r="F47" s="201"/>
      <c r="G47" s="2">
        <v>2772.52</v>
      </c>
      <c r="H47" s="235">
        <v>45370</v>
      </c>
    </row>
    <row r="48" spans="1:8" ht="18.75" customHeight="1" x14ac:dyDescent="0.2">
      <c r="A48" s="169" t="s">
        <v>1497</v>
      </c>
      <c r="B48" s="86" t="s">
        <v>1506</v>
      </c>
      <c r="C48" s="325">
        <f t="shared" si="0"/>
        <v>3233.8</v>
      </c>
      <c r="D48" s="201"/>
      <c r="E48" s="2">
        <v>2893.4</v>
      </c>
      <c r="F48" s="201"/>
      <c r="G48" s="2">
        <v>340.4</v>
      </c>
      <c r="H48" s="233">
        <v>45370</v>
      </c>
    </row>
    <row r="49" spans="1:9" s="6" customFormat="1" ht="18.75" customHeight="1" x14ac:dyDescent="0.2">
      <c r="A49" s="348" t="s">
        <v>371</v>
      </c>
      <c r="B49" s="324"/>
      <c r="C49" s="74">
        <f>SUM(C12:C48)</f>
        <v>8352452.589999998</v>
      </c>
      <c r="D49" s="74">
        <f t="shared" ref="D49:G49" si="1">SUM(D12:D48)</f>
        <v>0</v>
      </c>
      <c r="E49" s="74">
        <f t="shared" si="1"/>
        <v>6577422.040000001</v>
      </c>
      <c r="F49" s="74">
        <f t="shared" si="1"/>
        <v>0</v>
      </c>
      <c r="G49" s="74">
        <f t="shared" si="1"/>
        <v>1775030.5499999993</v>
      </c>
      <c r="H49" s="349"/>
      <c r="I49"/>
    </row>
    <row r="50" spans="1:9" s="6" customFormat="1" ht="18.75" customHeight="1" x14ac:dyDescent="0.2">
      <c r="A50" s="169" t="s">
        <v>1670</v>
      </c>
      <c r="B50" s="86" t="s">
        <v>858</v>
      </c>
      <c r="C50" s="282">
        <f>SUM(D50:G50)</f>
        <v>119340.76000000001</v>
      </c>
      <c r="D50" s="282"/>
      <c r="E50" s="2">
        <v>62810.93</v>
      </c>
      <c r="F50" s="282"/>
      <c r="G50" s="2">
        <v>56529.83</v>
      </c>
      <c r="H50" s="354">
        <v>45385</v>
      </c>
      <c r="I50"/>
    </row>
    <row r="51" spans="1:9" s="6" customFormat="1" ht="18.75" customHeight="1" x14ac:dyDescent="0.2">
      <c r="A51" s="169" t="s">
        <v>1671</v>
      </c>
      <c r="B51" s="86" t="s">
        <v>858</v>
      </c>
      <c r="C51" s="282">
        <f t="shared" ref="C51:C62" si="2">SUM(D51:G51)</f>
        <v>159248.06</v>
      </c>
      <c r="D51" s="282"/>
      <c r="E51" s="2">
        <v>142485.10999999999</v>
      </c>
      <c r="F51" s="282"/>
      <c r="G51" s="2">
        <v>16762.95</v>
      </c>
      <c r="H51" s="354">
        <v>45385</v>
      </c>
      <c r="I51"/>
    </row>
    <row r="52" spans="1:9" s="6" customFormat="1" ht="18.75" customHeight="1" x14ac:dyDescent="0.2">
      <c r="A52" s="169" t="s">
        <v>1672</v>
      </c>
      <c r="B52" s="86" t="s">
        <v>1498</v>
      </c>
      <c r="C52" s="282">
        <f t="shared" si="2"/>
        <v>170842.52000000002</v>
      </c>
      <c r="D52" s="282"/>
      <c r="E52" s="2">
        <v>152859.1</v>
      </c>
      <c r="F52" s="282"/>
      <c r="G52" s="2">
        <v>17983.419999999998</v>
      </c>
      <c r="H52" s="354">
        <v>45385</v>
      </c>
      <c r="I52"/>
    </row>
    <row r="53" spans="1:9" s="6" customFormat="1" ht="18.75" customHeight="1" x14ac:dyDescent="0.2">
      <c r="A53" s="169" t="s">
        <v>1673</v>
      </c>
      <c r="B53" s="86" t="s">
        <v>1498</v>
      </c>
      <c r="C53" s="282">
        <f t="shared" si="2"/>
        <v>115002.01</v>
      </c>
      <c r="D53" s="282"/>
      <c r="E53" s="2">
        <v>102896.54</v>
      </c>
      <c r="F53" s="282"/>
      <c r="G53" s="2">
        <v>12105.47</v>
      </c>
      <c r="H53" s="354">
        <v>45385</v>
      </c>
      <c r="I53"/>
    </row>
    <row r="54" spans="1:9" s="6" customFormat="1" ht="18.75" customHeight="1" x14ac:dyDescent="0.2">
      <c r="A54" s="169" t="s">
        <v>1674</v>
      </c>
      <c r="B54" s="86" t="s">
        <v>1498</v>
      </c>
      <c r="C54" s="282">
        <f t="shared" si="2"/>
        <v>40884.559999999998</v>
      </c>
      <c r="D54" s="282"/>
      <c r="E54" s="2">
        <v>36580.92</v>
      </c>
      <c r="F54" s="282"/>
      <c r="G54" s="2">
        <v>4303.6400000000003</v>
      </c>
      <c r="H54" s="354">
        <v>45385</v>
      </c>
      <c r="I54"/>
    </row>
    <row r="55" spans="1:9" s="6" customFormat="1" ht="18.75" customHeight="1" x14ac:dyDescent="0.2">
      <c r="A55" s="169" t="s">
        <v>1675</v>
      </c>
      <c r="B55" s="86" t="s">
        <v>123</v>
      </c>
      <c r="C55" s="282">
        <f t="shared" si="2"/>
        <v>205122.78</v>
      </c>
      <c r="D55" s="282"/>
      <c r="E55" s="2">
        <v>183530.91</v>
      </c>
      <c r="F55" s="282"/>
      <c r="G55" s="2">
        <v>21591.87</v>
      </c>
      <c r="H55" s="354">
        <v>45385</v>
      </c>
      <c r="I55"/>
    </row>
    <row r="56" spans="1:9" s="6" customFormat="1" ht="18.75" customHeight="1" x14ac:dyDescent="0.2">
      <c r="A56" s="169" t="s">
        <v>1676</v>
      </c>
      <c r="B56" s="86" t="s">
        <v>1677</v>
      </c>
      <c r="C56" s="282">
        <f t="shared" si="2"/>
        <v>1140</v>
      </c>
      <c r="D56" s="282"/>
      <c r="E56" s="2">
        <v>1020</v>
      </c>
      <c r="F56" s="282"/>
      <c r="G56" s="2">
        <v>120</v>
      </c>
      <c r="H56" s="354">
        <v>45385</v>
      </c>
      <c r="I56"/>
    </row>
    <row r="57" spans="1:9" s="6" customFormat="1" ht="18.75" customHeight="1" x14ac:dyDescent="0.2">
      <c r="A57" s="371" t="s">
        <v>1726</v>
      </c>
      <c r="B57" s="86" t="s">
        <v>858</v>
      </c>
      <c r="C57" s="282">
        <f t="shared" si="2"/>
        <v>26570.739999999998</v>
      </c>
      <c r="D57" s="282"/>
      <c r="E57" s="372">
        <v>23773.82</v>
      </c>
      <c r="F57" s="282"/>
      <c r="G57" s="372">
        <v>2796.92</v>
      </c>
      <c r="H57" s="354">
        <v>45399</v>
      </c>
      <c r="I57"/>
    </row>
    <row r="58" spans="1:9" s="6" customFormat="1" ht="18.75" customHeight="1" x14ac:dyDescent="0.2">
      <c r="A58" s="371" t="s">
        <v>1729</v>
      </c>
      <c r="B58" s="86" t="s">
        <v>123</v>
      </c>
      <c r="C58" s="282">
        <f t="shared" si="2"/>
        <v>388387.83</v>
      </c>
      <c r="D58" s="282"/>
      <c r="E58" s="372">
        <v>347504.9</v>
      </c>
      <c r="F58" s="282"/>
      <c r="G58" s="372">
        <v>40882.93</v>
      </c>
      <c r="H58" s="354">
        <v>45399</v>
      </c>
      <c r="I58"/>
    </row>
    <row r="59" spans="1:9" s="6" customFormat="1" ht="18.75" customHeight="1" x14ac:dyDescent="0.2">
      <c r="A59" s="371" t="s">
        <v>1735</v>
      </c>
      <c r="B59" s="86" t="s">
        <v>123</v>
      </c>
      <c r="C59" s="282">
        <f t="shared" si="2"/>
        <v>1344676.33</v>
      </c>
      <c r="D59" s="282"/>
      <c r="E59" s="372">
        <v>1203131.45</v>
      </c>
      <c r="F59" s="282"/>
      <c r="G59" s="372">
        <v>141544.88</v>
      </c>
      <c r="H59" s="354">
        <v>45399</v>
      </c>
      <c r="I59"/>
    </row>
    <row r="60" spans="1:9" s="6" customFormat="1" ht="18.75" customHeight="1" x14ac:dyDescent="0.2">
      <c r="A60" s="371" t="s">
        <v>1731</v>
      </c>
      <c r="B60" s="86" t="s">
        <v>123</v>
      </c>
      <c r="C60" s="282">
        <f t="shared" si="2"/>
        <v>1718526.85</v>
      </c>
      <c r="D60" s="282"/>
      <c r="E60" s="372">
        <v>1537629.29</v>
      </c>
      <c r="F60" s="282"/>
      <c r="G60" s="372">
        <v>180897.56</v>
      </c>
      <c r="H60" s="354">
        <v>45399</v>
      </c>
      <c r="I60"/>
    </row>
    <row r="61" spans="1:9" s="6" customFormat="1" ht="18.75" customHeight="1" x14ac:dyDescent="0.2">
      <c r="A61" s="371" t="s">
        <v>1732</v>
      </c>
      <c r="B61" s="86" t="s">
        <v>123</v>
      </c>
      <c r="C61" s="282">
        <f t="shared" si="2"/>
        <v>103856.45</v>
      </c>
      <c r="D61" s="282"/>
      <c r="E61" s="372">
        <v>92924.19</v>
      </c>
      <c r="F61" s="282"/>
      <c r="G61" s="372">
        <v>10932.26</v>
      </c>
      <c r="H61" s="354">
        <v>45399</v>
      </c>
      <c r="I61" s="4"/>
    </row>
    <row r="62" spans="1:9" s="6" customFormat="1" ht="18.75" customHeight="1" x14ac:dyDescent="0.2">
      <c r="A62" s="86" t="s">
        <v>1804</v>
      </c>
      <c r="B62" s="86" t="s">
        <v>1805</v>
      </c>
      <c r="C62" s="282">
        <f t="shared" si="2"/>
        <v>60251.850000000006</v>
      </c>
      <c r="D62" s="282"/>
      <c r="E62" s="4">
        <v>53909.55</v>
      </c>
      <c r="F62" s="282"/>
      <c r="G62" s="4">
        <v>6342.3</v>
      </c>
      <c r="H62" s="354">
        <v>45408</v>
      </c>
      <c r="I62" s="4"/>
    </row>
    <row r="63" spans="1:9" s="6" customFormat="1" ht="18.75" customHeight="1" x14ac:dyDescent="0.2">
      <c r="A63" s="348" t="s">
        <v>1552</v>
      </c>
      <c r="B63" s="324"/>
      <c r="C63" s="74">
        <f>SUM(C50:C62)</f>
        <v>4453850.7399999993</v>
      </c>
      <c r="D63" s="74">
        <f t="shared" ref="D63:G63" si="3">SUM(D50:D62)</f>
        <v>0</v>
      </c>
      <c r="E63" s="74">
        <f t="shared" si="3"/>
        <v>3941056.7099999995</v>
      </c>
      <c r="F63" s="74">
        <f t="shared" si="3"/>
        <v>0</v>
      </c>
      <c r="G63" s="74">
        <f t="shared" si="3"/>
        <v>512794.03</v>
      </c>
      <c r="H63" s="394"/>
      <c r="I63"/>
    </row>
    <row r="64" spans="1:9" s="6" customFormat="1" ht="18.75" customHeight="1" x14ac:dyDescent="0.2">
      <c r="A64" s="86" t="s">
        <v>1982</v>
      </c>
      <c r="B64" s="86" t="s">
        <v>275</v>
      </c>
      <c r="C64" s="282">
        <f>SUM(D64:G64)</f>
        <v>275526.59999999998</v>
      </c>
      <c r="D64" s="282"/>
      <c r="E64" s="2">
        <v>246523.8</v>
      </c>
      <c r="F64" s="282"/>
      <c r="G64" s="2">
        <v>29002.799999999999</v>
      </c>
      <c r="H64" s="403">
        <v>45432</v>
      </c>
      <c r="I64"/>
    </row>
    <row r="65" spans="1:9" s="6" customFormat="1" ht="18.75" customHeight="1" x14ac:dyDescent="0.2">
      <c r="A65" s="86" t="s">
        <v>1983</v>
      </c>
      <c r="B65" s="86" t="s">
        <v>1498</v>
      </c>
      <c r="C65" s="282">
        <f t="shared" ref="C65:C70" si="4">SUM(D65:G65)</f>
        <v>11944.259999999998</v>
      </c>
      <c r="D65" s="282"/>
      <c r="E65" s="2">
        <v>10686.97</v>
      </c>
      <c r="F65" s="282"/>
      <c r="G65" s="2">
        <v>1257.29</v>
      </c>
      <c r="H65" s="403">
        <v>45432</v>
      </c>
      <c r="I65"/>
    </row>
    <row r="66" spans="1:9" s="6" customFormat="1" ht="18.75" customHeight="1" x14ac:dyDescent="0.2">
      <c r="A66" s="86" t="s">
        <v>1984</v>
      </c>
      <c r="B66" s="86" t="s">
        <v>123</v>
      </c>
      <c r="C66" s="282">
        <f t="shared" si="4"/>
        <v>204251.61000000002</v>
      </c>
      <c r="D66" s="282"/>
      <c r="E66" s="2">
        <v>182751.45</v>
      </c>
      <c r="F66" s="282"/>
      <c r="G66" s="2">
        <v>21500.16</v>
      </c>
      <c r="H66" s="403">
        <v>45432</v>
      </c>
      <c r="I66"/>
    </row>
    <row r="67" spans="1:9" s="6" customFormat="1" ht="18.75" customHeight="1" x14ac:dyDescent="0.2">
      <c r="A67" s="86" t="s">
        <v>1985</v>
      </c>
      <c r="B67" s="86" t="s">
        <v>1986</v>
      </c>
      <c r="C67" s="282">
        <f t="shared" si="4"/>
        <v>23241.5</v>
      </c>
      <c r="D67" s="282"/>
      <c r="E67" s="2">
        <v>21016.25</v>
      </c>
      <c r="F67" s="282"/>
      <c r="G67" s="2">
        <v>2225.25</v>
      </c>
      <c r="H67" s="403">
        <v>45432</v>
      </c>
      <c r="I67"/>
    </row>
    <row r="68" spans="1:9" s="6" customFormat="1" ht="18.75" customHeight="1" x14ac:dyDescent="0.2">
      <c r="A68" s="86" t="s">
        <v>1987</v>
      </c>
      <c r="B68" s="86" t="s">
        <v>1988</v>
      </c>
      <c r="C68" s="282">
        <f t="shared" si="4"/>
        <v>4750</v>
      </c>
      <c r="D68" s="282"/>
      <c r="E68" s="2">
        <v>4250</v>
      </c>
      <c r="F68" s="282"/>
      <c r="G68" s="2">
        <v>500</v>
      </c>
      <c r="H68" s="403">
        <v>45432</v>
      </c>
      <c r="I68"/>
    </row>
    <row r="69" spans="1:9" s="6" customFormat="1" ht="18.75" customHeight="1" x14ac:dyDescent="0.2">
      <c r="A69" s="287" t="s">
        <v>2025</v>
      </c>
      <c r="B69" s="86" t="s">
        <v>312</v>
      </c>
      <c r="C69" s="282">
        <f t="shared" si="4"/>
        <v>139750.56</v>
      </c>
      <c r="D69" s="282"/>
      <c r="E69" s="2">
        <v>125039.97</v>
      </c>
      <c r="F69" s="282"/>
      <c r="G69" s="2">
        <v>14710.59</v>
      </c>
      <c r="H69" s="403">
        <v>45436</v>
      </c>
      <c r="I69"/>
    </row>
    <row r="70" spans="1:9" s="6" customFormat="1" ht="18.75" customHeight="1" x14ac:dyDescent="0.2">
      <c r="A70" s="287" t="s">
        <v>2026</v>
      </c>
      <c r="B70" s="86" t="s">
        <v>1805</v>
      </c>
      <c r="C70" s="282">
        <f t="shared" si="4"/>
        <v>231713.7</v>
      </c>
      <c r="D70" s="282"/>
      <c r="E70" s="2">
        <v>207322.79</v>
      </c>
      <c r="F70" s="282"/>
      <c r="G70" s="2">
        <v>24390.91</v>
      </c>
      <c r="H70" s="403">
        <v>45436</v>
      </c>
      <c r="I70"/>
    </row>
    <row r="71" spans="1:9" s="6" customFormat="1" ht="18.75" customHeight="1" x14ac:dyDescent="0.2">
      <c r="A71" s="355" t="s">
        <v>1881</v>
      </c>
      <c r="B71" s="324"/>
      <c r="C71" s="74">
        <f>SUM(C64:C70)</f>
        <v>891178.23</v>
      </c>
      <c r="D71" s="74">
        <f t="shared" ref="D71:G71" si="5">SUM(D64:D70)</f>
        <v>0</v>
      </c>
      <c r="E71" s="74">
        <f t="shared" si="5"/>
        <v>797591.23</v>
      </c>
      <c r="F71" s="74">
        <f t="shared" si="5"/>
        <v>0</v>
      </c>
      <c r="G71" s="74">
        <f t="shared" si="5"/>
        <v>93587</v>
      </c>
      <c r="H71" s="174"/>
      <c r="I71"/>
    </row>
    <row r="72" spans="1:9" s="109" customFormat="1" ht="18.75" customHeight="1" x14ac:dyDescent="0.25">
      <c r="A72" s="410" t="s">
        <v>2089</v>
      </c>
      <c r="B72" s="412" t="s">
        <v>2091</v>
      </c>
      <c r="C72" s="282">
        <f>SUM(D72:G72)</f>
        <v>11542.5</v>
      </c>
      <c r="D72" s="282"/>
      <c r="E72" s="282">
        <v>6075</v>
      </c>
      <c r="F72" s="282"/>
      <c r="G72" s="282">
        <v>5467.5</v>
      </c>
      <c r="H72" s="403">
        <v>45461</v>
      </c>
      <c r="I72" s="20"/>
    </row>
    <row r="73" spans="1:9" s="109" customFormat="1" ht="18.75" customHeight="1" x14ac:dyDescent="0.2">
      <c r="A73" s="287" t="s">
        <v>2094</v>
      </c>
      <c r="B73" s="86" t="s">
        <v>275</v>
      </c>
      <c r="C73" s="282">
        <f t="shared" ref="C73:C86" si="6">SUM(D73:G73)</f>
        <v>12278.01</v>
      </c>
      <c r="D73" s="282"/>
      <c r="E73" s="2">
        <v>10985.59</v>
      </c>
      <c r="F73" s="282"/>
      <c r="G73" s="2">
        <v>1292.42</v>
      </c>
      <c r="H73" s="403">
        <v>45461</v>
      </c>
      <c r="I73" s="20"/>
    </row>
    <row r="74" spans="1:9" s="109" customFormat="1" ht="18.75" customHeight="1" x14ac:dyDescent="0.2">
      <c r="A74" s="287" t="s">
        <v>2095</v>
      </c>
      <c r="B74" s="86" t="s">
        <v>1498</v>
      </c>
      <c r="C74" s="282">
        <f t="shared" si="6"/>
        <v>112935.37</v>
      </c>
      <c r="D74" s="282"/>
      <c r="E74" s="2">
        <v>101047.44</v>
      </c>
      <c r="F74" s="282"/>
      <c r="G74" s="2">
        <v>11887.93</v>
      </c>
      <c r="H74" s="403">
        <v>45461</v>
      </c>
      <c r="I74" s="20"/>
    </row>
    <row r="75" spans="1:9" s="109" customFormat="1" ht="18.75" customHeight="1" x14ac:dyDescent="0.2">
      <c r="A75" s="287" t="s">
        <v>2096</v>
      </c>
      <c r="B75" s="86" t="s">
        <v>1498</v>
      </c>
      <c r="C75" s="282">
        <f t="shared" si="6"/>
        <v>21272.400000000001</v>
      </c>
      <c r="D75" s="282"/>
      <c r="E75" s="2">
        <v>19033.2</v>
      </c>
      <c r="F75" s="282"/>
      <c r="G75" s="2">
        <v>2239.1999999999998</v>
      </c>
      <c r="H75" s="403">
        <v>45461</v>
      </c>
      <c r="I75" s="20"/>
    </row>
    <row r="76" spans="1:9" s="109" customFormat="1" ht="18.75" customHeight="1" x14ac:dyDescent="0.2">
      <c r="A76" s="287" t="s">
        <v>2097</v>
      </c>
      <c r="B76" s="86" t="s">
        <v>123</v>
      </c>
      <c r="C76" s="282">
        <f t="shared" si="6"/>
        <v>92302.430000000008</v>
      </c>
      <c r="D76" s="282"/>
      <c r="E76" s="2">
        <v>82586.38</v>
      </c>
      <c r="F76" s="282"/>
      <c r="G76" s="2">
        <v>9716.0499999999993</v>
      </c>
      <c r="H76" s="403">
        <v>45461</v>
      </c>
      <c r="I76" s="20"/>
    </row>
    <row r="77" spans="1:9" s="109" customFormat="1" ht="18.75" customHeight="1" x14ac:dyDescent="0.2">
      <c r="A77" s="287" t="s">
        <v>2098</v>
      </c>
      <c r="B77" s="86" t="s">
        <v>123</v>
      </c>
      <c r="C77" s="282">
        <f t="shared" si="6"/>
        <v>117710.55</v>
      </c>
      <c r="D77" s="282"/>
      <c r="E77" s="2">
        <v>105319.97</v>
      </c>
      <c r="F77" s="282"/>
      <c r="G77" s="2">
        <v>12390.58</v>
      </c>
      <c r="H77" s="403">
        <v>45461</v>
      </c>
      <c r="I77" s="20"/>
    </row>
    <row r="78" spans="1:9" s="109" customFormat="1" ht="18.75" customHeight="1" x14ac:dyDescent="0.2">
      <c r="A78" s="287" t="s">
        <v>2099</v>
      </c>
      <c r="B78" s="86" t="s">
        <v>2100</v>
      </c>
      <c r="C78" s="282">
        <f t="shared" si="6"/>
        <v>115102</v>
      </c>
      <c r="D78" s="282"/>
      <c r="E78" s="2">
        <v>102986</v>
      </c>
      <c r="F78" s="282"/>
      <c r="G78" s="2">
        <v>12116</v>
      </c>
      <c r="H78" s="403">
        <v>45461</v>
      </c>
      <c r="I78" s="20"/>
    </row>
    <row r="79" spans="1:9" s="109" customFormat="1" ht="18.75" customHeight="1" x14ac:dyDescent="0.2">
      <c r="A79" s="86" t="s">
        <v>2101</v>
      </c>
      <c r="B79" s="86" t="s">
        <v>2102</v>
      </c>
      <c r="C79" s="282">
        <f t="shared" si="6"/>
        <v>24343.8</v>
      </c>
      <c r="D79" s="282"/>
      <c r="E79" s="2">
        <v>24343.8</v>
      </c>
      <c r="F79" s="282"/>
      <c r="G79" s="2">
        <v>0</v>
      </c>
      <c r="H79" s="403">
        <v>45461</v>
      </c>
      <c r="I79" s="20"/>
    </row>
    <row r="80" spans="1:9" s="109" customFormat="1" ht="18.75" customHeight="1" x14ac:dyDescent="0.2">
      <c r="A80" s="287" t="s">
        <v>2103</v>
      </c>
      <c r="B80" s="86" t="s">
        <v>858</v>
      </c>
      <c r="C80" s="282">
        <f t="shared" si="6"/>
        <v>77772.5</v>
      </c>
      <c r="D80" s="282"/>
      <c r="E80" s="2">
        <v>69585.919999999998</v>
      </c>
      <c r="F80" s="282"/>
      <c r="G80" s="2">
        <v>8186.58</v>
      </c>
      <c r="H80" s="403">
        <v>45471</v>
      </c>
      <c r="I80" s="20"/>
    </row>
    <row r="81" spans="1:9" s="109" customFormat="1" ht="18.75" customHeight="1" x14ac:dyDescent="0.2">
      <c r="A81" s="287" t="s">
        <v>2104</v>
      </c>
      <c r="B81" s="86" t="s">
        <v>858</v>
      </c>
      <c r="C81" s="282">
        <f t="shared" si="6"/>
        <v>152319.54</v>
      </c>
      <c r="D81" s="282"/>
      <c r="E81" s="2">
        <v>136285.91</v>
      </c>
      <c r="F81" s="282"/>
      <c r="G81" s="2">
        <v>16033.63</v>
      </c>
      <c r="H81" s="403">
        <v>45471</v>
      </c>
      <c r="I81" s="20"/>
    </row>
    <row r="82" spans="1:9" s="109" customFormat="1" ht="18.75" customHeight="1" x14ac:dyDescent="0.2">
      <c r="A82" s="287" t="s">
        <v>2105</v>
      </c>
      <c r="B82" s="86" t="s">
        <v>1805</v>
      </c>
      <c r="C82" s="282">
        <f t="shared" si="6"/>
        <v>58456.57</v>
      </c>
      <c r="D82" s="282"/>
      <c r="E82" s="2">
        <v>52303.25</v>
      </c>
      <c r="F82" s="282"/>
      <c r="G82" s="2">
        <v>6153.32</v>
      </c>
      <c r="H82" s="403">
        <v>45471</v>
      </c>
      <c r="I82" s="20"/>
    </row>
    <row r="83" spans="1:9" s="109" customFormat="1" ht="18.75" customHeight="1" x14ac:dyDescent="0.2">
      <c r="A83" s="287" t="s">
        <v>2106</v>
      </c>
      <c r="B83" s="86" t="s">
        <v>890</v>
      </c>
      <c r="C83" s="282">
        <f t="shared" si="6"/>
        <v>366716.28</v>
      </c>
      <c r="D83" s="282"/>
      <c r="E83" s="2">
        <v>328114.57</v>
      </c>
      <c r="F83" s="282"/>
      <c r="G83" s="2">
        <v>38601.71</v>
      </c>
      <c r="H83" s="403">
        <v>45471</v>
      </c>
      <c r="I83" s="20"/>
    </row>
    <row r="84" spans="1:9" s="109" customFormat="1" ht="18.75" customHeight="1" x14ac:dyDescent="0.2">
      <c r="A84" s="287" t="s">
        <v>2107</v>
      </c>
      <c r="B84" s="86" t="s">
        <v>1504</v>
      </c>
      <c r="C84" s="282">
        <f t="shared" si="6"/>
        <v>2660</v>
      </c>
      <c r="D84" s="282"/>
      <c r="E84" s="2">
        <v>2380</v>
      </c>
      <c r="F84" s="282"/>
      <c r="G84" s="2">
        <v>280</v>
      </c>
      <c r="H84" s="403">
        <v>45471</v>
      </c>
      <c r="I84" s="20"/>
    </row>
    <row r="85" spans="1:9" s="109" customFormat="1" ht="18.75" customHeight="1" x14ac:dyDescent="0.2">
      <c r="A85" s="450" t="s">
        <v>2118</v>
      </c>
      <c r="B85" s="86" t="s">
        <v>2120</v>
      </c>
      <c r="C85" s="282">
        <f t="shared" si="6"/>
        <v>8056</v>
      </c>
      <c r="D85" s="282"/>
      <c r="E85" s="2">
        <v>7208</v>
      </c>
      <c r="F85" s="282"/>
      <c r="G85" s="2">
        <v>848</v>
      </c>
      <c r="H85" s="403">
        <v>45471</v>
      </c>
      <c r="I85" s="20"/>
    </row>
    <row r="86" spans="1:9" s="109" customFormat="1" ht="18.75" customHeight="1" x14ac:dyDescent="0.2">
      <c r="A86" s="447" t="s">
        <v>2119</v>
      </c>
      <c r="B86" s="86" t="s">
        <v>2120</v>
      </c>
      <c r="C86" s="282">
        <f t="shared" si="6"/>
        <v>31255</v>
      </c>
      <c r="D86" s="282"/>
      <c r="E86" s="2">
        <v>0</v>
      </c>
      <c r="F86" s="282"/>
      <c r="G86" s="2">
        <v>31255</v>
      </c>
      <c r="H86" s="403">
        <v>45471</v>
      </c>
      <c r="I86" s="20"/>
    </row>
    <row r="87" spans="1:9" s="6" customFormat="1" ht="18.75" customHeight="1" x14ac:dyDescent="0.2">
      <c r="A87" s="355" t="s">
        <v>2083</v>
      </c>
      <c r="B87" s="324"/>
      <c r="C87" s="74">
        <f>SUM(C72:C86)</f>
        <v>1204722.9500000002</v>
      </c>
      <c r="D87" s="74">
        <f t="shared" ref="D87:G87" si="7">SUM(D72:D86)</f>
        <v>0</v>
      </c>
      <c r="E87" s="74">
        <f t="shared" si="7"/>
        <v>1048255.03</v>
      </c>
      <c r="F87" s="74">
        <f t="shared" si="7"/>
        <v>0</v>
      </c>
      <c r="G87" s="74">
        <f t="shared" si="7"/>
        <v>156467.91999999998</v>
      </c>
      <c r="H87" s="174"/>
      <c r="I87"/>
    </row>
    <row r="88" spans="1:9" s="6" customFormat="1" ht="18.75" customHeight="1" thickBot="1" x14ac:dyDescent="0.25">
      <c r="A88" s="362" t="s">
        <v>676</v>
      </c>
      <c r="B88" s="363"/>
      <c r="C88" s="364">
        <f>C49+C63+C71+C87</f>
        <v>14902204.509999998</v>
      </c>
      <c r="D88" s="364">
        <f>D49+D63+D71+D87</f>
        <v>0</v>
      </c>
      <c r="E88" s="364">
        <f>E49+E63+E71+E87</f>
        <v>12364325.01</v>
      </c>
      <c r="F88" s="364">
        <f>F49+F63+F71+F87</f>
        <v>0</v>
      </c>
      <c r="G88" s="364">
        <f>G49+G63+G71+G87</f>
        <v>2537879.4999999991</v>
      </c>
      <c r="H88" s="365"/>
      <c r="I88"/>
    </row>
    <row r="89" spans="1:9" ht="14.25" customHeight="1" thickBot="1" x14ac:dyDescent="0.25">
      <c r="A89" s="7"/>
      <c r="B89" s="57"/>
      <c r="C89" s="8"/>
      <c r="D89" s="8"/>
      <c r="E89" s="8"/>
      <c r="F89" s="8"/>
      <c r="G89" s="8"/>
      <c r="H89" s="9"/>
    </row>
    <row r="90" spans="1:9" ht="14.25" customHeight="1" thickBot="1" x14ac:dyDescent="0.25">
      <c r="B90"/>
      <c r="D90" s="258" t="s">
        <v>20</v>
      </c>
      <c r="E90" s="259" t="s">
        <v>21</v>
      </c>
      <c r="F90" s="259" t="s">
        <v>22</v>
      </c>
      <c r="G90" s="260" t="s">
        <v>23</v>
      </c>
    </row>
    <row r="91" spans="1:9" ht="22.5" customHeight="1" x14ac:dyDescent="0.2">
      <c r="A91" s="180" t="s">
        <v>44</v>
      </c>
      <c r="B91" s="97"/>
      <c r="C91" s="98">
        <f>C88-C92</f>
        <v>14902204.509999998</v>
      </c>
      <c r="D91" s="98">
        <f t="shared" ref="D91:G91" si="8">D88-D92</f>
        <v>0</v>
      </c>
      <c r="E91" s="98">
        <f t="shared" si="8"/>
        <v>12364325.01</v>
      </c>
      <c r="F91" s="98">
        <f t="shared" si="8"/>
        <v>0</v>
      </c>
      <c r="G91" s="339">
        <f t="shared" si="8"/>
        <v>2537879.4999999991</v>
      </c>
    </row>
    <row r="92" spans="1:9" ht="24" customHeight="1" x14ac:dyDescent="0.2">
      <c r="A92" s="139" t="s">
        <v>43</v>
      </c>
      <c r="B92" s="86"/>
      <c r="C92" s="202">
        <f t="shared" ref="C92:C95" si="9">SUM(D92:G92)</f>
        <v>0</v>
      </c>
      <c r="D92" s="202">
        <f t="shared" ref="D92" si="10">SUM(E92:H92)</f>
        <v>0</v>
      </c>
      <c r="E92" s="202">
        <f t="shared" ref="E92" si="11">SUM(F92:I92)</f>
        <v>0</v>
      </c>
      <c r="F92" s="202">
        <f t="shared" ref="F92" si="12">SUM(G92:J92)</f>
        <v>0</v>
      </c>
      <c r="G92" s="340">
        <f t="shared" ref="G92" si="13">SUM(H92:K92)</f>
        <v>0</v>
      </c>
    </row>
    <row r="93" spans="1:9" ht="24.75" customHeight="1" x14ac:dyDescent="0.2">
      <c r="A93" s="251" t="s">
        <v>19</v>
      </c>
      <c r="B93" s="107"/>
      <c r="C93" s="108">
        <f>SUM(C91:C92)</f>
        <v>14902204.509999998</v>
      </c>
      <c r="D93" s="108">
        <f t="shared" ref="D93:G93" si="14">SUM(D91:D92)</f>
        <v>0</v>
      </c>
      <c r="E93" s="108">
        <f t="shared" si="14"/>
        <v>12364325.01</v>
      </c>
      <c r="F93" s="108">
        <f t="shared" si="14"/>
        <v>0</v>
      </c>
      <c r="G93" s="252">
        <f t="shared" si="14"/>
        <v>2537879.4999999991</v>
      </c>
    </row>
    <row r="94" spans="1:9" ht="29.25" customHeight="1" x14ac:dyDescent="0.2">
      <c r="A94" s="253" t="s">
        <v>101</v>
      </c>
      <c r="B94" s="186"/>
      <c r="C94" s="196">
        <f t="shared" si="9"/>
        <v>0</v>
      </c>
      <c r="D94" s="196"/>
      <c r="E94" s="196"/>
      <c r="F94" s="196"/>
      <c r="G94" s="254"/>
    </row>
    <row r="95" spans="1:9" ht="26.25" customHeight="1" thickBot="1" x14ac:dyDescent="0.25">
      <c r="A95" s="131" t="s">
        <v>100</v>
      </c>
      <c r="B95" s="266"/>
      <c r="C95" s="132">
        <f t="shared" si="9"/>
        <v>14902204.509999998</v>
      </c>
      <c r="D95" s="132">
        <f>SUM(D93-D94)</f>
        <v>0</v>
      </c>
      <c r="E95" s="132">
        <f t="shared" ref="E95:G95" si="15">SUM(E93-E94)</f>
        <v>12364325.01</v>
      </c>
      <c r="F95" s="132">
        <f t="shared" si="15"/>
        <v>0</v>
      </c>
      <c r="G95" s="267">
        <f t="shared" si="15"/>
        <v>2537879.4999999991</v>
      </c>
    </row>
    <row r="96" spans="1:9" ht="42" customHeight="1" thickBot="1" x14ac:dyDescent="0.25">
      <c r="A96" s="255"/>
      <c r="B96" s="256"/>
      <c r="C96" s="256"/>
      <c r="D96" s="256"/>
      <c r="E96" s="256"/>
      <c r="F96" s="256"/>
      <c r="G96" s="257"/>
    </row>
    <row r="97" spans="1:8" ht="14.25" customHeight="1" thickBot="1" x14ac:dyDescent="0.25">
      <c r="A97" s="104" t="s">
        <v>18</v>
      </c>
      <c r="B97" s="247"/>
      <c r="C97" s="117"/>
      <c r="D97" s="244" t="s">
        <v>13</v>
      </c>
      <c r="E97" s="245" t="s">
        <v>14</v>
      </c>
      <c r="F97" s="244" t="s">
        <v>15</v>
      </c>
      <c r="G97" s="246" t="s">
        <v>16</v>
      </c>
      <c r="H97" s="10"/>
    </row>
    <row r="98" spans="1:8" ht="14.25" customHeight="1" x14ac:dyDescent="0.2">
      <c r="A98" s="137"/>
      <c r="B98" s="128"/>
      <c r="C98" s="2"/>
      <c r="D98" s="2"/>
      <c r="E98" s="2"/>
      <c r="F98" s="188"/>
      <c r="G98" s="2"/>
      <c r="H98" s="187"/>
    </row>
    <row r="99" spans="1:8" ht="14.25" customHeight="1" x14ac:dyDescent="0.2">
      <c r="A99" s="107" t="s">
        <v>19</v>
      </c>
      <c r="B99" s="130"/>
      <c r="C99" s="108"/>
      <c r="D99" s="108"/>
      <c r="E99" s="108"/>
      <c r="F99" s="108"/>
      <c r="G99" s="108"/>
    </row>
    <row r="194" spans="1:10" s="6" customFormat="1" ht="14.25" customHeight="1" x14ac:dyDescent="0.2">
      <c r="A194"/>
      <c r="B194" s="58"/>
      <c r="C194"/>
      <c r="D194"/>
      <c r="E194"/>
      <c r="F194"/>
      <c r="G194"/>
      <c r="H194" s="5"/>
      <c r="I194"/>
      <c r="J194" s="59"/>
    </row>
    <row r="216" spans="10:10" ht="14.25" customHeight="1" x14ac:dyDescent="0.2">
      <c r="J216" s="4"/>
    </row>
    <row r="217" spans="10:10" ht="14.25" customHeight="1" x14ac:dyDescent="0.2">
      <c r="J217" s="4"/>
    </row>
    <row r="219" spans="10:10" ht="14.25" customHeight="1" x14ac:dyDescent="0.2">
      <c r="J219" s="4"/>
    </row>
    <row r="231" spans="1:9" s="109" customFormat="1" ht="14.25" customHeight="1" x14ac:dyDescent="0.2">
      <c r="A231"/>
      <c r="B231" s="58"/>
      <c r="C231"/>
      <c r="D231"/>
      <c r="E231"/>
      <c r="F231"/>
      <c r="G231"/>
      <c r="H231" s="5"/>
      <c r="I231"/>
    </row>
    <row r="232" spans="1:9" s="109" customFormat="1" ht="14.25" customHeight="1" x14ac:dyDescent="0.2">
      <c r="A232"/>
      <c r="B232" s="58"/>
      <c r="C232"/>
      <c r="D232"/>
      <c r="E232"/>
      <c r="F232"/>
      <c r="G232"/>
      <c r="H232" s="5"/>
      <c r="I232"/>
    </row>
    <row r="233" spans="1:9" s="109" customFormat="1" ht="14.25" customHeight="1" x14ac:dyDescent="0.2">
      <c r="A233"/>
      <c r="B233" s="58"/>
      <c r="C233"/>
      <c r="D233"/>
      <c r="E233"/>
      <c r="F233"/>
      <c r="G233"/>
      <c r="H233" s="5"/>
      <c r="I233"/>
    </row>
    <row r="234" spans="1:9" s="109" customFormat="1" ht="14.25" customHeight="1" x14ac:dyDescent="0.2">
      <c r="A234"/>
      <c r="B234" s="58"/>
      <c r="C234"/>
      <c r="D234"/>
      <c r="E234"/>
      <c r="F234"/>
      <c r="G234"/>
      <c r="H234" s="5"/>
      <c r="I234"/>
    </row>
    <row r="235" spans="1:9" s="109" customFormat="1" ht="14.25" customHeight="1" x14ac:dyDescent="0.2">
      <c r="A235"/>
      <c r="B235" s="58"/>
      <c r="C235"/>
      <c r="D235"/>
      <c r="E235"/>
      <c r="F235"/>
      <c r="G235"/>
      <c r="H235" s="5"/>
      <c r="I235"/>
    </row>
    <row r="236" spans="1:9" s="109" customFormat="1" ht="14.25" customHeight="1" x14ac:dyDescent="0.2">
      <c r="A236"/>
      <c r="B236" s="58"/>
      <c r="C236"/>
      <c r="D236"/>
      <c r="E236"/>
      <c r="F236"/>
      <c r="G236"/>
      <c r="H236" s="5"/>
      <c r="I236"/>
    </row>
    <row r="237" spans="1:9" s="109" customFormat="1" ht="14.25" customHeight="1" x14ac:dyDescent="0.2">
      <c r="A237"/>
      <c r="B237" s="58"/>
      <c r="C237"/>
      <c r="D237"/>
      <c r="E237"/>
      <c r="F237"/>
      <c r="G237"/>
      <c r="H237" s="5"/>
      <c r="I237"/>
    </row>
    <row r="238" spans="1:9" s="109" customFormat="1" ht="14.25" customHeight="1" x14ac:dyDescent="0.2">
      <c r="A238"/>
      <c r="B238" s="58"/>
      <c r="C238"/>
      <c r="D238"/>
      <c r="E238"/>
      <c r="F238"/>
      <c r="G238"/>
      <c r="H238" s="5"/>
      <c r="I238"/>
    </row>
    <row r="239" spans="1:9" s="109" customFormat="1" ht="14.25" customHeight="1" x14ac:dyDescent="0.2">
      <c r="A239"/>
      <c r="B239" s="58"/>
      <c r="C239"/>
      <c r="D239"/>
      <c r="E239"/>
      <c r="F239"/>
      <c r="G239"/>
      <c r="H239" s="5"/>
      <c r="I239"/>
    </row>
    <row r="240" spans="1:9" s="109" customFormat="1" ht="14.25" customHeight="1" x14ac:dyDescent="0.2">
      <c r="A240"/>
      <c r="B240" s="58"/>
      <c r="C240"/>
      <c r="D240"/>
      <c r="E240"/>
      <c r="F240"/>
      <c r="G240"/>
      <c r="H240" s="5"/>
      <c r="I240"/>
    </row>
    <row r="241" spans="1:9" s="109" customFormat="1" ht="14.25" customHeight="1" x14ac:dyDescent="0.2">
      <c r="A241"/>
      <c r="B241" s="58"/>
      <c r="C241"/>
      <c r="D241"/>
      <c r="E241"/>
      <c r="F241"/>
      <c r="G241"/>
      <c r="H241" s="5"/>
      <c r="I241"/>
    </row>
    <row r="242" spans="1:9" s="109" customFormat="1" ht="14.25" customHeight="1" x14ac:dyDescent="0.2">
      <c r="A242"/>
      <c r="B242" s="58"/>
      <c r="C242"/>
      <c r="D242"/>
      <c r="E242"/>
      <c r="F242"/>
      <c r="G242"/>
      <c r="H242" s="5"/>
      <c r="I242"/>
    </row>
    <row r="243" spans="1:9" s="109" customFormat="1" ht="14.25" customHeight="1" x14ac:dyDescent="0.2">
      <c r="A243"/>
      <c r="B243" s="58"/>
      <c r="C243"/>
      <c r="D243"/>
      <c r="E243"/>
      <c r="F243"/>
      <c r="G243"/>
      <c r="H243" s="5"/>
      <c r="I243"/>
    </row>
    <row r="244" spans="1:9" s="109" customFormat="1" ht="14.25" customHeight="1" x14ac:dyDescent="0.2">
      <c r="A244"/>
      <c r="B244" s="58"/>
      <c r="C244"/>
      <c r="D244"/>
      <c r="E244"/>
      <c r="F244"/>
      <c r="G244"/>
      <c r="H244" s="5"/>
      <c r="I244"/>
    </row>
    <row r="245" spans="1:9" s="109" customFormat="1" ht="14.25" customHeight="1" x14ac:dyDescent="0.2">
      <c r="A245"/>
      <c r="B245" s="58"/>
      <c r="C245"/>
      <c r="D245"/>
      <c r="E245"/>
      <c r="F245"/>
      <c r="G245"/>
      <c r="H245" s="5"/>
      <c r="I245"/>
    </row>
    <row r="312" spans="1:255" s="113" customFormat="1" ht="14.25" customHeight="1" x14ac:dyDescent="0.2">
      <c r="A312"/>
      <c r="B312" s="58"/>
      <c r="C312"/>
      <c r="D312"/>
      <c r="E312"/>
      <c r="F312"/>
      <c r="G312"/>
      <c r="H312" s="5"/>
      <c r="I31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  <c r="EL312" s="92"/>
      <c r="EM312" s="92"/>
      <c r="EN312" s="92"/>
      <c r="EO312" s="92"/>
      <c r="EP312" s="92"/>
      <c r="EQ312" s="92"/>
      <c r="ER312" s="9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  <c r="IC312" s="92"/>
      <c r="ID312" s="92"/>
      <c r="IE312" s="92"/>
      <c r="IF312" s="92"/>
      <c r="IG312" s="92"/>
      <c r="IH312" s="92"/>
      <c r="II312" s="92"/>
      <c r="IJ312" s="92"/>
      <c r="IK312" s="92"/>
      <c r="IL312" s="92"/>
      <c r="IM312" s="92"/>
      <c r="IN312" s="92"/>
      <c r="IO312" s="92"/>
      <c r="IP312" s="92"/>
      <c r="IQ312" s="92"/>
      <c r="IR312" s="92"/>
      <c r="IS312" s="92"/>
      <c r="IT312" s="92"/>
      <c r="IU312" s="92"/>
    </row>
    <row r="315" spans="1:255" s="113" customFormat="1" ht="14.25" customHeight="1" x14ac:dyDescent="0.2">
      <c r="A315"/>
      <c r="B315" s="58"/>
      <c r="C315"/>
      <c r="D315"/>
      <c r="E315"/>
      <c r="F315"/>
      <c r="G315"/>
      <c r="H315" s="5"/>
      <c r="I315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  <c r="DM315" s="92"/>
      <c r="DN315" s="92"/>
      <c r="DO315" s="92"/>
      <c r="DP315" s="92"/>
      <c r="DQ315" s="92"/>
      <c r="DR315" s="92"/>
      <c r="DS315" s="92"/>
      <c r="DT315" s="92"/>
      <c r="DU315" s="92"/>
      <c r="DV315" s="92"/>
      <c r="DW315" s="92"/>
      <c r="DX315" s="92"/>
      <c r="DY315" s="92"/>
      <c r="DZ315" s="92"/>
      <c r="EA315" s="92"/>
      <c r="EB315" s="92"/>
      <c r="EC315" s="92"/>
      <c r="ED315" s="92"/>
      <c r="EE315" s="92"/>
      <c r="EF315" s="92"/>
      <c r="EG315" s="92"/>
      <c r="EH315" s="92"/>
      <c r="EI315" s="92"/>
      <c r="EJ315" s="92"/>
      <c r="EK315" s="92"/>
      <c r="EL315" s="92"/>
      <c r="EM315" s="92"/>
      <c r="EN315" s="92"/>
      <c r="EO315" s="92"/>
      <c r="EP315" s="92"/>
      <c r="EQ315" s="92"/>
      <c r="ER315" s="92"/>
      <c r="ES315" s="92"/>
      <c r="ET315" s="92"/>
      <c r="EU315" s="92"/>
      <c r="EV315" s="92"/>
      <c r="EW315" s="92"/>
      <c r="EX315" s="92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  <c r="FM315" s="92"/>
      <c r="FN315" s="92"/>
      <c r="FO315" s="92"/>
      <c r="FP315" s="92"/>
      <c r="FQ315" s="92"/>
      <c r="FR315" s="92"/>
      <c r="FS315" s="92"/>
      <c r="FT315" s="92"/>
      <c r="FU315" s="92"/>
      <c r="FV315" s="92"/>
      <c r="FW315" s="92"/>
      <c r="FX315" s="92"/>
      <c r="FY315" s="92"/>
      <c r="FZ315" s="92"/>
      <c r="GA315" s="92"/>
      <c r="GB315" s="92"/>
      <c r="GC315" s="92"/>
      <c r="GD315" s="92"/>
      <c r="GE315" s="92"/>
      <c r="GF315" s="92"/>
      <c r="GG315" s="92"/>
      <c r="GH315" s="92"/>
      <c r="GI315" s="92"/>
      <c r="GJ315" s="92"/>
      <c r="GK315" s="92"/>
      <c r="GL315" s="92"/>
      <c r="GM315" s="92"/>
      <c r="GN315" s="92"/>
      <c r="GO315" s="92"/>
      <c r="GP315" s="92"/>
      <c r="GQ315" s="92"/>
      <c r="GR315" s="92"/>
      <c r="GS315" s="92"/>
      <c r="GT315" s="92"/>
      <c r="GU315" s="92"/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  <c r="IC315" s="92"/>
      <c r="ID315" s="92"/>
      <c r="IE315" s="92"/>
      <c r="IF315" s="92"/>
      <c r="IG315" s="92"/>
      <c r="IH315" s="92"/>
      <c r="II315" s="92"/>
      <c r="IJ315" s="92"/>
      <c r="IK315" s="92"/>
      <c r="IL315" s="92"/>
      <c r="IM315" s="92"/>
      <c r="IN315" s="92"/>
      <c r="IO315" s="92"/>
      <c r="IP315" s="92"/>
      <c r="IQ315" s="92"/>
      <c r="IR315" s="92"/>
      <c r="IS315" s="92"/>
      <c r="IT315" s="92"/>
      <c r="IU315" s="92"/>
    </row>
    <row r="316" spans="1:255" s="113" customFormat="1" ht="14.25" customHeight="1" x14ac:dyDescent="0.2">
      <c r="A316"/>
      <c r="B316" s="58"/>
      <c r="C316"/>
      <c r="D316"/>
      <c r="E316"/>
      <c r="F316"/>
      <c r="G316"/>
      <c r="H316" s="5"/>
      <c r="I316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  <c r="IC316" s="92"/>
      <c r="ID316" s="92"/>
      <c r="IE316" s="92"/>
      <c r="IF316" s="92"/>
      <c r="IG316" s="92"/>
      <c r="IH316" s="92"/>
      <c r="II316" s="92"/>
      <c r="IJ316" s="92"/>
      <c r="IK316" s="92"/>
      <c r="IL316" s="92"/>
      <c r="IM316" s="92"/>
      <c r="IN316" s="92"/>
      <c r="IO316" s="92"/>
      <c r="IP316" s="92"/>
      <c r="IQ316" s="92"/>
      <c r="IR316" s="92"/>
      <c r="IS316" s="92"/>
      <c r="IT316" s="92"/>
      <c r="IU316" s="92"/>
    </row>
    <row r="317" spans="1:255" s="113" customFormat="1" ht="14.25" customHeight="1" x14ac:dyDescent="0.2">
      <c r="A317"/>
      <c r="B317" s="58"/>
      <c r="C317"/>
      <c r="D317"/>
      <c r="E317"/>
      <c r="F317"/>
      <c r="G317"/>
      <c r="H317" s="5"/>
      <c r="I317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  <c r="IL317" s="92"/>
      <c r="IM317" s="92"/>
      <c r="IN317" s="92"/>
      <c r="IO317" s="92"/>
      <c r="IP317" s="92"/>
      <c r="IQ317" s="92"/>
      <c r="IR317" s="92"/>
      <c r="IS317" s="92"/>
      <c r="IT317" s="92"/>
      <c r="IU317" s="92"/>
    </row>
    <row r="318" spans="1:255" s="92" customFormat="1" ht="14.25" customHeight="1" x14ac:dyDescent="0.2">
      <c r="A318"/>
      <c r="B318" s="58"/>
      <c r="C318"/>
      <c r="D318"/>
      <c r="E318"/>
      <c r="F318"/>
      <c r="G318"/>
      <c r="H318" s="5"/>
      <c r="I318"/>
    </row>
    <row r="319" spans="1:255" s="92" customFormat="1" ht="14.25" customHeight="1" x14ac:dyDescent="0.2">
      <c r="A319"/>
      <c r="B319" s="58"/>
      <c r="C319"/>
      <c r="D319"/>
      <c r="E319"/>
      <c r="F319"/>
      <c r="G319"/>
      <c r="H319" s="5"/>
      <c r="I319"/>
    </row>
    <row r="320" spans="1:255" s="92" customFormat="1" ht="14.25" customHeight="1" x14ac:dyDescent="0.2">
      <c r="A320"/>
      <c r="B320" s="58"/>
      <c r="C320"/>
      <c r="D320"/>
      <c r="E320"/>
      <c r="F320"/>
      <c r="G320"/>
      <c r="H320" s="5"/>
      <c r="I320"/>
    </row>
    <row r="321" spans="1:9" s="92" customFormat="1" ht="14.25" customHeight="1" x14ac:dyDescent="0.2">
      <c r="A321"/>
      <c r="B321" s="58"/>
      <c r="C321"/>
      <c r="D321"/>
      <c r="E321"/>
      <c r="F321"/>
      <c r="G321"/>
      <c r="H321" s="5"/>
      <c r="I321"/>
    </row>
    <row r="322" spans="1:9" s="92" customFormat="1" ht="14.25" customHeight="1" x14ac:dyDescent="0.2">
      <c r="A322"/>
      <c r="B322" s="58"/>
      <c r="C322"/>
      <c r="D322"/>
      <c r="E322"/>
      <c r="F322"/>
      <c r="G322"/>
      <c r="H322" s="5"/>
      <c r="I322"/>
    </row>
    <row r="323" spans="1:9" s="92" customFormat="1" ht="14.25" customHeight="1" x14ac:dyDescent="0.2">
      <c r="A323"/>
      <c r="B323" s="58"/>
      <c r="C323"/>
      <c r="D323"/>
      <c r="E323"/>
      <c r="F323"/>
      <c r="G323"/>
      <c r="H323" s="5"/>
      <c r="I323"/>
    </row>
    <row r="324" spans="1:9" s="92" customFormat="1" ht="14.25" customHeight="1" x14ac:dyDescent="0.2">
      <c r="A324"/>
      <c r="B324" s="58"/>
      <c r="C324"/>
      <c r="D324"/>
      <c r="E324"/>
      <c r="F324"/>
      <c r="G324"/>
      <c r="H324" s="5"/>
      <c r="I324"/>
    </row>
    <row r="325" spans="1:9" s="92" customFormat="1" ht="14.25" customHeight="1" x14ac:dyDescent="0.2">
      <c r="A325"/>
      <c r="B325" s="58"/>
      <c r="C325"/>
      <c r="D325"/>
      <c r="E325"/>
      <c r="F325"/>
      <c r="G325"/>
      <c r="H325" s="5"/>
      <c r="I325"/>
    </row>
    <row r="326" spans="1:9" s="92" customFormat="1" ht="14.25" customHeight="1" x14ac:dyDescent="0.2">
      <c r="A326"/>
      <c r="B326" s="58"/>
      <c r="C326"/>
      <c r="D326"/>
      <c r="E326"/>
      <c r="F326"/>
      <c r="G326"/>
      <c r="H326" s="5"/>
      <c r="I326"/>
    </row>
    <row r="327" spans="1:9" s="92" customFormat="1" ht="14.25" customHeight="1" x14ac:dyDescent="0.2">
      <c r="A327"/>
      <c r="B327" s="58"/>
      <c r="C327"/>
      <c r="D327"/>
      <c r="E327"/>
      <c r="F327"/>
      <c r="G327"/>
      <c r="H327" s="5"/>
      <c r="I327"/>
    </row>
    <row r="328" spans="1:9" s="92" customFormat="1" ht="14.25" customHeight="1" x14ac:dyDescent="0.2">
      <c r="A328"/>
      <c r="B328" s="58"/>
      <c r="C328"/>
      <c r="D328"/>
      <c r="E328"/>
      <c r="F328"/>
      <c r="G328"/>
      <c r="H328" s="5"/>
      <c r="I328"/>
    </row>
    <row r="329" spans="1:9" s="92" customFormat="1" ht="14.25" customHeight="1" x14ac:dyDescent="0.2">
      <c r="A329"/>
      <c r="B329" s="58"/>
      <c r="C329"/>
      <c r="D329"/>
      <c r="E329"/>
      <c r="F329"/>
      <c r="G329"/>
      <c r="H329" s="5"/>
      <c r="I329"/>
    </row>
    <row r="330" spans="1:9" s="92" customFormat="1" ht="14.25" customHeight="1" x14ac:dyDescent="0.2">
      <c r="A330"/>
      <c r="B330" s="58"/>
      <c r="C330"/>
      <c r="D330"/>
      <c r="E330"/>
      <c r="F330"/>
      <c r="G330"/>
      <c r="H330" s="5"/>
      <c r="I330"/>
    </row>
    <row r="331" spans="1:9" s="92" customFormat="1" ht="14.25" customHeight="1" x14ac:dyDescent="0.2">
      <c r="A331"/>
      <c r="B331" s="58"/>
      <c r="C331"/>
      <c r="D331"/>
      <c r="E331"/>
      <c r="F331"/>
      <c r="G331"/>
      <c r="H331" s="5"/>
      <c r="I331"/>
    </row>
    <row r="332" spans="1:9" s="92" customFormat="1" ht="14.25" customHeight="1" x14ac:dyDescent="0.2">
      <c r="A332"/>
      <c r="B332" s="58"/>
      <c r="C332"/>
      <c r="D332"/>
      <c r="E332"/>
      <c r="F332"/>
      <c r="G332"/>
      <c r="H332" s="5"/>
      <c r="I332"/>
    </row>
    <row r="334" spans="1:9" s="92" customFormat="1" ht="14.25" customHeight="1" x14ac:dyDescent="0.2">
      <c r="A334"/>
      <c r="B334" s="58"/>
      <c r="C334"/>
      <c r="D334"/>
      <c r="E334"/>
      <c r="F334"/>
      <c r="G334"/>
      <c r="H334" s="5"/>
      <c r="I334"/>
    </row>
    <row r="335" spans="1:9" s="92" customFormat="1" ht="14.25" customHeight="1" x14ac:dyDescent="0.2">
      <c r="A335"/>
      <c r="B335" s="58"/>
      <c r="C335"/>
      <c r="D335"/>
      <c r="E335"/>
      <c r="F335"/>
      <c r="G335"/>
      <c r="H335" s="5"/>
      <c r="I335"/>
    </row>
    <row r="336" spans="1:9" s="92" customFormat="1" ht="14.25" customHeight="1" x14ac:dyDescent="0.2">
      <c r="A336"/>
      <c r="B336" s="58"/>
      <c r="C336"/>
      <c r="D336"/>
      <c r="E336"/>
      <c r="F336"/>
      <c r="G336"/>
      <c r="H336" s="5"/>
      <c r="I336"/>
    </row>
    <row r="337" spans="1:9" s="92" customFormat="1" ht="14.25" customHeight="1" x14ac:dyDescent="0.2">
      <c r="A337"/>
      <c r="B337" s="58"/>
      <c r="C337"/>
      <c r="D337"/>
      <c r="E337"/>
      <c r="F337"/>
      <c r="G337"/>
      <c r="H337" s="5"/>
      <c r="I337"/>
    </row>
    <row r="338" spans="1:9" s="92" customFormat="1" ht="14.25" customHeight="1" x14ac:dyDescent="0.2">
      <c r="A338"/>
      <c r="B338" s="58"/>
      <c r="C338"/>
      <c r="D338"/>
      <c r="E338"/>
      <c r="F338"/>
      <c r="G338"/>
      <c r="H338" s="5"/>
      <c r="I338"/>
    </row>
    <row r="339" spans="1:9" s="92" customFormat="1" ht="14.25" customHeight="1" x14ac:dyDescent="0.2">
      <c r="A339"/>
      <c r="B339" s="58"/>
      <c r="C339"/>
      <c r="D339"/>
      <c r="E339"/>
      <c r="F339"/>
      <c r="G339"/>
      <c r="H339" s="5"/>
      <c r="I339"/>
    </row>
    <row r="340" spans="1:9" s="92" customFormat="1" ht="14.25" customHeight="1" x14ac:dyDescent="0.2">
      <c r="A340"/>
      <c r="B340" s="58"/>
      <c r="C340"/>
      <c r="D340"/>
      <c r="E340"/>
      <c r="F340"/>
      <c r="G340"/>
      <c r="H340" s="5"/>
      <c r="I340"/>
    </row>
    <row r="341" spans="1:9" s="92" customFormat="1" ht="14.25" customHeight="1" x14ac:dyDescent="0.2">
      <c r="A341"/>
      <c r="B341" s="58"/>
      <c r="C341"/>
      <c r="D341"/>
      <c r="E341"/>
      <c r="F341"/>
      <c r="G341"/>
      <c r="H341" s="5"/>
      <c r="I341"/>
    </row>
    <row r="342" spans="1:9" s="92" customFormat="1" ht="14.25" customHeight="1" x14ac:dyDescent="0.2">
      <c r="A342"/>
      <c r="B342" s="58"/>
      <c r="C342"/>
      <c r="D342"/>
      <c r="E342"/>
      <c r="F342"/>
      <c r="G342"/>
      <c r="H342" s="5"/>
      <c r="I342"/>
    </row>
    <row r="343" spans="1:9" s="92" customFormat="1" ht="14.25" customHeight="1" x14ac:dyDescent="0.2">
      <c r="A343"/>
      <c r="B343" s="58"/>
      <c r="C343"/>
      <c r="D343"/>
      <c r="E343"/>
      <c r="F343"/>
      <c r="G343"/>
      <c r="H343" s="5"/>
      <c r="I343"/>
    </row>
    <row r="344" spans="1:9" s="92" customFormat="1" ht="14.25" customHeight="1" x14ac:dyDescent="0.2">
      <c r="A344"/>
      <c r="B344" s="58"/>
      <c r="C344"/>
      <c r="D344"/>
      <c r="E344"/>
      <c r="F344"/>
      <c r="G344"/>
      <c r="H344" s="5"/>
      <c r="I344"/>
    </row>
    <row r="345" spans="1:9" s="92" customFormat="1" ht="14.25" customHeight="1" x14ac:dyDescent="0.2">
      <c r="A345"/>
      <c r="B345" s="58"/>
      <c r="C345"/>
      <c r="D345"/>
      <c r="E345"/>
      <c r="F345"/>
      <c r="G345"/>
      <c r="H345" s="5"/>
      <c r="I345"/>
    </row>
    <row r="346" spans="1:9" s="92" customFormat="1" ht="14.25" customHeight="1" x14ac:dyDescent="0.2">
      <c r="A346"/>
      <c r="B346" s="58"/>
      <c r="C346"/>
      <c r="D346"/>
      <c r="E346"/>
      <c r="F346"/>
      <c r="G346"/>
      <c r="H346" s="5"/>
      <c r="I346"/>
    </row>
    <row r="349" spans="1:9" s="92" customFormat="1" ht="14.25" customHeight="1" x14ac:dyDescent="0.2">
      <c r="A349"/>
      <c r="B349" s="58"/>
      <c r="C349"/>
      <c r="D349"/>
      <c r="E349"/>
      <c r="F349"/>
      <c r="G349"/>
      <c r="H349" s="5"/>
      <c r="I349"/>
    </row>
    <row r="350" spans="1:9" s="92" customFormat="1" ht="14.25" customHeight="1" x14ac:dyDescent="0.2">
      <c r="A350"/>
      <c r="B350" s="58"/>
      <c r="C350"/>
      <c r="D350"/>
      <c r="E350"/>
      <c r="F350"/>
      <c r="G350"/>
      <c r="H350" s="5"/>
      <c r="I350"/>
    </row>
    <row r="351" spans="1:9" s="92" customFormat="1" ht="14.25" customHeight="1" x14ac:dyDescent="0.2">
      <c r="A351"/>
      <c r="B351" s="58"/>
      <c r="C351"/>
      <c r="D351"/>
      <c r="E351"/>
      <c r="F351"/>
      <c r="G351"/>
      <c r="H351" s="5"/>
      <c r="I351"/>
    </row>
    <row r="352" spans="1:9" s="92" customFormat="1" ht="14.25" customHeight="1" x14ac:dyDescent="0.2">
      <c r="A352"/>
      <c r="B352" s="58"/>
      <c r="C352"/>
      <c r="D352"/>
      <c r="E352"/>
      <c r="F352"/>
      <c r="G352"/>
      <c r="H352" s="5"/>
      <c r="I352"/>
    </row>
    <row r="353" spans="1:9" s="92" customFormat="1" ht="14.25" customHeight="1" x14ac:dyDescent="0.2">
      <c r="A353"/>
      <c r="B353" s="58"/>
      <c r="C353"/>
      <c r="D353"/>
      <c r="E353"/>
      <c r="F353"/>
      <c r="G353"/>
      <c r="H353" s="5"/>
      <c r="I353"/>
    </row>
    <row r="354" spans="1:9" s="92" customFormat="1" ht="14.25" customHeight="1" x14ac:dyDescent="0.2">
      <c r="A354"/>
      <c r="B354" s="58"/>
      <c r="C354"/>
      <c r="D354"/>
      <c r="E354"/>
      <c r="F354"/>
      <c r="G354"/>
      <c r="H354" s="5"/>
      <c r="I354"/>
    </row>
    <row r="355" spans="1:9" s="92" customFormat="1" ht="14.25" customHeight="1" x14ac:dyDescent="0.2">
      <c r="A355"/>
      <c r="B355" s="58"/>
      <c r="C355"/>
      <c r="D355"/>
      <c r="E355"/>
      <c r="F355"/>
      <c r="G355"/>
      <c r="H355" s="5"/>
      <c r="I355"/>
    </row>
    <row r="356" spans="1:9" s="92" customFormat="1" ht="14.25" customHeight="1" x14ac:dyDescent="0.2">
      <c r="A356"/>
      <c r="B356" s="58"/>
      <c r="C356"/>
      <c r="D356"/>
      <c r="E356"/>
      <c r="F356"/>
      <c r="G356"/>
      <c r="H356" s="5"/>
      <c r="I356"/>
    </row>
    <row r="357" spans="1:9" s="92" customFormat="1" ht="14.25" customHeight="1" x14ac:dyDescent="0.2">
      <c r="A357"/>
      <c r="B357" s="58"/>
      <c r="C357"/>
      <c r="D357"/>
      <c r="E357"/>
      <c r="F357"/>
      <c r="G357"/>
      <c r="H357" s="5"/>
      <c r="I357"/>
    </row>
    <row r="358" spans="1:9" s="92" customFormat="1" ht="14.25" customHeight="1" x14ac:dyDescent="0.2">
      <c r="A358"/>
      <c r="B358" s="58"/>
      <c r="C358"/>
      <c r="D358"/>
      <c r="E358"/>
      <c r="F358"/>
      <c r="G358"/>
      <c r="H358" s="5"/>
      <c r="I358"/>
    </row>
    <row r="359" spans="1:9" s="92" customFormat="1" ht="14.25" customHeight="1" x14ac:dyDescent="0.2">
      <c r="A359"/>
      <c r="B359" s="58"/>
      <c r="C359"/>
      <c r="D359"/>
      <c r="E359"/>
      <c r="F359"/>
      <c r="G359"/>
      <c r="H359" s="5"/>
      <c r="I359"/>
    </row>
    <row r="360" spans="1:9" s="92" customFormat="1" ht="14.25" customHeight="1" x14ac:dyDescent="0.2">
      <c r="A360"/>
      <c r="B360" s="58"/>
      <c r="C360"/>
      <c r="D360"/>
      <c r="E360"/>
      <c r="F360"/>
      <c r="G360"/>
      <c r="H360" s="5"/>
      <c r="I360"/>
    </row>
    <row r="361" spans="1:9" s="92" customFormat="1" ht="14.25" customHeight="1" x14ac:dyDescent="0.2">
      <c r="A361"/>
      <c r="B361" s="58"/>
      <c r="C361"/>
      <c r="D361"/>
      <c r="E361"/>
      <c r="F361"/>
      <c r="G361"/>
      <c r="H361" s="5"/>
      <c r="I361"/>
    </row>
    <row r="362" spans="1:9" s="92" customFormat="1" ht="14.25" customHeight="1" x14ac:dyDescent="0.2">
      <c r="A362"/>
      <c r="B362" s="58"/>
      <c r="C362"/>
      <c r="D362"/>
      <c r="E362"/>
      <c r="F362"/>
      <c r="G362"/>
      <c r="H362" s="5"/>
      <c r="I362"/>
    </row>
    <row r="364" spans="1:9" s="92" customFormat="1" ht="14.25" customHeight="1" x14ac:dyDescent="0.2">
      <c r="A364"/>
      <c r="B364" s="58"/>
      <c r="C364"/>
      <c r="D364"/>
      <c r="E364"/>
      <c r="F364"/>
      <c r="G364"/>
      <c r="H364" s="5"/>
      <c r="I364"/>
    </row>
    <row r="365" spans="1:9" s="92" customFormat="1" ht="14.25" customHeight="1" x14ac:dyDescent="0.2">
      <c r="A365"/>
      <c r="B365" s="58"/>
      <c r="C365"/>
      <c r="D365"/>
      <c r="E365"/>
      <c r="F365"/>
      <c r="G365"/>
      <c r="H365" s="5"/>
      <c r="I365"/>
    </row>
    <row r="366" spans="1:9" s="92" customFormat="1" ht="14.25" customHeight="1" x14ac:dyDescent="0.2">
      <c r="A366"/>
      <c r="B366" s="58"/>
      <c r="C366"/>
      <c r="D366"/>
      <c r="E366"/>
      <c r="F366"/>
      <c r="G366"/>
      <c r="H366" s="5"/>
      <c r="I366"/>
    </row>
    <row r="367" spans="1:9" s="92" customFormat="1" ht="14.25" customHeight="1" x14ac:dyDescent="0.2">
      <c r="A367"/>
      <c r="B367" s="58"/>
      <c r="C367"/>
      <c r="D367"/>
      <c r="E367"/>
      <c r="F367"/>
      <c r="G367"/>
      <c r="H367" s="5"/>
      <c r="I367"/>
    </row>
    <row r="368" spans="1:9" s="92" customFormat="1" ht="14.25" customHeight="1" x14ac:dyDescent="0.2">
      <c r="A368"/>
      <c r="B368" s="58"/>
      <c r="C368"/>
      <c r="D368"/>
      <c r="E368"/>
      <c r="F368"/>
      <c r="G368"/>
      <c r="H368" s="5"/>
      <c r="I368"/>
    </row>
    <row r="369" spans="1:9" s="92" customFormat="1" ht="14.25" customHeight="1" x14ac:dyDescent="0.2">
      <c r="A369"/>
      <c r="B369" s="58"/>
      <c r="C369"/>
      <c r="D369"/>
      <c r="E369"/>
      <c r="F369"/>
      <c r="G369"/>
      <c r="H369" s="5"/>
      <c r="I369"/>
    </row>
    <row r="370" spans="1:9" s="92" customFormat="1" ht="14.25" customHeight="1" x14ac:dyDescent="0.2">
      <c r="A370"/>
      <c r="B370" s="58"/>
      <c r="C370"/>
      <c r="D370"/>
      <c r="E370"/>
      <c r="F370"/>
      <c r="G370"/>
      <c r="H370" s="5"/>
      <c r="I370"/>
    </row>
    <row r="371" spans="1:9" s="92" customFormat="1" ht="14.25" customHeight="1" x14ac:dyDescent="0.2">
      <c r="A371"/>
      <c r="B371" s="58"/>
      <c r="C371"/>
      <c r="D371"/>
      <c r="E371"/>
      <c r="F371"/>
      <c r="G371"/>
      <c r="H371" s="5"/>
      <c r="I371"/>
    </row>
    <row r="372" spans="1:9" s="92" customFormat="1" ht="14.25" customHeight="1" x14ac:dyDescent="0.2">
      <c r="A372"/>
      <c r="B372" s="58"/>
      <c r="C372"/>
      <c r="D372"/>
      <c r="E372"/>
      <c r="F372"/>
      <c r="G372"/>
      <c r="H372" s="5"/>
      <c r="I372"/>
    </row>
    <row r="373" spans="1:9" s="92" customFormat="1" ht="14.25" customHeight="1" x14ac:dyDescent="0.2">
      <c r="A373"/>
      <c r="B373" s="58"/>
      <c r="C373"/>
      <c r="D373"/>
      <c r="E373"/>
      <c r="F373"/>
      <c r="G373"/>
      <c r="H373" s="5"/>
      <c r="I373"/>
    </row>
    <row r="374" spans="1:9" s="92" customFormat="1" ht="14.25" customHeight="1" x14ac:dyDescent="0.2">
      <c r="A374"/>
      <c r="B374" s="58"/>
      <c r="C374"/>
      <c r="D374"/>
      <c r="E374"/>
      <c r="F374"/>
      <c r="G374"/>
      <c r="H374" s="5"/>
      <c r="I374"/>
    </row>
    <row r="375" spans="1:9" s="92" customFormat="1" ht="14.25" customHeight="1" x14ac:dyDescent="0.2">
      <c r="A375"/>
      <c r="B375" s="58"/>
      <c r="C375"/>
      <c r="D375"/>
      <c r="E375"/>
      <c r="F375"/>
      <c r="G375"/>
      <c r="H375" s="5"/>
      <c r="I375"/>
    </row>
    <row r="406" spans="10:15" ht="14.25" customHeight="1" x14ac:dyDescent="0.2">
      <c r="K406" s="4"/>
    </row>
    <row r="412" spans="10:15" ht="14.25" customHeight="1" x14ac:dyDescent="0.2">
      <c r="J412" s="4"/>
      <c r="K412" s="4"/>
      <c r="L412" s="4"/>
      <c r="M412" s="4"/>
      <c r="N412" s="4"/>
      <c r="O412" s="4"/>
    </row>
    <row r="414" spans="10:15" ht="14.25" customHeight="1" x14ac:dyDescent="0.2">
      <c r="J414" s="4"/>
    </row>
  </sheetData>
  <mergeCells count="6">
    <mergeCell ref="D10:G10"/>
    <mergeCell ref="A1:H1"/>
    <mergeCell ref="H10:H11"/>
    <mergeCell ref="A10:A11"/>
    <mergeCell ref="B10:B11"/>
    <mergeCell ref="C10:C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zoomScaleNormal="100" workbookViewId="0">
      <pane ySplit="11" topLeftCell="A65" activePane="bottomLeft" state="frozen"/>
      <selection pane="bottomLeft" activeCell="H72" sqref="H72:H75"/>
    </sheetView>
  </sheetViews>
  <sheetFormatPr defaultRowHeight="12.75" x14ac:dyDescent="0.2"/>
  <cols>
    <col min="1" max="1" width="23.5703125" customWidth="1"/>
    <col min="2" max="2" width="48.85546875" bestFit="1" customWidth="1"/>
    <col min="3" max="4" width="15.5703125" bestFit="1" customWidth="1"/>
    <col min="5" max="5" width="17.5703125" customWidth="1"/>
    <col min="6" max="7" width="14.28515625" customWidth="1"/>
    <col min="8" max="8" width="15" style="5" customWidth="1"/>
    <col min="9" max="9" width="18.28515625" customWidth="1"/>
    <col min="10" max="10" width="15.5703125" bestFit="1" customWidth="1"/>
    <col min="11" max="11" width="14.5703125" customWidth="1"/>
    <col min="12" max="12" width="15.28515625" customWidth="1"/>
    <col min="13" max="14" width="17" customWidth="1"/>
  </cols>
  <sheetData>
    <row r="1" spans="1:11" ht="15.75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11" s="1" customFormat="1" ht="27" customHeight="1" x14ac:dyDescent="0.2">
      <c r="A2" s="439" t="s">
        <v>1</v>
      </c>
      <c r="B2" s="439"/>
      <c r="C2" s="439"/>
      <c r="D2" s="439"/>
      <c r="E2" s="439"/>
      <c r="F2" s="439"/>
      <c r="G2" s="439"/>
      <c r="H2" s="439"/>
    </row>
    <row r="3" spans="1:11" s="1" customFormat="1" ht="18" customHeight="1" x14ac:dyDescent="0.2">
      <c r="A3" s="29" t="s">
        <v>34</v>
      </c>
      <c r="B3" s="29"/>
      <c r="C3" s="29"/>
      <c r="D3" s="29"/>
      <c r="E3" s="39"/>
      <c r="F3" s="39"/>
      <c r="G3" s="39"/>
      <c r="H3" s="38"/>
    </row>
    <row r="4" spans="1:11" s="1" customFormat="1" ht="15" x14ac:dyDescent="0.2">
      <c r="A4" s="29" t="s">
        <v>35</v>
      </c>
      <c r="B4" s="29"/>
      <c r="C4" s="29"/>
      <c r="D4" s="29"/>
      <c r="E4" s="39"/>
      <c r="F4" s="37"/>
      <c r="G4" s="37"/>
      <c r="H4" s="38"/>
    </row>
    <row r="5" spans="1:11" s="1" customFormat="1" ht="16.5" thickBot="1" x14ac:dyDescent="0.3">
      <c r="A5" s="440"/>
      <c r="B5" s="441"/>
      <c r="C5" s="441"/>
      <c r="D5" s="40"/>
      <c r="E5" s="40"/>
      <c r="F5" s="37"/>
      <c r="G5" s="37"/>
      <c r="H5" s="38"/>
    </row>
    <row r="6" spans="1:11" s="1" customFormat="1" ht="18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1" s="1" customFormat="1" ht="20.25" customHeight="1" thickBot="1" x14ac:dyDescent="0.25">
      <c r="A7" s="32">
        <v>302041</v>
      </c>
      <c r="B7" s="33" t="s">
        <v>36</v>
      </c>
      <c r="C7" s="33">
        <v>33654</v>
      </c>
      <c r="D7" s="34"/>
      <c r="E7" s="34"/>
      <c r="F7" s="34"/>
      <c r="G7" s="34"/>
      <c r="H7" s="38"/>
    </row>
    <row r="8" spans="1:11" s="1" customFormat="1" ht="12.75" customHeight="1" x14ac:dyDescent="0.2">
      <c r="A8" s="42"/>
      <c r="B8" s="42"/>
      <c r="C8" s="34"/>
      <c r="D8" s="34"/>
      <c r="E8" s="34"/>
      <c r="F8" s="34"/>
      <c r="G8" s="34"/>
      <c r="H8" s="38"/>
    </row>
    <row r="9" spans="1:11" ht="13.5" thickBot="1" x14ac:dyDescent="0.25">
      <c r="A9" s="41"/>
      <c r="B9" s="34"/>
      <c r="C9" s="34"/>
      <c r="D9" s="34"/>
      <c r="E9" s="34"/>
      <c r="F9" s="34"/>
      <c r="G9" s="34"/>
      <c r="H9" s="35"/>
    </row>
    <row r="10" spans="1:11" ht="12.75" customHeight="1" x14ac:dyDescent="0.2">
      <c r="A10" s="426" t="s">
        <v>8</v>
      </c>
      <c r="B10" s="442" t="s">
        <v>28</v>
      </c>
      <c r="C10" s="418" t="s">
        <v>10</v>
      </c>
      <c r="D10" s="421" t="s">
        <v>11</v>
      </c>
      <c r="E10" s="422"/>
      <c r="F10" s="422"/>
      <c r="G10" s="423"/>
      <c r="H10" s="424" t="s">
        <v>12</v>
      </c>
      <c r="K10" s="3"/>
    </row>
    <row r="11" spans="1:11" ht="22.5" customHeight="1" thickBot="1" x14ac:dyDescent="0.25">
      <c r="A11" s="427"/>
      <c r="B11" s="443"/>
      <c r="C11" s="419"/>
      <c r="D11" s="237" t="s">
        <v>13</v>
      </c>
      <c r="E11" s="46" t="s">
        <v>14</v>
      </c>
      <c r="F11" s="237" t="s">
        <v>15</v>
      </c>
      <c r="G11" s="46" t="s">
        <v>16</v>
      </c>
      <c r="H11" s="425"/>
    </row>
    <row r="12" spans="1:11" s="6" customFormat="1" ht="18.75" customHeight="1" x14ac:dyDescent="0.2">
      <c r="A12" s="86" t="s">
        <v>551</v>
      </c>
      <c r="B12" s="86" t="s">
        <v>322</v>
      </c>
      <c r="C12" s="279">
        <f>SUM(D12:G12)</f>
        <v>83739.600000000006</v>
      </c>
      <c r="D12" s="239"/>
      <c r="E12" s="239"/>
      <c r="F12" s="239"/>
      <c r="G12" s="2">
        <v>83739.600000000006</v>
      </c>
      <c r="H12" s="233">
        <v>45356</v>
      </c>
      <c r="I12"/>
    </row>
    <row r="13" spans="1:11" s="6" customFormat="1" ht="18.75" customHeight="1" x14ac:dyDescent="0.2">
      <c r="A13" s="86" t="s">
        <v>552</v>
      </c>
      <c r="B13" s="86" t="s">
        <v>123</v>
      </c>
      <c r="C13" s="279">
        <f t="shared" ref="C13:C63" si="0">SUM(D13:G13)</f>
        <v>132355.26999999999</v>
      </c>
      <c r="D13" s="239"/>
      <c r="E13" s="239"/>
      <c r="F13" s="239"/>
      <c r="G13" s="2">
        <v>132355.26999999999</v>
      </c>
      <c r="H13" s="233">
        <v>45356</v>
      </c>
      <c r="I13"/>
    </row>
    <row r="14" spans="1:11" s="6" customFormat="1" ht="18.75" customHeight="1" x14ac:dyDescent="0.2">
      <c r="A14" s="86" t="s">
        <v>553</v>
      </c>
      <c r="B14" s="86" t="s">
        <v>554</v>
      </c>
      <c r="C14" s="279">
        <f t="shared" si="0"/>
        <v>280723.06</v>
      </c>
      <c r="D14" s="239"/>
      <c r="E14" s="239"/>
      <c r="F14" s="239"/>
      <c r="G14" s="2">
        <v>280723.06</v>
      </c>
      <c r="H14" s="233">
        <v>45356</v>
      </c>
      <c r="I14"/>
    </row>
    <row r="15" spans="1:11" s="6" customFormat="1" ht="18.75" customHeight="1" x14ac:dyDescent="0.2">
      <c r="A15" s="86" t="s">
        <v>555</v>
      </c>
      <c r="B15" s="86" t="s">
        <v>556</v>
      </c>
      <c r="C15" s="279">
        <f t="shared" si="0"/>
        <v>4641.7</v>
      </c>
      <c r="D15" s="239"/>
      <c r="E15" s="239"/>
      <c r="F15" s="239"/>
      <c r="G15" s="2">
        <v>4641.7</v>
      </c>
      <c r="H15" s="233">
        <v>45356</v>
      </c>
      <c r="I15"/>
    </row>
    <row r="16" spans="1:11" s="6" customFormat="1" ht="18.75" customHeight="1" x14ac:dyDescent="0.2">
      <c r="A16" s="86" t="s">
        <v>557</v>
      </c>
      <c r="B16" s="86" t="s">
        <v>556</v>
      </c>
      <c r="C16" s="279">
        <f t="shared" si="0"/>
        <v>1157436.71</v>
      </c>
      <c r="D16" s="239"/>
      <c r="E16" s="239"/>
      <c r="F16" s="239"/>
      <c r="G16" s="2">
        <v>1157436.71</v>
      </c>
      <c r="H16" s="233">
        <v>45356</v>
      </c>
      <c r="I16"/>
    </row>
    <row r="17" spans="1:9" s="6" customFormat="1" ht="18.75" customHeight="1" x14ac:dyDescent="0.2">
      <c r="A17" s="86" t="s">
        <v>558</v>
      </c>
      <c r="B17" s="86" t="s">
        <v>556</v>
      </c>
      <c r="C17" s="279">
        <f t="shared" si="0"/>
        <v>5781.7</v>
      </c>
      <c r="D17" s="239"/>
      <c r="E17" s="239"/>
      <c r="F17" s="239"/>
      <c r="G17" s="2">
        <v>5781.7</v>
      </c>
      <c r="H17" s="233">
        <v>45356</v>
      </c>
      <c r="I17"/>
    </row>
    <row r="18" spans="1:9" s="6" customFormat="1" ht="18.75" customHeight="1" x14ac:dyDescent="0.2">
      <c r="A18" s="86" t="s">
        <v>559</v>
      </c>
      <c r="B18" s="86" t="s">
        <v>411</v>
      </c>
      <c r="C18" s="279">
        <f t="shared" si="0"/>
        <v>9785</v>
      </c>
      <c r="D18" s="239"/>
      <c r="E18" s="239"/>
      <c r="F18" s="239"/>
      <c r="G18" s="2">
        <v>9785</v>
      </c>
      <c r="H18" s="233">
        <v>45356</v>
      </c>
      <c r="I18"/>
    </row>
    <row r="19" spans="1:9" s="6" customFormat="1" ht="18.75" customHeight="1" x14ac:dyDescent="0.2">
      <c r="A19" s="86" t="s">
        <v>560</v>
      </c>
      <c r="B19" s="86" t="s">
        <v>561</v>
      </c>
      <c r="C19" s="279">
        <f t="shared" si="0"/>
        <v>22610</v>
      </c>
      <c r="D19" s="239"/>
      <c r="E19" s="239"/>
      <c r="F19" s="239"/>
      <c r="G19" s="2">
        <v>22610</v>
      </c>
      <c r="H19" s="233">
        <v>45356</v>
      </c>
      <c r="I19"/>
    </row>
    <row r="20" spans="1:9" s="6" customFormat="1" ht="18.75" customHeight="1" x14ac:dyDescent="0.2">
      <c r="A20" s="86" t="s">
        <v>562</v>
      </c>
      <c r="B20" s="86" t="s">
        <v>561</v>
      </c>
      <c r="C20" s="279">
        <f t="shared" si="0"/>
        <v>26134.5</v>
      </c>
      <c r="D20" s="239"/>
      <c r="E20" s="239"/>
      <c r="F20" s="239"/>
      <c r="G20" s="2">
        <v>26134.5</v>
      </c>
      <c r="H20" s="233">
        <v>45356</v>
      </c>
      <c r="I20"/>
    </row>
    <row r="21" spans="1:9" s="6" customFormat="1" ht="18.75" customHeight="1" x14ac:dyDescent="0.2">
      <c r="A21" s="86" t="s">
        <v>563</v>
      </c>
      <c r="B21" s="86" t="s">
        <v>123</v>
      </c>
      <c r="C21" s="279">
        <f t="shared" si="0"/>
        <v>37372.01</v>
      </c>
      <c r="D21" s="239"/>
      <c r="E21" s="239"/>
      <c r="F21" s="239"/>
      <c r="G21" s="2">
        <v>37372.01</v>
      </c>
      <c r="H21" s="233">
        <v>45356</v>
      </c>
      <c r="I21"/>
    </row>
    <row r="22" spans="1:9" s="6" customFormat="1" ht="18.75" customHeight="1" x14ac:dyDescent="0.2">
      <c r="A22" s="86" t="s">
        <v>564</v>
      </c>
      <c r="B22" s="86" t="s">
        <v>123</v>
      </c>
      <c r="C22" s="279">
        <f t="shared" si="0"/>
        <v>119124.13</v>
      </c>
      <c r="D22" s="239"/>
      <c r="E22" s="239"/>
      <c r="F22" s="239"/>
      <c r="G22" s="2">
        <v>119124.13</v>
      </c>
      <c r="H22" s="233">
        <v>45356</v>
      </c>
      <c r="I22"/>
    </row>
    <row r="23" spans="1:9" s="6" customFormat="1" ht="18.75" customHeight="1" x14ac:dyDescent="0.2">
      <c r="A23" s="86" t="s">
        <v>565</v>
      </c>
      <c r="B23" s="86" t="s">
        <v>153</v>
      </c>
      <c r="C23" s="279">
        <f t="shared" si="0"/>
        <v>58568.61</v>
      </c>
      <c r="D23" s="239"/>
      <c r="E23" s="239"/>
      <c r="F23" s="239"/>
      <c r="G23" s="2">
        <v>58568.61</v>
      </c>
      <c r="H23" s="233">
        <v>45356</v>
      </c>
      <c r="I23"/>
    </row>
    <row r="24" spans="1:9" s="6" customFormat="1" ht="18.75" customHeight="1" x14ac:dyDescent="0.2">
      <c r="A24" s="86" t="s">
        <v>566</v>
      </c>
      <c r="B24" s="86" t="s">
        <v>567</v>
      </c>
      <c r="C24" s="279">
        <f t="shared" si="0"/>
        <v>26390.560000000001</v>
      </c>
      <c r="D24" s="239"/>
      <c r="E24" s="239"/>
      <c r="F24" s="239"/>
      <c r="G24" s="2">
        <v>26390.560000000001</v>
      </c>
      <c r="H24" s="233">
        <v>45356</v>
      </c>
      <c r="I24"/>
    </row>
    <row r="25" spans="1:9" s="6" customFormat="1" ht="18.75" customHeight="1" x14ac:dyDescent="0.2">
      <c r="A25" s="86" t="s">
        <v>568</v>
      </c>
      <c r="B25" s="86" t="s">
        <v>569</v>
      </c>
      <c r="C25" s="279">
        <f t="shared" si="0"/>
        <v>7847</v>
      </c>
      <c r="D25" s="239"/>
      <c r="E25" s="239"/>
      <c r="F25" s="239"/>
      <c r="G25" s="2">
        <v>7847</v>
      </c>
      <c r="H25" s="233">
        <v>45356</v>
      </c>
      <c r="I25"/>
    </row>
    <row r="26" spans="1:9" s="6" customFormat="1" ht="18.75" customHeight="1" x14ac:dyDescent="0.2">
      <c r="A26" s="86" t="s">
        <v>570</v>
      </c>
      <c r="B26" s="86" t="s">
        <v>275</v>
      </c>
      <c r="C26" s="279">
        <f t="shared" si="0"/>
        <v>8619.43</v>
      </c>
      <c r="D26" s="239"/>
      <c r="E26" s="239"/>
      <c r="F26" s="239"/>
      <c r="G26" s="2">
        <v>8619.43</v>
      </c>
      <c r="H26" s="233">
        <v>45356</v>
      </c>
      <c r="I26"/>
    </row>
    <row r="27" spans="1:9" s="6" customFormat="1" ht="18.75" customHeight="1" x14ac:dyDescent="0.2">
      <c r="A27" s="86" t="s">
        <v>571</v>
      </c>
      <c r="B27" s="86" t="s">
        <v>572</v>
      </c>
      <c r="C27" s="279">
        <f t="shared" si="0"/>
        <v>276018.96999999997</v>
      </c>
      <c r="D27" s="239"/>
      <c r="E27" s="239"/>
      <c r="F27" s="239"/>
      <c r="G27" s="2">
        <v>276018.96999999997</v>
      </c>
      <c r="H27" s="233">
        <v>45356</v>
      </c>
      <c r="I27"/>
    </row>
    <row r="28" spans="1:9" s="6" customFormat="1" ht="18.75" customHeight="1" x14ac:dyDescent="0.2">
      <c r="A28" s="86" t="s">
        <v>573</v>
      </c>
      <c r="B28" s="86" t="s">
        <v>574</v>
      </c>
      <c r="C28" s="279">
        <f t="shared" si="0"/>
        <v>6743.1</v>
      </c>
      <c r="D28" s="239"/>
      <c r="E28" s="239"/>
      <c r="F28" s="239"/>
      <c r="G28" s="2">
        <v>6743.1</v>
      </c>
      <c r="H28" s="233">
        <v>45356</v>
      </c>
      <c r="I28"/>
    </row>
    <row r="29" spans="1:9" s="6" customFormat="1" ht="18.75" customHeight="1" x14ac:dyDescent="0.2">
      <c r="A29" s="86" t="s">
        <v>575</v>
      </c>
      <c r="B29" s="86" t="s">
        <v>116</v>
      </c>
      <c r="C29" s="279">
        <f t="shared" si="0"/>
        <v>18890.86</v>
      </c>
      <c r="D29" s="239"/>
      <c r="E29" s="239"/>
      <c r="F29" s="239"/>
      <c r="G29" s="2">
        <v>18890.86</v>
      </c>
      <c r="H29" s="233">
        <v>45356</v>
      </c>
      <c r="I29"/>
    </row>
    <row r="30" spans="1:9" s="6" customFormat="1" ht="18.75" customHeight="1" x14ac:dyDescent="0.2">
      <c r="A30" s="86" t="s">
        <v>576</v>
      </c>
      <c r="B30" s="86" t="s">
        <v>577</v>
      </c>
      <c r="C30" s="279">
        <f t="shared" si="0"/>
        <v>1305.71</v>
      </c>
      <c r="D30" s="239"/>
      <c r="E30" s="239"/>
      <c r="F30" s="239"/>
      <c r="G30" s="2">
        <v>1305.71</v>
      </c>
      <c r="H30" s="233">
        <v>45356</v>
      </c>
      <c r="I30"/>
    </row>
    <row r="31" spans="1:9" s="6" customFormat="1" ht="18.75" customHeight="1" x14ac:dyDescent="0.2">
      <c r="A31" s="86" t="s">
        <v>578</v>
      </c>
      <c r="B31" s="86" t="s">
        <v>123</v>
      </c>
      <c r="C31" s="279">
        <f t="shared" si="0"/>
        <v>45295.88</v>
      </c>
      <c r="D31" s="239"/>
      <c r="E31" s="239"/>
      <c r="F31" s="239"/>
      <c r="G31" s="2">
        <v>45295.88</v>
      </c>
      <c r="H31" s="233">
        <v>45356</v>
      </c>
      <c r="I31"/>
    </row>
    <row r="32" spans="1:9" s="6" customFormat="1" ht="18.75" customHeight="1" x14ac:dyDescent="0.2">
      <c r="A32" s="86" t="s">
        <v>579</v>
      </c>
      <c r="B32" s="86" t="s">
        <v>580</v>
      </c>
      <c r="C32" s="279">
        <f t="shared" si="0"/>
        <v>100008.42</v>
      </c>
      <c r="D32" s="239"/>
      <c r="E32" s="239"/>
      <c r="F32" s="239"/>
      <c r="G32" s="2">
        <v>100008.42</v>
      </c>
      <c r="H32" s="233">
        <v>45356</v>
      </c>
      <c r="I32"/>
    </row>
    <row r="33" spans="1:9" s="6" customFormat="1" ht="18.75" customHeight="1" x14ac:dyDescent="0.2">
      <c r="A33" s="86" t="s">
        <v>581</v>
      </c>
      <c r="B33" s="86" t="s">
        <v>580</v>
      </c>
      <c r="C33" s="279">
        <f t="shared" si="0"/>
        <v>268445.01</v>
      </c>
      <c r="D33" s="239"/>
      <c r="E33" s="239"/>
      <c r="F33" s="239"/>
      <c r="G33" s="2">
        <v>268445.01</v>
      </c>
      <c r="H33" s="233">
        <v>45356</v>
      </c>
      <c r="I33"/>
    </row>
    <row r="34" spans="1:9" s="6" customFormat="1" ht="18.75" customHeight="1" x14ac:dyDescent="0.2">
      <c r="A34" s="86" t="s">
        <v>582</v>
      </c>
      <c r="B34" s="86" t="s">
        <v>583</v>
      </c>
      <c r="C34" s="279">
        <f t="shared" si="0"/>
        <v>259237.06</v>
      </c>
      <c r="D34" s="239"/>
      <c r="E34" s="239"/>
      <c r="F34" s="239"/>
      <c r="G34" s="2">
        <v>259237.06</v>
      </c>
      <c r="H34" s="233">
        <v>45356</v>
      </c>
      <c r="I34"/>
    </row>
    <row r="35" spans="1:9" s="6" customFormat="1" ht="18.75" customHeight="1" x14ac:dyDescent="0.2">
      <c r="A35" s="86" t="s">
        <v>584</v>
      </c>
      <c r="B35" s="86" t="s">
        <v>583</v>
      </c>
      <c r="C35" s="279">
        <f t="shared" si="0"/>
        <v>212593.28</v>
      </c>
      <c r="D35" s="239"/>
      <c r="E35" s="239"/>
      <c r="F35" s="239"/>
      <c r="G35" s="2">
        <v>212593.28</v>
      </c>
      <c r="H35" s="233">
        <v>45356</v>
      </c>
      <c r="I35"/>
    </row>
    <row r="36" spans="1:9" s="6" customFormat="1" ht="18.75" customHeight="1" x14ac:dyDescent="0.2">
      <c r="A36" s="86" t="s">
        <v>585</v>
      </c>
      <c r="B36" s="86" t="s">
        <v>586</v>
      </c>
      <c r="C36" s="279">
        <f t="shared" si="0"/>
        <v>12482.71</v>
      </c>
      <c r="D36" s="239"/>
      <c r="E36" s="239"/>
      <c r="F36" s="239"/>
      <c r="G36" s="2">
        <v>12482.71</v>
      </c>
      <c r="H36" s="233">
        <v>45356</v>
      </c>
      <c r="I36"/>
    </row>
    <row r="37" spans="1:9" s="6" customFormat="1" ht="18.75" customHeight="1" x14ac:dyDescent="0.2">
      <c r="A37" s="86" t="s">
        <v>587</v>
      </c>
      <c r="B37" s="86" t="s">
        <v>588</v>
      </c>
      <c r="C37" s="279">
        <f t="shared" si="0"/>
        <v>3800</v>
      </c>
      <c r="D37" s="239"/>
      <c r="E37" s="239"/>
      <c r="F37" s="239"/>
      <c r="G37" s="2">
        <v>3800</v>
      </c>
      <c r="H37" s="233">
        <v>45356</v>
      </c>
      <c r="I37"/>
    </row>
    <row r="38" spans="1:9" s="6" customFormat="1" ht="18.75" customHeight="1" x14ac:dyDescent="0.2">
      <c r="A38" s="86" t="s">
        <v>589</v>
      </c>
      <c r="B38" s="86" t="s">
        <v>590</v>
      </c>
      <c r="C38" s="279">
        <f t="shared" si="0"/>
        <v>288613.51</v>
      </c>
      <c r="D38" s="239"/>
      <c r="E38" s="239"/>
      <c r="F38" s="239"/>
      <c r="G38" s="2">
        <v>288613.51</v>
      </c>
      <c r="H38" s="233">
        <v>45356</v>
      </c>
      <c r="I38"/>
    </row>
    <row r="39" spans="1:9" s="6" customFormat="1" ht="18.75" customHeight="1" x14ac:dyDescent="0.2">
      <c r="A39" s="86" t="s">
        <v>591</v>
      </c>
      <c r="B39" s="86" t="s">
        <v>590</v>
      </c>
      <c r="C39" s="279">
        <f t="shared" si="0"/>
        <v>96290.34</v>
      </c>
      <c r="D39" s="239"/>
      <c r="E39" s="239"/>
      <c r="F39" s="239"/>
      <c r="G39" s="2">
        <v>96290.34</v>
      </c>
      <c r="H39" s="233">
        <v>45356</v>
      </c>
      <c r="I39"/>
    </row>
    <row r="40" spans="1:9" s="6" customFormat="1" ht="18.75" customHeight="1" x14ac:dyDescent="0.2">
      <c r="A40" s="86" t="s">
        <v>860</v>
      </c>
      <c r="B40" s="86" t="s">
        <v>123</v>
      </c>
      <c r="C40" s="328">
        <f t="shared" si="0"/>
        <v>116072.47</v>
      </c>
      <c r="D40" s="329"/>
      <c r="E40" s="2">
        <v>0</v>
      </c>
      <c r="F40" s="329"/>
      <c r="G40" s="2">
        <v>116072.47</v>
      </c>
      <c r="H40" s="233">
        <v>45370</v>
      </c>
      <c r="I40"/>
    </row>
    <row r="41" spans="1:9" s="6" customFormat="1" ht="18.75" customHeight="1" x14ac:dyDescent="0.2">
      <c r="A41" s="86" t="s">
        <v>861</v>
      </c>
      <c r="B41" s="86" t="s">
        <v>123</v>
      </c>
      <c r="C41" s="328">
        <f t="shared" si="0"/>
        <v>661776.38</v>
      </c>
      <c r="D41" s="329"/>
      <c r="E41" s="2">
        <v>0</v>
      </c>
      <c r="F41" s="329"/>
      <c r="G41" s="2">
        <v>661776.38</v>
      </c>
      <c r="H41" s="235">
        <v>45370</v>
      </c>
      <c r="I41"/>
    </row>
    <row r="42" spans="1:9" s="6" customFormat="1" ht="18.75" customHeight="1" x14ac:dyDescent="0.2">
      <c r="A42" s="86" t="s">
        <v>862</v>
      </c>
      <c r="B42" s="86" t="s">
        <v>123</v>
      </c>
      <c r="C42" s="328">
        <f t="shared" si="0"/>
        <v>580362.38</v>
      </c>
      <c r="D42" s="329"/>
      <c r="E42" s="2">
        <v>0</v>
      </c>
      <c r="F42" s="329"/>
      <c r="G42" s="2">
        <v>580362.38</v>
      </c>
      <c r="H42" s="233">
        <v>45370</v>
      </c>
      <c r="I42"/>
    </row>
    <row r="43" spans="1:9" s="6" customFormat="1" ht="18.75" customHeight="1" x14ac:dyDescent="0.2">
      <c r="A43" s="86" t="s">
        <v>863</v>
      </c>
      <c r="B43" s="86" t="s">
        <v>123</v>
      </c>
      <c r="C43" s="328">
        <f t="shared" si="0"/>
        <v>1000150.28</v>
      </c>
      <c r="D43" s="329"/>
      <c r="E43" s="2">
        <v>0</v>
      </c>
      <c r="F43" s="329"/>
      <c r="G43" s="2">
        <v>1000150.28</v>
      </c>
      <c r="H43" s="235">
        <v>45370</v>
      </c>
      <c r="I43"/>
    </row>
    <row r="44" spans="1:9" s="6" customFormat="1" ht="18.75" customHeight="1" x14ac:dyDescent="0.2">
      <c r="A44" s="86" t="s">
        <v>864</v>
      </c>
      <c r="B44" s="86" t="s">
        <v>123</v>
      </c>
      <c r="C44" s="328">
        <f t="shared" si="0"/>
        <v>395510.23</v>
      </c>
      <c r="D44" s="329"/>
      <c r="E44" s="2">
        <v>0</v>
      </c>
      <c r="F44" s="329"/>
      <c r="G44" s="2">
        <v>395510.23</v>
      </c>
      <c r="H44" s="233">
        <v>45370</v>
      </c>
      <c r="I44"/>
    </row>
    <row r="45" spans="1:9" s="6" customFormat="1" ht="18.75" customHeight="1" x14ac:dyDescent="0.2">
      <c r="A45" s="86" t="s">
        <v>865</v>
      </c>
      <c r="B45" s="86" t="s">
        <v>123</v>
      </c>
      <c r="C45" s="328">
        <f t="shared" si="0"/>
        <v>1319594.95</v>
      </c>
      <c r="D45" s="329"/>
      <c r="E45" s="2">
        <v>0</v>
      </c>
      <c r="F45" s="329"/>
      <c r="G45" s="2">
        <v>1319594.95</v>
      </c>
      <c r="H45" s="235">
        <v>45370</v>
      </c>
      <c r="I45"/>
    </row>
    <row r="46" spans="1:9" s="6" customFormat="1" ht="18.75" customHeight="1" x14ac:dyDescent="0.2">
      <c r="A46" s="86" t="s">
        <v>866</v>
      </c>
      <c r="B46" s="86" t="s">
        <v>197</v>
      </c>
      <c r="C46" s="328">
        <f t="shared" si="0"/>
        <v>145429.31</v>
      </c>
      <c r="D46" s="329"/>
      <c r="E46" s="2">
        <v>0</v>
      </c>
      <c r="F46" s="329"/>
      <c r="G46" s="2">
        <v>145429.31</v>
      </c>
      <c r="H46" s="233">
        <v>45370</v>
      </c>
      <c r="I46"/>
    </row>
    <row r="47" spans="1:9" s="6" customFormat="1" ht="18.75" customHeight="1" x14ac:dyDescent="0.2">
      <c r="A47" s="86" t="s">
        <v>867</v>
      </c>
      <c r="B47" s="86" t="s">
        <v>201</v>
      </c>
      <c r="C47" s="328">
        <f t="shared" si="0"/>
        <v>15388.78</v>
      </c>
      <c r="D47" s="329"/>
      <c r="E47" s="2">
        <v>0</v>
      </c>
      <c r="F47" s="329"/>
      <c r="G47" s="2">
        <v>15388.78</v>
      </c>
      <c r="H47" s="235">
        <v>45370</v>
      </c>
      <c r="I47"/>
    </row>
    <row r="48" spans="1:9" s="6" customFormat="1" ht="18.75" customHeight="1" x14ac:dyDescent="0.2">
      <c r="A48" s="86" t="s">
        <v>868</v>
      </c>
      <c r="B48" s="86" t="s">
        <v>193</v>
      </c>
      <c r="C48" s="328">
        <f t="shared" si="0"/>
        <v>22012.15</v>
      </c>
      <c r="D48" s="329"/>
      <c r="E48" s="2">
        <v>0</v>
      </c>
      <c r="F48" s="329"/>
      <c r="G48" s="2">
        <v>22012.15</v>
      </c>
      <c r="H48" s="233">
        <v>45370</v>
      </c>
      <c r="I48"/>
    </row>
    <row r="49" spans="1:9" s="6" customFormat="1" ht="18.75" customHeight="1" x14ac:dyDescent="0.2">
      <c r="A49" s="86" t="s">
        <v>869</v>
      </c>
      <c r="B49" s="86" t="s">
        <v>381</v>
      </c>
      <c r="C49" s="328">
        <f t="shared" si="0"/>
        <v>649.72</v>
      </c>
      <c r="D49" s="329"/>
      <c r="E49" s="2">
        <v>0</v>
      </c>
      <c r="F49" s="329"/>
      <c r="G49" s="2">
        <v>649.72</v>
      </c>
      <c r="H49" s="235">
        <v>45370</v>
      </c>
      <c r="I49"/>
    </row>
    <row r="50" spans="1:9" s="6" customFormat="1" ht="18.75" customHeight="1" x14ac:dyDescent="0.2">
      <c r="A50" s="86" t="s">
        <v>870</v>
      </c>
      <c r="B50" s="86" t="s">
        <v>884</v>
      </c>
      <c r="C50" s="328">
        <f t="shared" si="0"/>
        <v>262.01</v>
      </c>
      <c r="D50" s="329"/>
      <c r="E50" s="2">
        <v>0</v>
      </c>
      <c r="F50" s="329"/>
      <c r="G50" s="2">
        <v>262.01</v>
      </c>
      <c r="H50" s="233">
        <v>45370</v>
      </c>
      <c r="I50"/>
    </row>
    <row r="51" spans="1:9" s="6" customFormat="1" ht="18.75" customHeight="1" x14ac:dyDescent="0.2">
      <c r="A51" s="86" t="s">
        <v>871</v>
      </c>
      <c r="B51" s="86" t="s">
        <v>885</v>
      </c>
      <c r="C51" s="328">
        <f t="shared" si="0"/>
        <v>264660.83</v>
      </c>
      <c r="D51" s="329"/>
      <c r="E51" s="2">
        <v>0</v>
      </c>
      <c r="F51" s="329"/>
      <c r="G51" s="2">
        <v>264660.83</v>
      </c>
      <c r="H51" s="235">
        <v>45370</v>
      </c>
      <c r="I51"/>
    </row>
    <row r="52" spans="1:9" s="6" customFormat="1" ht="18.75" customHeight="1" x14ac:dyDescent="0.2">
      <c r="A52" s="86" t="s">
        <v>872</v>
      </c>
      <c r="B52" s="86" t="s">
        <v>700</v>
      </c>
      <c r="C52" s="328">
        <f t="shared" si="0"/>
        <v>212413.91</v>
      </c>
      <c r="D52" s="329"/>
      <c r="E52" s="2">
        <v>0</v>
      </c>
      <c r="F52" s="329"/>
      <c r="G52" s="2">
        <v>212413.91</v>
      </c>
      <c r="H52" s="233">
        <v>45370</v>
      </c>
      <c r="I52"/>
    </row>
    <row r="53" spans="1:9" s="6" customFormat="1" ht="18.75" customHeight="1" x14ac:dyDescent="0.2">
      <c r="A53" s="86" t="s">
        <v>873</v>
      </c>
      <c r="B53" s="86" t="s">
        <v>886</v>
      </c>
      <c r="C53" s="328">
        <f t="shared" si="0"/>
        <v>10041.040000000001</v>
      </c>
      <c r="D53" s="329"/>
      <c r="E53" s="2">
        <v>0</v>
      </c>
      <c r="F53" s="329"/>
      <c r="G53" s="2">
        <v>10041.040000000001</v>
      </c>
      <c r="H53" s="235">
        <v>45370</v>
      </c>
      <c r="I53"/>
    </row>
    <row r="54" spans="1:9" s="6" customFormat="1" ht="18.75" customHeight="1" x14ac:dyDescent="0.2">
      <c r="A54" s="86" t="s">
        <v>874</v>
      </c>
      <c r="B54" s="86" t="s">
        <v>572</v>
      </c>
      <c r="C54" s="328">
        <f t="shared" si="0"/>
        <v>39826.61</v>
      </c>
      <c r="D54" s="329"/>
      <c r="E54" s="2">
        <v>0</v>
      </c>
      <c r="F54" s="329"/>
      <c r="G54" s="2">
        <v>39826.61</v>
      </c>
      <c r="H54" s="233">
        <v>45370</v>
      </c>
      <c r="I54"/>
    </row>
    <row r="55" spans="1:9" s="6" customFormat="1" ht="18.75" customHeight="1" x14ac:dyDescent="0.2">
      <c r="A55" s="86" t="s">
        <v>875</v>
      </c>
      <c r="B55" s="86" t="s">
        <v>887</v>
      </c>
      <c r="C55" s="328">
        <f t="shared" si="0"/>
        <v>10902.33</v>
      </c>
      <c r="D55" s="329"/>
      <c r="E55" s="2">
        <v>0</v>
      </c>
      <c r="F55" s="329"/>
      <c r="G55" s="2">
        <v>10902.33</v>
      </c>
      <c r="H55" s="235">
        <v>45370</v>
      </c>
      <c r="I55"/>
    </row>
    <row r="56" spans="1:9" s="6" customFormat="1" ht="18.75" customHeight="1" x14ac:dyDescent="0.2">
      <c r="A56" s="86" t="s">
        <v>876</v>
      </c>
      <c r="B56" s="86" t="s">
        <v>888</v>
      </c>
      <c r="C56" s="328">
        <f t="shared" si="0"/>
        <v>4626.8999999999996</v>
      </c>
      <c r="D56" s="329"/>
      <c r="E56" s="2">
        <v>0</v>
      </c>
      <c r="F56" s="329"/>
      <c r="G56" s="2">
        <v>4626.8999999999996</v>
      </c>
      <c r="H56" s="233">
        <v>45370</v>
      </c>
      <c r="I56"/>
    </row>
    <row r="57" spans="1:9" s="6" customFormat="1" ht="18.75" customHeight="1" x14ac:dyDescent="0.2">
      <c r="A57" s="86" t="s">
        <v>877</v>
      </c>
      <c r="B57" s="86" t="s">
        <v>889</v>
      </c>
      <c r="C57" s="328">
        <f t="shared" si="0"/>
        <v>29307.11</v>
      </c>
      <c r="D57" s="329"/>
      <c r="E57" s="2">
        <v>0</v>
      </c>
      <c r="F57" s="329"/>
      <c r="G57" s="2">
        <v>29307.11</v>
      </c>
      <c r="H57" s="235">
        <v>45370</v>
      </c>
      <c r="I57"/>
    </row>
    <row r="58" spans="1:9" s="6" customFormat="1" ht="18.75" customHeight="1" x14ac:dyDescent="0.2">
      <c r="A58" s="86" t="s">
        <v>878</v>
      </c>
      <c r="B58" s="86" t="s">
        <v>890</v>
      </c>
      <c r="C58" s="328">
        <f t="shared" si="0"/>
        <v>12594.81</v>
      </c>
      <c r="D58" s="329"/>
      <c r="E58" s="2">
        <v>0</v>
      </c>
      <c r="F58" s="329"/>
      <c r="G58" s="2">
        <v>12594.81</v>
      </c>
      <c r="H58" s="233">
        <v>45370</v>
      </c>
      <c r="I58"/>
    </row>
    <row r="59" spans="1:9" s="6" customFormat="1" ht="18.75" customHeight="1" x14ac:dyDescent="0.2">
      <c r="A59" s="86" t="s">
        <v>879</v>
      </c>
      <c r="B59" s="86" t="s">
        <v>891</v>
      </c>
      <c r="C59" s="328">
        <f t="shared" si="0"/>
        <v>10773.29</v>
      </c>
      <c r="D59" s="329"/>
      <c r="E59" s="2">
        <v>0</v>
      </c>
      <c r="F59" s="329"/>
      <c r="G59" s="2">
        <v>10773.29</v>
      </c>
      <c r="H59" s="235">
        <v>45370</v>
      </c>
      <c r="I59"/>
    </row>
    <row r="60" spans="1:9" s="6" customFormat="1" ht="18.75" customHeight="1" x14ac:dyDescent="0.2">
      <c r="A60" s="86" t="s">
        <v>880</v>
      </c>
      <c r="B60" s="86" t="s">
        <v>892</v>
      </c>
      <c r="C60" s="328">
        <f t="shared" si="0"/>
        <v>7984.25</v>
      </c>
      <c r="D60" s="329"/>
      <c r="E60" s="2">
        <v>0</v>
      </c>
      <c r="F60" s="329"/>
      <c r="G60" s="2">
        <v>7984.25</v>
      </c>
      <c r="H60" s="233">
        <v>45370</v>
      </c>
      <c r="I60"/>
    </row>
    <row r="61" spans="1:9" s="6" customFormat="1" ht="18.75" customHeight="1" x14ac:dyDescent="0.2">
      <c r="A61" s="86" t="s">
        <v>881</v>
      </c>
      <c r="B61" s="86" t="s">
        <v>893</v>
      </c>
      <c r="C61" s="328">
        <f t="shared" si="0"/>
        <v>30302.720000000001</v>
      </c>
      <c r="D61" s="329"/>
      <c r="E61" s="2">
        <v>0</v>
      </c>
      <c r="F61" s="329"/>
      <c r="G61" s="2">
        <v>30302.720000000001</v>
      </c>
      <c r="H61" s="235">
        <v>45370</v>
      </c>
      <c r="I61"/>
    </row>
    <row r="62" spans="1:9" s="6" customFormat="1" ht="18.75" customHeight="1" x14ac:dyDescent="0.2">
      <c r="A62" s="86" t="s">
        <v>882</v>
      </c>
      <c r="B62" s="86" t="s">
        <v>583</v>
      </c>
      <c r="C62" s="328">
        <f t="shared" si="0"/>
        <v>186338.07</v>
      </c>
      <c r="D62" s="329"/>
      <c r="E62" s="2">
        <v>0</v>
      </c>
      <c r="F62" s="329"/>
      <c r="G62" s="2">
        <v>186338.07</v>
      </c>
      <c r="H62" s="233">
        <v>45370</v>
      </c>
      <c r="I62"/>
    </row>
    <row r="63" spans="1:9" s="6" customFormat="1" ht="18.75" customHeight="1" x14ac:dyDescent="0.2">
      <c r="A63" s="86" t="s">
        <v>883</v>
      </c>
      <c r="B63" s="86" t="s">
        <v>894</v>
      </c>
      <c r="C63" s="328">
        <f t="shared" si="0"/>
        <v>111692.62</v>
      </c>
      <c r="D63" s="329"/>
      <c r="E63" s="2">
        <v>0</v>
      </c>
      <c r="F63" s="329"/>
      <c r="G63" s="2">
        <v>111692.62</v>
      </c>
      <c r="H63" s="204">
        <v>45370</v>
      </c>
      <c r="I63"/>
    </row>
    <row r="64" spans="1:9" s="6" customFormat="1" ht="18.75" customHeight="1" x14ac:dyDescent="0.2">
      <c r="A64" s="355" t="s">
        <v>371</v>
      </c>
      <c r="B64" s="324"/>
      <c r="C64" s="74">
        <f>SUM(C12:C63)</f>
        <v>8759527.2799999993</v>
      </c>
      <c r="D64" s="74">
        <f t="shared" ref="D64:G64" si="1">SUM(D12:D63)</f>
        <v>0</v>
      </c>
      <c r="E64" s="74">
        <f t="shared" si="1"/>
        <v>0</v>
      </c>
      <c r="F64" s="74">
        <f t="shared" si="1"/>
        <v>0</v>
      </c>
      <c r="G64" s="74">
        <f t="shared" si="1"/>
        <v>8759527.2799999993</v>
      </c>
      <c r="H64" s="174"/>
      <c r="I64"/>
    </row>
    <row r="65" spans="1:10" s="6" customFormat="1" ht="18.75" customHeight="1" x14ac:dyDescent="0.2">
      <c r="A65" s="86" t="s">
        <v>1583</v>
      </c>
      <c r="B65" s="86" t="s">
        <v>833</v>
      </c>
      <c r="C65" s="282">
        <f>SUM(D65:G65)</f>
        <v>244871.47</v>
      </c>
      <c r="D65" s="282"/>
      <c r="E65" s="202">
        <v>0</v>
      </c>
      <c r="F65" s="282"/>
      <c r="G65" s="2">
        <v>244871.47</v>
      </c>
      <c r="H65" s="354">
        <v>45385</v>
      </c>
      <c r="I65"/>
    </row>
    <row r="66" spans="1:10" s="6" customFormat="1" ht="18.75" customHeight="1" x14ac:dyDescent="0.2">
      <c r="A66" s="86" t="s">
        <v>1584</v>
      </c>
      <c r="B66" s="86" t="s">
        <v>833</v>
      </c>
      <c r="C66" s="282">
        <f>SUM(D66:G66)</f>
        <v>6382.29</v>
      </c>
      <c r="D66" s="282"/>
      <c r="E66" s="202">
        <v>0</v>
      </c>
      <c r="F66" s="282"/>
      <c r="G66" s="2">
        <v>6382.29</v>
      </c>
      <c r="H66" s="354">
        <v>45385</v>
      </c>
      <c r="I66"/>
    </row>
    <row r="67" spans="1:10" s="6" customFormat="1" ht="18.75" customHeight="1" x14ac:dyDescent="0.2">
      <c r="A67" s="86" t="s">
        <v>1678</v>
      </c>
      <c r="B67" s="86" t="s">
        <v>833</v>
      </c>
      <c r="C67" s="282">
        <f>SUM(D67:G67)</f>
        <v>152728.9</v>
      </c>
      <c r="D67" s="282"/>
      <c r="E67" s="202">
        <v>0</v>
      </c>
      <c r="F67" s="282"/>
      <c r="G67" s="2">
        <v>152728.9</v>
      </c>
      <c r="H67" s="354">
        <v>45385</v>
      </c>
      <c r="I67"/>
    </row>
    <row r="68" spans="1:10" s="6" customFormat="1" ht="18.75" customHeight="1" x14ac:dyDescent="0.2">
      <c r="A68" s="86" t="s">
        <v>1806</v>
      </c>
      <c r="B68" s="86" t="s">
        <v>322</v>
      </c>
      <c r="C68" s="282">
        <f>SUM(D68:G68)</f>
        <v>490782.81999999995</v>
      </c>
      <c r="D68" s="282"/>
      <c r="E68" s="4">
        <v>439121.48</v>
      </c>
      <c r="F68" s="282"/>
      <c r="G68" s="4">
        <v>51661.34</v>
      </c>
      <c r="H68" s="354">
        <v>45408</v>
      </c>
      <c r="I68"/>
    </row>
    <row r="69" spans="1:10" s="6" customFormat="1" ht="18.75" customHeight="1" x14ac:dyDescent="0.2">
      <c r="A69" s="355" t="s">
        <v>1552</v>
      </c>
      <c r="B69" s="324"/>
      <c r="C69" s="74">
        <f>SUM(C65:C68)</f>
        <v>894765.48</v>
      </c>
      <c r="D69" s="74">
        <f t="shared" ref="D69:G69" si="2">SUM(D65:D68)</f>
        <v>0</v>
      </c>
      <c r="E69" s="74">
        <f t="shared" si="2"/>
        <v>439121.48</v>
      </c>
      <c r="F69" s="74">
        <f t="shared" si="2"/>
        <v>0</v>
      </c>
      <c r="G69" s="74">
        <f t="shared" si="2"/>
        <v>455644</v>
      </c>
      <c r="H69" s="174"/>
      <c r="I69"/>
    </row>
    <row r="70" spans="1:10" s="6" customFormat="1" ht="18.75" customHeight="1" x14ac:dyDescent="0.2">
      <c r="A70" s="86" t="s">
        <v>1989</v>
      </c>
      <c r="B70" s="86" t="s">
        <v>322</v>
      </c>
      <c r="C70" s="282">
        <f>SUM(D70:G70)</f>
        <v>219223.66999999998</v>
      </c>
      <c r="D70" s="282"/>
      <c r="E70" s="202">
        <v>196147.5</v>
      </c>
      <c r="F70" s="282"/>
      <c r="G70" s="2">
        <v>23076.17</v>
      </c>
      <c r="H70" s="403">
        <v>45432</v>
      </c>
      <c r="I70"/>
    </row>
    <row r="71" spans="1:10" s="6" customFormat="1" ht="18.75" customHeight="1" x14ac:dyDescent="0.2">
      <c r="A71" s="86" t="s">
        <v>1990</v>
      </c>
      <c r="B71" s="86" t="s">
        <v>322</v>
      </c>
      <c r="C71" s="282">
        <f>SUM(D71:G71)</f>
        <v>4487.04</v>
      </c>
      <c r="D71" s="282"/>
      <c r="E71" s="202">
        <v>4014.72</v>
      </c>
      <c r="F71" s="282"/>
      <c r="G71" s="2">
        <v>472.32</v>
      </c>
      <c r="H71" s="403">
        <v>45432</v>
      </c>
      <c r="I71"/>
    </row>
    <row r="72" spans="1:10" s="6" customFormat="1" ht="18.75" customHeight="1" x14ac:dyDescent="0.2">
      <c r="A72" s="86" t="s">
        <v>2073</v>
      </c>
      <c r="B72" s="86" t="s">
        <v>411</v>
      </c>
      <c r="C72" s="282">
        <f t="shared" ref="C72:C75" si="3">SUM(D72:G72)</f>
        <v>19435.68</v>
      </c>
      <c r="D72" s="282"/>
      <c r="E72" s="202">
        <v>0</v>
      </c>
      <c r="F72" s="282"/>
      <c r="G72" s="2">
        <v>19435.68</v>
      </c>
      <c r="H72" s="403">
        <v>45436</v>
      </c>
      <c r="I72"/>
    </row>
    <row r="73" spans="1:10" s="6" customFormat="1" ht="18.75" customHeight="1" x14ac:dyDescent="0.2">
      <c r="A73" s="86" t="s">
        <v>2074</v>
      </c>
      <c r="B73" s="86" t="s">
        <v>118</v>
      </c>
      <c r="C73" s="282">
        <f t="shared" si="3"/>
        <v>23925.360000000001</v>
      </c>
      <c r="D73" s="282"/>
      <c r="E73" s="202">
        <v>0</v>
      </c>
      <c r="F73" s="282"/>
      <c r="G73" s="2">
        <v>23925.360000000001</v>
      </c>
      <c r="H73" s="403">
        <v>45436</v>
      </c>
      <c r="I73"/>
    </row>
    <row r="74" spans="1:10" s="6" customFormat="1" ht="18" customHeight="1" x14ac:dyDescent="0.2">
      <c r="A74" s="86" t="s">
        <v>2075</v>
      </c>
      <c r="B74" s="86" t="s">
        <v>2076</v>
      </c>
      <c r="C74" s="282">
        <f t="shared" si="3"/>
        <v>2007.03</v>
      </c>
      <c r="D74" s="282"/>
      <c r="E74" s="202">
        <v>0</v>
      </c>
      <c r="F74" s="282"/>
      <c r="G74" s="2">
        <v>2007.03</v>
      </c>
      <c r="H74" s="403">
        <v>45436</v>
      </c>
      <c r="I74"/>
    </row>
    <row r="75" spans="1:10" s="6" customFormat="1" ht="18.75" customHeight="1" x14ac:dyDescent="0.2">
      <c r="A75" s="86" t="s">
        <v>2077</v>
      </c>
      <c r="B75" s="86" t="s">
        <v>888</v>
      </c>
      <c r="C75" s="282">
        <f t="shared" si="3"/>
        <v>27099.57</v>
      </c>
      <c r="D75" s="282"/>
      <c r="E75" s="202">
        <v>0</v>
      </c>
      <c r="F75" s="282"/>
      <c r="G75" s="2">
        <v>27099.57</v>
      </c>
      <c r="H75" s="403">
        <v>45436</v>
      </c>
      <c r="I75"/>
    </row>
    <row r="76" spans="1:10" s="6" customFormat="1" ht="18.75" customHeight="1" x14ac:dyDescent="0.2">
      <c r="A76" s="355" t="s">
        <v>1881</v>
      </c>
      <c r="B76" s="324"/>
      <c r="C76" s="74">
        <f>SUM(C70:C75)</f>
        <v>296178.35000000003</v>
      </c>
      <c r="D76" s="74">
        <f t="shared" ref="D76:G76" si="4">SUM(D70:D75)</f>
        <v>0</v>
      </c>
      <c r="E76" s="74">
        <f t="shared" si="4"/>
        <v>200162.22</v>
      </c>
      <c r="F76" s="74">
        <f t="shared" si="4"/>
        <v>0</v>
      </c>
      <c r="G76" s="74">
        <f t="shared" si="4"/>
        <v>96016.13</v>
      </c>
      <c r="H76" s="405"/>
      <c r="I76"/>
    </row>
    <row r="77" spans="1:10" s="6" customFormat="1" ht="18.75" customHeight="1" thickBot="1" x14ac:dyDescent="0.25">
      <c r="A77" s="362" t="s">
        <v>17</v>
      </c>
      <c r="B77" s="363"/>
      <c r="C77" s="364">
        <f>C64+C69+C76</f>
        <v>9950471.1099999994</v>
      </c>
      <c r="D77" s="364">
        <f t="shared" ref="D77:G77" si="5">D64+D69+D76</f>
        <v>0</v>
      </c>
      <c r="E77" s="364">
        <f t="shared" si="5"/>
        <v>639283.69999999995</v>
      </c>
      <c r="F77" s="364">
        <f t="shared" si="5"/>
        <v>0</v>
      </c>
      <c r="G77" s="364">
        <f t="shared" si="5"/>
        <v>9311187.4100000001</v>
      </c>
      <c r="H77" s="365"/>
      <c r="I77"/>
    </row>
    <row r="78" spans="1:10" s="6" customFormat="1" ht="18" customHeight="1" thickBot="1" x14ac:dyDescent="0.25">
      <c r="A78"/>
      <c r="B78" s="48"/>
      <c r="C78" s="4"/>
      <c r="D78" s="4"/>
      <c r="F78" s="4"/>
      <c r="G78" s="4"/>
      <c r="H78" s="10"/>
      <c r="I78"/>
    </row>
    <row r="79" spans="1:10" s="6" customFormat="1" ht="21" customHeight="1" thickBot="1" x14ac:dyDescent="0.25">
      <c r="A79"/>
      <c r="B79"/>
      <c r="C79"/>
      <c r="D79" s="258" t="s">
        <v>20</v>
      </c>
      <c r="E79" s="259" t="s">
        <v>21</v>
      </c>
      <c r="F79" s="259" t="s">
        <v>22</v>
      </c>
      <c r="G79" s="260" t="s">
        <v>23</v>
      </c>
      <c r="H79" s="5"/>
      <c r="I79"/>
      <c r="J79" s="59"/>
    </row>
    <row r="80" spans="1:10" s="6" customFormat="1" ht="18" customHeight="1" x14ac:dyDescent="0.2">
      <c r="A80" s="180" t="s">
        <v>44</v>
      </c>
      <c r="B80" s="97"/>
      <c r="C80" s="341">
        <f>C77-C81</f>
        <v>9950471.1099999994</v>
      </c>
      <c r="D80" s="341">
        <f t="shared" ref="D80:G80" si="6">D77-D81</f>
        <v>0</v>
      </c>
      <c r="E80" s="341">
        <f t="shared" si="6"/>
        <v>639283.69999999995</v>
      </c>
      <c r="F80" s="341">
        <f t="shared" si="6"/>
        <v>0</v>
      </c>
      <c r="G80" s="342">
        <f t="shared" si="6"/>
        <v>9311187.4100000001</v>
      </c>
      <c r="H80" s="5"/>
      <c r="I80"/>
    </row>
    <row r="81" spans="1:10" s="6" customFormat="1" ht="18" customHeight="1" x14ac:dyDescent="0.2">
      <c r="A81" s="139" t="s">
        <v>43</v>
      </c>
      <c r="B81" s="86"/>
      <c r="C81" s="343">
        <v>0</v>
      </c>
      <c r="D81" s="343">
        <v>0</v>
      </c>
      <c r="E81" s="343">
        <v>0</v>
      </c>
      <c r="F81" s="343">
        <v>0</v>
      </c>
      <c r="G81" s="344">
        <v>0</v>
      </c>
      <c r="H81" s="5"/>
      <c r="I81"/>
    </row>
    <row r="82" spans="1:10" s="6" customFormat="1" ht="18" customHeight="1" x14ac:dyDescent="0.2">
      <c r="A82" s="251" t="s">
        <v>19</v>
      </c>
      <c r="B82" s="107"/>
      <c r="C82" s="108">
        <f>SUM(C80:C81)</f>
        <v>9950471.1099999994</v>
      </c>
      <c r="D82" s="108">
        <f t="shared" ref="D82:G82" si="7">SUM(D80:D81)</f>
        <v>0</v>
      </c>
      <c r="E82" s="108">
        <f t="shared" si="7"/>
        <v>639283.69999999995</v>
      </c>
      <c r="F82" s="108">
        <f t="shared" si="7"/>
        <v>0</v>
      </c>
      <c r="G82" s="252">
        <f t="shared" si="7"/>
        <v>9311187.4100000001</v>
      </c>
      <c r="H82" s="5"/>
      <c r="I82"/>
    </row>
    <row r="83" spans="1:10" s="6" customFormat="1" ht="18" customHeight="1" x14ac:dyDescent="0.2">
      <c r="A83" s="253" t="s">
        <v>101</v>
      </c>
      <c r="B83" s="186"/>
      <c r="C83" s="196"/>
      <c r="D83" s="196"/>
      <c r="E83" s="196"/>
      <c r="F83" s="196"/>
      <c r="G83" s="254"/>
      <c r="H83" s="5"/>
      <c r="I83"/>
    </row>
    <row r="84" spans="1:10" s="6" customFormat="1" ht="18" customHeight="1" thickBot="1" x14ac:dyDescent="0.25">
      <c r="A84" s="131" t="s">
        <v>100</v>
      </c>
      <c r="B84" s="266"/>
      <c r="C84" s="132">
        <f>SUM(C82-C83)</f>
        <v>9950471.1099999994</v>
      </c>
      <c r="D84" s="132">
        <f t="shared" ref="D84:G84" si="8">SUM(D82-D83)</f>
        <v>0</v>
      </c>
      <c r="E84" s="132">
        <f t="shared" si="8"/>
        <v>639283.69999999995</v>
      </c>
      <c r="F84" s="132">
        <f t="shared" si="8"/>
        <v>0</v>
      </c>
      <c r="G84" s="267">
        <f t="shared" si="8"/>
        <v>9311187.4100000001</v>
      </c>
      <c r="H84" s="5"/>
      <c r="I84"/>
    </row>
    <row r="85" spans="1:10" s="6" customFormat="1" ht="41.25" customHeight="1" thickBot="1" x14ac:dyDescent="0.25">
      <c r="A85" s="255"/>
      <c r="B85" s="256"/>
      <c r="C85" s="256"/>
      <c r="D85" s="256"/>
      <c r="E85" s="256"/>
      <c r="F85" s="256"/>
      <c r="G85" s="257"/>
      <c r="H85" s="5"/>
      <c r="I85"/>
    </row>
    <row r="86" spans="1:10" s="6" customFormat="1" ht="18" customHeight="1" thickBot="1" x14ac:dyDescent="0.25">
      <c r="A86" s="104" t="s">
        <v>18</v>
      </c>
      <c r="B86" s="247"/>
      <c r="C86" s="117"/>
      <c r="D86" s="244" t="s">
        <v>13</v>
      </c>
      <c r="E86" s="245" t="s">
        <v>14</v>
      </c>
      <c r="F86" s="244" t="s">
        <v>15</v>
      </c>
      <c r="G86" s="246" t="s">
        <v>16</v>
      </c>
      <c r="H86" s="10"/>
      <c r="I86"/>
    </row>
    <row r="87" spans="1:10" s="6" customFormat="1" ht="18" customHeight="1" x14ac:dyDescent="0.2">
      <c r="A87" s="137"/>
      <c r="B87" s="128"/>
      <c r="C87" s="2"/>
      <c r="D87" s="2"/>
      <c r="E87" s="2"/>
      <c r="F87" s="188"/>
      <c r="G87" s="2"/>
      <c r="H87" s="187"/>
      <c r="I87"/>
    </row>
    <row r="88" spans="1:10" s="6" customFormat="1" ht="18" customHeight="1" x14ac:dyDescent="0.2">
      <c r="A88" s="107" t="s">
        <v>19</v>
      </c>
      <c r="B88" s="130"/>
      <c r="C88" s="108"/>
      <c r="D88" s="108"/>
      <c r="E88" s="108"/>
      <c r="F88" s="108"/>
      <c r="G88" s="108"/>
      <c r="H88" s="5"/>
      <c r="I88"/>
    </row>
    <row r="89" spans="1:10" s="6" customFormat="1" ht="18" customHeight="1" x14ac:dyDescent="0.2">
      <c r="A89"/>
      <c r="B89"/>
      <c r="C89"/>
      <c r="D89"/>
      <c r="E89"/>
      <c r="F89"/>
      <c r="G89"/>
      <c r="H89" s="5"/>
      <c r="I89"/>
    </row>
    <row r="90" spans="1:10" s="6" customFormat="1" ht="18" customHeight="1" x14ac:dyDescent="0.2">
      <c r="A90"/>
      <c r="B90"/>
      <c r="C90"/>
      <c r="D90"/>
      <c r="E90"/>
      <c r="F90"/>
      <c r="G90"/>
      <c r="H90" s="5"/>
      <c r="I90"/>
    </row>
    <row r="91" spans="1:10" s="6" customFormat="1" ht="18" customHeight="1" x14ac:dyDescent="0.2">
      <c r="A91"/>
      <c r="B91"/>
      <c r="C91"/>
      <c r="D91"/>
      <c r="E91"/>
      <c r="F91"/>
      <c r="G91"/>
      <c r="H91" s="5"/>
      <c r="I91"/>
    </row>
    <row r="92" spans="1:10" s="6" customFormat="1" ht="18" customHeight="1" x14ac:dyDescent="0.2">
      <c r="A92"/>
      <c r="B92"/>
      <c r="C92"/>
      <c r="D92"/>
      <c r="E92"/>
      <c r="F92"/>
      <c r="G92"/>
      <c r="H92" s="5"/>
      <c r="I92"/>
    </row>
    <row r="93" spans="1:10" s="6" customFormat="1" ht="18" customHeight="1" x14ac:dyDescent="0.2">
      <c r="A93"/>
      <c r="B93"/>
      <c r="C93"/>
      <c r="D93"/>
      <c r="E93"/>
      <c r="F93"/>
      <c r="G93"/>
      <c r="H93" s="5"/>
      <c r="I93"/>
    </row>
    <row r="94" spans="1:10" s="6" customFormat="1" ht="18" customHeight="1" x14ac:dyDescent="0.2">
      <c r="A94"/>
      <c r="B94"/>
      <c r="C94"/>
      <c r="D94"/>
      <c r="E94"/>
      <c r="F94"/>
      <c r="G94"/>
      <c r="H94" s="5"/>
      <c r="I94"/>
    </row>
    <row r="95" spans="1:10" s="6" customFormat="1" ht="18.75" customHeight="1" x14ac:dyDescent="0.2">
      <c r="A95"/>
      <c r="B95"/>
      <c r="C95"/>
      <c r="D95"/>
      <c r="E95"/>
      <c r="F95"/>
      <c r="G95"/>
      <c r="H95" s="5"/>
      <c r="I95"/>
      <c r="J95" s="59"/>
    </row>
    <row r="96" spans="1:10" s="6" customFormat="1" ht="18" customHeight="1" x14ac:dyDescent="0.2">
      <c r="A96"/>
      <c r="B96"/>
      <c r="C96"/>
      <c r="D96"/>
      <c r="E96"/>
      <c r="F96"/>
      <c r="G96"/>
      <c r="H96" s="5"/>
      <c r="I96"/>
    </row>
    <row r="97" spans="1:10" s="6" customFormat="1" ht="18" customHeight="1" x14ac:dyDescent="0.2">
      <c r="A97"/>
      <c r="B97"/>
      <c r="C97"/>
      <c r="D97"/>
      <c r="E97"/>
      <c r="F97"/>
      <c r="G97"/>
      <c r="H97" s="5"/>
      <c r="I97"/>
    </row>
    <row r="98" spans="1:10" s="6" customFormat="1" ht="18" customHeight="1" x14ac:dyDescent="0.2">
      <c r="A98"/>
      <c r="B98"/>
      <c r="C98"/>
      <c r="D98"/>
      <c r="E98"/>
      <c r="F98"/>
      <c r="G98"/>
      <c r="H98" s="5"/>
      <c r="I98"/>
    </row>
    <row r="99" spans="1:10" s="6" customFormat="1" ht="18" customHeight="1" x14ac:dyDescent="0.2">
      <c r="A99"/>
      <c r="B99"/>
      <c r="C99"/>
      <c r="D99"/>
      <c r="E99"/>
      <c r="F99"/>
      <c r="G99"/>
      <c r="H99" s="5"/>
      <c r="I99"/>
    </row>
    <row r="100" spans="1:10" s="6" customFormat="1" ht="18" customHeight="1" x14ac:dyDescent="0.2">
      <c r="A100"/>
      <c r="B100"/>
      <c r="C100"/>
      <c r="D100"/>
      <c r="E100"/>
      <c r="F100"/>
      <c r="G100"/>
      <c r="H100" s="5"/>
      <c r="I100"/>
    </row>
    <row r="101" spans="1:10" s="6" customFormat="1" ht="18" customHeight="1" x14ac:dyDescent="0.2">
      <c r="A101"/>
      <c r="B101"/>
      <c r="C101"/>
      <c r="D101"/>
      <c r="E101"/>
      <c r="F101"/>
      <c r="G101"/>
      <c r="H101" s="5"/>
      <c r="I101"/>
    </row>
    <row r="102" spans="1:10" s="6" customFormat="1" ht="18.75" customHeight="1" x14ac:dyDescent="0.2">
      <c r="A102"/>
      <c r="B102"/>
      <c r="C102"/>
      <c r="D102"/>
      <c r="E102"/>
      <c r="F102"/>
      <c r="G102"/>
      <c r="H102" s="5"/>
      <c r="I102"/>
      <c r="J102" s="59"/>
    </row>
    <row r="103" spans="1:10" s="6" customFormat="1" ht="18.75" customHeight="1" x14ac:dyDescent="0.2">
      <c r="A103"/>
      <c r="B103"/>
      <c r="C103"/>
      <c r="D103"/>
      <c r="E103"/>
      <c r="F103"/>
      <c r="G103"/>
      <c r="H103" s="5"/>
      <c r="I103"/>
      <c r="J103" s="59"/>
    </row>
    <row r="104" spans="1:10" s="6" customFormat="1" ht="18.75" customHeight="1" x14ac:dyDescent="0.2">
      <c r="A104"/>
      <c r="B104"/>
      <c r="C104"/>
      <c r="D104"/>
      <c r="E104"/>
      <c r="F104"/>
      <c r="G104"/>
      <c r="H104" s="5"/>
      <c r="I104"/>
      <c r="J104" s="59"/>
    </row>
    <row r="105" spans="1:10" s="6" customFormat="1" ht="18.75" customHeight="1" x14ac:dyDescent="0.2">
      <c r="A105"/>
      <c r="B105"/>
      <c r="C105"/>
      <c r="D105"/>
      <c r="E105"/>
      <c r="F105"/>
      <c r="G105"/>
      <c r="H105" s="5"/>
      <c r="I105"/>
      <c r="J105" s="59"/>
    </row>
    <row r="106" spans="1:10" s="6" customFormat="1" ht="18.75" customHeight="1" x14ac:dyDescent="0.2">
      <c r="A106"/>
      <c r="B106"/>
      <c r="C106"/>
      <c r="D106"/>
      <c r="E106"/>
      <c r="F106"/>
      <c r="G106"/>
      <c r="H106" s="5"/>
      <c r="I106"/>
      <c r="J106" s="59"/>
    </row>
    <row r="107" spans="1:10" s="6" customFormat="1" ht="18.75" customHeight="1" x14ac:dyDescent="0.2">
      <c r="A107"/>
      <c r="B107"/>
      <c r="C107"/>
      <c r="D107"/>
      <c r="E107"/>
      <c r="F107"/>
      <c r="G107"/>
      <c r="H107" s="5"/>
      <c r="I107"/>
      <c r="J107" s="59"/>
    </row>
    <row r="108" spans="1:10" s="6" customFormat="1" ht="18.75" customHeight="1" x14ac:dyDescent="0.2">
      <c r="A108"/>
      <c r="B108"/>
      <c r="C108"/>
      <c r="D108"/>
      <c r="E108"/>
      <c r="F108"/>
      <c r="G108"/>
      <c r="H108" s="5"/>
      <c r="I108"/>
      <c r="J108" s="59"/>
    </row>
    <row r="109" spans="1:10" s="6" customFormat="1" ht="18.75" customHeight="1" x14ac:dyDescent="0.2">
      <c r="A109"/>
      <c r="B109"/>
      <c r="C109"/>
      <c r="D109"/>
      <c r="E109"/>
      <c r="F109"/>
      <c r="G109"/>
      <c r="H109" s="5"/>
      <c r="I109"/>
      <c r="J109" s="59"/>
    </row>
    <row r="110" spans="1:10" s="6" customFormat="1" ht="18.75" customHeight="1" x14ac:dyDescent="0.2">
      <c r="A110"/>
      <c r="B110"/>
      <c r="C110"/>
      <c r="D110"/>
      <c r="E110"/>
      <c r="F110"/>
      <c r="G110"/>
      <c r="H110" s="5"/>
      <c r="I110"/>
      <c r="J110" s="59"/>
    </row>
    <row r="111" spans="1:10" s="6" customFormat="1" ht="18.75" customHeight="1" x14ac:dyDescent="0.2">
      <c r="A111"/>
      <c r="B111"/>
      <c r="C111"/>
      <c r="D111"/>
      <c r="E111"/>
      <c r="F111"/>
      <c r="G111"/>
      <c r="H111" s="5"/>
      <c r="I111"/>
      <c r="J111" s="59"/>
    </row>
    <row r="112" spans="1:10" s="6" customFormat="1" ht="18" customHeight="1" x14ac:dyDescent="0.2">
      <c r="A112"/>
      <c r="B112"/>
      <c r="C112"/>
      <c r="D112"/>
      <c r="E112"/>
      <c r="F112"/>
      <c r="G112"/>
      <c r="H112" s="5"/>
      <c r="I112"/>
    </row>
    <row r="113" spans="1:11" s="6" customFormat="1" ht="18.75" customHeight="1" x14ac:dyDescent="0.2">
      <c r="A113"/>
      <c r="B113"/>
      <c r="C113"/>
      <c r="D113"/>
      <c r="E113"/>
      <c r="F113"/>
      <c r="G113"/>
      <c r="H113" s="5"/>
      <c r="I113"/>
      <c r="J113" s="59"/>
    </row>
    <row r="114" spans="1:11" s="6" customFormat="1" ht="18.75" customHeight="1" x14ac:dyDescent="0.2">
      <c r="A114"/>
      <c r="B114"/>
      <c r="C114"/>
      <c r="D114"/>
      <c r="E114"/>
      <c r="F114"/>
      <c r="G114"/>
      <c r="H114" s="5"/>
      <c r="I114"/>
      <c r="J114" s="59"/>
    </row>
    <row r="115" spans="1:11" s="6" customFormat="1" ht="18.75" customHeight="1" x14ac:dyDescent="0.2">
      <c r="A115"/>
      <c r="B115"/>
      <c r="C115"/>
      <c r="D115"/>
      <c r="E115"/>
      <c r="F115"/>
      <c r="G115"/>
      <c r="H115" s="5"/>
      <c r="I115"/>
      <c r="J115" s="59"/>
    </row>
    <row r="116" spans="1:11" s="6" customFormat="1" ht="18.75" customHeight="1" x14ac:dyDescent="0.2">
      <c r="A116"/>
      <c r="B116"/>
      <c r="C116"/>
      <c r="D116"/>
      <c r="E116"/>
      <c r="F116"/>
      <c r="G116"/>
      <c r="H116" s="5"/>
      <c r="I116"/>
      <c r="J116" s="59"/>
    </row>
    <row r="117" spans="1:11" s="6" customFormat="1" ht="18.75" customHeight="1" x14ac:dyDescent="0.2">
      <c r="A117"/>
      <c r="B117"/>
      <c r="C117"/>
      <c r="D117"/>
      <c r="E117"/>
      <c r="F117"/>
      <c r="G117"/>
      <c r="H117" s="5"/>
      <c r="I117"/>
      <c r="J117" s="59"/>
    </row>
    <row r="118" spans="1:11" s="6" customFormat="1" ht="18.75" customHeight="1" x14ac:dyDescent="0.2">
      <c r="A118"/>
      <c r="B118"/>
      <c r="C118"/>
      <c r="D118"/>
      <c r="E118"/>
      <c r="F118"/>
      <c r="G118"/>
      <c r="H118" s="5"/>
      <c r="I118"/>
      <c r="J118" s="59"/>
    </row>
    <row r="119" spans="1:11" s="6" customFormat="1" ht="18.75" customHeight="1" x14ac:dyDescent="0.2">
      <c r="A119"/>
      <c r="B119"/>
      <c r="C119"/>
      <c r="D119"/>
      <c r="E119"/>
      <c r="F119"/>
      <c r="G119"/>
      <c r="H119" s="5"/>
      <c r="I119"/>
      <c r="J119" s="59"/>
    </row>
    <row r="120" spans="1:11" s="6" customFormat="1" ht="18.75" customHeight="1" x14ac:dyDescent="0.2">
      <c r="A120"/>
      <c r="B120"/>
      <c r="C120"/>
      <c r="D120"/>
      <c r="E120"/>
      <c r="F120"/>
      <c r="G120"/>
      <c r="H120" s="5"/>
      <c r="I120"/>
      <c r="J120" s="59"/>
    </row>
    <row r="121" spans="1:11" s="6" customFormat="1" ht="18.75" customHeight="1" x14ac:dyDescent="0.2">
      <c r="A121"/>
      <c r="B121"/>
      <c r="C121"/>
      <c r="D121"/>
      <c r="E121"/>
      <c r="F121"/>
      <c r="G121"/>
      <c r="H121" s="5"/>
      <c r="I121"/>
      <c r="J121" s="59"/>
    </row>
    <row r="122" spans="1:11" s="6" customFormat="1" ht="18.75" customHeight="1" x14ac:dyDescent="0.2">
      <c r="A122"/>
      <c r="B122"/>
      <c r="C122"/>
      <c r="D122"/>
      <c r="E122"/>
      <c r="F122"/>
      <c r="G122"/>
      <c r="H122" s="5"/>
      <c r="I122"/>
      <c r="J122" s="59"/>
    </row>
    <row r="123" spans="1:11" s="6" customFormat="1" ht="18.75" customHeight="1" x14ac:dyDescent="0.2">
      <c r="A123"/>
      <c r="B123"/>
      <c r="C123"/>
      <c r="D123"/>
      <c r="E123"/>
      <c r="F123"/>
      <c r="G123"/>
      <c r="H123" s="5"/>
      <c r="I123"/>
      <c r="J123" s="59"/>
    </row>
    <row r="124" spans="1:11" s="6" customFormat="1" ht="18.75" customHeight="1" x14ac:dyDescent="0.2">
      <c r="A124"/>
      <c r="B124"/>
      <c r="C124"/>
      <c r="D124"/>
      <c r="E124"/>
      <c r="F124"/>
      <c r="G124"/>
      <c r="H124" s="5"/>
      <c r="I124"/>
      <c r="J124" s="59"/>
      <c r="K124" s="59"/>
    </row>
    <row r="125" spans="1:11" s="6" customFormat="1" ht="18.75" customHeight="1" x14ac:dyDescent="0.2">
      <c r="A125"/>
      <c r="B125"/>
      <c r="C125"/>
      <c r="D125"/>
      <c r="E125"/>
      <c r="F125"/>
      <c r="G125"/>
      <c r="H125" s="5"/>
      <c r="I125"/>
      <c r="J125" s="59"/>
    </row>
    <row r="126" spans="1:11" s="6" customFormat="1" ht="18.75" customHeight="1" x14ac:dyDescent="0.2">
      <c r="A126"/>
      <c r="B126"/>
      <c r="C126"/>
      <c r="D126"/>
      <c r="E126"/>
      <c r="F126"/>
      <c r="G126"/>
      <c r="H126" s="5"/>
      <c r="I126"/>
      <c r="J126" s="59"/>
    </row>
    <row r="127" spans="1:11" s="6" customFormat="1" ht="18.75" customHeight="1" x14ac:dyDescent="0.2">
      <c r="A127"/>
      <c r="B127"/>
      <c r="C127"/>
      <c r="D127"/>
      <c r="E127"/>
      <c r="F127"/>
      <c r="G127"/>
      <c r="H127" s="5"/>
      <c r="I127"/>
      <c r="J127" s="59"/>
    </row>
    <row r="128" spans="1:11" s="6" customFormat="1" ht="18.75" customHeight="1" x14ac:dyDescent="0.2">
      <c r="A128"/>
      <c r="B128"/>
      <c r="C128"/>
      <c r="D128"/>
      <c r="E128"/>
      <c r="F128"/>
      <c r="G128"/>
      <c r="H128" s="5"/>
      <c r="I128"/>
      <c r="J128" s="59"/>
    </row>
    <row r="129" spans="1:10" ht="20.25" customHeight="1" x14ac:dyDescent="0.2"/>
    <row r="130" spans="1:10" ht="20.25" customHeight="1" x14ac:dyDescent="0.2"/>
    <row r="131" spans="1:10" ht="20.25" customHeight="1" x14ac:dyDescent="0.2"/>
    <row r="132" spans="1:10" s="6" customFormat="1" ht="18.75" customHeight="1" x14ac:dyDescent="0.2">
      <c r="A132"/>
      <c r="B132"/>
      <c r="C132"/>
      <c r="D132"/>
      <c r="E132"/>
      <c r="F132"/>
      <c r="G132"/>
      <c r="H132" s="5"/>
      <c r="I132"/>
      <c r="J132" s="59"/>
    </row>
    <row r="133" spans="1:10" s="6" customFormat="1" ht="18.75" customHeight="1" x14ac:dyDescent="0.2">
      <c r="A133"/>
      <c r="B133"/>
      <c r="C133"/>
      <c r="D133"/>
      <c r="E133"/>
      <c r="F133"/>
      <c r="G133"/>
      <c r="H133" s="5"/>
      <c r="I133"/>
      <c r="J133" s="59"/>
    </row>
    <row r="134" spans="1:10" ht="20.25" customHeight="1" x14ac:dyDescent="0.2"/>
    <row r="135" spans="1:10" ht="20.25" customHeight="1" x14ac:dyDescent="0.2"/>
    <row r="136" spans="1:10" ht="20.25" customHeight="1" x14ac:dyDescent="0.2"/>
    <row r="137" spans="1:10" ht="20.25" customHeight="1" x14ac:dyDescent="0.2"/>
    <row r="138" spans="1:10" ht="20.25" customHeight="1" x14ac:dyDescent="0.2"/>
    <row r="139" spans="1:10" ht="20.25" customHeight="1" x14ac:dyDescent="0.2"/>
    <row r="140" spans="1:10" ht="20.25" customHeight="1" x14ac:dyDescent="0.2"/>
    <row r="141" spans="1:10" ht="20.25" customHeight="1" x14ac:dyDescent="0.2"/>
    <row r="142" spans="1:10" ht="20.25" customHeight="1" x14ac:dyDescent="0.2"/>
    <row r="143" spans="1:10" s="6" customFormat="1" ht="18.75" customHeight="1" x14ac:dyDescent="0.2">
      <c r="A143"/>
      <c r="B143"/>
      <c r="C143"/>
      <c r="D143"/>
      <c r="E143"/>
      <c r="F143"/>
      <c r="G143"/>
      <c r="H143" s="5"/>
      <c r="I143"/>
      <c r="J143" s="59"/>
    </row>
    <row r="144" spans="1:10" s="6" customFormat="1" ht="18.75" customHeight="1" x14ac:dyDescent="0.2">
      <c r="A144"/>
      <c r="B144"/>
      <c r="C144"/>
      <c r="D144"/>
      <c r="E144"/>
      <c r="F144"/>
      <c r="G144"/>
      <c r="H144" s="5"/>
      <c r="I144"/>
      <c r="J144" s="59"/>
    </row>
    <row r="145" spans="1:10" s="6" customFormat="1" ht="18.75" customHeight="1" x14ac:dyDescent="0.2">
      <c r="A145"/>
      <c r="B145"/>
      <c r="C145"/>
      <c r="D145"/>
      <c r="E145"/>
      <c r="F145"/>
      <c r="G145"/>
      <c r="H145" s="5"/>
      <c r="I145"/>
      <c r="J145" s="59"/>
    </row>
    <row r="146" spans="1:10" s="6" customFormat="1" ht="18.75" customHeight="1" x14ac:dyDescent="0.2">
      <c r="A146"/>
      <c r="B146"/>
      <c r="C146"/>
      <c r="D146"/>
      <c r="E146"/>
      <c r="F146"/>
      <c r="G146"/>
      <c r="H146" s="5"/>
      <c r="I146"/>
      <c r="J146" s="59"/>
    </row>
    <row r="147" spans="1:10" s="6" customFormat="1" ht="18.75" customHeight="1" x14ac:dyDescent="0.2">
      <c r="A147"/>
      <c r="B147"/>
      <c r="C147"/>
      <c r="D147"/>
      <c r="E147"/>
      <c r="F147"/>
      <c r="G147"/>
      <c r="H147" s="5"/>
      <c r="I147"/>
      <c r="J147" s="59"/>
    </row>
    <row r="148" spans="1:10" s="6" customFormat="1" ht="18.75" customHeight="1" x14ac:dyDescent="0.2">
      <c r="A148"/>
      <c r="B148"/>
      <c r="C148"/>
      <c r="D148"/>
      <c r="E148"/>
      <c r="F148"/>
      <c r="G148"/>
      <c r="H148" s="5"/>
      <c r="I148"/>
      <c r="J148" s="59"/>
    </row>
    <row r="149" spans="1:10" s="6" customFormat="1" ht="18.75" customHeight="1" x14ac:dyDescent="0.2">
      <c r="A149"/>
      <c r="B149"/>
      <c r="C149"/>
      <c r="D149"/>
      <c r="E149"/>
      <c r="F149"/>
      <c r="G149"/>
      <c r="H149" s="5"/>
      <c r="I149"/>
      <c r="J149" s="59"/>
    </row>
    <row r="150" spans="1:10" s="6" customFormat="1" ht="18.75" customHeight="1" x14ac:dyDescent="0.2">
      <c r="A150"/>
      <c r="B150"/>
      <c r="C150"/>
      <c r="D150"/>
      <c r="E150"/>
      <c r="F150"/>
      <c r="G150"/>
      <c r="H150" s="5"/>
      <c r="I150"/>
      <c r="J150" s="59"/>
    </row>
    <row r="151" spans="1:10" s="6" customFormat="1" ht="18.75" customHeight="1" x14ac:dyDescent="0.2">
      <c r="A151"/>
      <c r="B151"/>
      <c r="C151"/>
      <c r="D151"/>
      <c r="E151"/>
      <c r="F151"/>
      <c r="G151"/>
      <c r="H151" s="5"/>
      <c r="I151"/>
      <c r="J151" s="59"/>
    </row>
    <row r="152" spans="1:10" s="6" customFormat="1" ht="18.75" customHeight="1" x14ac:dyDescent="0.2">
      <c r="A152"/>
      <c r="B152"/>
      <c r="C152"/>
      <c r="D152"/>
      <c r="E152"/>
      <c r="F152"/>
      <c r="G152"/>
      <c r="H152" s="5"/>
      <c r="I152"/>
      <c r="J152" s="59"/>
    </row>
    <row r="153" spans="1:10" s="6" customFormat="1" ht="18.75" customHeight="1" x14ac:dyDescent="0.2">
      <c r="A153"/>
      <c r="B153"/>
      <c r="C153"/>
      <c r="D153"/>
      <c r="E153"/>
      <c r="F153"/>
      <c r="G153"/>
      <c r="H153" s="5"/>
      <c r="I153"/>
      <c r="J153" s="59"/>
    </row>
    <row r="154" spans="1:10" s="6" customFormat="1" ht="18.75" customHeight="1" x14ac:dyDescent="0.2">
      <c r="A154"/>
      <c r="B154"/>
      <c r="C154"/>
      <c r="D154"/>
      <c r="E154"/>
      <c r="F154"/>
      <c r="G154"/>
      <c r="H154" s="5"/>
      <c r="I154"/>
      <c r="J154" s="59"/>
    </row>
    <row r="155" spans="1:10" s="6" customFormat="1" ht="18.75" customHeight="1" x14ac:dyDescent="0.2">
      <c r="A155"/>
      <c r="B155"/>
      <c r="C155"/>
      <c r="D155"/>
      <c r="E155"/>
      <c r="F155"/>
      <c r="G155"/>
      <c r="H155" s="5"/>
      <c r="I155"/>
      <c r="J155" s="59"/>
    </row>
    <row r="156" spans="1:10" s="6" customFormat="1" ht="18.75" customHeight="1" x14ac:dyDescent="0.2">
      <c r="A156"/>
      <c r="B156"/>
      <c r="C156"/>
      <c r="D156"/>
      <c r="E156"/>
      <c r="F156"/>
      <c r="G156"/>
      <c r="H156" s="5"/>
      <c r="I156"/>
      <c r="J156" s="59"/>
    </row>
    <row r="157" spans="1:10" s="6" customFormat="1" ht="18.75" customHeight="1" x14ac:dyDescent="0.2">
      <c r="A157"/>
      <c r="B157"/>
      <c r="C157"/>
      <c r="D157"/>
      <c r="E157"/>
      <c r="F157"/>
      <c r="G157"/>
      <c r="H157" s="5"/>
      <c r="I157"/>
      <c r="J157" s="59"/>
    </row>
    <row r="158" spans="1:10" s="6" customFormat="1" ht="18.75" customHeight="1" x14ac:dyDescent="0.2">
      <c r="A158"/>
      <c r="B158"/>
      <c r="C158"/>
      <c r="D158"/>
      <c r="E158"/>
      <c r="F158"/>
      <c r="G158"/>
      <c r="H158" s="5"/>
      <c r="I158"/>
      <c r="J158" s="59"/>
    </row>
    <row r="159" spans="1:10" s="6" customFormat="1" ht="18.75" customHeight="1" x14ac:dyDescent="0.2">
      <c r="A159"/>
      <c r="B159"/>
      <c r="C159"/>
      <c r="D159"/>
      <c r="E159"/>
      <c r="F159"/>
      <c r="G159"/>
      <c r="H159" s="5"/>
      <c r="I159"/>
      <c r="J159" s="59"/>
    </row>
    <row r="160" spans="1:10" s="109" customFormat="1" ht="18.75" customHeight="1" x14ac:dyDescent="0.2">
      <c r="A160"/>
      <c r="B160"/>
      <c r="C160"/>
      <c r="D160"/>
      <c r="E160"/>
      <c r="F160"/>
      <c r="G160"/>
      <c r="H160" s="5"/>
      <c r="I160"/>
      <c r="J160" s="75"/>
    </row>
    <row r="161" spans="1:10" s="109" customFormat="1" ht="18.75" customHeight="1" x14ac:dyDescent="0.2">
      <c r="A161"/>
      <c r="B161"/>
      <c r="C161"/>
      <c r="D161"/>
      <c r="E161"/>
      <c r="F161"/>
      <c r="G161"/>
      <c r="H161" s="5"/>
      <c r="I161"/>
      <c r="J161" s="75"/>
    </row>
    <row r="162" spans="1:10" s="109" customFormat="1" ht="18.75" customHeight="1" x14ac:dyDescent="0.2">
      <c r="A162"/>
      <c r="B162"/>
      <c r="C162"/>
      <c r="D162"/>
      <c r="E162"/>
      <c r="F162"/>
      <c r="G162"/>
      <c r="H162" s="5"/>
      <c r="I162"/>
      <c r="J162" s="75"/>
    </row>
    <row r="163" spans="1:10" s="109" customFormat="1" ht="18.75" customHeight="1" x14ac:dyDescent="0.2">
      <c r="A163"/>
      <c r="B163"/>
      <c r="C163"/>
      <c r="D163"/>
      <c r="E163"/>
      <c r="F163"/>
      <c r="G163"/>
      <c r="H163" s="5"/>
      <c r="I163"/>
      <c r="J163" s="75"/>
    </row>
    <row r="164" spans="1:10" s="109" customFormat="1" ht="18.75" customHeight="1" x14ac:dyDescent="0.2">
      <c r="A164"/>
      <c r="B164"/>
      <c r="C164"/>
      <c r="D164"/>
      <c r="E164"/>
      <c r="F164"/>
      <c r="G164"/>
      <c r="H164" s="5"/>
      <c r="I164"/>
      <c r="J164" s="75"/>
    </row>
    <row r="165" spans="1:10" s="109" customFormat="1" ht="18.75" customHeight="1" x14ac:dyDescent="0.2">
      <c r="A165"/>
      <c r="B165"/>
      <c r="C165"/>
      <c r="D165"/>
      <c r="E165"/>
      <c r="F165"/>
      <c r="G165"/>
      <c r="H165" s="5"/>
      <c r="I165"/>
      <c r="J165" s="75"/>
    </row>
    <row r="166" spans="1:10" s="109" customFormat="1" ht="18.75" customHeight="1" x14ac:dyDescent="0.2">
      <c r="A166"/>
      <c r="B166"/>
      <c r="C166"/>
      <c r="D166"/>
      <c r="E166"/>
      <c r="F166"/>
      <c r="G166"/>
      <c r="H166" s="5"/>
      <c r="I166"/>
      <c r="J166" s="75"/>
    </row>
    <row r="167" spans="1:10" s="109" customFormat="1" ht="18.75" customHeight="1" x14ac:dyDescent="0.2">
      <c r="A167"/>
      <c r="B167"/>
      <c r="C167"/>
      <c r="D167"/>
      <c r="E167"/>
      <c r="F167"/>
      <c r="G167"/>
      <c r="H167" s="5"/>
      <c r="I167"/>
      <c r="J167" s="75"/>
    </row>
    <row r="168" spans="1:10" s="109" customFormat="1" ht="18.75" customHeight="1" x14ac:dyDescent="0.2">
      <c r="A168"/>
      <c r="B168"/>
      <c r="C168"/>
      <c r="D168"/>
      <c r="E168"/>
      <c r="F168"/>
      <c r="G168"/>
      <c r="H168" s="5"/>
      <c r="I168"/>
      <c r="J168" s="75"/>
    </row>
    <row r="169" spans="1:10" s="6" customFormat="1" ht="18.75" customHeight="1" x14ac:dyDescent="0.2">
      <c r="A169"/>
      <c r="B169"/>
      <c r="C169"/>
      <c r="D169"/>
      <c r="E169"/>
      <c r="F169"/>
      <c r="G169"/>
      <c r="H169" s="5"/>
      <c r="I169"/>
      <c r="J169" s="59"/>
    </row>
    <row r="170" spans="1:10" s="6" customFormat="1" ht="18.75" customHeight="1" x14ac:dyDescent="0.2">
      <c r="A170"/>
      <c r="B170"/>
      <c r="C170"/>
      <c r="D170"/>
      <c r="E170"/>
      <c r="F170"/>
      <c r="G170"/>
      <c r="H170" s="5"/>
      <c r="I170"/>
      <c r="J170" s="59"/>
    </row>
    <row r="171" spans="1:10" s="6" customFormat="1" ht="18.75" customHeight="1" x14ac:dyDescent="0.2">
      <c r="A171"/>
      <c r="B171"/>
      <c r="C171"/>
      <c r="D171"/>
      <c r="E171"/>
      <c r="F171"/>
      <c r="G171"/>
      <c r="H171" s="5"/>
      <c r="I171"/>
      <c r="J171" s="59"/>
    </row>
    <row r="172" spans="1:10" s="6" customFormat="1" ht="18.75" customHeight="1" x14ac:dyDescent="0.2">
      <c r="A172"/>
      <c r="B172"/>
      <c r="C172"/>
      <c r="D172"/>
      <c r="E172"/>
      <c r="F172"/>
      <c r="G172"/>
      <c r="H172" s="5"/>
      <c r="I172"/>
      <c r="J172" s="59"/>
    </row>
    <row r="173" spans="1:10" s="6" customFormat="1" ht="18.75" customHeight="1" x14ac:dyDescent="0.2">
      <c r="A173"/>
      <c r="B173"/>
      <c r="C173"/>
      <c r="D173"/>
      <c r="E173"/>
      <c r="F173"/>
      <c r="G173"/>
      <c r="H173" s="5"/>
      <c r="I173"/>
      <c r="J173" s="59"/>
    </row>
    <row r="174" spans="1:10" s="6" customFormat="1" ht="18.75" customHeight="1" x14ac:dyDescent="0.2">
      <c r="A174"/>
      <c r="B174"/>
      <c r="C174"/>
      <c r="D174"/>
      <c r="E174"/>
      <c r="F174"/>
      <c r="G174"/>
      <c r="H174" s="5"/>
      <c r="I174"/>
      <c r="J174" s="59"/>
    </row>
    <row r="175" spans="1:10" s="6" customFormat="1" ht="18.75" customHeight="1" x14ac:dyDescent="0.2">
      <c r="A175"/>
      <c r="B175"/>
      <c r="C175"/>
      <c r="D175"/>
      <c r="E175"/>
      <c r="F175"/>
      <c r="G175"/>
      <c r="H175" s="5"/>
      <c r="I175"/>
      <c r="J175" s="59"/>
    </row>
    <row r="176" spans="1:10" s="6" customFormat="1" ht="18.75" customHeight="1" x14ac:dyDescent="0.2">
      <c r="A176"/>
      <c r="B176"/>
      <c r="C176"/>
      <c r="D176"/>
      <c r="E176"/>
      <c r="F176"/>
      <c r="G176"/>
      <c r="H176" s="5"/>
      <c r="I176"/>
      <c r="J176" s="59"/>
    </row>
    <row r="177" spans="1:10" s="6" customFormat="1" ht="18.75" customHeight="1" x14ac:dyDescent="0.2">
      <c r="A177"/>
      <c r="B177"/>
      <c r="C177"/>
      <c r="D177"/>
      <c r="E177"/>
      <c r="F177"/>
      <c r="G177"/>
      <c r="H177" s="5"/>
      <c r="I177"/>
      <c r="J177" s="59"/>
    </row>
    <row r="178" spans="1:10" s="6" customFormat="1" ht="18.75" customHeight="1" x14ac:dyDescent="0.2">
      <c r="A178"/>
      <c r="B178"/>
      <c r="C178"/>
      <c r="D178"/>
      <c r="E178"/>
      <c r="F178"/>
      <c r="G178"/>
      <c r="H178" s="5"/>
      <c r="I178"/>
      <c r="J178" s="59"/>
    </row>
    <row r="179" spans="1:10" s="109" customFormat="1" ht="18.75" customHeight="1" x14ac:dyDescent="0.2">
      <c r="A179"/>
      <c r="B179"/>
      <c r="C179"/>
      <c r="D179"/>
      <c r="E179"/>
      <c r="F179"/>
      <c r="G179"/>
      <c r="H179" s="5"/>
      <c r="I179"/>
      <c r="J179" s="75"/>
    </row>
    <row r="180" spans="1:10" s="109" customFormat="1" ht="18.75" customHeight="1" x14ac:dyDescent="0.2">
      <c r="A180"/>
      <c r="B180"/>
      <c r="C180"/>
      <c r="D180"/>
      <c r="E180"/>
      <c r="F180"/>
      <c r="G180"/>
      <c r="H180" s="5"/>
      <c r="I180"/>
      <c r="J180" s="75"/>
    </row>
    <row r="181" spans="1:10" s="109" customFormat="1" ht="18.75" customHeight="1" x14ac:dyDescent="0.2">
      <c r="A181"/>
      <c r="B181"/>
      <c r="C181"/>
      <c r="D181"/>
      <c r="E181"/>
      <c r="F181"/>
      <c r="G181"/>
      <c r="H181" s="5"/>
      <c r="I181"/>
      <c r="J181" s="75"/>
    </row>
    <row r="182" spans="1:10" s="109" customFormat="1" ht="18.75" customHeight="1" x14ac:dyDescent="0.2">
      <c r="A182"/>
      <c r="B182"/>
      <c r="C182"/>
      <c r="D182"/>
      <c r="E182"/>
      <c r="F182"/>
      <c r="G182"/>
      <c r="H182" s="5"/>
      <c r="I182"/>
      <c r="J182" s="75"/>
    </row>
    <row r="183" spans="1:10" s="109" customFormat="1" ht="18.75" customHeight="1" x14ac:dyDescent="0.2">
      <c r="A183"/>
      <c r="B183"/>
      <c r="C183"/>
      <c r="D183"/>
      <c r="E183"/>
      <c r="F183"/>
      <c r="G183"/>
      <c r="H183" s="5"/>
      <c r="I183"/>
      <c r="J183" s="75"/>
    </row>
    <row r="184" spans="1:10" s="109" customFormat="1" ht="18.75" customHeight="1" x14ac:dyDescent="0.2">
      <c r="A184"/>
      <c r="B184"/>
      <c r="C184"/>
      <c r="D184"/>
      <c r="E184"/>
      <c r="F184"/>
      <c r="G184"/>
      <c r="H184" s="5"/>
      <c r="I184"/>
      <c r="J184" s="75"/>
    </row>
    <row r="185" spans="1:10" s="109" customFormat="1" ht="18.75" customHeight="1" x14ac:dyDescent="0.2">
      <c r="A185"/>
      <c r="B185"/>
      <c r="C185"/>
      <c r="D185"/>
      <c r="E185"/>
      <c r="F185"/>
      <c r="G185"/>
      <c r="H185" s="5"/>
      <c r="I185"/>
      <c r="J185" s="75"/>
    </row>
    <row r="186" spans="1:10" s="109" customFormat="1" ht="18.75" customHeight="1" x14ac:dyDescent="0.2">
      <c r="A186"/>
      <c r="B186"/>
      <c r="C186"/>
      <c r="D186"/>
      <c r="E186"/>
      <c r="F186"/>
      <c r="G186"/>
      <c r="H186" s="5"/>
      <c r="I186"/>
      <c r="J186" s="75"/>
    </row>
    <row r="187" spans="1:10" s="109" customFormat="1" ht="18.75" customHeight="1" x14ac:dyDescent="0.2">
      <c r="A187"/>
      <c r="B187"/>
      <c r="C187"/>
      <c r="D187"/>
      <c r="E187"/>
      <c r="F187"/>
      <c r="G187"/>
      <c r="H187" s="5"/>
      <c r="I187"/>
      <c r="J187" s="75"/>
    </row>
    <row r="188" spans="1:10" s="109" customFormat="1" ht="18.75" customHeight="1" x14ac:dyDescent="0.2">
      <c r="A188"/>
      <c r="B188"/>
      <c r="C188"/>
      <c r="D188"/>
      <c r="E188"/>
      <c r="F188"/>
      <c r="G188"/>
      <c r="H188" s="5"/>
      <c r="I188"/>
      <c r="J188" s="75"/>
    </row>
    <row r="189" spans="1:10" s="109" customFormat="1" ht="18.75" customHeight="1" x14ac:dyDescent="0.2">
      <c r="A189"/>
      <c r="B189"/>
      <c r="C189"/>
      <c r="D189"/>
      <c r="E189"/>
      <c r="F189"/>
      <c r="G189"/>
      <c r="H189" s="5"/>
      <c r="I189"/>
      <c r="J189" s="75"/>
    </row>
    <row r="190" spans="1:10" s="109" customFormat="1" ht="18.75" customHeight="1" x14ac:dyDescent="0.2">
      <c r="A190"/>
      <c r="B190"/>
      <c r="C190"/>
      <c r="D190"/>
      <c r="E190"/>
      <c r="F190"/>
      <c r="G190"/>
      <c r="H190" s="5"/>
      <c r="I190"/>
      <c r="J190" s="75"/>
    </row>
    <row r="191" spans="1:10" s="109" customFormat="1" ht="18.75" customHeight="1" x14ac:dyDescent="0.2">
      <c r="A191"/>
      <c r="B191"/>
      <c r="C191"/>
      <c r="D191"/>
      <c r="E191"/>
      <c r="F191"/>
      <c r="G191"/>
      <c r="H191" s="5"/>
      <c r="I191"/>
      <c r="J191" s="75"/>
    </row>
    <row r="192" spans="1:10" s="109" customFormat="1" ht="18.75" customHeight="1" x14ac:dyDescent="0.2">
      <c r="A192"/>
      <c r="B192"/>
      <c r="C192"/>
      <c r="D192"/>
      <c r="E192"/>
      <c r="F192"/>
      <c r="G192"/>
      <c r="H192" s="5"/>
      <c r="I192"/>
      <c r="J192" s="75"/>
    </row>
    <row r="193" spans="1:10" s="109" customFormat="1" ht="18.75" customHeight="1" x14ac:dyDescent="0.2">
      <c r="A193"/>
      <c r="B193"/>
      <c r="C193"/>
      <c r="D193"/>
      <c r="E193"/>
      <c r="F193"/>
      <c r="G193"/>
      <c r="H193" s="5"/>
      <c r="I193"/>
      <c r="J193" s="75"/>
    </row>
    <row r="194" spans="1:10" s="109" customFormat="1" ht="18.75" customHeight="1" x14ac:dyDescent="0.2">
      <c r="A194"/>
      <c r="B194"/>
      <c r="C194"/>
      <c r="D194"/>
      <c r="E194"/>
      <c r="F194"/>
      <c r="G194"/>
      <c r="H194" s="5"/>
      <c r="I194"/>
      <c r="J194" s="75"/>
    </row>
    <row r="195" spans="1:10" s="109" customFormat="1" ht="18.75" customHeight="1" x14ac:dyDescent="0.2">
      <c r="A195"/>
      <c r="B195"/>
      <c r="C195"/>
      <c r="D195"/>
      <c r="E195"/>
      <c r="F195"/>
      <c r="G195"/>
      <c r="H195" s="5"/>
      <c r="I195"/>
      <c r="J195" s="75"/>
    </row>
    <row r="196" spans="1:10" s="109" customFormat="1" ht="18.75" customHeight="1" x14ac:dyDescent="0.2">
      <c r="A196"/>
      <c r="B196"/>
      <c r="C196"/>
      <c r="D196"/>
      <c r="E196"/>
      <c r="F196"/>
      <c r="G196"/>
      <c r="H196" s="5"/>
      <c r="I196"/>
      <c r="J196" s="75"/>
    </row>
    <row r="197" spans="1:10" s="109" customFormat="1" ht="18.75" customHeight="1" x14ac:dyDescent="0.2">
      <c r="A197"/>
      <c r="B197"/>
      <c r="C197"/>
      <c r="D197"/>
      <c r="E197"/>
      <c r="F197"/>
      <c r="G197"/>
      <c r="H197" s="5"/>
      <c r="I197"/>
      <c r="J197" s="75"/>
    </row>
    <row r="198" spans="1:10" s="109" customFormat="1" ht="18.75" customHeight="1" x14ac:dyDescent="0.2">
      <c r="A198"/>
      <c r="B198"/>
      <c r="C198"/>
      <c r="D198"/>
      <c r="E198"/>
      <c r="F198"/>
      <c r="G198"/>
      <c r="H198" s="5"/>
      <c r="I198"/>
      <c r="J198" s="75"/>
    </row>
    <row r="199" spans="1:10" s="6" customFormat="1" ht="18.75" customHeight="1" x14ac:dyDescent="0.2">
      <c r="A199"/>
      <c r="B199"/>
      <c r="C199"/>
      <c r="D199"/>
      <c r="E199"/>
      <c r="F199"/>
      <c r="G199"/>
      <c r="H199" s="5"/>
      <c r="I199"/>
      <c r="J199" s="59"/>
    </row>
    <row r="200" spans="1:10" s="6" customFormat="1" ht="18.75" customHeight="1" x14ac:dyDescent="0.2">
      <c r="A200"/>
      <c r="B200"/>
      <c r="C200"/>
      <c r="D200"/>
      <c r="E200"/>
      <c r="F200"/>
      <c r="G200"/>
      <c r="H200" s="5"/>
      <c r="I200"/>
      <c r="J200" s="59"/>
    </row>
    <row r="201" spans="1:10" s="6" customFormat="1" ht="18.75" customHeight="1" x14ac:dyDescent="0.2">
      <c r="A201"/>
      <c r="B201"/>
      <c r="C201"/>
      <c r="D201"/>
      <c r="E201"/>
      <c r="F201"/>
      <c r="G201"/>
      <c r="H201" s="5"/>
      <c r="I201"/>
      <c r="J201" s="59"/>
    </row>
    <row r="202" spans="1:10" s="6" customFormat="1" ht="18.75" customHeight="1" x14ac:dyDescent="0.2">
      <c r="A202"/>
      <c r="B202"/>
      <c r="C202"/>
      <c r="D202"/>
      <c r="E202"/>
      <c r="F202"/>
      <c r="G202"/>
      <c r="H202" s="5"/>
      <c r="I202"/>
      <c r="J202" s="59"/>
    </row>
    <row r="203" spans="1:10" s="6" customFormat="1" ht="18.75" customHeight="1" x14ac:dyDescent="0.2">
      <c r="A203"/>
      <c r="B203"/>
      <c r="C203"/>
      <c r="D203"/>
      <c r="E203"/>
      <c r="F203"/>
      <c r="G203"/>
      <c r="H203" s="5"/>
      <c r="I203"/>
      <c r="J203" s="59"/>
    </row>
    <row r="204" spans="1:10" s="6" customFormat="1" ht="18.75" customHeight="1" x14ac:dyDescent="0.2">
      <c r="A204"/>
      <c r="B204"/>
      <c r="C204"/>
      <c r="D204"/>
      <c r="E204"/>
      <c r="F204"/>
      <c r="G204"/>
      <c r="H204" s="5"/>
      <c r="I204"/>
      <c r="J204" s="59"/>
    </row>
    <row r="205" spans="1:10" s="6" customFormat="1" ht="18.75" customHeight="1" x14ac:dyDescent="0.2">
      <c r="A205"/>
      <c r="B205"/>
      <c r="C205"/>
      <c r="D205"/>
      <c r="E205"/>
      <c r="F205"/>
      <c r="G205"/>
      <c r="H205" s="5"/>
      <c r="I205"/>
      <c r="J205" s="59"/>
    </row>
    <row r="206" spans="1:10" s="6" customFormat="1" ht="18.75" customHeight="1" x14ac:dyDescent="0.2">
      <c r="A206"/>
      <c r="B206"/>
      <c r="C206"/>
      <c r="D206"/>
      <c r="E206"/>
      <c r="F206"/>
      <c r="G206"/>
      <c r="H206" s="5"/>
      <c r="I206"/>
      <c r="J206" s="59"/>
    </row>
    <row r="207" spans="1:10" s="6" customFormat="1" ht="18.75" customHeight="1" x14ac:dyDescent="0.2">
      <c r="A207"/>
      <c r="B207"/>
      <c r="C207"/>
      <c r="D207"/>
      <c r="E207"/>
      <c r="F207"/>
      <c r="G207"/>
      <c r="H207" s="5"/>
      <c r="I207"/>
      <c r="J207" s="59"/>
    </row>
    <row r="208" spans="1:10" s="6" customFormat="1" ht="18.75" customHeight="1" x14ac:dyDescent="0.2">
      <c r="A208"/>
      <c r="B208"/>
      <c r="C208"/>
      <c r="D208"/>
      <c r="E208"/>
      <c r="F208"/>
      <c r="G208"/>
      <c r="H208" s="5"/>
      <c r="I208"/>
      <c r="J208" s="59"/>
    </row>
    <row r="209" spans="1:10" s="6" customFormat="1" ht="18.75" customHeight="1" x14ac:dyDescent="0.2">
      <c r="A209"/>
      <c r="B209"/>
      <c r="C209"/>
      <c r="D209"/>
      <c r="E209"/>
      <c r="F209"/>
      <c r="G209"/>
      <c r="H209" s="5"/>
      <c r="I209"/>
      <c r="J209" s="59"/>
    </row>
    <row r="210" spans="1:10" s="6" customFormat="1" ht="18.75" customHeight="1" x14ac:dyDescent="0.2">
      <c r="A210"/>
      <c r="B210"/>
      <c r="C210"/>
      <c r="D210"/>
      <c r="E210"/>
      <c r="F210"/>
      <c r="G210"/>
      <c r="H210" s="5"/>
      <c r="I210"/>
      <c r="J210" s="59"/>
    </row>
    <row r="211" spans="1:10" s="6" customFormat="1" ht="18.75" customHeight="1" x14ac:dyDescent="0.2">
      <c r="A211"/>
      <c r="B211"/>
      <c r="C211"/>
      <c r="D211"/>
      <c r="E211"/>
      <c r="F211"/>
      <c r="G211"/>
      <c r="H211" s="5"/>
      <c r="I211"/>
      <c r="J211" s="59"/>
    </row>
    <row r="212" spans="1:10" s="6" customFormat="1" ht="18.75" customHeight="1" x14ac:dyDescent="0.2">
      <c r="A212"/>
      <c r="B212"/>
      <c r="C212"/>
      <c r="D212"/>
      <c r="E212"/>
      <c r="F212"/>
      <c r="G212"/>
      <c r="H212" s="5"/>
      <c r="I212"/>
      <c r="J212" s="59"/>
    </row>
    <row r="213" spans="1:10" s="6" customFormat="1" ht="18.75" customHeight="1" x14ac:dyDescent="0.2">
      <c r="A213"/>
      <c r="B213"/>
      <c r="C213"/>
      <c r="D213"/>
      <c r="E213"/>
      <c r="F213"/>
      <c r="G213"/>
      <c r="H213" s="5"/>
      <c r="I213"/>
      <c r="J213" s="59"/>
    </row>
    <row r="214" spans="1:10" s="6" customFormat="1" ht="18.75" customHeight="1" x14ac:dyDescent="0.2">
      <c r="A214"/>
      <c r="B214"/>
      <c r="C214"/>
      <c r="D214"/>
      <c r="E214"/>
      <c r="F214"/>
      <c r="G214"/>
      <c r="H214" s="5"/>
      <c r="I214"/>
      <c r="J214" s="59"/>
    </row>
    <row r="215" spans="1:10" s="6" customFormat="1" ht="18.75" customHeight="1" x14ac:dyDescent="0.2">
      <c r="A215"/>
      <c r="B215"/>
      <c r="C215"/>
      <c r="D215"/>
      <c r="E215"/>
      <c r="F215"/>
      <c r="G215"/>
      <c r="H215" s="5"/>
      <c r="I215"/>
      <c r="J215" s="59"/>
    </row>
    <row r="216" spans="1:10" s="6" customFormat="1" ht="18.75" customHeight="1" x14ac:dyDescent="0.2">
      <c r="A216"/>
      <c r="B216"/>
      <c r="C216"/>
      <c r="D216"/>
      <c r="E216"/>
      <c r="F216"/>
      <c r="G216"/>
      <c r="H216" s="5"/>
      <c r="I216"/>
      <c r="J216" s="59"/>
    </row>
    <row r="217" spans="1:10" s="6" customFormat="1" ht="18.75" customHeight="1" x14ac:dyDescent="0.2">
      <c r="A217"/>
      <c r="B217"/>
      <c r="C217"/>
      <c r="D217"/>
      <c r="E217"/>
      <c r="F217"/>
      <c r="G217"/>
      <c r="H217" s="5"/>
      <c r="I217"/>
      <c r="J217" s="59"/>
    </row>
    <row r="218" spans="1:10" s="6" customFormat="1" ht="18.75" customHeight="1" x14ac:dyDescent="0.2">
      <c r="A218"/>
      <c r="B218"/>
      <c r="C218"/>
      <c r="D218"/>
      <c r="E218"/>
      <c r="F218"/>
      <c r="G218"/>
      <c r="H218" s="5"/>
      <c r="I218"/>
      <c r="J218" s="59"/>
    </row>
    <row r="219" spans="1:10" s="6" customFormat="1" ht="18.75" customHeight="1" x14ac:dyDescent="0.2">
      <c r="A219"/>
      <c r="B219"/>
      <c r="C219"/>
      <c r="D219"/>
      <c r="E219"/>
      <c r="F219"/>
      <c r="G219"/>
      <c r="H219" s="5"/>
      <c r="I219"/>
      <c r="J219" s="59"/>
    </row>
    <row r="220" spans="1:10" s="6" customFormat="1" ht="18.75" customHeight="1" x14ac:dyDescent="0.2">
      <c r="A220"/>
      <c r="B220"/>
      <c r="C220"/>
      <c r="D220"/>
      <c r="E220"/>
      <c r="F220"/>
      <c r="G220"/>
      <c r="H220" s="5"/>
      <c r="I220"/>
      <c r="J220" s="59"/>
    </row>
    <row r="221" spans="1:10" s="6" customFormat="1" ht="18.75" customHeight="1" x14ac:dyDescent="0.2">
      <c r="A221"/>
      <c r="B221"/>
      <c r="C221"/>
      <c r="D221"/>
      <c r="E221"/>
      <c r="F221"/>
      <c r="G221"/>
      <c r="H221" s="5"/>
      <c r="I221"/>
      <c r="J221" s="59"/>
    </row>
    <row r="222" spans="1:10" s="6" customFormat="1" ht="18.75" customHeight="1" x14ac:dyDescent="0.2">
      <c r="A222"/>
      <c r="B222"/>
      <c r="C222"/>
      <c r="D222"/>
      <c r="E222"/>
      <c r="F222"/>
      <c r="G222"/>
      <c r="H222" s="5"/>
      <c r="I222"/>
      <c r="J222" s="59"/>
    </row>
    <row r="223" spans="1:10" s="6" customFormat="1" ht="18.75" customHeight="1" x14ac:dyDescent="0.2">
      <c r="A223"/>
      <c r="B223"/>
      <c r="C223"/>
      <c r="D223"/>
      <c r="E223"/>
      <c r="F223"/>
      <c r="G223"/>
      <c r="H223" s="5"/>
      <c r="I223"/>
      <c r="J223" s="59"/>
    </row>
    <row r="224" spans="1:10" s="6" customFormat="1" ht="18.75" customHeight="1" x14ac:dyDescent="0.2">
      <c r="A224"/>
      <c r="B224"/>
      <c r="C224"/>
      <c r="D224"/>
      <c r="E224"/>
      <c r="F224"/>
      <c r="G224"/>
      <c r="H224" s="5"/>
      <c r="I224"/>
      <c r="J224" s="59"/>
    </row>
    <row r="225" spans="1:10" s="6" customFormat="1" ht="18.75" customHeight="1" x14ac:dyDescent="0.2">
      <c r="A225"/>
      <c r="B225"/>
      <c r="C225"/>
      <c r="D225"/>
      <c r="E225"/>
      <c r="F225"/>
      <c r="G225"/>
      <c r="H225" s="5"/>
      <c r="I225"/>
      <c r="J225" s="59"/>
    </row>
    <row r="226" spans="1:10" s="6" customFormat="1" ht="18.75" customHeight="1" x14ac:dyDescent="0.2">
      <c r="A226"/>
      <c r="B226"/>
      <c r="C226"/>
      <c r="D226"/>
      <c r="E226"/>
      <c r="F226"/>
      <c r="G226"/>
      <c r="H226" s="5"/>
      <c r="I226"/>
      <c r="J226" s="59"/>
    </row>
    <row r="227" spans="1:10" s="6" customFormat="1" ht="18.75" customHeight="1" x14ac:dyDescent="0.2">
      <c r="A227"/>
      <c r="B227"/>
      <c r="C227"/>
      <c r="D227"/>
      <c r="E227"/>
      <c r="F227"/>
      <c r="G227"/>
      <c r="H227" s="5"/>
      <c r="I227"/>
      <c r="J227" s="59"/>
    </row>
    <row r="228" spans="1:10" s="6" customFormat="1" ht="18.75" customHeight="1" x14ac:dyDescent="0.2">
      <c r="A228"/>
      <c r="B228"/>
      <c r="C228"/>
      <c r="D228"/>
      <c r="E228"/>
      <c r="F228"/>
      <c r="G228"/>
      <c r="H228" s="5"/>
      <c r="I228"/>
      <c r="J228" s="59"/>
    </row>
    <row r="229" spans="1:10" s="6" customFormat="1" ht="18.75" customHeight="1" x14ac:dyDescent="0.2">
      <c r="A229"/>
      <c r="B229"/>
      <c r="C229"/>
      <c r="D229"/>
      <c r="E229"/>
      <c r="F229"/>
      <c r="G229"/>
      <c r="H229" s="5"/>
      <c r="I229"/>
      <c r="J229" s="59"/>
    </row>
    <row r="230" spans="1:10" s="6" customFormat="1" ht="18.75" customHeight="1" x14ac:dyDescent="0.2">
      <c r="A230"/>
      <c r="B230"/>
      <c r="C230"/>
      <c r="D230"/>
      <c r="E230"/>
      <c r="F230"/>
      <c r="G230"/>
      <c r="H230" s="5"/>
      <c r="I230"/>
      <c r="J230" s="59"/>
    </row>
    <row r="231" spans="1:10" s="6" customFormat="1" ht="18.75" customHeight="1" x14ac:dyDescent="0.2">
      <c r="A231"/>
      <c r="B231"/>
      <c r="C231"/>
      <c r="D231"/>
      <c r="E231"/>
      <c r="F231"/>
      <c r="G231"/>
      <c r="H231" s="5"/>
      <c r="I231"/>
      <c r="J231" s="59"/>
    </row>
    <row r="232" spans="1:10" s="6" customFormat="1" ht="18.75" customHeight="1" x14ac:dyDescent="0.2">
      <c r="A232"/>
      <c r="B232"/>
      <c r="C232"/>
      <c r="D232"/>
      <c r="E232"/>
      <c r="F232"/>
      <c r="G232"/>
      <c r="H232" s="5"/>
      <c r="I232"/>
      <c r="J232" s="59"/>
    </row>
    <row r="233" spans="1:10" s="6" customFormat="1" ht="18.75" customHeight="1" x14ac:dyDescent="0.2">
      <c r="A233"/>
      <c r="B233"/>
      <c r="C233"/>
      <c r="D233"/>
      <c r="E233"/>
      <c r="F233"/>
      <c r="G233"/>
      <c r="H233" s="5"/>
      <c r="I233"/>
      <c r="J233" s="59"/>
    </row>
    <row r="234" spans="1:10" s="6" customFormat="1" ht="18.75" customHeight="1" x14ac:dyDescent="0.2">
      <c r="A234"/>
      <c r="B234"/>
      <c r="C234"/>
      <c r="D234"/>
      <c r="E234"/>
      <c r="F234"/>
      <c r="G234"/>
      <c r="H234" s="5"/>
      <c r="I234"/>
      <c r="J234" s="59"/>
    </row>
    <row r="235" spans="1:10" s="6" customFormat="1" ht="18.75" customHeight="1" x14ac:dyDescent="0.2">
      <c r="A235"/>
      <c r="B235"/>
      <c r="C235"/>
      <c r="D235"/>
      <c r="E235"/>
      <c r="F235"/>
      <c r="G235"/>
      <c r="H235" s="5"/>
      <c r="I235"/>
      <c r="J235" s="59"/>
    </row>
    <row r="236" spans="1:10" s="6" customFormat="1" ht="18.75" customHeight="1" x14ac:dyDescent="0.2">
      <c r="A236"/>
      <c r="B236"/>
      <c r="C236"/>
      <c r="D236"/>
      <c r="E236"/>
      <c r="F236"/>
      <c r="G236"/>
      <c r="H236" s="5"/>
      <c r="I236"/>
      <c r="J236" s="59"/>
    </row>
    <row r="237" spans="1:10" s="6" customFormat="1" ht="18.75" customHeight="1" x14ac:dyDescent="0.2">
      <c r="A237"/>
      <c r="B237"/>
      <c r="C237"/>
      <c r="D237"/>
      <c r="E237"/>
      <c r="F237"/>
      <c r="G237"/>
      <c r="H237" s="5"/>
      <c r="I237"/>
      <c r="J237" s="59"/>
    </row>
    <row r="238" spans="1:10" s="6" customFormat="1" ht="18.75" customHeight="1" x14ac:dyDescent="0.2">
      <c r="A238"/>
      <c r="B238"/>
      <c r="C238"/>
      <c r="D238"/>
      <c r="E238"/>
      <c r="F238"/>
      <c r="G238"/>
      <c r="H238" s="5"/>
      <c r="I238"/>
      <c r="J238" s="59"/>
    </row>
    <row r="239" spans="1:10" s="6" customFormat="1" ht="18.75" customHeight="1" x14ac:dyDescent="0.2">
      <c r="A239"/>
      <c r="B239"/>
      <c r="C239"/>
      <c r="D239"/>
      <c r="E239"/>
      <c r="F239"/>
      <c r="G239"/>
      <c r="H239" s="5"/>
      <c r="I239"/>
      <c r="J239" s="59"/>
    </row>
    <row r="240" spans="1:10" s="6" customFormat="1" ht="18.75" customHeight="1" x14ac:dyDescent="0.2">
      <c r="A240"/>
      <c r="B240"/>
      <c r="C240"/>
      <c r="D240"/>
      <c r="E240"/>
      <c r="F240"/>
      <c r="G240"/>
      <c r="H240" s="5"/>
      <c r="I240"/>
      <c r="J240" s="59"/>
    </row>
    <row r="241" spans="1:10" s="6" customFormat="1" ht="18.75" customHeight="1" x14ac:dyDescent="0.2">
      <c r="A241"/>
      <c r="B241"/>
      <c r="C241"/>
      <c r="D241"/>
      <c r="E241"/>
      <c r="F241"/>
      <c r="G241"/>
      <c r="H241" s="5"/>
      <c r="I241"/>
      <c r="J241" s="59"/>
    </row>
    <row r="242" spans="1:10" s="6" customFormat="1" ht="18.75" customHeight="1" x14ac:dyDescent="0.2">
      <c r="A242"/>
      <c r="B242"/>
      <c r="C242"/>
      <c r="D242"/>
      <c r="E242"/>
      <c r="F242"/>
      <c r="G242"/>
      <c r="H242" s="5"/>
      <c r="I242"/>
      <c r="J242" s="59"/>
    </row>
    <row r="243" spans="1:10" s="6" customFormat="1" ht="18.75" customHeight="1" x14ac:dyDescent="0.2">
      <c r="A243"/>
      <c r="B243"/>
      <c r="C243"/>
      <c r="D243"/>
      <c r="E243"/>
      <c r="F243"/>
      <c r="G243"/>
      <c r="H243" s="5"/>
      <c r="I243"/>
      <c r="J243" s="59"/>
    </row>
    <row r="244" spans="1:10" s="18" customFormat="1" ht="26.25" customHeight="1" x14ac:dyDescent="0.2">
      <c r="A244"/>
      <c r="B244"/>
      <c r="C244"/>
      <c r="D244"/>
      <c r="E244"/>
      <c r="F244"/>
      <c r="G244"/>
      <c r="H244" s="5"/>
      <c r="I244"/>
      <c r="J244" s="75"/>
    </row>
    <row r="246" spans="1:10" x14ac:dyDescent="0.2">
      <c r="J246" s="4"/>
    </row>
    <row r="247" spans="1:10" ht="19.5" customHeight="1" x14ac:dyDescent="0.2"/>
    <row r="248" spans="1:10" ht="19.5" customHeight="1" x14ac:dyDescent="0.2"/>
    <row r="249" spans="1:10" ht="19.5" customHeight="1" x14ac:dyDescent="0.2"/>
    <row r="250" spans="1:10" ht="19.5" customHeight="1" x14ac:dyDescent="0.2"/>
    <row r="251" spans="1:10" ht="19.5" customHeight="1" x14ac:dyDescent="0.2"/>
    <row r="252" spans="1:10" ht="18" customHeight="1" x14ac:dyDescent="0.2"/>
    <row r="253" spans="1:10" ht="20.25" customHeight="1" x14ac:dyDescent="0.2"/>
    <row r="254" spans="1:10" ht="20.25" customHeight="1" x14ac:dyDescent="0.2">
      <c r="H254"/>
    </row>
    <row r="255" spans="1:10" ht="20.25" customHeight="1" x14ac:dyDescent="0.2">
      <c r="H255"/>
    </row>
  </sheetData>
  <mergeCells count="8">
    <mergeCell ref="H10:H11"/>
    <mergeCell ref="A2:H2"/>
    <mergeCell ref="A1:H1"/>
    <mergeCell ref="A5:C5"/>
    <mergeCell ref="A10:A11"/>
    <mergeCell ref="B10:B11"/>
    <mergeCell ref="C10:C11"/>
    <mergeCell ref="D10:G10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zoomScaleNormal="100" workbookViewId="0">
      <pane ySplit="12" topLeftCell="A464" activePane="bottomLeft" state="frozen"/>
      <selection pane="bottomLeft" activeCell="H465" sqref="H465:H471"/>
    </sheetView>
  </sheetViews>
  <sheetFormatPr defaultRowHeight="12.75" x14ac:dyDescent="0.2"/>
  <cols>
    <col min="1" max="1" width="25" customWidth="1"/>
    <col min="2" max="2" width="72.85546875" style="58" customWidth="1"/>
    <col min="3" max="3" width="16.7109375" customWidth="1"/>
    <col min="4" max="4" width="14.85546875" customWidth="1"/>
    <col min="5" max="5" width="14.28515625" customWidth="1"/>
    <col min="6" max="6" width="12.85546875" customWidth="1"/>
    <col min="7" max="7" width="12.140625" customWidth="1"/>
    <col min="8" max="8" width="17.7109375" style="5" customWidth="1"/>
    <col min="9" max="9" width="10.140625" bestFit="1" customWidth="1"/>
    <col min="10" max="10" width="25.140625" customWidth="1"/>
    <col min="11" max="11" width="14" customWidth="1"/>
  </cols>
  <sheetData>
    <row r="1" spans="1:8" ht="29.25" customHeight="1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8" s="1" customFormat="1" ht="15" x14ac:dyDescent="0.2">
      <c r="A2" s="439" t="s">
        <v>1</v>
      </c>
      <c r="B2" s="439"/>
      <c r="C2" s="439"/>
      <c r="D2" s="439"/>
      <c r="E2" s="439"/>
      <c r="F2" s="439"/>
      <c r="G2" s="439"/>
      <c r="H2" s="439"/>
    </row>
    <row r="3" spans="1:8" ht="15.75" x14ac:dyDescent="0.25">
      <c r="A3" s="47"/>
      <c r="B3" s="77"/>
      <c r="C3" s="47"/>
      <c r="D3" s="47"/>
      <c r="E3" s="36"/>
      <c r="F3" s="36"/>
      <c r="G3" s="37"/>
      <c r="H3" s="38"/>
    </row>
    <row r="4" spans="1:8" ht="15" x14ac:dyDescent="0.2">
      <c r="A4" s="29" t="s">
        <v>37</v>
      </c>
      <c r="B4" s="78"/>
      <c r="C4" s="29"/>
      <c r="D4" s="29"/>
      <c r="E4" s="39"/>
      <c r="F4" s="39"/>
      <c r="G4" s="39"/>
      <c r="H4" s="38"/>
    </row>
    <row r="5" spans="1:8" ht="15" x14ac:dyDescent="0.2">
      <c r="A5" s="29" t="s">
        <v>38</v>
      </c>
      <c r="B5" s="78"/>
      <c r="C5" s="29"/>
      <c r="D5" s="29"/>
      <c r="E5" s="39"/>
      <c r="F5" s="37"/>
      <c r="G5" s="37"/>
      <c r="H5" s="38"/>
    </row>
    <row r="6" spans="1:8" ht="16.5" thickBot="1" x14ac:dyDescent="0.3">
      <c r="A6" s="440"/>
      <c r="B6" s="441"/>
      <c r="C6" s="441"/>
      <c r="D6" s="40"/>
      <c r="E6" s="40"/>
      <c r="F6" s="37"/>
      <c r="G6" s="37"/>
      <c r="H6" s="38"/>
    </row>
    <row r="7" spans="1:8" ht="15" x14ac:dyDescent="0.2">
      <c r="A7" s="30" t="s">
        <v>4</v>
      </c>
      <c r="B7" s="79" t="s">
        <v>5</v>
      </c>
      <c r="C7" s="79" t="s">
        <v>6</v>
      </c>
      <c r="D7" s="40"/>
      <c r="E7" s="40"/>
      <c r="F7" s="37"/>
      <c r="G7" s="37"/>
      <c r="H7" s="38"/>
    </row>
    <row r="8" spans="1:8" ht="15.75" thickBot="1" x14ac:dyDescent="0.25">
      <c r="A8" s="32">
        <v>302051</v>
      </c>
      <c r="B8" s="80" t="s">
        <v>39</v>
      </c>
      <c r="C8" s="80">
        <v>33655</v>
      </c>
      <c r="D8" s="34"/>
      <c r="E8" s="34"/>
      <c r="F8" s="34"/>
      <c r="G8" s="34"/>
      <c r="H8" s="38"/>
    </row>
    <row r="9" spans="1:8" ht="15" x14ac:dyDescent="0.2">
      <c r="A9" s="42"/>
      <c r="B9" s="81"/>
      <c r="C9" s="34"/>
      <c r="D9" s="34"/>
      <c r="E9" s="34"/>
      <c r="F9" s="34"/>
      <c r="G9" s="34"/>
      <c r="H9" s="38"/>
    </row>
    <row r="10" spans="1:8" ht="13.5" thickBot="1" x14ac:dyDescent="0.25">
      <c r="A10" s="41"/>
      <c r="B10" s="82"/>
      <c r="C10" s="34"/>
      <c r="D10" s="34"/>
      <c r="E10" s="34"/>
      <c r="F10" s="34"/>
      <c r="G10" s="34"/>
      <c r="H10" s="35"/>
    </row>
    <row r="11" spans="1:8" ht="17.25" customHeight="1" x14ac:dyDescent="0.2">
      <c r="A11" s="426" t="s">
        <v>8</v>
      </c>
      <c r="B11" s="418" t="s">
        <v>28</v>
      </c>
      <c r="C11" s="418" t="s">
        <v>10</v>
      </c>
      <c r="D11" s="421" t="s">
        <v>11</v>
      </c>
      <c r="E11" s="422"/>
      <c r="F11" s="422"/>
      <c r="G11" s="423"/>
      <c r="H11" s="424" t="s">
        <v>12</v>
      </c>
    </row>
    <row r="12" spans="1:8" ht="21" customHeight="1" thickBot="1" x14ac:dyDescent="0.25">
      <c r="A12" s="427"/>
      <c r="B12" s="419"/>
      <c r="C12" s="419"/>
      <c r="D12" s="321" t="s">
        <v>13</v>
      </c>
      <c r="E12" s="46" t="s">
        <v>14</v>
      </c>
      <c r="F12" s="321" t="s">
        <v>15</v>
      </c>
      <c r="G12" s="46" t="s">
        <v>16</v>
      </c>
      <c r="H12" s="425"/>
    </row>
    <row r="13" spans="1:8" ht="22.5" customHeight="1" x14ac:dyDescent="0.2">
      <c r="A13" s="229" t="s">
        <v>895</v>
      </c>
      <c r="B13" s="97" t="s">
        <v>1224</v>
      </c>
      <c r="C13" s="98">
        <f>SUM(D13:G13)</f>
        <v>5966.37</v>
      </c>
      <c r="D13" s="97"/>
      <c r="E13" s="98">
        <v>5966.37</v>
      </c>
      <c r="F13" s="97"/>
      <c r="G13" s="98">
        <v>0</v>
      </c>
      <c r="H13" s="232">
        <v>45370</v>
      </c>
    </row>
    <row r="14" spans="1:8" ht="22.5" customHeight="1" x14ac:dyDescent="0.2">
      <c r="A14" s="169" t="s">
        <v>896</v>
      </c>
      <c r="B14" s="86" t="s">
        <v>1224</v>
      </c>
      <c r="C14" s="218">
        <f t="shared" ref="C14:C77" si="0">SUM(D14:G14)</f>
        <v>5757.81</v>
      </c>
      <c r="D14" s="217"/>
      <c r="E14" s="2">
        <v>5757.81</v>
      </c>
      <c r="F14" s="217"/>
      <c r="G14" s="2">
        <v>0</v>
      </c>
      <c r="H14" s="235">
        <v>45370</v>
      </c>
    </row>
    <row r="15" spans="1:8" ht="22.5" customHeight="1" x14ac:dyDescent="0.2">
      <c r="A15" s="169" t="s">
        <v>897</v>
      </c>
      <c r="B15" s="86" t="s">
        <v>1225</v>
      </c>
      <c r="C15" s="218">
        <f t="shared" si="0"/>
        <v>4361.6099999999997</v>
      </c>
      <c r="D15" s="217"/>
      <c r="E15" s="2">
        <v>4361.6099999999997</v>
      </c>
      <c r="F15" s="217"/>
      <c r="G15" s="2">
        <v>0</v>
      </c>
      <c r="H15" s="233">
        <v>45370</v>
      </c>
    </row>
    <row r="16" spans="1:8" ht="22.5" customHeight="1" x14ac:dyDescent="0.2">
      <c r="A16" s="169" t="s">
        <v>898</v>
      </c>
      <c r="B16" s="86" t="s">
        <v>1226</v>
      </c>
      <c r="C16" s="218">
        <f t="shared" si="0"/>
        <v>100000</v>
      </c>
      <c r="D16" s="217"/>
      <c r="E16" s="2">
        <v>100000</v>
      </c>
      <c r="F16" s="217"/>
      <c r="G16" s="2">
        <v>0</v>
      </c>
      <c r="H16" s="233">
        <v>45370</v>
      </c>
    </row>
    <row r="17" spans="1:8" ht="22.5" customHeight="1" x14ac:dyDescent="0.2">
      <c r="A17" s="169" t="s">
        <v>899</v>
      </c>
      <c r="B17" s="86" t="s">
        <v>1226</v>
      </c>
      <c r="C17" s="218">
        <f t="shared" si="0"/>
        <v>106161.28</v>
      </c>
      <c r="D17" s="217"/>
      <c r="E17" s="2">
        <v>106161.28</v>
      </c>
      <c r="F17" s="217"/>
      <c r="G17" s="2">
        <v>0</v>
      </c>
      <c r="H17" s="235">
        <v>45370</v>
      </c>
    </row>
    <row r="18" spans="1:8" ht="22.5" customHeight="1" x14ac:dyDescent="0.2">
      <c r="A18" s="169" t="s">
        <v>900</v>
      </c>
      <c r="B18" s="86" t="s">
        <v>1227</v>
      </c>
      <c r="C18" s="218">
        <f t="shared" si="0"/>
        <v>39665.82</v>
      </c>
      <c r="D18" s="217"/>
      <c r="E18" s="2">
        <v>39665.82</v>
      </c>
      <c r="F18" s="217"/>
      <c r="G18" s="2">
        <v>0</v>
      </c>
      <c r="H18" s="233">
        <v>45370</v>
      </c>
    </row>
    <row r="19" spans="1:8" ht="22.5" customHeight="1" x14ac:dyDescent="0.2">
      <c r="A19" s="169" t="s">
        <v>901</v>
      </c>
      <c r="B19" s="86" t="s">
        <v>1227</v>
      </c>
      <c r="C19" s="218">
        <f t="shared" si="0"/>
        <v>57649.52</v>
      </c>
      <c r="D19" s="217"/>
      <c r="E19" s="2">
        <v>57649.52</v>
      </c>
      <c r="F19" s="217"/>
      <c r="G19" s="2">
        <v>0</v>
      </c>
      <c r="H19" s="233">
        <v>45370</v>
      </c>
    </row>
    <row r="20" spans="1:8" ht="22.5" customHeight="1" x14ac:dyDescent="0.2">
      <c r="A20" s="169" t="s">
        <v>902</v>
      </c>
      <c r="B20" s="86" t="s">
        <v>1227</v>
      </c>
      <c r="C20" s="218">
        <f t="shared" si="0"/>
        <v>117170.44</v>
      </c>
      <c r="D20" s="217"/>
      <c r="E20" s="2">
        <v>117170.44</v>
      </c>
      <c r="F20" s="217"/>
      <c r="G20" s="2">
        <v>0</v>
      </c>
      <c r="H20" s="235">
        <v>45370</v>
      </c>
    </row>
    <row r="21" spans="1:8" ht="22.5" customHeight="1" x14ac:dyDescent="0.2">
      <c r="A21" s="169" t="s">
        <v>903</v>
      </c>
      <c r="B21" s="86" t="s">
        <v>1228</v>
      </c>
      <c r="C21" s="218">
        <f t="shared" si="0"/>
        <v>36175.629999999997</v>
      </c>
      <c r="D21" s="217"/>
      <c r="E21" s="2">
        <v>36175.629999999997</v>
      </c>
      <c r="F21" s="217"/>
      <c r="G21" s="2">
        <v>0</v>
      </c>
      <c r="H21" s="233">
        <v>45370</v>
      </c>
    </row>
    <row r="22" spans="1:8" ht="22.5" customHeight="1" x14ac:dyDescent="0.2">
      <c r="A22" s="169" t="s">
        <v>904</v>
      </c>
      <c r="B22" s="86" t="s">
        <v>1228</v>
      </c>
      <c r="C22" s="218">
        <f t="shared" si="0"/>
        <v>96842.33</v>
      </c>
      <c r="D22" s="217"/>
      <c r="E22" s="2">
        <v>96842.33</v>
      </c>
      <c r="F22" s="217"/>
      <c r="G22" s="2">
        <v>0</v>
      </c>
      <c r="H22" s="233">
        <v>45370</v>
      </c>
    </row>
    <row r="23" spans="1:8" ht="22.5" customHeight="1" x14ac:dyDescent="0.2">
      <c r="A23" s="169" t="s">
        <v>905</v>
      </c>
      <c r="B23" s="86" t="s">
        <v>1228</v>
      </c>
      <c r="C23" s="218">
        <f t="shared" si="0"/>
        <v>29008.44</v>
      </c>
      <c r="D23" s="217"/>
      <c r="E23" s="2">
        <v>29008.44</v>
      </c>
      <c r="F23" s="217"/>
      <c r="G23" s="2">
        <v>0</v>
      </c>
      <c r="H23" s="235">
        <v>45370</v>
      </c>
    </row>
    <row r="24" spans="1:8" ht="22.5" customHeight="1" x14ac:dyDescent="0.2">
      <c r="A24" s="169" t="s">
        <v>906</v>
      </c>
      <c r="B24" s="86" t="s">
        <v>1228</v>
      </c>
      <c r="C24" s="218">
        <f t="shared" si="0"/>
        <v>74812.5</v>
      </c>
      <c r="D24" s="217"/>
      <c r="E24" s="2">
        <v>74812.5</v>
      </c>
      <c r="F24" s="217"/>
      <c r="G24" s="2">
        <v>0</v>
      </c>
      <c r="H24" s="233">
        <v>45370</v>
      </c>
    </row>
    <row r="25" spans="1:8" ht="22.5" customHeight="1" x14ac:dyDescent="0.2">
      <c r="A25" s="169" t="s">
        <v>907</v>
      </c>
      <c r="B25" s="86" t="s">
        <v>1228</v>
      </c>
      <c r="C25" s="218">
        <f t="shared" si="0"/>
        <v>25723.01</v>
      </c>
      <c r="D25" s="217"/>
      <c r="E25" s="2">
        <v>25723.01</v>
      </c>
      <c r="F25" s="217"/>
      <c r="G25" s="2">
        <v>0</v>
      </c>
      <c r="H25" s="233">
        <v>45370</v>
      </c>
    </row>
    <row r="26" spans="1:8" ht="22.5" customHeight="1" x14ac:dyDescent="0.2">
      <c r="A26" s="169" t="s">
        <v>908</v>
      </c>
      <c r="B26" s="86" t="s">
        <v>1229</v>
      </c>
      <c r="C26" s="218">
        <f t="shared" si="0"/>
        <v>9638.36</v>
      </c>
      <c r="D26" s="217"/>
      <c r="E26" s="2">
        <v>9638.36</v>
      </c>
      <c r="F26" s="217"/>
      <c r="G26" s="2">
        <v>0</v>
      </c>
      <c r="H26" s="235">
        <v>45370</v>
      </c>
    </row>
    <row r="27" spans="1:8" ht="22.5" customHeight="1" x14ac:dyDescent="0.2">
      <c r="A27" s="169" t="s">
        <v>909</v>
      </c>
      <c r="B27" s="86" t="s">
        <v>1230</v>
      </c>
      <c r="C27" s="218">
        <f t="shared" si="0"/>
        <v>24625.21</v>
      </c>
      <c r="D27" s="217"/>
      <c r="E27" s="2">
        <v>24625.21</v>
      </c>
      <c r="F27" s="217"/>
      <c r="G27" s="2">
        <v>0</v>
      </c>
      <c r="H27" s="233">
        <v>45370</v>
      </c>
    </row>
    <row r="28" spans="1:8" ht="22.5" customHeight="1" x14ac:dyDescent="0.2">
      <c r="A28" s="169" t="s">
        <v>910</v>
      </c>
      <c r="B28" s="86" t="s">
        <v>1230</v>
      </c>
      <c r="C28" s="218">
        <f t="shared" si="0"/>
        <v>49677.88</v>
      </c>
      <c r="D28" s="217"/>
      <c r="E28" s="2">
        <v>49677.88</v>
      </c>
      <c r="F28" s="217"/>
      <c r="G28" s="2">
        <v>0</v>
      </c>
      <c r="H28" s="233">
        <v>45370</v>
      </c>
    </row>
    <row r="29" spans="1:8" ht="22.5" customHeight="1" x14ac:dyDescent="0.2">
      <c r="A29" s="169" t="s">
        <v>911</v>
      </c>
      <c r="B29" s="86" t="s">
        <v>1230</v>
      </c>
      <c r="C29" s="218">
        <f t="shared" si="0"/>
        <v>28290.02</v>
      </c>
      <c r="D29" s="217"/>
      <c r="E29" s="2">
        <v>28290.02</v>
      </c>
      <c r="F29" s="217"/>
      <c r="G29" s="2">
        <v>0</v>
      </c>
      <c r="H29" s="235">
        <v>45370</v>
      </c>
    </row>
    <row r="30" spans="1:8" ht="22.5" customHeight="1" x14ac:dyDescent="0.2">
      <c r="A30" s="169" t="s">
        <v>912</v>
      </c>
      <c r="B30" s="86" t="s">
        <v>1230</v>
      </c>
      <c r="C30" s="218">
        <f t="shared" si="0"/>
        <v>49959</v>
      </c>
      <c r="D30" s="217"/>
      <c r="E30" s="2">
        <v>49959</v>
      </c>
      <c r="F30" s="217"/>
      <c r="G30" s="2">
        <v>0</v>
      </c>
      <c r="H30" s="233">
        <v>45370</v>
      </c>
    </row>
    <row r="31" spans="1:8" ht="22.5" customHeight="1" x14ac:dyDescent="0.2">
      <c r="A31" s="169" t="s">
        <v>913</v>
      </c>
      <c r="B31" s="86" t="s">
        <v>1231</v>
      </c>
      <c r="C31" s="218">
        <f t="shared" si="0"/>
        <v>14295.73</v>
      </c>
      <c r="D31" s="217"/>
      <c r="E31" s="2">
        <v>14295.73</v>
      </c>
      <c r="F31" s="217"/>
      <c r="G31" s="2">
        <v>0</v>
      </c>
      <c r="H31" s="233">
        <v>45370</v>
      </c>
    </row>
    <row r="32" spans="1:8" ht="22.5" customHeight="1" x14ac:dyDescent="0.2">
      <c r="A32" s="169" t="s">
        <v>914</v>
      </c>
      <c r="B32" s="86" t="s">
        <v>1231</v>
      </c>
      <c r="C32" s="218">
        <f t="shared" si="0"/>
        <v>14434.91</v>
      </c>
      <c r="D32" s="217"/>
      <c r="E32" s="2">
        <v>14434.91</v>
      </c>
      <c r="F32" s="217"/>
      <c r="G32" s="2">
        <v>0</v>
      </c>
      <c r="H32" s="235">
        <v>45370</v>
      </c>
    </row>
    <row r="33" spans="1:8" ht="22.5" customHeight="1" x14ac:dyDescent="0.2">
      <c r="A33" s="169" t="s">
        <v>915</v>
      </c>
      <c r="B33" s="86" t="s">
        <v>1231</v>
      </c>
      <c r="C33" s="218">
        <f t="shared" si="0"/>
        <v>2585.64</v>
      </c>
      <c r="D33" s="217"/>
      <c r="E33" s="2">
        <v>2585.64</v>
      </c>
      <c r="F33" s="217"/>
      <c r="G33" s="2">
        <v>0</v>
      </c>
      <c r="H33" s="233">
        <v>45370</v>
      </c>
    </row>
    <row r="34" spans="1:8" ht="22.5" customHeight="1" x14ac:dyDescent="0.2">
      <c r="A34" s="169" t="s">
        <v>916</v>
      </c>
      <c r="B34" s="86" t="s">
        <v>1231</v>
      </c>
      <c r="C34" s="218">
        <f t="shared" si="0"/>
        <v>5176.78</v>
      </c>
      <c r="D34" s="217"/>
      <c r="E34" s="2">
        <v>5176.78</v>
      </c>
      <c r="F34" s="217"/>
      <c r="G34" s="2">
        <v>0</v>
      </c>
      <c r="H34" s="233">
        <v>45370</v>
      </c>
    </row>
    <row r="35" spans="1:8" ht="22.5" customHeight="1" x14ac:dyDescent="0.2">
      <c r="A35" s="169" t="s">
        <v>917</v>
      </c>
      <c r="B35" s="86" t="s">
        <v>1231</v>
      </c>
      <c r="C35" s="218">
        <f t="shared" si="0"/>
        <v>401.85</v>
      </c>
      <c r="D35" s="217"/>
      <c r="E35" s="2">
        <v>401.85</v>
      </c>
      <c r="F35" s="217"/>
      <c r="G35" s="2">
        <v>0</v>
      </c>
      <c r="H35" s="235">
        <v>45370</v>
      </c>
    </row>
    <row r="36" spans="1:8" ht="22.5" customHeight="1" x14ac:dyDescent="0.2">
      <c r="A36" s="169" t="s">
        <v>918</v>
      </c>
      <c r="B36" s="86" t="s">
        <v>1232</v>
      </c>
      <c r="C36" s="218">
        <f t="shared" si="0"/>
        <v>83160</v>
      </c>
      <c r="D36" s="217"/>
      <c r="E36" s="2">
        <v>83160</v>
      </c>
      <c r="F36" s="217"/>
      <c r="G36" s="2">
        <v>0</v>
      </c>
      <c r="H36" s="233">
        <v>45370</v>
      </c>
    </row>
    <row r="37" spans="1:8" ht="22.5" customHeight="1" x14ac:dyDescent="0.2">
      <c r="A37" s="169" t="s">
        <v>919</v>
      </c>
      <c r="B37" s="86" t="s">
        <v>1232</v>
      </c>
      <c r="C37" s="218">
        <f t="shared" si="0"/>
        <v>46450</v>
      </c>
      <c r="D37" s="217"/>
      <c r="E37" s="2">
        <v>46450</v>
      </c>
      <c r="F37" s="217"/>
      <c r="G37" s="2">
        <v>0</v>
      </c>
      <c r="H37" s="233">
        <v>45370</v>
      </c>
    </row>
    <row r="38" spans="1:8" ht="22.5" customHeight="1" x14ac:dyDescent="0.2">
      <c r="A38" s="169" t="s">
        <v>920</v>
      </c>
      <c r="B38" s="86" t="s">
        <v>1232</v>
      </c>
      <c r="C38" s="218">
        <f t="shared" si="0"/>
        <v>11287.9</v>
      </c>
      <c r="D38" s="217"/>
      <c r="E38" s="2">
        <v>11287.9</v>
      </c>
      <c r="F38" s="217"/>
      <c r="G38" s="2">
        <v>0</v>
      </c>
      <c r="H38" s="235">
        <v>45370</v>
      </c>
    </row>
    <row r="39" spans="1:8" ht="22.5" customHeight="1" x14ac:dyDescent="0.2">
      <c r="A39" s="169" t="s">
        <v>921</v>
      </c>
      <c r="B39" s="86" t="s">
        <v>1232</v>
      </c>
      <c r="C39" s="218">
        <f t="shared" si="0"/>
        <v>74012.95</v>
      </c>
      <c r="D39" s="217"/>
      <c r="E39" s="2">
        <v>74012.95</v>
      </c>
      <c r="F39" s="217"/>
      <c r="G39" s="2">
        <v>0</v>
      </c>
      <c r="H39" s="233">
        <v>45370</v>
      </c>
    </row>
    <row r="40" spans="1:8" ht="22.5" customHeight="1" x14ac:dyDescent="0.2">
      <c r="A40" s="169" t="s">
        <v>922</v>
      </c>
      <c r="B40" s="86" t="s">
        <v>1232</v>
      </c>
      <c r="C40" s="218">
        <f t="shared" si="0"/>
        <v>17021.400000000001</v>
      </c>
      <c r="D40" s="217"/>
      <c r="E40" s="2">
        <v>17021.400000000001</v>
      </c>
      <c r="F40" s="217"/>
      <c r="G40" s="2">
        <v>0</v>
      </c>
      <c r="H40" s="233">
        <v>45370</v>
      </c>
    </row>
    <row r="41" spans="1:8" ht="22.5" customHeight="1" x14ac:dyDescent="0.2">
      <c r="A41" s="169" t="s">
        <v>923</v>
      </c>
      <c r="B41" s="86" t="s">
        <v>1233</v>
      </c>
      <c r="C41" s="218">
        <f t="shared" si="0"/>
        <v>31473.74</v>
      </c>
      <c r="D41" s="217"/>
      <c r="E41" s="2">
        <v>31473.74</v>
      </c>
      <c r="F41" s="217"/>
      <c r="G41" s="2">
        <v>0</v>
      </c>
      <c r="H41" s="235">
        <v>45370</v>
      </c>
    </row>
    <row r="42" spans="1:8" ht="22.5" customHeight="1" x14ac:dyDescent="0.2">
      <c r="A42" s="169" t="s">
        <v>924</v>
      </c>
      <c r="B42" s="86" t="s">
        <v>1233</v>
      </c>
      <c r="C42" s="218">
        <f t="shared" si="0"/>
        <v>27885.17</v>
      </c>
      <c r="D42" s="217"/>
      <c r="E42" s="2">
        <v>27885.17</v>
      </c>
      <c r="F42" s="217"/>
      <c r="G42" s="2">
        <v>0</v>
      </c>
      <c r="H42" s="233">
        <v>45370</v>
      </c>
    </row>
    <row r="43" spans="1:8" ht="22.5" customHeight="1" x14ac:dyDescent="0.2">
      <c r="A43" s="169" t="s">
        <v>925</v>
      </c>
      <c r="B43" s="86" t="s">
        <v>1234</v>
      </c>
      <c r="C43" s="218">
        <f t="shared" si="0"/>
        <v>9730.51</v>
      </c>
      <c r="D43" s="217"/>
      <c r="E43" s="2">
        <v>9730.51</v>
      </c>
      <c r="F43" s="217"/>
      <c r="G43" s="2">
        <v>0</v>
      </c>
      <c r="H43" s="233">
        <v>45370</v>
      </c>
    </row>
    <row r="44" spans="1:8" ht="22.5" customHeight="1" x14ac:dyDescent="0.2">
      <c r="A44" s="169" t="s">
        <v>926</v>
      </c>
      <c r="B44" s="86" t="s">
        <v>1235</v>
      </c>
      <c r="C44" s="218">
        <f t="shared" si="0"/>
        <v>30682.85</v>
      </c>
      <c r="D44" s="217"/>
      <c r="E44" s="2">
        <v>30682.85</v>
      </c>
      <c r="F44" s="217"/>
      <c r="G44" s="2">
        <v>0</v>
      </c>
      <c r="H44" s="235">
        <v>45370</v>
      </c>
    </row>
    <row r="45" spans="1:8" ht="22.5" customHeight="1" x14ac:dyDescent="0.2">
      <c r="A45" s="169" t="s">
        <v>927</v>
      </c>
      <c r="B45" s="86" t="s">
        <v>1235</v>
      </c>
      <c r="C45" s="218">
        <f t="shared" si="0"/>
        <v>23520.23</v>
      </c>
      <c r="D45" s="217"/>
      <c r="E45" s="2">
        <v>23520.23</v>
      </c>
      <c r="F45" s="217"/>
      <c r="G45" s="2">
        <v>0</v>
      </c>
      <c r="H45" s="233">
        <v>45370</v>
      </c>
    </row>
    <row r="46" spans="1:8" ht="22.5" customHeight="1" x14ac:dyDescent="0.2">
      <c r="A46" s="169" t="s">
        <v>928</v>
      </c>
      <c r="B46" s="86" t="s">
        <v>1235</v>
      </c>
      <c r="C46" s="218">
        <f t="shared" si="0"/>
        <v>19929.22</v>
      </c>
      <c r="D46" s="217"/>
      <c r="E46" s="2">
        <v>19929.22</v>
      </c>
      <c r="F46" s="217"/>
      <c r="G46" s="2">
        <v>0</v>
      </c>
      <c r="H46" s="233">
        <v>45370</v>
      </c>
    </row>
    <row r="47" spans="1:8" ht="22.5" customHeight="1" x14ac:dyDescent="0.2">
      <c r="A47" s="169" t="s">
        <v>929</v>
      </c>
      <c r="B47" s="86" t="s">
        <v>1236</v>
      </c>
      <c r="C47" s="218">
        <f t="shared" si="0"/>
        <v>14601.42</v>
      </c>
      <c r="D47" s="217"/>
      <c r="E47" s="2">
        <v>14601.42</v>
      </c>
      <c r="F47" s="217"/>
      <c r="G47" s="2">
        <v>0</v>
      </c>
      <c r="H47" s="235">
        <v>45370</v>
      </c>
    </row>
    <row r="48" spans="1:8" ht="22.5" customHeight="1" x14ac:dyDescent="0.2">
      <c r="A48" s="169" t="s">
        <v>930</v>
      </c>
      <c r="B48" s="86" t="s">
        <v>1237</v>
      </c>
      <c r="C48" s="218">
        <f t="shared" si="0"/>
        <v>25365.68</v>
      </c>
      <c r="D48" s="217"/>
      <c r="E48" s="2">
        <v>25365.68</v>
      </c>
      <c r="F48" s="217"/>
      <c r="G48" s="2">
        <v>0</v>
      </c>
      <c r="H48" s="233">
        <v>45370</v>
      </c>
    </row>
    <row r="49" spans="1:8" ht="22.5" customHeight="1" x14ac:dyDescent="0.2">
      <c r="A49" s="169" t="s">
        <v>931</v>
      </c>
      <c r="B49" s="86" t="s">
        <v>1238</v>
      </c>
      <c r="C49" s="218">
        <f t="shared" si="0"/>
        <v>27987.63</v>
      </c>
      <c r="D49" s="217"/>
      <c r="E49" s="2">
        <v>27987.63</v>
      </c>
      <c r="F49" s="217"/>
      <c r="G49" s="2">
        <v>0</v>
      </c>
      <c r="H49" s="233">
        <v>45370</v>
      </c>
    </row>
    <row r="50" spans="1:8" ht="22.5" customHeight="1" x14ac:dyDescent="0.2">
      <c r="A50" s="169" t="s">
        <v>932</v>
      </c>
      <c r="B50" s="86" t="s">
        <v>1239</v>
      </c>
      <c r="C50" s="218">
        <f t="shared" si="0"/>
        <v>3574.49</v>
      </c>
      <c r="D50" s="217"/>
      <c r="E50" s="2">
        <v>3574.49</v>
      </c>
      <c r="F50" s="217"/>
      <c r="G50" s="2">
        <v>0</v>
      </c>
      <c r="H50" s="235">
        <v>45370</v>
      </c>
    </row>
    <row r="51" spans="1:8" ht="22.5" customHeight="1" x14ac:dyDescent="0.2">
      <c r="A51" s="169" t="s">
        <v>933</v>
      </c>
      <c r="B51" s="86" t="s">
        <v>1239</v>
      </c>
      <c r="C51" s="218">
        <f t="shared" si="0"/>
        <v>16261.29</v>
      </c>
      <c r="D51" s="217"/>
      <c r="E51" s="2">
        <v>16261.29</v>
      </c>
      <c r="F51" s="217"/>
      <c r="G51" s="2">
        <v>0</v>
      </c>
      <c r="H51" s="233">
        <v>45370</v>
      </c>
    </row>
    <row r="52" spans="1:8" ht="22.5" customHeight="1" x14ac:dyDescent="0.2">
      <c r="A52" s="169" t="s">
        <v>934</v>
      </c>
      <c r="B52" s="86" t="s">
        <v>1240</v>
      </c>
      <c r="C52" s="218">
        <f t="shared" si="0"/>
        <v>50292.18</v>
      </c>
      <c r="D52" s="217"/>
      <c r="E52" s="2">
        <v>50292.18</v>
      </c>
      <c r="F52" s="217"/>
      <c r="G52" s="2">
        <v>0</v>
      </c>
      <c r="H52" s="233">
        <v>45370</v>
      </c>
    </row>
    <row r="53" spans="1:8" ht="22.5" customHeight="1" x14ac:dyDescent="0.2">
      <c r="A53" s="169" t="s">
        <v>935</v>
      </c>
      <c r="B53" s="86" t="s">
        <v>1240</v>
      </c>
      <c r="C53" s="218">
        <f t="shared" si="0"/>
        <v>90890.91</v>
      </c>
      <c r="D53" s="217"/>
      <c r="E53" s="2">
        <v>90890.91</v>
      </c>
      <c r="F53" s="217"/>
      <c r="G53" s="2">
        <v>0</v>
      </c>
      <c r="H53" s="235">
        <v>45370</v>
      </c>
    </row>
    <row r="54" spans="1:8" ht="22.5" customHeight="1" x14ac:dyDescent="0.2">
      <c r="A54" s="169" t="s">
        <v>936</v>
      </c>
      <c r="B54" s="86" t="s">
        <v>1240</v>
      </c>
      <c r="C54" s="218">
        <f t="shared" si="0"/>
        <v>66049.429999999993</v>
      </c>
      <c r="D54" s="217"/>
      <c r="E54" s="2">
        <v>66049.429999999993</v>
      </c>
      <c r="F54" s="217"/>
      <c r="G54" s="2">
        <v>0</v>
      </c>
      <c r="H54" s="233">
        <v>45370</v>
      </c>
    </row>
    <row r="55" spans="1:8" ht="22.5" customHeight="1" x14ac:dyDescent="0.2">
      <c r="A55" s="169" t="s">
        <v>937</v>
      </c>
      <c r="B55" s="86" t="s">
        <v>1240</v>
      </c>
      <c r="C55" s="218">
        <f t="shared" si="0"/>
        <v>20890.099999999999</v>
      </c>
      <c r="D55" s="217"/>
      <c r="E55" s="2">
        <v>20890.099999999999</v>
      </c>
      <c r="F55" s="217"/>
      <c r="G55" s="2">
        <v>0</v>
      </c>
      <c r="H55" s="233">
        <v>45370</v>
      </c>
    </row>
    <row r="56" spans="1:8" ht="22.5" customHeight="1" x14ac:dyDescent="0.2">
      <c r="A56" s="169" t="s">
        <v>938</v>
      </c>
      <c r="B56" s="86" t="s">
        <v>1240</v>
      </c>
      <c r="C56" s="218">
        <f t="shared" si="0"/>
        <v>62213.77</v>
      </c>
      <c r="D56" s="217"/>
      <c r="E56" s="2">
        <v>62213.77</v>
      </c>
      <c r="F56" s="217"/>
      <c r="G56" s="2">
        <v>0</v>
      </c>
      <c r="H56" s="235">
        <v>45370</v>
      </c>
    </row>
    <row r="57" spans="1:8" ht="22.5" customHeight="1" x14ac:dyDescent="0.2">
      <c r="A57" s="169" t="s">
        <v>939</v>
      </c>
      <c r="B57" s="86" t="s">
        <v>1240</v>
      </c>
      <c r="C57" s="218">
        <f t="shared" si="0"/>
        <v>21951.21</v>
      </c>
      <c r="D57" s="217"/>
      <c r="E57" s="2">
        <v>21951.21</v>
      </c>
      <c r="F57" s="217"/>
      <c r="G57" s="2">
        <v>0</v>
      </c>
      <c r="H57" s="233">
        <v>45370</v>
      </c>
    </row>
    <row r="58" spans="1:8" ht="22.5" customHeight="1" x14ac:dyDescent="0.2">
      <c r="A58" s="169" t="s">
        <v>940</v>
      </c>
      <c r="B58" s="86" t="s">
        <v>1240</v>
      </c>
      <c r="C58" s="218">
        <f t="shared" si="0"/>
        <v>100000</v>
      </c>
      <c r="D58" s="217"/>
      <c r="E58" s="2">
        <v>100000</v>
      </c>
      <c r="F58" s="217"/>
      <c r="G58" s="2">
        <v>0</v>
      </c>
      <c r="H58" s="233">
        <v>45370</v>
      </c>
    </row>
    <row r="59" spans="1:8" ht="22.5" customHeight="1" x14ac:dyDescent="0.2">
      <c r="A59" s="169" t="s">
        <v>941</v>
      </c>
      <c r="B59" s="86" t="s">
        <v>1241</v>
      </c>
      <c r="C59" s="218">
        <f t="shared" si="0"/>
        <v>9407.75</v>
      </c>
      <c r="D59" s="217"/>
      <c r="E59" s="2">
        <v>9407.75</v>
      </c>
      <c r="F59" s="217"/>
      <c r="G59" s="2">
        <v>0</v>
      </c>
      <c r="H59" s="235">
        <v>45370</v>
      </c>
    </row>
    <row r="60" spans="1:8" ht="22.5" customHeight="1" x14ac:dyDescent="0.2">
      <c r="A60" s="169" t="s">
        <v>942</v>
      </c>
      <c r="B60" s="86" t="s">
        <v>1241</v>
      </c>
      <c r="C60" s="218">
        <f t="shared" si="0"/>
        <v>45241.56</v>
      </c>
      <c r="D60" s="217"/>
      <c r="E60" s="2">
        <v>45241.56</v>
      </c>
      <c r="F60" s="217"/>
      <c r="G60" s="2">
        <v>0</v>
      </c>
      <c r="H60" s="233">
        <v>45370</v>
      </c>
    </row>
    <row r="61" spans="1:8" ht="22.5" customHeight="1" x14ac:dyDescent="0.2">
      <c r="A61" s="169" t="s">
        <v>943</v>
      </c>
      <c r="B61" s="86" t="s">
        <v>1241</v>
      </c>
      <c r="C61" s="218">
        <f t="shared" si="0"/>
        <v>47295.33</v>
      </c>
      <c r="D61" s="217"/>
      <c r="E61" s="2">
        <v>47295.33</v>
      </c>
      <c r="F61" s="217"/>
      <c r="G61" s="2">
        <v>0</v>
      </c>
      <c r="H61" s="233">
        <v>45370</v>
      </c>
    </row>
    <row r="62" spans="1:8" ht="22.5" customHeight="1" x14ac:dyDescent="0.2">
      <c r="A62" s="169" t="s">
        <v>944</v>
      </c>
      <c r="B62" s="86" t="s">
        <v>1242</v>
      </c>
      <c r="C62" s="218">
        <f t="shared" si="0"/>
        <v>79578.95</v>
      </c>
      <c r="D62" s="217"/>
      <c r="E62" s="2">
        <v>79578.95</v>
      </c>
      <c r="F62" s="217"/>
      <c r="G62" s="2">
        <v>0</v>
      </c>
      <c r="H62" s="235">
        <v>45370</v>
      </c>
    </row>
    <row r="63" spans="1:8" ht="22.5" customHeight="1" x14ac:dyDescent="0.2">
      <c r="A63" s="169" t="s">
        <v>945</v>
      </c>
      <c r="B63" s="86" t="s">
        <v>1242</v>
      </c>
      <c r="C63" s="218">
        <f t="shared" si="0"/>
        <v>49900</v>
      </c>
      <c r="D63" s="217"/>
      <c r="E63" s="2">
        <v>49900</v>
      </c>
      <c r="F63" s="217"/>
      <c r="G63" s="2">
        <v>0</v>
      </c>
      <c r="H63" s="233">
        <v>45370</v>
      </c>
    </row>
    <row r="64" spans="1:8" ht="22.5" customHeight="1" x14ac:dyDescent="0.2">
      <c r="A64" s="169" t="s">
        <v>946</v>
      </c>
      <c r="B64" s="86" t="s">
        <v>1242</v>
      </c>
      <c r="C64" s="218">
        <f t="shared" si="0"/>
        <v>31750</v>
      </c>
      <c r="D64" s="217"/>
      <c r="E64" s="2">
        <v>31750</v>
      </c>
      <c r="F64" s="217"/>
      <c r="G64" s="2">
        <v>0</v>
      </c>
      <c r="H64" s="233">
        <v>45370</v>
      </c>
    </row>
    <row r="65" spans="1:8" ht="22.5" customHeight="1" x14ac:dyDescent="0.2">
      <c r="A65" s="169" t="s">
        <v>947</v>
      </c>
      <c r="B65" s="86" t="s">
        <v>1242</v>
      </c>
      <c r="C65" s="218">
        <f t="shared" si="0"/>
        <v>37657.9</v>
      </c>
      <c r="D65" s="217"/>
      <c r="E65" s="2">
        <v>37657.9</v>
      </c>
      <c r="F65" s="217"/>
      <c r="G65" s="2">
        <v>0</v>
      </c>
      <c r="H65" s="235">
        <v>45370</v>
      </c>
    </row>
    <row r="66" spans="1:8" ht="22.5" customHeight="1" x14ac:dyDescent="0.2">
      <c r="A66" s="169" t="s">
        <v>948</v>
      </c>
      <c r="B66" s="86" t="s">
        <v>1242</v>
      </c>
      <c r="C66" s="218">
        <f t="shared" si="0"/>
        <v>15792</v>
      </c>
      <c r="D66" s="217"/>
      <c r="E66" s="2">
        <v>15792</v>
      </c>
      <c r="F66" s="217"/>
      <c r="G66" s="2">
        <v>0</v>
      </c>
      <c r="H66" s="233">
        <v>45370</v>
      </c>
    </row>
    <row r="67" spans="1:8" ht="22.5" customHeight="1" x14ac:dyDescent="0.2">
      <c r="A67" s="169" t="s">
        <v>949</v>
      </c>
      <c r="B67" s="86" t="s">
        <v>1243</v>
      </c>
      <c r="C67" s="218">
        <f t="shared" si="0"/>
        <v>37520.82</v>
      </c>
      <c r="D67" s="217"/>
      <c r="E67" s="2">
        <v>37520.82</v>
      </c>
      <c r="F67" s="217"/>
      <c r="G67" s="2">
        <v>0</v>
      </c>
      <c r="H67" s="233">
        <v>45370</v>
      </c>
    </row>
    <row r="68" spans="1:8" ht="22.5" customHeight="1" x14ac:dyDescent="0.2">
      <c r="A68" s="169" t="s">
        <v>950</v>
      </c>
      <c r="B68" s="86" t="s">
        <v>1243</v>
      </c>
      <c r="C68" s="218">
        <f t="shared" si="0"/>
        <v>9970.7199999999993</v>
      </c>
      <c r="D68" s="217"/>
      <c r="E68" s="2">
        <v>9970.7199999999993</v>
      </c>
      <c r="F68" s="217"/>
      <c r="G68" s="2">
        <v>0</v>
      </c>
      <c r="H68" s="235">
        <v>45370</v>
      </c>
    </row>
    <row r="69" spans="1:8" ht="22.5" customHeight="1" x14ac:dyDescent="0.2">
      <c r="A69" s="169" t="s">
        <v>951</v>
      </c>
      <c r="B69" s="86" t="s">
        <v>1243</v>
      </c>
      <c r="C69" s="218">
        <f t="shared" si="0"/>
        <v>24956.12</v>
      </c>
      <c r="D69" s="217"/>
      <c r="E69" s="2">
        <v>24956.12</v>
      </c>
      <c r="F69" s="217"/>
      <c r="G69" s="2">
        <v>0</v>
      </c>
      <c r="H69" s="233">
        <v>45370</v>
      </c>
    </row>
    <row r="70" spans="1:8" ht="22.5" customHeight="1" x14ac:dyDescent="0.2">
      <c r="A70" s="169" t="s">
        <v>952</v>
      </c>
      <c r="B70" s="86" t="s">
        <v>1243</v>
      </c>
      <c r="C70" s="218">
        <f t="shared" si="0"/>
        <v>54130.76</v>
      </c>
      <c r="D70" s="217"/>
      <c r="E70" s="2">
        <v>54130.76</v>
      </c>
      <c r="F70" s="217"/>
      <c r="G70" s="2">
        <v>0</v>
      </c>
      <c r="H70" s="233">
        <v>45370</v>
      </c>
    </row>
    <row r="71" spans="1:8" ht="22.5" customHeight="1" x14ac:dyDescent="0.2">
      <c r="A71" s="169" t="s">
        <v>953</v>
      </c>
      <c r="B71" s="86" t="s">
        <v>1243</v>
      </c>
      <c r="C71" s="218">
        <f t="shared" si="0"/>
        <v>36521.19</v>
      </c>
      <c r="D71" s="217"/>
      <c r="E71" s="2">
        <v>36521.19</v>
      </c>
      <c r="F71" s="217"/>
      <c r="G71" s="2">
        <v>0</v>
      </c>
      <c r="H71" s="235">
        <v>45370</v>
      </c>
    </row>
    <row r="72" spans="1:8" ht="22.5" customHeight="1" x14ac:dyDescent="0.2">
      <c r="A72" s="169" t="s">
        <v>954</v>
      </c>
      <c r="B72" s="86" t="s">
        <v>1244</v>
      </c>
      <c r="C72" s="218">
        <f t="shared" si="0"/>
        <v>27532.55</v>
      </c>
      <c r="D72" s="217"/>
      <c r="E72" s="2">
        <v>27532.55</v>
      </c>
      <c r="F72" s="217"/>
      <c r="G72" s="2">
        <v>0</v>
      </c>
      <c r="H72" s="233">
        <v>45370</v>
      </c>
    </row>
    <row r="73" spans="1:8" ht="22.5" customHeight="1" x14ac:dyDescent="0.2">
      <c r="A73" s="169" t="s">
        <v>955</v>
      </c>
      <c r="B73" s="86" t="s">
        <v>1244</v>
      </c>
      <c r="C73" s="218">
        <f t="shared" si="0"/>
        <v>10856.34</v>
      </c>
      <c r="D73" s="217"/>
      <c r="E73" s="2">
        <v>10856.34</v>
      </c>
      <c r="F73" s="217"/>
      <c r="G73" s="2">
        <v>0</v>
      </c>
      <c r="H73" s="233">
        <v>45370</v>
      </c>
    </row>
    <row r="74" spans="1:8" ht="22.5" customHeight="1" x14ac:dyDescent="0.2">
      <c r="A74" s="169" t="s">
        <v>956</v>
      </c>
      <c r="B74" s="86" t="s">
        <v>1245</v>
      </c>
      <c r="C74" s="218">
        <f t="shared" si="0"/>
        <v>129211.8</v>
      </c>
      <c r="D74" s="217"/>
      <c r="E74" s="2">
        <v>129211.8</v>
      </c>
      <c r="F74" s="217"/>
      <c r="G74" s="2">
        <v>0</v>
      </c>
      <c r="H74" s="235">
        <v>45370</v>
      </c>
    </row>
    <row r="75" spans="1:8" ht="22.5" customHeight="1" x14ac:dyDescent="0.2">
      <c r="A75" s="169" t="s">
        <v>957</v>
      </c>
      <c r="B75" s="86" t="s">
        <v>1246</v>
      </c>
      <c r="C75" s="218">
        <f t="shared" si="0"/>
        <v>59991.71</v>
      </c>
      <c r="D75" s="217"/>
      <c r="E75" s="2">
        <v>59991.71</v>
      </c>
      <c r="F75" s="217"/>
      <c r="G75" s="2">
        <v>0</v>
      </c>
      <c r="H75" s="233">
        <v>45370</v>
      </c>
    </row>
    <row r="76" spans="1:8" ht="22.5" customHeight="1" x14ac:dyDescent="0.2">
      <c r="A76" s="169" t="s">
        <v>958</v>
      </c>
      <c r="B76" s="86" t="s">
        <v>1246</v>
      </c>
      <c r="C76" s="218">
        <f t="shared" si="0"/>
        <v>99974.35</v>
      </c>
      <c r="D76" s="217"/>
      <c r="E76" s="2">
        <v>99974.35</v>
      </c>
      <c r="F76" s="217"/>
      <c r="G76" s="2">
        <v>0</v>
      </c>
      <c r="H76" s="233">
        <v>45370</v>
      </c>
    </row>
    <row r="77" spans="1:8" ht="22.5" customHeight="1" x14ac:dyDescent="0.2">
      <c r="A77" s="169" t="s">
        <v>959</v>
      </c>
      <c r="B77" s="86" t="s">
        <v>1246</v>
      </c>
      <c r="C77" s="218">
        <f t="shared" si="0"/>
        <v>77877.72</v>
      </c>
      <c r="D77" s="217"/>
      <c r="E77" s="2">
        <v>77877.72</v>
      </c>
      <c r="F77" s="217"/>
      <c r="G77" s="2">
        <v>0</v>
      </c>
      <c r="H77" s="235">
        <v>45370</v>
      </c>
    </row>
    <row r="78" spans="1:8" ht="22.5" customHeight="1" x14ac:dyDescent="0.2">
      <c r="A78" s="169" t="s">
        <v>960</v>
      </c>
      <c r="B78" s="86" t="s">
        <v>1246</v>
      </c>
      <c r="C78" s="218">
        <f t="shared" ref="C78:C141" si="1">SUM(D78:G78)</f>
        <v>100000</v>
      </c>
      <c r="D78" s="217"/>
      <c r="E78" s="2">
        <v>100000</v>
      </c>
      <c r="F78" s="217"/>
      <c r="G78" s="2">
        <v>0</v>
      </c>
      <c r="H78" s="233">
        <v>45370</v>
      </c>
    </row>
    <row r="79" spans="1:8" ht="22.5" customHeight="1" x14ac:dyDescent="0.2">
      <c r="A79" s="169" t="s">
        <v>961</v>
      </c>
      <c r="B79" s="86" t="s">
        <v>1246</v>
      </c>
      <c r="C79" s="218">
        <f t="shared" si="1"/>
        <v>56403</v>
      </c>
      <c r="D79" s="217"/>
      <c r="E79" s="2">
        <v>56403</v>
      </c>
      <c r="F79" s="217"/>
      <c r="G79" s="2">
        <v>0</v>
      </c>
      <c r="H79" s="233">
        <v>45370</v>
      </c>
    </row>
    <row r="80" spans="1:8" ht="22.5" customHeight="1" x14ac:dyDescent="0.2">
      <c r="A80" s="169" t="s">
        <v>962</v>
      </c>
      <c r="B80" s="86" t="s">
        <v>1246</v>
      </c>
      <c r="C80" s="218">
        <f t="shared" si="1"/>
        <v>90909.09</v>
      </c>
      <c r="D80" s="217"/>
      <c r="E80" s="2">
        <v>90909.09</v>
      </c>
      <c r="F80" s="217"/>
      <c r="G80" s="2">
        <v>0</v>
      </c>
      <c r="H80" s="235">
        <v>45370</v>
      </c>
    </row>
    <row r="81" spans="1:8" ht="22.5" customHeight="1" x14ac:dyDescent="0.2">
      <c r="A81" s="169" t="s">
        <v>963</v>
      </c>
      <c r="B81" s="86" t="s">
        <v>1247</v>
      </c>
      <c r="C81" s="218">
        <f t="shared" si="1"/>
        <v>95714.23</v>
      </c>
      <c r="D81" s="217"/>
      <c r="E81" s="2">
        <v>95714.23</v>
      </c>
      <c r="F81" s="217"/>
      <c r="G81" s="2">
        <v>0</v>
      </c>
      <c r="H81" s="233">
        <v>45370</v>
      </c>
    </row>
    <row r="82" spans="1:8" ht="22.5" customHeight="1" x14ac:dyDescent="0.2">
      <c r="A82" s="169" t="s">
        <v>964</v>
      </c>
      <c r="B82" s="86" t="s">
        <v>1234</v>
      </c>
      <c r="C82" s="218">
        <f t="shared" si="1"/>
        <v>9761.27</v>
      </c>
      <c r="D82" s="217"/>
      <c r="E82" s="2">
        <v>9761.27</v>
      </c>
      <c r="F82" s="217"/>
      <c r="G82" s="2">
        <v>0</v>
      </c>
      <c r="H82" s="233">
        <v>45370</v>
      </c>
    </row>
    <row r="83" spans="1:8" ht="22.5" customHeight="1" x14ac:dyDescent="0.2">
      <c r="A83" s="169" t="s">
        <v>965</v>
      </c>
      <c r="B83" s="86" t="s">
        <v>1234</v>
      </c>
      <c r="C83" s="218">
        <f t="shared" si="1"/>
        <v>31212.5</v>
      </c>
      <c r="D83" s="217"/>
      <c r="E83" s="2">
        <v>31212.5</v>
      </c>
      <c r="F83" s="217"/>
      <c r="G83" s="2">
        <v>0</v>
      </c>
      <c r="H83" s="235">
        <v>45370</v>
      </c>
    </row>
    <row r="84" spans="1:8" ht="22.5" customHeight="1" x14ac:dyDescent="0.2">
      <c r="A84" s="169" t="s">
        <v>966</v>
      </c>
      <c r="B84" s="86" t="s">
        <v>1248</v>
      </c>
      <c r="C84" s="218">
        <f t="shared" si="1"/>
        <v>21934</v>
      </c>
      <c r="D84" s="217"/>
      <c r="E84" s="2">
        <v>21934</v>
      </c>
      <c r="F84" s="217"/>
      <c r="G84" s="2">
        <v>0</v>
      </c>
      <c r="H84" s="233">
        <v>45370</v>
      </c>
    </row>
    <row r="85" spans="1:8" ht="22.5" customHeight="1" x14ac:dyDescent="0.2">
      <c r="A85" s="169" t="s">
        <v>967</v>
      </c>
      <c r="B85" s="86" t="s">
        <v>1249</v>
      </c>
      <c r="C85" s="218">
        <f t="shared" si="1"/>
        <v>37000.26</v>
      </c>
      <c r="D85" s="217"/>
      <c r="E85" s="2">
        <v>37000.26</v>
      </c>
      <c r="F85" s="217"/>
      <c r="G85" s="2">
        <v>0</v>
      </c>
      <c r="H85" s="233">
        <v>45370</v>
      </c>
    </row>
    <row r="86" spans="1:8" ht="22.5" customHeight="1" x14ac:dyDescent="0.2">
      <c r="A86" s="169" t="s">
        <v>968</v>
      </c>
      <c r="B86" s="86" t="s">
        <v>1249</v>
      </c>
      <c r="C86" s="218">
        <f t="shared" si="1"/>
        <v>40335.599999999999</v>
      </c>
      <c r="D86" s="217"/>
      <c r="E86" s="2">
        <v>40335.599999999999</v>
      </c>
      <c r="F86" s="217"/>
      <c r="G86" s="2">
        <v>0</v>
      </c>
      <c r="H86" s="235">
        <v>45370</v>
      </c>
    </row>
    <row r="87" spans="1:8" ht="22.5" customHeight="1" x14ac:dyDescent="0.2">
      <c r="A87" s="169" t="s">
        <v>969</v>
      </c>
      <c r="B87" s="86" t="s">
        <v>1249</v>
      </c>
      <c r="C87" s="218">
        <f t="shared" si="1"/>
        <v>89090.91</v>
      </c>
      <c r="D87" s="217"/>
      <c r="E87" s="2">
        <v>89090.91</v>
      </c>
      <c r="F87" s="217"/>
      <c r="G87" s="2">
        <v>0</v>
      </c>
      <c r="H87" s="233">
        <v>45370</v>
      </c>
    </row>
    <row r="88" spans="1:8" ht="22.5" customHeight="1" x14ac:dyDescent="0.2">
      <c r="A88" s="169" t="s">
        <v>970</v>
      </c>
      <c r="B88" s="86" t="s">
        <v>1249</v>
      </c>
      <c r="C88" s="218">
        <f t="shared" si="1"/>
        <v>61818.18</v>
      </c>
      <c r="D88" s="217"/>
      <c r="E88" s="2">
        <v>61818.18</v>
      </c>
      <c r="F88" s="217"/>
      <c r="G88" s="2">
        <v>0</v>
      </c>
      <c r="H88" s="233">
        <v>45370</v>
      </c>
    </row>
    <row r="89" spans="1:8" ht="22.5" customHeight="1" x14ac:dyDescent="0.2">
      <c r="A89" s="169" t="s">
        <v>971</v>
      </c>
      <c r="B89" s="86" t="s">
        <v>1249</v>
      </c>
      <c r="C89" s="218">
        <f t="shared" si="1"/>
        <v>46923.35</v>
      </c>
      <c r="D89" s="217"/>
      <c r="E89" s="2">
        <v>46923.35</v>
      </c>
      <c r="F89" s="217"/>
      <c r="G89" s="2">
        <v>0</v>
      </c>
      <c r="H89" s="235">
        <v>45370</v>
      </c>
    </row>
    <row r="90" spans="1:8" ht="22.5" customHeight="1" x14ac:dyDescent="0.2">
      <c r="A90" s="169" t="s">
        <v>972</v>
      </c>
      <c r="B90" s="86" t="s">
        <v>1249</v>
      </c>
      <c r="C90" s="218">
        <f t="shared" si="1"/>
        <v>35934.35</v>
      </c>
      <c r="D90" s="217"/>
      <c r="E90" s="2">
        <v>35934.35</v>
      </c>
      <c r="F90" s="217"/>
      <c r="G90" s="2">
        <v>0</v>
      </c>
      <c r="H90" s="233">
        <v>45370</v>
      </c>
    </row>
    <row r="91" spans="1:8" ht="22.5" customHeight="1" x14ac:dyDescent="0.2">
      <c r="A91" s="169" t="s">
        <v>973</v>
      </c>
      <c r="B91" s="86" t="s">
        <v>1250</v>
      </c>
      <c r="C91" s="218">
        <f t="shared" si="1"/>
        <v>99986.75</v>
      </c>
      <c r="D91" s="217"/>
      <c r="E91" s="2">
        <v>99986.75</v>
      </c>
      <c r="F91" s="217"/>
      <c r="G91" s="2">
        <v>0</v>
      </c>
      <c r="H91" s="233">
        <v>45370</v>
      </c>
    </row>
    <row r="92" spans="1:8" ht="22.5" customHeight="1" x14ac:dyDescent="0.2">
      <c r="A92" s="169" t="s">
        <v>974</v>
      </c>
      <c r="B92" s="86" t="s">
        <v>1251</v>
      </c>
      <c r="C92" s="218">
        <f t="shared" si="1"/>
        <v>64157.5</v>
      </c>
      <c r="D92" s="217"/>
      <c r="E92" s="2">
        <v>64157.5</v>
      </c>
      <c r="F92" s="217"/>
      <c r="G92" s="2">
        <v>0</v>
      </c>
      <c r="H92" s="235">
        <v>45370</v>
      </c>
    </row>
    <row r="93" spans="1:8" ht="22.5" customHeight="1" x14ac:dyDescent="0.2">
      <c r="A93" s="169" t="s">
        <v>975</v>
      </c>
      <c r="B93" s="86" t="s">
        <v>1251</v>
      </c>
      <c r="C93" s="218">
        <f t="shared" si="1"/>
        <v>19030</v>
      </c>
      <c r="D93" s="217"/>
      <c r="E93" s="2">
        <v>19030</v>
      </c>
      <c r="F93" s="217"/>
      <c r="G93" s="2">
        <v>0</v>
      </c>
      <c r="H93" s="233">
        <v>45370</v>
      </c>
    </row>
    <row r="94" spans="1:8" ht="22.5" customHeight="1" x14ac:dyDescent="0.2">
      <c r="A94" s="169" t="s">
        <v>976</v>
      </c>
      <c r="B94" s="86" t="s">
        <v>1251</v>
      </c>
      <c r="C94" s="218">
        <f t="shared" si="1"/>
        <v>68530</v>
      </c>
      <c r="D94" s="217"/>
      <c r="E94" s="2">
        <v>68530</v>
      </c>
      <c r="F94" s="217"/>
      <c r="G94" s="2">
        <v>0</v>
      </c>
      <c r="H94" s="233">
        <v>45370</v>
      </c>
    </row>
    <row r="95" spans="1:8" ht="22.5" customHeight="1" x14ac:dyDescent="0.2">
      <c r="A95" s="169" t="s">
        <v>977</v>
      </c>
      <c r="B95" s="86" t="s">
        <v>1251</v>
      </c>
      <c r="C95" s="218">
        <f t="shared" si="1"/>
        <v>94998.67</v>
      </c>
      <c r="D95" s="217"/>
      <c r="E95" s="2">
        <v>94998.67</v>
      </c>
      <c r="F95" s="217"/>
      <c r="G95" s="2">
        <v>0</v>
      </c>
      <c r="H95" s="235">
        <v>45370</v>
      </c>
    </row>
    <row r="96" spans="1:8" ht="22.5" customHeight="1" x14ac:dyDescent="0.2">
      <c r="A96" s="169" t="s">
        <v>978</v>
      </c>
      <c r="B96" s="86" t="s">
        <v>1251</v>
      </c>
      <c r="C96" s="218">
        <f t="shared" si="1"/>
        <v>95000</v>
      </c>
      <c r="D96" s="217"/>
      <c r="E96" s="2">
        <v>95000</v>
      </c>
      <c r="F96" s="217"/>
      <c r="G96" s="2">
        <v>0</v>
      </c>
      <c r="H96" s="233">
        <v>45370</v>
      </c>
    </row>
    <row r="97" spans="1:8" ht="22.5" customHeight="1" x14ac:dyDescent="0.2">
      <c r="A97" s="169" t="s">
        <v>979</v>
      </c>
      <c r="B97" s="86" t="s">
        <v>1251</v>
      </c>
      <c r="C97" s="218">
        <f t="shared" si="1"/>
        <v>66451.22</v>
      </c>
      <c r="D97" s="217"/>
      <c r="E97" s="2">
        <v>66451.22</v>
      </c>
      <c r="F97" s="217"/>
      <c r="G97" s="2">
        <v>0</v>
      </c>
      <c r="H97" s="233">
        <v>45370</v>
      </c>
    </row>
    <row r="98" spans="1:8" ht="22.5" customHeight="1" x14ac:dyDescent="0.2">
      <c r="A98" s="169" t="s">
        <v>980</v>
      </c>
      <c r="B98" s="86" t="s">
        <v>1252</v>
      </c>
      <c r="C98" s="218">
        <f t="shared" si="1"/>
        <v>92181.61</v>
      </c>
      <c r="D98" s="217"/>
      <c r="E98" s="2">
        <v>92181.61</v>
      </c>
      <c r="F98" s="217"/>
      <c r="G98" s="2">
        <v>0</v>
      </c>
      <c r="H98" s="235">
        <v>45370</v>
      </c>
    </row>
    <row r="99" spans="1:8" ht="22.5" customHeight="1" x14ac:dyDescent="0.2">
      <c r="A99" s="169" t="s">
        <v>981</v>
      </c>
      <c r="B99" s="86" t="s">
        <v>1253</v>
      </c>
      <c r="C99" s="218">
        <f t="shared" si="1"/>
        <v>49914.8</v>
      </c>
      <c r="D99" s="217"/>
      <c r="E99" s="2">
        <v>49914.8</v>
      </c>
      <c r="F99" s="217"/>
      <c r="G99" s="2">
        <v>0</v>
      </c>
      <c r="H99" s="233">
        <v>45370</v>
      </c>
    </row>
    <row r="100" spans="1:8" ht="22.5" customHeight="1" x14ac:dyDescent="0.2">
      <c r="A100" s="169" t="s">
        <v>982</v>
      </c>
      <c r="B100" s="86" t="s">
        <v>1253</v>
      </c>
      <c r="C100" s="218">
        <f t="shared" si="1"/>
        <v>129566.6</v>
      </c>
      <c r="D100" s="217"/>
      <c r="E100" s="2">
        <v>129566.6</v>
      </c>
      <c r="F100" s="217"/>
      <c r="G100" s="2">
        <v>0</v>
      </c>
      <c r="H100" s="233">
        <v>45370</v>
      </c>
    </row>
    <row r="101" spans="1:8" ht="22.5" customHeight="1" x14ac:dyDescent="0.2">
      <c r="A101" s="169" t="s">
        <v>983</v>
      </c>
      <c r="B101" s="86" t="s">
        <v>1253</v>
      </c>
      <c r="C101" s="218">
        <f t="shared" si="1"/>
        <v>36417.96</v>
      </c>
      <c r="D101" s="217"/>
      <c r="E101" s="2">
        <v>36417.96</v>
      </c>
      <c r="F101" s="217"/>
      <c r="G101" s="2">
        <v>0</v>
      </c>
      <c r="H101" s="235">
        <v>45370</v>
      </c>
    </row>
    <row r="102" spans="1:8" ht="22.5" customHeight="1" x14ac:dyDescent="0.2">
      <c r="A102" s="169" t="s">
        <v>984</v>
      </c>
      <c r="B102" s="86" t="s">
        <v>1253</v>
      </c>
      <c r="C102" s="218">
        <f t="shared" si="1"/>
        <v>20464.3</v>
      </c>
      <c r="D102" s="217"/>
      <c r="E102" s="2">
        <v>20464.3</v>
      </c>
      <c r="F102" s="217"/>
      <c r="G102" s="2">
        <v>0</v>
      </c>
      <c r="H102" s="233">
        <v>45370</v>
      </c>
    </row>
    <row r="103" spans="1:8" ht="22.5" customHeight="1" x14ac:dyDescent="0.2">
      <c r="A103" s="169" t="s">
        <v>985</v>
      </c>
      <c r="B103" s="86" t="s">
        <v>1254</v>
      </c>
      <c r="C103" s="218">
        <f t="shared" si="1"/>
        <v>99998.9</v>
      </c>
      <c r="D103" s="217"/>
      <c r="E103" s="2">
        <v>99998.9</v>
      </c>
      <c r="F103" s="217"/>
      <c r="G103" s="2">
        <v>0</v>
      </c>
      <c r="H103" s="233">
        <v>45370</v>
      </c>
    </row>
    <row r="104" spans="1:8" ht="22.5" customHeight="1" x14ac:dyDescent="0.2">
      <c r="A104" s="169" t="s">
        <v>986</v>
      </c>
      <c r="B104" s="86" t="s">
        <v>1254</v>
      </c>
      <c r="C104" s="218">
        <f t="shared" si="1"/>
        <v>9196.75</v>
      </c>
      <c r="D104" s="217"/>
      <c r="E104" s="2">
        <v>9196.75</v>
      </c>
      <c r="F104" s="217"/>
      <c r="G104" s="2">
        <v>0</v>
      </c>
      <c r="H104" s="235">
        <v>45370</v>
      </c>
    </row>
    <row r="105" spans="1:8" ht="22.5" customHeight="1" x14ac:dyDescent="0.2">
      <c r="A105" s="169" t="s">
        <v>987</v>
      </c>
      <c r="B105" s="86" t="s">
        <v>1254</v>
      </c>
      <c r="C105" s="218">
        <f t="shared" si="1"/>
        <v>34180.080000000002</v>
      </c>
      <c r="D105" s="217"/>
      <c r="E105" s="2">
        <v>34180.080000000002</v>
      </c>
      <c r="F105" s="217"/>
      <c r="G105" s="2">
        <v>0</v>
      </c>
      <c r="H105" s="233">
        <v>45370</v>
      </c>
    </row>
    <row r="106" spans="1:8" ht="22.5" customHeight="1" x14ac:dyDescent="0.2">
      <c r="A106" s="169" t="s">
        <v>988</v>
      </c>
      <c r="B106" s="86" t="s">
        <v>1255</v>
      </c>
      <c r="C106" s="218">
        <f t="shared" si="1"/>
        <v>40150</v>
      </c>
      <c r="D106" s="217"/>
      <c r="E106" s="2">
        <v>40150</v>
      </c>
      <c r="F106" s="217"/>
      <c r="G106" s="2">
        <v>0</v>
      </c>
      <c r="H106" s="233">
        <v>45370</v>
      </c>
    </row>
    <row r="107" spans="1:8" ht="22.5" customHeight="1" x14ac:dyDescent="0.2">
      <c r="A107" s="169" t="s">
        <v>989</v>
      </c>
      <c r="B107" s="86" t="s">
        <v>1255</v>
      </c>
      <c r="C107" s="218">
        <f t="shared" si="1"/>
        <v>34706.89</v>
      </c>
      <c r="D107" s="217"/>
      <c r="E107" s="2">
        <v>34706.89</v>
      </c>
      <c r="F107" s="217"/>
      <c r="G107" s="2">
        <v>0</v>
      </c>
      <c r="H107" s="235">
        <v>45370</v>
      </c>
    </row>
    <row r="108" spans="1:8" ht="22.5" customHeight="1" x14ac:dyDescent="0.2">
      <c r="A108" s="169" t="s">
        <v>990</v>
      </c>
      <c r="B108" s="86" t="s">
        <v>1255</v>
      </c>
      <c r="C108" s="218">
        <f t="shared" si="1"/>
        <v>32883.089999999997</v>
      </c>
      <c r="D108" s="217"/>
      <c r="E108" s="2">
        <v>32883.089999999997</v>
      </c>
      <c r="F108" s="217"/>
      <c r="G108" s="2">
        <v>0</v>
      </c>
      <c r="H108" s="233">
        <v>45370</v>
      </c>
    </row>
    <row r="109" spans="1:8" ht="22.5" customHeight="1" x14ac:dyDescent="0.2">
      <c r="A109" s="169" t="s">
        <v>991</v>
      </c>
      <c r="B109" s="86" t="s">
        <v>1255</v>
      </c>
      <c r="C109" s="218">
        <f t="shared" si="1"/>
        <v>21587.83</v>
      </c>
      <c r="D109" s="217"/>
      <c r="E109" s="2">
        <v>21587.83</v>
      </c>
      <c r="F109" s="217"/>
      <c r="G109" s="2">
        <v>0</v>
      </c>
      <c r="H109" s="233">
        <v>45370</v>
      </c>
    </row>
    <row r="110" spans="1:8" ht="22.5" customHeight="1" x14ac:dyDescent="0.2">
      <c r="A110" s="169" t="s">
        <v>992</v>
      </c>
      <c r="B110" s="86" t="s">
        <v>1255</v>
      </c>
      <c r="C110" s="218">
        <f t="shared" si="1"/>
        <v>27976.97</v>
      </c>
      <c r="D110" s="217"/>
      <c r="E110" s="2">
        <v>27976.97</v>
      </c>
      <c r="F110" s="217"/>
      <c r="G110" s="2">
        <v>0</v>
      </c>
      <c r="H110" s="235">
        <v>45370</v>
      </c>
    </row>
    <row r="111" spans="1:8" ht="22.5" customHeight="1" x14ac:dyDescent="0.2">
      <c r="A111" s="169" t="s">
        <v>993</v>
      </c>
      <c r="B111" s="86" t="s">
        <v>1255</v>
      </c>
      <c r="C111" s="218">
        <f t="shared" si="1"/>
        <v>22210.54</v>
      </c>
      <c r="D111" s="217"/>
      <c r="E111" s="2">
        <v>22210.54</v>
      </c>
      <c r="F111" s="217"/>
      <c r="G111" s="2">
        <v>0</v>
      </c>
      <c r="H111" s="233">
        <v>45370</v>
      </c>
    </row>
    <row r="112" spans="1:8" ht="22.5" customHeight="1" x14ac:dyDescent="0.2">
      <c r="A112" s="169" t="s">
        <v>994</v>
      </c>
      <c r="B112" s="86" t="s">
        <v>1255</v>
      </c>
      <c r="C112" s="218">
        <f t="shared" si="1"/>
        <v>33334.28</v>
      </c>
      <c r="D112" s="217"/>
      <c r="E112" s="2">
        <v>33334.28</v>
      </c>
      <c r="F112" s="217"/>
      <c r="G112" s="2">
        <v>0</v>
      </c>
      <c r="H112" s="233">
        <v>45370</v>
      </c>
    </row>
    <row r="113" spans="1:8" ht="22.5" customHeight="1" x14ac:dyDescent="0.2">
      <c r="A113" s="169" t="s">
        <v>995</v>
      </c>
      <c r="B113" s="86" t="s">
        <v>1255</v>
      </c>
      <c r="C113" s="218">
        <f t="shared" si="1"/>
        <v>35750</v>
      </c>
      <c r="D113" s="217"/>
      <c r="E113" s="2">
        <v>35750</v>
      </c>
      <c r="F113" s="217"/>
      <c r="G113" s="2">
        <v>0</v>
      </c>
      <c r="H113" s="235">
        <v>45370</v>
      </c>
    </row>
    <row r="114" spans="1:8" ht="22.5" customHeight="1" x14ac:dyDescent="0.2">
      <c r="A114" s="169" t="s">
        <v>996</v>
      </c>
      <c r="B114" s="86" t="s">
        <v>1255</v>
      </c>
      <c r="C114" s="218">
        <f t="shared" si="1"/>
        <v>22331.119999999999</v>
      </c>
      <c r="D114" s="217"/>
      <c r="E114" s="2">
        <v>22331.119999999999</v>
      </c>
      <c r="F114" s="217"/>
      <c r="G114" s="2">
        <v>0</v>
      </c>
      <c r="H114" s="233">
        <v>45370</v>
      </c>
    </row>
    <row r="115" spans="1:8" ht="22.5" customHeight="1" x14ac:dyDescent="0.2">
      <c r="A115" s="169" t="s">
        <v>997</v>
      </c>
      <c r="B115" s="86" t="s">
        <v>1256</v>
      </c>
      <c r="C115" s="218">
        <f t="shared" si="1"/>
        <v>61278.84</v>
      </c>
      <c r="D115" s="217"/>
      <c r="E115" s="2">
        <v>61278.84</v>
      </c>
      <c r="F115" s="217"/>
      <c r="G115" s="2">
        <v>0</v>
      </c>
      <c r="H115" s="233">
        <v>45370</v>
      </c>
    </row>
    <row r="116" spans="1:8" ht="22.5" customHeight="1" x14ac:dyDescent="0.2">
      <c r="A116" s="169" t="s">
        <v>998</v>
      </c>
      <c r="B116" s="86" t="s">
        <v>1257</v>
      </c>
      <c r="C116" s="218">
        <f t="shared" si="1"/>
        <v>94600.65</v>
      </c>
      <c r="D116" s="217"/>
      <c r="E116" s="2">
        <v>94600.65</v>
      </c>
      <c r="F116" s="217"/>
      <c r="G116" s="2">
        <v>0</v>
      </c>
      <c r="H116" s="235">
        <v>45370</v>
      </c>
    </row>
    <row r="117" spans="1:8" ht="22.5" customHeight="1" x14ac:dyDescent="0.2">
      <c r="A117" s="169" t="s">
        <v>999</v>
      </c>
      <c r="B117" s="86" t="s">
        <v>1258</v>
      </c>
      <c r="C117" s="218">
        <f t="shared" si="1"/>
        <v>58205.68</v>
      </c>
      <c r="D117" s="217"/>
      <c r="E117" s="2">
        <v>58205.68</v>
      </c>
      <c r="F117" s="217"/>
      <c r="G117" s="2">
        <v>0</v>
      </c>
      <c r="H117" s="233">
        <v>45370</v>
      </c>
    </row>
    <row r="118" spans="1:8" ht="22.5" customHeight="1" x14ac:dyDescent="0.2">
      <c r="A118" s="169" t="s">
        <v>1000</v>
      </c>
      <c r="B118" s="86" t="s">
        <v>1258</v>
      </c>
      <c r="C118" s="218">
        <f t="shared" si="1"/>
        <v>14949.73</v>
      </c>
      <c r="D118" s="217"/>
      <c r="E118" s="2">
        <v>14949.73</v>
      </c>
      <c r="F118" s="217"/>
      <c r="G118" s="2">
        <v>0</v>
      </c>
      <c r="H118" s="233">
        <v>45370</v>
      </c>
    </row>
    <row r="119" spans="1:8" ht="22.5" customHeight="1" x14ac:dyDescent="0.2">
      <c r="A119" s="169" t="s">
        <v>1001</v>
      </c>
      <c r="B119" s="86" t="s">
        <v>1258</v>
      </c>
      <c r="C119" s="218">
        <f t="shared" si="1"/>
        <v>30255.5</v>
      </c>
      <c r="D119" s="217"/>
      <c r="E119" s="2">
        <v>30255.5</v>
      </c>
      <c r="F119" s="217"/>
      <c r="G119" s="2">
        <v>0</v>
      </c>
      <c r="H119" s="235">
        <v>45370</v>
      </c>
    </row>
    <row r="120" spans="1:8" ht="22.5" customHeight="1" x14ac:dyDescent="0.2">
      <c r="A120" s="169" t="s">
        <v>1002</v>
      </c>
      <c r="B120" s="86" t="s">
        <v>1258</v>
      </c>
      <c r="C120" s="218">
        <f t="shared" si="1"/>
        <v>44930.48</v>
      </c>
      <c r="D120" s="217"/>
      <c r="E120" s="2">
        <v>44930.48</v>
      </c>
      <c r="F120" s="217"/>
      <c r="G120" s="2">
        <v>0</v>
      </c>
      <c r="H120" s="233">
        <v>45370</v>
      </c>
    </row>
    <row r="121" spans="1:8" ht="22.5" customHeight="1" x14ac:dyDescent="0.2">
      <c r="A121" s="169" t="s">
        <v>1003</v>
      </c>
      <c r="B121" s="86" t="s">
        <v>1259</v>
      </c>
      <c r="C121" s="218">
        <f t="shared" si="1"/>
        <v>92434.12</v>
      </c>
      <c r="D121" s="217"/>
      <c r="E121" s="2">
        <v>92434.12</v>
      </c>
      <c r="F121" s="217"/>
      <c r="G121" s="2">
        <v>0</v>
      </c>
      <c r="H121" s="233">
        <v>45370</v>
      </c>
    </row>
    <row r="122" spans="1:8" ht="22.5" customHeight="1" x14ac:dyDescent="0.2">
      <c r="A122" s="169" t="s">
        <v>1004</v>
      </c>
      <c r="B122" s="86" t="s">
        <v>1259</v>
      </c>
      <c r="C122" s="218">
        <f t="shared" si="1"/>
        <v>97350</v>
      </c>
      <c r="D122" s="217"/>
      <c r="E122" s="2">
        <v>97350</v>
      </c>
      <c r="F122" s="217"/>
      <c r="G122" s="2">
        <v>0</v>
      </c>
      <c r="H122" s="235">
        <v>45370</v>
      </c>
    </row>
    <row r="123" spans="1:8" ht="22.5" customHeight="1" x14ac:dyDescent="0.2">
      <c r="A123" s="169" t="s">
        <v>1005</v>
      </c>
      <c r="B123" s="86" t="s">
        <v>1260</v>
      </c>
      <c r="C123" s="218">
        <f t="shared" si="1"/>
        <v>151706.66</v>
      </c>
      <c r="D123" s="217"/>
      <c r="E123" s="2">
        <v>151706.66</v>
      </c>
      <c r="F123" s="217"/>
      <c r="G123" s="2">
        <v>0</v>
      </c>
      <c r="H123" s="233">
        <v>45370</v>
      </c>
    </row>
    <row r="124" spans="1:8" ht="22.5" customHeight="1" x14ac:dyDescent="0.2">
      <c r="A124" s="169" t="s">
        <v>1006</v>
      </c>
      <c r="B124" s="86" t="s">
        <v>1260</v>
      </c>
      <c r="C124" s="218">
        <f t="shared" si="1"/>
        <v>99999.99</v>
      </c>
      <c r="D124" s="217"/>
      <c r="E124" s="2">
        <v>99999.99</v>
      </c>
      <c r="F124" s="217"/>
      <c r="G124" s="2">
        <v>0</v>
      </c>
      <c r="H124" s="233">
        <v>45370</v>
      </c>
    </row>
    <row r="125" spans="1:8" ht="22.5" customHeight="1" x14ac:dyDescent="0.2">
      <c r="A125" s="169" t="s">
        <v>1007</v>
      </c>
      <c r="B125" s="86" t="s">
        <v>1260</v>
      </c>
      <c r="C125" s="218">
        <f t="shared" si="1"/>
        <v>34671.96</v>
      </c>
      <c r="D125" s="217"/>
      <c r="E125" s="2">
        <v>34671.96</v>
      </c>
      <c r="F125" s="217"/>
      <c r="G125" s="2">
        <v>0</v>
      </c>
      <c r="H125" s="235">
        <v>45370</v>
      </c>
    </row>
    <row r="126" spans="1:8" ht="22.5" customHeight="1" x14ac:dyDescent="0.2">
      <c r="A126" s="169" t="s">
        <v>1008</v>
      </c>
      <c r="B126" s="86" t="s">
        <v>1261</v>
      </c>
      <c r="C126" s="218">
        <f t="shared" si="1"/>
        <v>75789.47</v>
      </c>
      <c r="D126" s="217"/>
      <c r="E126" s="2">
        <v>75789.47</v>
      </c>
      <c r="F126" s="217"/>
      <c r="G126" s="2">
        <v>0</v>
      </c>
      <c r="H126" s="233">
        <v>45370</v>
      </c>
    </row>
    <row r="127" spans="1:8" ht="22.5" customHeight="1" x14ac:dyDescent="0.2">
      <c r="A127" s="169" t="s">
        <v>1009</v>
      </c>
      <c r="B127" s="86" t="s">
        <v>1261</v>
      </c>
      <c r="C127" s="218">
        <f t="shared" si="1"/>
        <v>29997.5</v>
      </c>
      <c r="D127" s="217"/>
      <c r="E127" s="2">
        <v>29997.5</v>
      </c>
      <c r="F127" s="217"/>
      <c r="G127" s="2">
        <v>0</v>
      </c>
      <c r="H127" s="233">
        <v>45370</v>
      </c>
    </row>
    <row r="128" spans="1:8" ht="22.5" customHeight="1" x14ac:dyDescent="0.2">
      <c r="A128" s="169" t="s">
        <v>1010</v>
      </c>
      <c r="B128" s="86" t="s">
        <v>1261</v>
      </c>
      <c r="C128" s="218">
        <f t="shared" si="1"/>
        <v>23753.919999999998</v>
      </c>
      <c r="D128" s="217"/>
      <c r="E128" s="2">
        <v>23753.919999999998</v>
      </c>
      <c r="F128" s="217"/>
      <c r="G128" s="2">
        <v>0</v>
      </c>
      <c r="H128" s="235">
        <v>45370</v>
      </c>
    </row>
    <row r="129" spans="1:8" ht="22.5" customHeight="1" x14ac:dyDescent="0.2">
      <c r="A129" s="169" t="s">
        <v>1011</v>
      </c>
      <c r="B129" s="86" t="s">
        <v>1261</v>
      </c>
      <c r="C129" s="218">
        <f t="shared" si="1"/>
        <v>59166</v>
      </c>
      <c r="D129" s="217"/>
      <c r="E129" s="2">
        <v>59166</v>
      </c>
      <c r="F129" s="217"/>
      <c r="G129" s="2">
        <v>0</v>
      </c>
      <c r="H129" s="233">
        <v>45370</v>
      </c>
    </row>
    <row r="130" spans="1:8" ht="22.5" customHeight="1" x14ac:dyDescent="0.2">
      <c r="A130" s="169" t="s">
        <v>1012</v>
      </c>
      <c r="B130" s="86" t="s">
        <v>1261</v>
      </c>
      <c r="C130" s="218">
        <f t="shared" si="1"/>
        <v>25788</v>
      </c>
      <c r="D130" s="217"/>
      <c r="E130" s="2">
        <v>25788</v>
      </c>
      <c r="F130" s="217"/>
      <c r="G130" s="2">
        <v>0</v>
      </c>
      <c r="H130" s="233">
        <v>45370</v>
      </c>
    </row>
    <row r="131" spans="1:8" ht="22.5" customHeight="1" x14ac:dyDescent="0.2">
      <c r="A131" s="169" t="s">
        <v>1013</v>
      </c>
      <c r="B131" s="86" t="s">
        <v>1262</v>
      </c>
      <c r="C131" s="218">
        <f t="shared" si="1"/>
        <v>161622</v>
      </c>
      <c r="D131" s="217"/>
      <c r="E131" s="2">
        <v>161622</v>
      </c>
      <c r="F131" s="217"/>
      <c r="G131" s="2">
        <v>0</v>
      </c>
      <c r="H131" s="235">
        <v>45370</v>
      </c>
    </row>
    <row r="132" spans="1:8" ht="22.5" customHeight="1" x14ac:dyDescent="0.2">
      <c r="A132" s="169" t="s">
        <v>1014</v>
      </c>
      <c r="B132" s="86" t="s">
        <v>1263</v>
      </c>
      <c r="C132" s="218">
        <f t="shared" si="1"/>
        <v>42550.5</v>
      </c>
      <c r="D132" s="217"/>
      <c r="E132" s="2">
        <v>42550.5</v>
      </c>
      <c r="F132" s="217"/>
      <c r="G132" s="2">
        <v>0</v>
      </c>
      <c r="H132" s="233">
        <v>45370</v>
      </c>
    </row>
    <row r="133" spans="1:8" ht="22.5" customHeight="1" x14ac:dyDescent="0.2">
      <c r="A133" s="169" t="s">
        <v>1015</v>
      </c>
      <c r="B133" s="86" t="s">
        <v>1263</v>
      </c>
      <c r="C133" s="218">
        <f t="shared" si="1"/>
        <v>99990</v>
      </c>
      <c r="D133" s="217"/>
      <c r="E133" s="2">
        <v>99990</v>
      </c>
      <c r="F133" s="217"/>
      <c r="G133" s="2">
        <v>0</v>
      </c>
      <c r="H133" s="233">
        <v>45370</v>
      </c>
    </row>
    <row r="134" spans="1:8" ht="22.5" customHeight="1" x14ac:dyDescent="0.2">
      <c r="A134" s="169" t="s">
        <v>1016</v>
      </c>
      <c r="B134" s="86" t="s">
        <v>1264</v>
      </c>
      <c r="C134" s="218">
        <f t="shared" si="1"/>
        <v>24782.639999999999</v>
      </c>
      <c r="D134" s="217"/>
      <c r="E134" s="2">
        <v>24782.639999999999</v>
      </c>
      <c r="F134" s="217"/>
      <c r="G134" s="2">
        <v>0</v>
      </c>
      <c r="H134" s="235">
        <v>45370</v>
      </c>
    </row>
    <row r="135" spans="1:8" ht="22.5" customHeight="1" x14ac:dyDescent="0.2">
      <c r="A135" s="169" t="s">
        <v>1017</v>
      </c>
      <c r="B135" s="86" t="s">
        <v>1264</v>
      </c>
      <c r="C135" s="218">
        <f t="shared" si="1"/>
        <v>13276.23</v>
      </c>
      <c r="D135" s="217"/>
      <c r="E135" s="2">
        <v>13276.23</v>
      </c>
      <c r="F135" s="217"/>
      <c r="G135" s="2">
        <v>0</v>
      </c>
      <c r="H135" s="233">
        <v>45370</v>
      </c>
    </row>
    <row r="136" spans="1:8" ht="22.5" customHeight="1" x14ac:dyDescent="0.2">
      <c r="A136" s="169" t="s">
        <v>1018</v>
      </c>
      <c r="B136" s="86" t="s">
        <v>1264</v>
      </c>
      <c r="C136" s="218">
        <f t="shared" si="1"/>
        <v>37840</v>
      </c>
      <c r="D136" s="217"/>
      <c r="E136" s="2">
        <v>37840</v>
      </c>
      <c r="F136" s="217"/>
      <c r="G136" s="2">
        <v>0</v>
      </c>
      <c r="H136" s="233">
        <v>45370</v>
      </c>
    </row>
    <row r="137" spans="1:8" ht="22.5" customHeight="1" x14ac:dyDescent="0.2">
      <c r="A137" s="169" t="s">
        <v>1019</v>
      </c>
      <c r="B137" s="86" t="s">
        <v>1264</v>
      </c>
      <c r="C137" s="218">
        <f t="shared" si="1"/>
        <v>34467.93</v>
      </c>
      <c r="D137" s="217"/>
      <c r="E137" s="2">
        <v>34467.93</v>
      </c>
      <c r="F137" s="217"/>
      <c r="G137" s="2">
        <v>0</v>
      </c>
      <c r="H137" s="235">
        <v>45370</v>
      </c>
    </row>
    <row r="138" spans="1:8" ht="22.5" customHeight="1" x14ac:dyDescent="0.2">
      <c r="A138" s="169" t="s">
        <v>1020</v>
      </c>
      <c r="B138" s="86" t="s">
        <v>1264</v>
      </c>
      <c r="C138" s="218">
        <f t="shared" si="1"/>
        <v>14177.94</v>
      </c>
      <c r="D138" s="217"/>
      <c r="E138" s="2">
        <v>14177.94</v>
      </c>
      <c r="F138" s="217"/>
      <c r="G138" s="2">
        <v>0</v>
      </c>
      <c r="H138" s="233">
        <v>45370</v>
      </c>
    </row>
    <row r="139" spans="1:8" ht="22.5" customHeight="1" x14ac:dyDescent="0.2">
      <c r="A139" s="169" t="s">
        <v>1021</v>
      </c>
      <c r="B139" s="86" t="s">
        <v>1264</v>
      </c>
      <c r="C139" s="218">
        <f t="shared" si="1"/>
        <v>32791.03</v>
      </c>
      <c r="D139" s="217"/>
      <c r="E139" s="2">
        <v>32791.03</v>
      </c>
      <c r="F139" s="217"/>
      <c r="G139" s="2">
        <v>0</v>
      </c>
      <c r="H139" s="233">
        <v>45370</v>
      </c>
    </row>
    <row r="140" spans="1:8" ht="22.5" customHeight="1" x14ac:dyDescent="0.2">
      <c r="A140" s="169" t="s">
        <v>1022</v>
      </c>
      <c r="B140" s="86" t="s">
        <v>1264</v>
      </c>
      <c r="C140" s="218">
        <f t="shared" si="1"/>
        <v>28096.5</v>
      </c>
      <c r="D140" s="217"/>
      <c r="E140" s="2">
        <v>28096.5</v>
      </c>
      <c r="F140" s="217"/>
      <c r="G140" s="2">
        <v>0</v>
      </c>
      <c r="H140" s="235">
        <v>45370</v>
      </c>
    </row>
    <row r="141" spans="1:8" ht="22.5" customHeight="1" x14ac:dyDescent="0.2">
      <c r="A141" s="169" t="s">
        <v>1023</v>
      </c>
      <c r="B141" s="86" t="s">
        <v>1264</v>
      </c>
      <c r="C141" s="218">
        <f t="shared" si="1"/>
        <v>99999.99</v>
      </c>
      <c r="D141" s="217"/>
      <c r="E141" s="2">
        <v>99999.99</v>
      </c>
      <c r="F141" s="217"/>
      <c r="G141" s="2">
        <v>0</v>
      </c>
      <c r="H141" s="233">
        <v>45370</v>
      </c>
    </row>
    <row r="142" spans="1:8" ht="22.5" customHeight="1" x14ac:dyDescent="0.2">
      <c r="A142" s="169" t="s">
        <v>1024</v>
      </c>
      <c r="B142" s="86" t="s">
        <v>1265</v>
      </c>
      <c r="C142" s="218">
        <f t="shared" ref="C142:C205" si="2">SUM(D142:G142)</f>
        <v>50000</v>
      </c>
      <c r="D142" s="217"/>
      <c r="E142" s="2">
        <v>50000</v>
      </c>
      <c r="F142" s="217"/>
      <c r="G142" s="2">
        <v>0</v>
      </c>
      <c r="H142" s="233">
        <v>45370</v>
      </c>
    </row>
    <row r="143" spans="1:8" ht="22.5" customHeight="1" x14ac:dyDescent="0.2">
      <c r="A143" s="169" t="s">
        <v>1025</v>
      </c>
      <c r="B143" s="86" t="s">
        <v>1265</v>
      </c>
      <c r="C143" s="218">
        <f t="shared" si="2"/>
        <v>49999.95</v>
      </c>
      <c r="D143" s="217"/>
      <c r="E143" s="2">
        <v>49999.95</v>
      </c>
      <c r="F143" s="217"/>
      <c r="G143" s="2">
        <v>0</v>
      </c>
      <c r="H143" s="235">
        <v>45370</v>
      </c>
    </row>
    <row r="144" spans="1:8" ht="22.5" customHeight="1" x14ac:dyDescent="0.2">
      <c r="A144" s="169" t="s">
        <v>1026</v>
      </c>
      <c r="B144" s="86" t="s">
        <v>1265</v>
      </c>
      <c r="C144" s="218">
        <f t="shared" si="2"/>
        <v>10090.92</v>
      </c>
      <c r="D144" s="217"/>
      <c r="E144" s="2">
        <v>10090.92</v>
      </c>
      <c r="F144" s="217"/>
      <c r="G144" s="2">
        <v>0</v>
      </c>
      <c r="H144" s="233">
        <v>45370</v>
      </c>
    </row>
    <row r="145" spans="1:8" ht="22.5" customHeight="1" x14ac:dyDescent="0.2">
      <c r="A145" s="169" t="s">
        <v>1027</v>
      </c>
      <c r="B145" s="86" t="s">
        <v>1266</v>
      </c>
      <c r="C145" s="218">
        <f t="shared" si="2"/>
        <v>77892</v>
      </c>
      <c r="D145" s="217"/>
      <c r="E145" s="2">
        <v>77892</v>
      </c>
      <c r="F145" s="217"/>
      <c r="G145" s="2">
        <v>0</v>
      </c>
      <c r="H145" s="233">
        <v>45370</v>
      </c>
    </row>
    <row r="146" spans="1:8" ht="22.5" customHeight="1" x14ac:dyDescent="0.2">
      <c r="A146" s="169" t="s">
        <v>1028</v>
      </c>
      <c r="B146" s="86" t="s">
        <v>1266</v>
      </c>
      <c r="C146" s="218">
        <f t="shared" si="2"/>
        <v>95040</v>
      </c>
      <c r="D146" s="217"/>
      <c r="E146" s="2">
        <v>95040</v>
      </c>
      <c r="F146" s="217"/>
      <c r="G146" s="2">
        <v>0</v>
      </c>
      <c r="H146" s="235">
        <v>45370</v>
      </c>
    </row>
    <row r="147" spans="1:8" ht="22.5" customHeight="1" x14ac:dyDescent="0.2">
      <c r="A147" s="169" t="s">
        <v>1029</v>
      </c>
      <c r="B147" s="86" t="s">
        <v>1267</v>
      </c>
      <c r="C147" s="218">
        <f t="shared" si="2"/>
        <v>99999.6</v>
      </c>
      <c r="D147" s="217"/>
      <c r="E147" s="2">
        <v>99999.6</v>
      </c>
      <c r="F147" s="217"/>
      <c r="G147" s="2">
        <v>0</v>
      </c>
      <c r="H147" s="233">
        <v>45370</v>
      </c>
    </row>
    <row r="148" spans="1:8" ht="22.5" customHeight="1" x14ac:dyDescent="0.2">
      <c r="A148" s="169" t="s">
        <v>1030</v>
      </c>
      <c r="B148" s="86" t="s">
        <v>1267</v>
      </c>
      <c r="C148" s="218">
        <f t="shared" si="2"/>
        <v>21131.58</v>
      </c>
      <c r="D148" s="217"/>
      <c r="E148" s="2">
        <v>21131.58</v>
      </c>
      <c r="F148" s="217"/>
      <c r="G148" s="2">
        <v>0</v>
      </c>
      <c r="H148" s="233">
        <v>45370</v>
      </c>
    </row>
    <row r="149" spans="1:8" ht="22.5" customHeight="1" x14ac:dyDescent="0.2">
      <c r="A149" s="169" t="s">
        <v>1031</v>
      </c>
      <c r="B149" s="86" t="s">
        <v>1267</v>
      </c>
      <c r="C149" s="218">
        <f t="shared" si="2"/>
        <v>56003.75</v>
      </c>
      <c r="D149" s="217"/>
      <c r="E149" s="2">
        <v>56003.75</v>
      </c>
      <c r="F149" s="217"/>
      <c r="G149" s="2">
        <v>0</v>
      </c>
      <c r="H149" s="235">
        <v>45370</v>
      </c>
    </row>
    <row r="150" spans="1:8" ht="22.5" customHeight="1" x14ac:dyDescent="0.2">
      <c r="A150" s="169" t="s">
        <v>1032</v>
      </c>
      <c r="B150" s="86" t="s">
        <v>1268</v>
      </c>
      <c r="C150" s="218">
        <f t="shared" si="2"/>
        <v>40696.589999999997</v>
      </c>
      <c r="D150" s="217"/>
      <c r="E150" s="2">
        <v>40696.589999999997</v>
      </c>
      <c r="F150" s="217"/>
      <c r="G150" s="2">
        <v>0</v>
      </c>
      <c r="H150" s="233">
        <v>45370</v>
      </c>
    </row>
    <row r="151" spans="1:8" ht="22.5" customHeight="1" x14ac:dyDescent="0.2">
      <c r="A151" s="169" t="s">
        <v>1033</v>
      </c>
      <c r="B151" s="86" t="s">
        <v>1268</v>
      </c>
      <c r="C151" s="218">
        <f t="shared" si="2"/>
        <v>97350</v>
      </c>
      <c r="D151" s="217"/>
      <c r="E151" s="2">
        <v>97350</v>
      </c>
      <c r="F151" s="217"/>
      <c r="G151" s="2">
        <v>0</v>
      </c>
      <c r="H151" s="233">
        <v>45370</v>
      </c>
    </row>
    <row r="152" spans="1:8" ht="22.5" customHeight="1" x14ac:dyDescent="0.2">
      <c r="A152" s="169" t="s">
        <v>1034</v>
      </c>
      <c r="B152" s="86" t="s">
        <v>1268</v>
      </c>
      <c r="C152" s="218">
        <f t="shared" si="2"/>
        <v>40000</v>
      </c>
      <c r="D152" s="217"/>
      <c r="E152" s="2">
        <v>40000</v>
      </c>
      <c r="F152" s="217"/>
      <c r="G152" s="2">
        <v>0</v>
      </c>
      <c r="H152" s="235">
        <v>45370</v>
      </c>
    </row>
    <row r="153" spans="1:8" ht="22.5" customHeight="1" x14ac:dyDescent="0.2">
      <c r="A153" s="169" t="s">
        <v>1035</v>
      </c>
      <c r="B153" s="86" t="s">
        <v>1268</v>
      </c>
      <c r="C153" s="218">
        <f t="shared" si="2"/>
        <v>98323.5</v>
      </c>
      <c r="D153" s="217"/>
      <c r="E153" s="2">
        <v>98323.5</v>
      </c>
      <c r="F153" s="217"/>
      <c r="G153" s="2">
        <v>0</v>
      </c>
      <c r="H153" s="233">
        <v>45370</v>
      </c>
    </row>
    <row r="154" spans="1:8" ht="22.5" customHeight="1" x14ac:dyDescent="0.2">
      <c r="A154" s="169" t="s">
        <v>1036</v>
      </c>
      <c r="B154" s="86" t="s">
        <v>1268</v>
      </c>
      <c r="C154" s="218">
        <f t="shared" si="2"/>
        <v>99090.91</v>
      </c>
      <c r="D154" s="217"/>
      <c r="E154" s="2">
        <v>99090.91</v>
      </c>
      <c r="F154" s="217"/>
      <c r="G154" s="2">
        <v>0</v>
      </c>
      <c r="H154" s="233">
        <v>45370</v>
      </c>
    </row>
    <row r="155" spans="1:8" ht="22.5" customHeight="1" x14ac:dyDescent="0.2">
      <c r="A155" s="169" t="s">
        <v>1037</v>
      </c>
      <c r="B155" s="86" t="s">
        <v>1268</v>
      </c>
      <c r="C155" s="218">
        <f t="shared" si="2"/>
        <v>56764.34</v>
      </c>
      <c r="D155" s="217"/>
      <c r="E155" s="2">
        <v>56764.34</v>
      </c>
      <c r="F155" s="217"/>
      <c r="G155" s="2">
        <v>0</v>
      </c>
      <c r="H155" s="235">
        <v>45370</v>
      </c>
    </row>
    <row r="156" spans="1:8" ht="22.5" customHeight="1" x14ac:dyDescent="0.2">
      <c r="A156" s="169" t="s">
        <v>1038</v>
      </c>
      <c r="B156" s="86" t="s">
        <v>1269</v>
      </c>
      <c r="C156" s="218">
        <f t="shared" si="2"/>
        <v>14855.5</v>
      </c>
      <c r="D156" s="217"/>
      <c r="E156" s="2">
        <v>14855.5</v>
      </c>
      <c r="F156" s="217"/>
      <c r="G156" s="2">
        <v>0</v>
      </c>
      <c r="H156" s="233">
        <v>45370</v>
      </c>
    </row>
    <row r="157" spans="1:8" ht="22.5" customHeight="1" x14ac:dyDescent="0.2">
      <c r="A157" s="169" t="s">
        <v>1039</v>
      </c>
      <c r="B157" s="86" t="s">
        <v>1269</v>
      </c>
      <c r="C157" s="218">
        <f t="shared" si="2"/>
        <v>23373.16</v>
      </c>
      <c r="D157" s="217"/>
      <c r="E157" s="2">
        <v>23373.16</v>
      </c>
      <c r="F157" s="217"/>
      <c r="G157" s="2">
        <v>0</v>
      </c>
      <c r="H157" s="233">
        <v>45370</v>
      </c>
    </row>
    <row r="158" spans="1:8" ht="22.5" customHeight="1" x14ac:dyDescent="0.2">
      <c r="A158" s="169" t="s">
        <v>1040</v>
      </c>
      <c r="B158" s="86" t="s">
        <v>1270</v>
      </c>
      <c r="C158" s="218">
        <f t="shared" si="2"/>
        <v>136387.12</v>
      </c>
      <c r="D158" s="217"/>
      <c r="E158" s="2">
        <v>136387.12</v>
      </c>
      <c r="F158" s="217"/>
      <c r="G158" s="2">
        <v>0</v>
      </c>
      <c r="H158" s="235">
        <v>45370</v>
      </c>
    </row>
    <row r="159" spans="1:8" ht="22.5" customHeight="1" x14ac:dyDescent="0.2">
      <c r="A159" s="169" t="s">
        <v>1041</v>
      </c>
      <c r="B159" s="86" t="s">
        <v>1271</v>
      </c>
      <c r="C159" s="218">
        <f t="shared" si="2"/>
        <v>87740.32</v>
      </c>
      <c r="D159" s="217"/>
      <c r="E159" s="2">
        <v>87740.32</v>
      </c>
      <c r="F159" s="217"/>
      <c r="G159" s="2">
        <v>0</v>
      </c>
      <c r="H159" s="233">
        <v>45370</v>
      </c>
    </row>
    <row r="160" spans="1:8" ht="22.5" customHeight="1" x14ac:dyDescent="0.2">
      <c r="A160" s="169" t="s">
        <v>1042</v>
      </c>
      <c r="B160" s="86" t="s">
        <v>1272</v>
      </c>
      <c r="C160" s="218">
        <f t="shared" si="2"/>
        <v>110181.56</v>
      </c>
      <c r="D160" s="217"/>
      <c r="E160" s="2">
        <v>69588.350000000006</v>
      </c>
      <c r="F160" s="217"/>
      <c r="G160" s="2">
        <v>40593.21</v>
      </c>
      <c r="H160" s="233">
        <v>45370</v>
      </c>
    </row>
    <row r="161" spans="1:8" ht="22.5" customHeight="1" x14ac:dyDescent="0.2">
      <c r="A161" s="169" t="s">
        <v>1043</v>
      </c>
      <c r="B161" s="86" t="s">
        <v>1272</v>
      </c>
      <c r="C161" s="218">
        <f t="shared" si="2"/>
        <v>34249.86</v>
      </c>
      <c r="D161" s="217"/>
      <c r="E161" s="2">
        <v>21631.49</v>
      </c>
      <c r="F161" s="217"/>
      <c r="G161" s="2">
        <v>12618.37</v>
      </c>
      <c r="H161" s="235">
        <v>45370</v>
      </c>
    </row>
    <row r="162" spans="1:8" ht="22.5" customHeight="1" x14ac:dyDescent="0.2">
      <c r="A162" s="169" t="s">
        <v>1044</v>
      </c>
      <c r="B162" s="86" t="s">
        <v>1273</v>
      </c>
      <c r="C162" s="218">
        <f t="shared" si="2"/>
        <v>45783.64</v>
      </c>
      <c r="D162" s="217"/>
      <c r="E162" s="2">
        <v>45783.64</v>
      </c>
      <c r="F162" s="217"/>
      <c r="G162" s="2">
        <v>0</v>
      </c>
      <c r="H162" s="233">
        <v>45370</v>
      </c>
    </row>
    <row r="163" spans="1:8" ht="22.5" customHeight="1" x14ac:dyDescent="0.2">
      <c r="A163" s="169" t="s">
        <v>1045</v>
      </c>
      <c r="B163" s="86" t="s">
        <v>1274</v>
      </c>
      <c r="C163" s="218">
        <f t="shared" si="2"/>
        <v>50000</v>
      </c>
      <c r="D163" s="217"/>
      <c r="E163" s="2">
        <v>50000</v>
      </c>
      <c r="F163" s="217"/>
      <c r="G163" s="2">
        <v>0</v>
      </c>
      <c r="H163" s="233">
        <v>45370</v>
      </c>
    </row>
    <row r="164" spans="1:8" ht="22.5" customHeight="1" x14ac:dyDescent="0.2">
      <c r="A164" s="169" t="s">
        <v>1046</v>
      </c>
      <c r="B164" s="86" t="s">
        <v>1274</v>
      </c>
      <c r="C164" s="218">
        <f t="shared" si="2"/>
        <v>49432.05</v>
      </c>
      <c r="D164" s="217"/>
      <c r="E164" s="2">
        <v>49432.05</v>
      </c>
      <c r="F164" s="217"/>
      <c r="G164" s="2">
        <v>0</v>
      </c>
      <c r="H164" s="235">
        <v>45370</v>
      </c>
    </row>
    <row r="165" spans="1:8" ht="22.5" customHeight="1" x14ac:dyDescent="0.2">
      <c r="A165" s="169" t="s">
        <v>1047</v>
      </c>
      <c r="B165" s="86" t="s">
        <v>1274</v>
      </c>
      <c r="C165" s="218">
        <f t="shared" si="2"/>
        <v>45370.52</v>
      </c>
      <c r="D165" s="217"/>
      <c r="E165" s="2">
        <v>45370.52</v>
      </c>
      <c r="F165" s="217"/>
      <c r="G165" s="2">
        <v>0</v>
      </c>
      <c r="H165" s="233">
        <v>45370</v>
      </c>
    </row>
    <row r="166" spans="1:8" ht="22.5" customHeight="1" x14ac:dyDescent="0.2">
      <c r="A166" s="169" t="s">
        <v>1048</v>
      </c>
      <c r="B166" s="86" t="s">
        <v>1274</v>
      </c>
      <c r="C166" s="218">
        <f t="shared" si="2"/>
        <v>50000</v>
      </c>
      <c r="D166" s="217"/>
      <c r="E166" s="2">
        <v>50000</v>
      </c>
      <c r="F166" s="217"/>
      <c r="G166" s="2">
        <v>0</v>
      </c>
      <c r="H166" s="233">
        <v>45370</v>
      </c>
    </row>
    <row r="167" spans="1:8" ht="22.5" customHeight="1" x14ac:dyDescent="0.2">
      <c r="A167" s="169" t="s">
        <v>1049</v>
      </c>
      <c r="B167" s="86" t="s">
        <v>1274</v>
      </c>
      <c r="C167" s="218">
        <f t="shared" si="2"/>
        <v>32807.5</v>
      </c>
      <c r="D167" s="217"/>
      <c r="E167" s="2">
        <v>32807.5</v>
      </c>
      <c r="F167" s="217"/>
      <c r="G167" s="2">
        <v>0</v>
      </c>
      <c r="H167" s="235">
        <v>45370</v>
      </c>
    </row>
    <row r="168" spans="1:8" ht="22.5" customHeight="1" x14ac:dyDescent="0.2">
      <c r="A168" s="169" t="s">
        <v>1050</v>
      </c>
      <c r="B168" s="86" t="s">
        <v>1274</v>
      </c>
      <c r="C168" s="218">
        <f t="shared" si="2"/>
        <v>50000</v>
      </c>
      <c r="D168" s="217"/>
      <c r="E168" s="2">
        <v>50000</v>
      </c>
      <c r="F168" s="217"/>
      <c r="G168" s="2">
        <v>0</v>
      </c>
      <c r="H168" s="233">
        <v>45370</v>
      </c>
    </row>
    <row r="169" spans="1:8" ht="22.5" customHeight="1" x14ac:dyDescent="0.2">
      <c r="A169" s="169" t="s">
        <v>1051</v>
      </c>
      <c r="B169" s="86" t="s">
        <v>1274</v>
      </c>
      <c r="C169" s="218">
        <f t="shared" si="2"/>
        <v>50000</v>
      </c>
      <c r="D169" s="217"/>
      <c r="E169" s="2">
        <v>50000</v>
      </c>
      <c r="F169" s="217"/>
      <c r="G169" s="2">
        <v>0</v>
      </c>
      <c r="H169" s="233">
        <v>45370</v>
      </c>
    </row>
    <row r="170" spans="1:8" ht="22.5" customHeight="1" x14ac:dyDescent="0.2">
      <c r="A170" s="169" t="s">
        <v>1052</v>
      </c>
      <c r="B170" s="86" t="s">
        <v>1275</v>
      </c>
      <c r="C170" s="218">
        <f t="shared" si="2"/>
        <v>17636.490000000002</v>
      </c>
      <c r="D170" s="217"/>
      <c r="E170" s="2">
        <v>17636.490000000002</v>
      </c>
      <c r="F170" s="217"/>
      <c r="G170" s="2">
        <v>0</v>
      </c>
      <c r="H170" s="235">
        <v>45370</v>
      </c>
    </row>
    <row r="171" spans="1:8" ht="22.5" customHeight="1" x14ac:dyDescent="0.2">
      <c r="A171" s="169" t="s">
        <v>1053</v>
      </c>
      <c r="B171" s="86" t="s">
        <v>1276</v>
      </c>
      <c r="C171" s="218">
        <f t="shared" si="2"/>
        <v>99980.76</v>
      </c>
      <c r="D171" s="217"/>
      <c r="E171" s="2">
        <v>99980.76</v>
      </c>
      <c r="F171" s="217"/>
      <c r="G171" s="2">
        <v>0</v>
      </c>
      <c r="H171" s="233">
        <v>45370</v>
      </c>
    </row>
    <row r="172" spans="1:8" ht="22.5" customHeight="1" x14ac:dyDescent="0.2">
      <c r="A172" s="169" t="s">
        <v>1054</v>
      </c>
      <c r="B172" s="86" t="s">
        <v>1276</v>
      </c>
      <c r="C172" s="218">
        <f t="shared" si="2"/>
        <v>98180</v>
      </c>
      <c r="D172" s="217"/>
      <c r="E172" s="2">
        <v>98180</v>
      </c>
      <c r="F172" s="217"/>
      <c r="G172" s="2">
        <v>0</v>
      </c>
      <c r="H172" s="233">
        <v>45370</v>
      </c>
    </row>
    <row r="173" spans="1:8" ht="22.5" customHeight="1" x14ac:dyDescent="0.2">
      <c r="A173" s="169" t="s">
        <v>1055</v>
      </c>
      <c r="B173" s="86" t="s">
        <v>1276</v>
      </c>
      <c r="C173" s="218">
        <f t="shared" si="2"/>
        <v>12727</v>
      </c>
      <c r="D173" s="217"/>
      <c r="E173" s="2">
        <v>12727</v>
      </c>
      <c r="F173" s="217"/>
      <c r="G173" s="2">
        <v>0</v>
      </c>
      <c r="H173" s="235">
        <v>45370</v>
      </c>
    </row>
    <row r="174" spans="1:8" ht="22.5" customHeight="1" x14ac:dyDescent="0.2">
      <c r="A174" s="169" t="s">
        <v>1056</v>
      </c>
      <c r="B174" s="86" t="s">
        <v>1277</v>
      </c>
      <c r="C174" s="218">
        <f t="shared" si="2"/>
        <v>49999</v>
      </c>
      <c r="D174" s="217"/>
      <c r="E174" s="2">
        <v>49999</v>
      </c>
      <c r="F174" s="217"/>
      <c r="G174" s="2">
        <v>0</v>
      </c>
      <c r="H174" s="233">
        <v>45370</v>
      </c>
    </row>
    <row r="175" spans="1:8" ht="22.5" customHeight="1" x14ac:dyDescent="0.2">
      <c r="A175" s="169" t="s">
        <v>1057</v>
      </c>
      <c r="B175" s="86" t="s">
        <v>1277</v>
      </c>
      <c r="C175" s="218">
        <f t="shared" si="2"/>
        <v>32154.240000000002</v>
      </c>
      <c r="D175" s="217"/>
      <c r="E175" s="2">
        <v>32154.240000000002</v>
      </c>
      <c r="F175" s="217"/>
      <c r="G175" s="2">
        <v>0</v>
      </c>
      <c r="H175" s="233">
        <v>45370</v>
      </c>
    </row>
    <row r="176" spans="1:8" ht="22.5" customHeight="1" x14ac:dyDescent="0.2">
      <c r="A176" s="169" t="s">
        <v>1058</v>
      </c>
      <c r="B176" s="86" t="s">
        <v>1278</v>
      </c>
      <c r="C176" s="218">
        <f t="shared" si="2"/>
        <v>49249.2</v>
      </c>
      <c r="D176" s="217"/>
      <c r="E176" s="2">
        <v>49249.2</v>
      </c>
      <c r="F176" s="217"/>
      <c r="G176" s="2">
        <v>0</v>
      </c>
      <c r="H176" s="235">
        <v>45370</v>
      </c>
    </row>
    <row r="177" spans="1:8" ht="22.5" customHeight="1" x14ac:dyDescent="0.2">
      <c r="A177" s="169" t="s">
        <v>1059</v>
      </c>
      <c r="B177" s="86" t="s">
        <v>1279</v>
      </c>
      <c r="C177" s="218">
        <f t="shared" si="2"/>
        <v>112317.16</v>
      </c>
      <c r="D177" s="217"/>
      <c r="E177" s="2">
        <v>112317.16</v>
      </c>
      <c r="F177" s="217"/>
      <c r="G177" s="2">
        <v>0</v>
      </c>
      <c r="H177" s="233">
        <v>45370</v>
      </c>
    </row>
    <row r="178" spans="1:8" ht="22.5" customHeight="1" x14ac:dyDescent="0.2">
      <c r="A178" s="169" t="s">
        <v>1060</v>
      </c>
      <c r="B178" s="86" t="s">
        <v>1237</v>
      </c>
      <c r="C178" s="218">
        <f t="shared" si="2"/>
        <v>49500</v>
      </c>
      <c r="D178" s="217"/>
      <c r="E178" s="2">
        <v>49500</v>
      </c>
      <c r="F178" s="217"/>
      <c r="G178" s="2">
        <v>0</v>
      </c>
      <c r="H178" s="233">
        <v>45370</v>
      </c>
    </row>
    <row r="179" spans="1:8" ht="22.5" customHeight="1" x14ac:dyDescent="0.2">
      <c r="A179" s="169" t="s">
        <v>1061</v>
      </c>
      <c r="B179" s="86" t="s">
        <v>1237</v>
      </c>
      <c r="C179" s="218">
        <f t="shared" si="2"/>
        <v>3713.02</v>
      </c>
      <c r="D179" s="217"/>
      <c r="E179" s="2">
        <v>3713.02</v>
      </c>
      <c r="F179" s="217"/>
      <c r="G179" s="2">
        <v>0</v>
      </c>
      <c r="H179" s="235">
        <v>45370</v>
      </c>
    </row>
    <row r="180" spans="1:8" ht="22.5" customHeight="1" x14ac:dyDescent="0.2">
      <c r="A180" s="169" t="s">
        <v>1062</v>
      </c>
      <c r="B180" s="86" t="s">
        <v>1237</v>
      </c>
      <c r="C180" s="218">
        <f t="shared" si="2"/>
        <v>13283.72</v>
      </c>
      <c r="D180" s="217"/>
      <c r="E180" s="2">
        <v>13283.72</v>
      </c>
      <c r="F180" s="217"/>
      <c r="G180" s="2">
        <v>0</v>
      </c>
      <c r="H180" s="233">
        <v>45370</v>
      </c>
    </row>
    <row r="181" spans="1:8" ht="22.5" customHeight="1" x14ac:dyDescent="0.2">
      <c r="A181" s="169" t="s">
        <v>1063</v>
      </c>
      <c r="B181" s="86" t="s">
        <v>1280</v>
      </c>
      <c r="C181" s="218">
        <f t="shared" si="2"/>
        <v>25214.84</v>
      </c>
      <c r="D181" s="217"/>
      <c r="E181" s="2">
        <v>25214.84</v>
      </c>
      <c r="F181" s="217"/>
      <c r="G181" s="2">
        <v>0</v>
      </c>
      <c r="H181" s="233">
        <v>45370</v>
      </c>
    </row>
    <row r="182" spans="1:8" ht="22.5" customHeight="1" x14ac:dyDescent="0.2">
      <c r="A182" s="169" t="s">
        <v>1064</v>
      </c>
      <c r="B182" s="86" t="s">
        <v>1281</v>
      </c>
      <c r="C182" s="218">
        <f t="shared" si="2"/>
        <v>129767</v>
      </c>
      <c r="D182" s="217"/>
      <c r="E182" s="2">
        <v>129767</v>
      </c>
      <c r="F182" s="217"/>
      <c r="G182" s="2">
        <v>0</v>
      </c>
      <c r="H182" s="235">
        <v>45370</v>
      </c>
    </row>
    <row r="183" spans="1:8" ht="22.5" customHeight="1" x14ac:dyDescent="0.2">
      <c r="A183" s="169" t="s">
        <v>1065</v>
      </c>
      <c r="B183" s="86" t="s">
        <v>1282</v>
      </c>
      <c r="C183" s="218">
        <f t="shared" si="2"/>
        <v>50000</v>
      </c>
      <c r="D183" s="217"/>
      <c r="E183" s="2">
        <v>50000</v>
      </c>
      <c r="F183" s="217"/>
      <c r="G183" s="2">
        <v>0</v>
      </c>
      <c r="H183" s="233">
        <v>45370</v>
      </c>
    </row>
    <row r="184" spans="1:8" ht="22.5" customHeight="1" x14ac:dyDescent="0.2">
      <c r="A184" s="169" t="s">
        <v>1066</v>
      </c>
      <c r="B184" s="86" t="s">
        <v>1282</v>
      </c>
      <c r="C184" s="218">
        <f t="shared" si="2"/>
        <v>21539.52</v>
      </c>
      <c r="D184" s="217"/>
      <c r="E184" s="2">
        <v>21539.52</v>
      </c>
      <c r="F184" s="217"/>
      <c r="G184" s="2">
        <v>0</v>
      </c>
      <c r="H184" s="233">
        <v>45370</v>
      </c>
    </row>
    <row r="185" spans="1:8" ht="22.5" customHeight="1" x14ac:dyDescent="0.2">
      <c r="A185" s="169" t="s">
        <v>1067</v>
      </c>
      <c r="B185" s="86" t="s">
        <v>1282</v>
      </c>
      <c r="C185" s="218">
        <f t="shared" si="2"/>
        <v>32542.35</v>
      </c>
      <c r="D185" s="217"/>
      <c r="E185" s="2">
        <v>32542.35</v>
      </c>
      <c r="F185" s="217"/>
      <c r="G185" s="2">
        <v>0</v>
      </c>
      <c r="H185" s="235">
        <v>45370</v>
      </c>
    </row>
    <row r="186" spans="1:8" ht="22.5" customHeight="1" x14ac:dyDescent="0.2">
      <c r="A186" s="169" t="s">
        <v>1068</v>
      </c>
      <c r="B186" s="86" t="s">
        <v>1283</v>
      </c>
      <c r="C186" s="218">
        <f t="shared" si="2"/>
        <v>25534.67</v>
      </c>
      <c r="D186" s="217"/>
      <c r="E186" s="2">
        <v>25534.67</v>
      </c>
      <c r="F186" s="217"/>
      <c r="G186" s="2">
        <v>0</v>
      </c>
      <c r="H186" s="233">
        <v>45370</v>
      </c>
    </row>
    <row r="187" spans="1:8" ht="22.5" customHeight="1" x14ac:dyDescent="0.2">
      <c r="A187" s="169" t="s">
        <v>1069</v>
      </c>
      <c r="B187" s="86" t="s">
        <v>1283</v>
      </c>
      <c r="C187" s="218">
        <f t="shared" si="2"/>
        <v>28800</v>
      </c>
      <c r="D187" s="217"/>
      <c r="E187" s="2">
        <v>28800</v>
      </c>
      <c r="F187" s="217"/>
      <c r="G187" s="2">
        <v>0</v>
      </c>
      <c r="H187" s="233">
        <v>45370</v>
      </c>
    </row>
    <row r="188" spans="1:8" ht="22.5" customHeight="1" x14ac:dyDescent="0.2">
      <c r="A188" s="169" t="s">
        <v>1070</v>
      </c>
      <c r="B188" s="86" t="s">
        <v>1283</v>
      </c>
      <c r="C188" s="218">
        <f t="shared" si="2"/>
        <v>49462.400000000001</v>
      </c>
      <c r="D188" s="217"/>
      <c r="E188" s="2">
        <v>49462.400000000001</v>
      </c>
      <c r="F188" s="217"/>
      <c r="G188" s="2">
        <v>0</v>
      </c>
      <c r="H188" s="235">
        <v>45370</v>
      </c>
    </row>
    <row r="189" spans="1:8" ht="22.5" customHeight="1" x14ac:dyDescent="0.2">
      <c r="A189" s="169" t="s">
        <v>1071</v>
      </c>
      <c r="B189" s="86" t="s">
        <v>1283</v>
      </c>
      <c r="C189" s="218">
        <f t="shared" si="2"/>
        <v>291452.7</v>
      </c>
      <c r="D189" s="217"/>
      <c r="E189" s="2">
        <v>291452.7</v>
      </c>
      <c r="F189" s="217"/>
      <c r="G189" s="2">
        <v>0</v>
      </c>
      <c r="H189" s="233">
        <v>45370</v>
      </c>
    </row>
    <row r="190" spans="1:8" ht="22.5" customHeight="1" x14ac:dyDescent="0.2">
      <c r="A190" s="169" t="s">
        <v>1072</v>
      </c>
      <c r="B190" s="86" t="s">
        <v>1283</v>
      </c>
      <c r="C190" s="218">
        <f t="shared" si="2"/>
        <v>85505.88</v>
      </c>
      <c r="D190" s="217"/>
      <c r="E190" s="2">
        <v>85505.88</v>
      </c>
      <c r="F190" s="217"/>
      <c r="G190" s="2">
        <v>0</v>
      </c>
      <c r="H190" s="233">
        <v>45370</v>
      </c>
    </row>
    <row r="191" spans="1:8" ht="22.5" customHeight="1" x14ac:dyDescent="0.2">
      <c r="A191" s="169" t="s">
        <v>1073</v>
      </c>
      <c r="B191" s="86" t="s">
        <v>1284</v>
      </c>
      <c r="C191" s="218">
        <f t="shared" si="2"/>
        <v>18997.990000000002</v>
      </c>
      <c r="D191" s="217"/>
      <c r="E191" s="2">
        <v>18997.990000000002</v>
      </c>
      <c r="F191" s="217"/>
      <c r="G191" s="2">
        <v>0</v>
      </c>
      <c r="H191" s="235">
        <v>45370</v>
      </c>
    </row>
    <row r="192" spans="1:8" ht="22.5" customHeight="1" x14ac:dyDescent="0.2">
      <c r="A192" s="169" t="s">
        <v>1074</v>
      </c>
      <c r="B192" s="86" t="s">
        <v>1284</v>
      </c>
      <c r="C192" s="218">
        <f t="shared" si="2"/>
        <v>20947.5</v>
      </c>
      <c r="D192" s="217"/>
      <c r="E192" s="2">
        <v>20947.5</v>
      </c>
      <c r="F192" s="217"/>
      <c r="G192" s="2">
        <v>0</v>
      </c>
      <c r="H192" s="233">
        <v>45370</v>
      </c>
    </row>
    <row r="193" spans="1:8" ht="22.5" customHeight="1" x14ac:dyDescent="0.2">
      <c r="A193" s="169" t="s">
        <v>1075</v>
      </c>
      <c r="B193" s="86" t="s">
        <v>1284</v>
      </c>
      <c r="C193" s="218">
        <f t="shared" si="2"/>
        <v>49875</v>
      </c>
      <c r="D193" s="217"/>
      <c r="E193" s="2">
        <v>49875</v>
      </c>
      <c r="F193" s="217"/>
      <c r="G193" s="2">
        <v>0</v>
      </c>
      <c r="H193" s="233">
        <v>45370</v>
      </c>
    </row>
    <row r="194" spans="1:8" ht="22.5" customHeight="1" x14ac:dyDescent="0.2">
      <c r="A194" s="169" t="s">
        <v>1076</v>
      </c>
      <c r="B194" s="86" t="s">
        <v>1284</v>
      </c>
      <c r="C194" s="218">
        <f t="shared" si="2"/>
        <v>37620</v>
      </c>
      <c r="D194" s="217"/>
      <c r="E194" s="2">
        <v>37620</v>
      </c>
      <c r="F194" s="217"/>
      <c r="G194" s="2">
        <v>0</v>
      </c>
      <c r="H194" s="235">
        <v>45370</v>
      </c>
    </row>
    <row r="195" spans="1:8" ht="22.5" customHeight="1" x14ac:dyDescent="0.2">
      <c r="A195" s="169" t="s">
        <v>1077</v>
      </c>
      <c r="B195" s="86" t="s">
        <v>1284</v>
      </c>
      <c r="C195" s="218">
        <f t="shared" si="2"/>
        <v>36462.44</v>
      </c>
      <c r="D195" s="217"/>
      <c r="E195" s="2">
        <v>36462.44</v>
      </c>
      <c r="F195" s="217"/>
      <c r="G195" s="2">
        <v>0</v>
      </c>
      <c r="H195" s="233">
        <v>45370</v>
      </c>
    </row>
    <row r="196" spans="1:8" ht="22.5" customHeight="1" x14ac:dyDescent="0.2">
      <c r="A196" s="169" t="s">
        <v>1078</v>
      </c>
      <c r="B196" s="86" t="s">
        <v>1285</v>
      </c>
      <c r="C196" s="218">
        <f t="shared" si="2"/>
        <v>13882.99</v>
      </c>
      <c r="D196" s="217"/>
      <c r="E196" s="2">
        <v>13882.99</v>
      </c>
      <c r="F196" s="217"/>
      <c r="G196" s="2">
        <v>0</v>
      </c>
      <c r="H196" s="233">
        <v>45370</v>
      </c>
    </row>
    <row r="197" spans="1:8" ht="22.5" customHeight="1" x14ac:dyDescent="0.2">
      <c r="A197" s="169" t="s">
        <v>1079</v>
      </c>
      <c r="B197" s="86" t="s">
        <v>1285</v>
      </c>
      <c r="C197" s="218">
        <f t="shared" si="2"/>
        <v>43965.97</v>
      </c>
      <c r="D197" s="217"/>
      <c r="E197" s="2">
        <v>43965.97</v>
      </c>
      <c r="F197" s="217"/>
      <c r="G197" s="2">
        <v>0</v>
      </c>
      <c r="H197" s="235">
        <v>45370</v>
      </c>
    </row>
    <row r="198" spans="1:8" ht="22.5" customHeight="1" x14ac:dyDescent="0.2">
      <c r="A198" s="169" t="s">
        <v>1080</v>
      </c>
      <c r="B198" s="86" t="s">
        <v>1285</v>
      </c>
      <c r="C198" s="218">
        <f t="shared" si="2"/>
        <v>56433.55</v>
      </c>
      <c r="D198" s="217"/>
      <c r="E198" s="2">
        <v>56433.55</v>
      </c>
      <c r="F198" s="217"/>
      <c r="G198" s="2">
        <v>0</v>
      </c>
      <c r="H198" s="233">
        <v>45370</v>
      </c>
    </row>
    <row r="199" spans="1:8" ht="22.5" customHeight="1" x14ac:dyDescent="0.2">
      <c r="A199" s="169" t="s">
        <v>1081</v>
      </c>
      <c r="B199" s="86" t="s">
        <v>1285</v>
      </c>
      <c r="C199" s="218">
        <f t="shared" si="2"/>
        <v>74137.710000000006</v>
      </c>
      <c r="D199" s="217"/>
      <c r="E199" s="2">
        <v>74137.710000000006</v>
      </c>
      <c r="F199" s="217"/>
      <c r="G199" s="2">
        <v>0</v>
      </c>
      <c r="H199" s="233">
        <v>45370</v>
      </c>
    </row>
    <row r="200" spans="1:8" ht="22.5" customHeight="1" x14ac:dyDescent="0.2">
      <c r="A200" s="169" t="s">
        <v>1082</v>
      </c>
      <c r="B200" s="86" t="s">
        <v>1285</v>
      </c>
      <c r="C200" s="218">
        <f t="shared" si="2"/>
        <v>88126.43</v>
      </c>
      <c r="D200" s="217"/>
      <c r="E200" s="2">
        <v>88126.43</v>
      </c>
      <c r="F200" s="217"/>
      <c r="G200" s="2">
        <v>0</v>
      </c>
      <c r="H200" s="235">
        <v>45370</v>
      </c>
    </row>
    <row r="201" spans="1:8" ht="22.5" customHeight="1" x14ac:dyDescent="0.2">
      <c r="A201" s="169" t="s">
        <v>1083</v>
      </c>
      <c r="B201" s="86" t="s">
        <v>1285</v>
      </c>
      <c r="C201" s="218">
        <f t="shared" si="2"/>
        <v>15866.18</v>
      </c>
      <c r="D201" s="217"/>
      <c r="E201" s="2">
        <v>15866.18</v>
      </c>
      <c r="F201" s="217"/>
      <c r="G201" s="2">
        <v>0</v>
      </c>
      <c r="H201" s="233">
        <v>45370</v>
      </c>
    </row>
    <row r="202" spans="1:8" ht="22.5" customHeight="1" x14ac:dyDescent="0.2">
      <c r="A202" s="169" t="s">
        <v>1084</v>
      </c>
      <c r="B202" s="86" t="s">
        <v>1285</v>
      </c>
      <c r="C202" s="218">
        <f t="shared" si="2"/>
        <v>88301.79</v>
      </c>
      <c r="D202" s="217"/>
      <c r="E202" s="2">
        <v>88301.79</v>
      </c>
      <c r="F202" s="217"/>
      <c r="G202" s="2">
        <v>0</v>
      </c>
      <c r="H202" s="233">
        <v>45370</v>
      </c>
    </row>
    <row r="203" spans="1:8" ht="22.5" customHeight="1" x14ac:dyDescent="0.2">
      <c r="A203" s="169" t="s">
        <v>1085</v>
      </c>
      <c r="B203" s="86" t="s">
        <v>1285</v>
      </c>
      <c r="C203" s="218">
        <f t="shared" si="2"/>
        <v>11598</v>
      </c>
      <c r="D203" s="217"/>
      <c r="E203" s="2">
        <v>11598</v>
      </c>
      <c r="F203" s="217"/>
      <c r="G203" s="2">
        <v>0</v>
      </c>
      <c r="H203" s="235">
        <v>45370</v>
      </c>
    </row>
    <row r="204" spans="1:8" ht="22.5" customHeight="1" x14ac:dyDescent="0.2">
      <c r="A204" s="169" t="s">
        <v>1086</v>
      </c>
      <c r="B204" s="86" t="s">
        <v>1286</v>
      </c>
      <c r="C204" s="218">
        <f t="shared" si="2"/>
        <v>56979.95</v>
      </c>
      <c r="D204" s="217"/>
      <c r="E204" s="2">
        <v>56979.95</v>
      </c>
      <c r="F204" s="217"/>
      <c r="G204" s="2">
        <v>0</v>
      </c>
      <c r="H204" s="233">
        <v>45370</v>
      </c>
    </row>
    <row r="205" spans="1:8" ht="22.5" customHeight="1" x14ac:dyDescent="0.2">
      <c r="A205" s="169" t="s">
        <v>1087</v>
      </c>
      <c r="B205" s="86" t="s">
        <v>1286</v>
      </c>
      <c r="C205" s="218">
        <f t="shared" si="2"/>
        <v>50654.78</v>
      </c>
      <c r="D205" s="217"/>
      <c r="E205" s="2">
        <v>50654.78</v>
      </c>
      <c r="F205" s="217"/>
      <c r="G205" s="2">
        <v>0</v>
      </c>
      <c r="H205" s="233">
        <v>45370</v>
      </c>
    </row>
    <row r="206" spans="1:8" ht="22.5" customHeight="1" x14ac:dyDescent="0.2">
      <c r="A206" s="169" t="s">
        <v>1088</v>
      </c>
      <c r="B206" s="86" t="s">
        <v>1286</v>
      </c>
      <c r="C206" s="218">
        <f t="shared" ref="C206:C269" si="3">SUM(D206:G206)</f>
        <v>72000</v>
      </c>
      <c r="D206" s="217"/>
      <c r="E206" s="2">
        <v>72000</v>
      </c>
      <c r="F206" s="217"/>
      <c r="G206" s="2">
        <v>0</v>
      </c>
      <c r="H206" s="235">
        <v>45370</v>
      </c>
    </row>
    <row r="207" spans="1:8" ht="22.5" customHeight="1" x14ac:dyDescent="0.2">
      <c r="A207" s="169" t="s">
        <v>1089</v>
      </c>
      <c r="B207" s="86" t="s">
        <v>1286</v>
      </c>
      <c r="C207" s="218">
        <f t="shared" si="3"/>
        <v>52836.19</v>
      </c>
      <c r="D207" s="217"/>
      <c r="E207" s="2">
        <v>52836.19</v>
      </c>
      <c r="F207" s="217"/>
      <c r="G207" s="2">
        <v>0</v>
      </c>
      <c r="H207" s="233">
        <v>45370</v>
      </c>
    </row>
    <row r="208" spans="1:8" ht="22.5" customHeight="1" x14ac:dyDescent="0.2">
      <c r="A208" s="169" t="s">
        <v>1090</v>
      </c>
      <c r="B208" s="86" t="s">
        <v>1287</v>
      </c>
      <c r="C208" s="218">
        <f t="shared" si="3"/>
        <v>172626.9</v>
      </c>
      <c r="D208" s="217"/>
      <c r="E208" s="2">
        <v>172626.9</v>
      </c>
      <c r="F208" s="217"/>
      <c r="G208" s="2">
        <v>0</v>
      </c>
      <c r="H208" s="233">
        <v>45370</v>
      </c>
    </row>
    <row r="209" spans="1:8" ht="22.5" customHeight="1" x14ac:dyDescent="0.2">
      <c r="A209" s="169" t="s">
        <v>1091</v>
      </c>
      <c r="B209" s="86" t="s">
        <v>1287</v>
      </c>
      <c r="C209" s="218">
        <f t="shared" si="3"/>
        <v>90769.94</v>
      </c>
      <c r="D209" s="217"/>
      <c r="E209" s="2">
        <v>90769.94</v>
      </c>
      <c r="F209" s="217"/>
      <c r="G209" s="2">
        <v>0</v>
      </c>
      <c r="H209" s="235">
        <v>45370</v>
      </c>
    </row>
    <row r="210" spans="1:8" ht="22.5" customHeight="1" x14ac:dyDescent="0.2">
      <c r="A210" s="169" t="s">
        <v>1092</v>
      </c>
      <c r="B210" s="86" t="s">
        <v>1287</v>
      </c>
      <c r="C210" s="218">
        <f t="shared" si="3"/>
        <v>19250</v>
      </c>
      <c r="D210" s="217"/>
      <c r="E210" s="2">
        <v>19250</v>
      </c>
      <c r="F210" s="217"/>
      <c r="G210" s="2">
        <v>0</v>
      </c>
      <c r="H210" s="233">
        <v>45370</v>
      </c>
    </row>
    <row r="211" spans="1:8" ht="22.5" customHeight="1" x14ac:dyDescent="0.2">
      <c r="A211" s="169" t="s">
        <v>1093</v>
      </c>
      <c r="B211" s="86" t="s">
        <v>1287</v>
      </c>
      <c r="C211" s="218">
        <f t="shared" si="3"/>
        <v>59586.97</v>
      </c>
      <c r="D211" s="217"/>
      <c r="E211" s="2">
        <v>59586.97</v>
      </c>
      <c r="F211" s="217"/>
      <c r="G211" s="2">
        <v>0</v>
      </c>
      <c r="H211" s="233">
        <v>45370</v>
      </c>
    </row>
    <row r="212" spans="1:8" ht="22.5" customHeight="1" x14ac:dyDescent="0.2">
      <c r="A212" s="169" t="s">
        <v>1094</v>
      </c>
      <c r="B212" s="86" t="s">
        <v>1288</v>
      </c>
      <c r="C212" s="218">
        <f t="shared" si="3"/>
        <v>26572</v>
      </c>
      <c r="D212" s="217"/>
      <c r="E212" s="2">
        <v>26572</v>
      </c>
      <c r="F212" s="217"/>
      <c r="G212" s="2">
        <v>0</v>
      </c>
      <c r="H212" s="235">
        <v>45370</v>
      </c>
    </row>
    <row r="213" spans="1:8" ht="22.5" customHeight="1" x14ac:dyDescent="0.2">
      <c r="A213" s="169" t="s">
        <v>1095</v>
      </c>
      <c r="B213" s="86" t="s">
        <v>1288</v>
      </c>
      <c r="C213" s="218">
        <f t="shared" si="3"/>
        <v>67797.679999999993</v>
      </c>
      <c r="D213" s="217"/>
      <c r="E213" s="2">
        <v>67797.679999999993</v>
      </c>
      <c r="F213" s="217"/>
      <c r="G213" s="2">
        <v>0</v>
      </c>
      <c r="H213" s="233">
        <v>45370</v>
      </c>
    </row>
    <row r="214" spans="1:8" ht="22.5" customHeight="1" x14ac:dyDescent="0.2">
      <c r="A214" s="169" t="s">
        <v>1096</v>
      </c>
      <c r="B214" s="86" t="s">
        <v>1288</v>
      </c>
      <c r="C214" s="218">
        <f t="shared" si="3"/>
        <v>95608.65</v>
      </c>
      <c r="D214" s="217"/>
      <c r="E214" s="2">
        <v>95608.65</v>
      </c>
      <c r="F214" s="217"/>
      <c r="G214" s="2">
        <v>0</v>
      </c>
      <c r="H214" s="233">
        <v>45370</v>
      </c>
    </row>
    <row r="215" spans="1:8" ht="22.5" customHeight="1" x14ac:dyDescent="0.2">
      <c r="A215" s="169" t="s">
        <v>1097</v>
      </c>
      <c r="B215" s="86" t="s">
        <v>1288</v>
      </c>
      <c r="C215" s="218">
        <f t="shared" si="3"/>
        <v>50487</v>
      </c>
      <c r="D215" s="217"/>
      <c r="E215" s="2">
        <v>50487</v>
      </c>
      <c r="F215" s="217"/>
      <c r="G215" s="2">
        <v>0</v>
      </c>
      <c r="H215" s="235">
        <v>45370</v>
      </c>
    </row>
    <row r="216" spans="1:8" ht="22.5" customHeight="1" x14ac:dyDescent="0.2">
      <c r="A216" s="169" t="s">
        <v>1098</v>
      </c>
      <c r="B216" s="86" t="s">
        <v>1289</v>
      </c>
      <c r="C216" s="218">
        <f t="shared" si="3"/>
        <v>80873.850000000006</v>
      </c>
      <c r="D216" s="217"/>
      <c r="E216" s="2">
        <v>80873.850000000006</v>
      </c>
      <c r="F216" s="217"/>
      <c r="G216" s="2">
        <v>0</v>
      </c>
      <c r="H216" s="233">
        <v>45370</v>
      </c>
    </row>
    <row r="217" spans="1:8" ht="22.5" customHeight="1" x14ac:dyDescent="0.2">
      <c r="A217" s="169" t="s">
        <v>1099</v>
      </c>
      <c r="B217" s="86" t="s">
        <v>1290</v>
      </c>
      <c r="C217" s="218">
        <f t="shared" si="3"/>
        <v>89373.23</v>
      </c>
      <c r="D217" s="217"/>
      <c r="E217" s="2">
        <v>89373.23</v>
      </c>
      <c r="F217" s="217"/>
      <c r="G217" s="2">
        <v>0</v>
      </c>
      <c r="H217" s="233">
        <v>45370</v>
      </c>
    </row>
    <row r="218" spans="1:8" ht="22.5" customHeight="1" x14ac:dyDescent="0.2">
      <c r="A218" s="169" t="s">
        <v>1100</v>
      </c>
      <c r="B218" s="86" t="s">
        <v>1290</v>
      </c>
      <c r="C218" s="218">
        <f t="shared" si="3"/>
        <v>42894.5</v>
      </c>
      <c r="D218" s="217"/>
      <c r="E218" s="2">
        <v>42894.5</v>
      </c>
      <c r="F218" s="217"/>
      <c r="G218" s="2">
        <v>0</v>
      </c>
      <c r="H218" s="235">
        <v>45370</v>
      </c>
    </row>
    <row r="219" spans="1:8" ht="22.5" customHeight="1" x14ac:dyDescent="0.2">
      <c r="A219" s="169" t="s">
        <v>1101</v>
      </c>
      <c r="B219" s="86" t="s">
        <v>1291</v>
      </c>
      <c r="C219" s="218">
        <f t="shared" si="3"/>
        <v>93523.65</v>
      </c>
      <c r="D219" s="217"/>
      <c r="E219" s="2">
        <v>93523.65</v>
      </c>
      <c r="F219" s="217"/>
      <c r="G219" s="2">
        <v>0</v>
      </c>
      <c r="H219" s="233">
        <v>45370</v>
      </c>
    </row>
    <row r="220" spans="1:8" ht="22.5" customHeight="1" x14ac:dyDescent="0.2">
      <c r="A220" s="169" t="s">
        <v>1102</v>
      </c>
      <c r="B220" s="86" t="s">
        <v>1292</v>
      </c>
      <c r="C220" s="218">
        <f t="shared" si="3"/>
        <v>29458.560000000001</v>
      </c>
      <c r="D220" s="217"/>
      <c r="E220" s="2">
        <v>29458.560000000001</v>
      </c>
      <c r="F220" s="217"/>
      <c r="G220" s="2">
        <v>0</v>
      </c>
      <c r="H220" s="233">
        <v>45370</v>
      </c>
    </row>
    <row r="221" spans="1:8" ht="22.5" customHeight="1" x14ac:dyDescent="0.2">
      <c r="A221" s="169" t="s">
        <v>1103</v>
      </c>
      <c r="B221" s="86" t="s">
        <v>1292</v>
      </c>
      <c r="C221" s="218">
        <f t="shared" si="3"/>
        <v>30000</v>
      </c>
      <c r="D221" s="217"/>
      <c r="E221" s="2">
        <v>30000</v>
      </c>
      <c r="F221" s="217"/>
      <c r="G221" s="2">
        <v>0</v>
      </c>
      <c r="H221" s="235">
        <v>45370</v>
      </c>
    </row>
    <row r="222" spans="1:8" ht="22.5" customHeight="1" x14ac:dyDescent="0.2">
      <c r="A222" s="169" t="s">
        <v>1104</v>
      </c>
      <c r="B222" s="86" t="s">
        <v>1292</v>
      </c>
      <c r="C222" s="218">
        <f t="shared" si="3"/>
        <v>49564.35</v>
      </c>
      <c r="D222" s="217"/>
      <c r="E222" s="2">
        <v>49564.35</v>
      </c>
      <c r="F222" s="217"/>
      <c r="G222" s="2">
        <v>0</v>
      </c>
      <c r="H222" s="233">
        <v>45370</v>
      </c>
    </row>
    <row r="223" spans="1:8" ht="22.5" customHeight="1" x14ac:dyDescent="0.2">
      <c r="A223" s="169" t="s">
        <v>1105</v>
      </c>
      <c r="B223" s="86" t="s">
        <v>1292</v>
      </c>
      <c r="C223" s="218">
        <f t="shared" si="3"/>
        <v>26565</v>
      </c>
      <c r="D223" s="217"/>
      <c r="E223" s="2">
        <v>26565</v>
      </c>
      <c r="F223" s="217"/>
      <c r="G223" s="2">
        <v>0</v>
      </c>
      <c r="H223" s="233">
        <v>45370</v>
      </c>
    </row>
    <row r="224" spans="1:8" ht="22.5" customHeight="1" x14ac:dyDescent="0.2">
      <c r="A224" s="169" t="s">
        <v>1106</v>
      </c>
      <c r="B224" s="86" t="s">
        <v>1293</v>
      </c>
      <c r="C224" s="218">
        <f t="shared" si="3"/>
        <v>73759.98</v>
      </c>
      <c r="D224" s="217"/>
      <c r="E224" s="2">
        <v>73759.98</v>
      </c>
      <c r="F224" s="217"/>
      <c r="G224" s="2">
        <v>0</v>
      </c>
      <c r="H224" s="235">
        <v>45370</v>
      </c>
    </row>
    <row r="225" spans="1:8" ht="22.5" customHeight="1" x14ac:dyDescent="0.2">
      <c r="A225" s="169" t="s">
        <v>1107</v>
      </c>
      <c r="B225" s="86" t="s">
        <v>1293</v>
      </c>
      <c r="C225" s="218">
        <f t="shared" si="3"/>
        <v>5247.8</v>
      </c>
      <c r="D225" s="217"/>
      <c r="E225" s="2">
        <v>5247.8</v>
      </c>
      <c r="F225" s="217"/>
      <c r="G225" s="2">
        <v>0</v>
      </c>
      <c r="H225" s="233">
        <v>45370</v>
      </c>
    </row>
    <row r="226" spans="1:8" ht="22.5" customHeight="1" x14ac:dyDescent="0.2">
      <c r="A226" s="169" t="s">
        <v>1108</v>
      </c>
      <c r="B226" s="86" t="s">
        <v>1293</v>
      </c>
      <c r="C226" s="218">
        <f t="shared" si="3"/>
        <v>26378.84</v>
      </c>
      <c r="D226" s="217"/>
      <c r="E226" s="2">
        <v>26378.84</v>
      </c>
      <c r="F226" s="217"/>
      <c r="G226" s="2">
        <v>0</v>
      </c>
      <c r="H226" s="233">
        <v>45370</v>
      </c>
    </row>
    <row r="227" spans="1:8" ht="22.5" customHeight="1" x14ac:dyDescent="0.2">
      <c r="A227" s="169" t="s">
        <v>1109</v>
      </c>
      <c r="B227" s="86" t="s">
        <v>1293</v>
      </c>
      <c r="C227" s="218">
        <f t="shared" si="3"/>
        <v>136525.54</v>
      </c>
      <c r="D227" s="217"/>
      <c r="E227" s="2">
        <v>136525.54</v>
      </c>
      <c r="F227" s="217"/>
      <c r="G227" s="2">
        <v>0</v>
      </c>
      <c r="H227" s="235">
        <v>45370</v>
      </c>
    </row>
    <row r="228" spans="1:8" ht="22.5" customHeight="1" x14ac:dyDescent="0.2">
      <c r="A228" s="169" t="s">
        <v>1110</v>
      </c>
      <c r="B228" s="86" t="s">
        <v>1293</v>
      </c>
      <c r="C228" s="218">
        <f t="shared" si="3"/>
        <v>49169.760000000002</v>
      </c>
      <c r="D228" s="217"/>
      <c r="E228" s="2">
        <v>49169.760000000002</v>
      </c>
      <c r="F228" s="217"/>
      <c r="G228" s="2">
        <v>0</v>
      </c>
      <c r="H228" s="233">
        <v>45370</v>
      </c>
    </row>
    <row r="229" spans="1:8" ht="22.5" customHeight="1" x14ac:dyDescent="0.2">
      <c r="A229" s="169" t="s">
        <v>1111</v>
      </c>
      <c r="B229" s="86" t="s">
        <v>1293</v>
      </c>
      <c r="C229" s="218">
        <f t="shared" si="3"/>
        <v>49271.75</v>
      </c>
      <c r="D229" s="217"/>
      <c r="E229" s="2">
        <v>49271.75</v>
      </c>
      <c r="F229" s="217"/>
      <c r="G229" s="2">
        <v>0</v>
      </c>
      <c r="H229" s="233">
        <v>45370</v>
      </c>
    </row>
    <row r="230" spans="1:8" ht="22.5" customHeight="1" x14ac:dyDescent="0.2">
      <c r="A230" s="169" t="s">
        <v>1112</v>
      </c>
      <c r="B230" s="86" t="s">
        <v>1224</v>
      </c>
      <c r="C230" s="218">
        <f t="shared" si="3"/>
        <v>99999.9</v>
      </c>
      <c r="D230" s="217"/>
      <c r="E230" s="2">
        <v>99999.9</v>
      </c>
      <c r="F230" s="217"/>
      <c r="G230" s="2">
        <v>0</v>
      </c>
      <c r="H230" s="235">
        <v>45370</v>
      </c>
    </row>
    <row r="231" spans="1:8" ht="22.5" customHeight="1" x14ac:dyDescent="0.2">
      <c r="A231" s="169" t="s">
        <v>1113</v>
      </c>
      <c r="B231" s="86" t="s">
        <v>1224</v>
      </c>
      <c r="C231" s="218">
        <f t="shared" si="3"/>
        <v>50000</v>
      </c>
      <c r="D231" s="217"/>
      <c r="E231" s="2">
        <v>50000</v>
      </c>
      <c r="F231" s="217"/>
      <c r="G231" s="2">
        <v>0</v>
      </c>
      <c r="H231" s="233">
        <v>45370</v>
      </c>
    </row>
    <row r="232" spans="1:8" ht="22.5" customHeight="1" x14ac:dyDescent="0.2">
      <c r="A232" s="169" t="s">
        <v>1114</v>
      </c>
      <c r="B232" s="86" t="s">
        <v>1224</v>
      </c>
      <c r="C232" s="218">
        <f t="shared" si="3"/>
        <v>27926.25</v>
      </c>
      <c r="D232" s="217"/>
      <c r="E232" s="2">
        <v>27926.25</v>
      </c>
      <c r="F232" s="217"/>
      <c r="G232" s="2">
        <v>0</v>
      </c>
      <c r="H232" s="233">
        <v>45370</v>
      </c>
    </row>
    <row r="233" spans="1:8" ht="22.5" customHeight="1" x14ac:dyDescent="0.2">
      <c r="A233" s="169" t="s">
        <v>1115</v>
      </c>
      <c r="B233" s="86" t="s">
        <v>1224</v>
      </c>
      <c r="C233" s="218">
        <f t="shared" si="3"/>
        <v>37053.870000000003</v>
      </c>
      <c r="D233" s="217"/>
      <c r="E233" s="2">
        <v>37053.870000000003</v>
      </c>
      <c r="F233" s="217"/>
      <c r="G233" s="2">
        <v>0</v>
      </c>
      <c r="H233" s="235">
        <v>45370</v>
      </c>
    </row>
    <row r="234" spans="1:8" ht="22.5" customHeight="1" x14ac:dyDescent="0.2">
      <c r="A234" s="169" t="s">
        <v>1116</v>
      </c>
      <c r="B234" s="86" t="s">
        <v>1224</v>
      </c>
      <c r="C234" s="218">
        <f t="shared" si="3"/>
        <v>21309.93</v>
      </c>
      <c r="D234" s="217"/>
      <c r="E234" s="2">
        <v>21309.93</v>
      </c>
      <c r="F234" s="217"/>
      <c r="G234" s="2">
        <v>0</v>
      </c>
      <c r="H234" s="233">
        <v>45370</v>
      </c>
    </row>
    <row r="235" spans="1:8" ht="22.5" customHeight="1" x14ac:dyDescent="0.2">
      <c r="A235" s="169" t="s">
        <v>1117</v>
      </c>
      <c r="B235" s="86" t="s">
        <v>1294</v>
      </c>
      <c r="C235" s="218">
        <f t="shared" si="3"/>
        <v>45911.8</v>
      </c>
      <c r="D235" s="217"/>
      <c r="E235" s="2">
        <v>45911.8</v>
      </c>
      <c r="F235" s="217"/>
      <c r="G235" s="2">
        <v>0</v>
      </c>
      <c r="H235" s="233">
        <v>45370</v>
      </c>
    </row>
    <row r="236" spans="1:8" ht="22.5" customHeight="1" x14ac:dyDescent="0.2">
      <c r="A236" s="169" t="s">
        <v>1118</v>
      </c>
      <c r="B236" s="86" t="s">
        <v>1294</v>
      </c>
      <c r="C236" s="218">
        <f t="shared" si="3"/>
        <v>37833.01</v>
      </c>
      <c r="D236" s="217"/>
      <c r="E236" s="2">
        <v>37833.01</v>
      </c>
      <c r="F236" s="217"/>
      <c r="G236" s="2">
        <v>0</v>
      </c>
      <c r="H236" s="235">
        <v>45370</v>
      </c>
    </row>
    <row r="237" spans="1:8" ht="22.5" customHeight="1" x14ac:dyDescent="0.2">
      <c r="A237" s="169" t="s">
        <v>1119</v>
      </c>
      <c r="B237" s="86" t="s">
        <v>1294</v>
      </c>
      <c r="C237" s="218">
        <f t="shared" si="3"/>
        <v>39988.39</v>
      </c>
      <c r="D237" s="217"/>
      <c r="E237" s="2">
        <v>39988.39</v>
      </c>
      <c r="F237" s="217"/>
      <c r="G237" s="2">
        <v>0</v>
      </c>
      <c r="H237" s="233">
        <v>45370</v>
      </c>
    </row>
    <row r="238" spans="1:8" ht="22.5" customHeight="1" x14ac:dyDescent="0.2">
      <c r="A238" s="169" t="s">
        <v>1120</v>
      </c>
      <c r="B238" s="86" t="s">
        <v>1294</v>
      </c>
      <c r="C238" s="218">
        <f t="shared" si="3"/>
        <v>50000</v>
      </c>
      <c r="D238" s="217"/>
      <c r="E238" s="2">
        <v>50000</v>
      </c>
      <c r="F238" s="217"/>
      <c r="G238" s="2">
        <v>0</v>
      </c>
      <c r="H238" s="233">
        <v>45370</v>
      </c>
    </row>
    <row r="239" spans="1:8" ht="22.5" customHeight="1" x14ac:dyDescent="0.2">
      <c r="A239" s="169" t="s">
        <v>1121</v>
      </c>
      <c r="B239" s="86" t="s">
        <v>1294</v>
      </c>
      <c r="C239" s="218">
        <f t="shared" si="3"/>
        <v>16263.37</v>
      </c>
      <c r="D239" s="217"/>
      <c r="E239" s="2">
        <v>16263.37</v>
      </c>
      <c r="F239" s="217"/>
      <c r="G239" s="2">
        <v>0</v>
      </c>
      <c r="H239" s="235">
        <v>45370</v>
      </c>
    </row>
    <row r="240" spans="1:8" ht="22.5" customHeight="1" x14ac:dyDescent="0.2">
      <c r="A240" s="169" t="s">
        <v>1122</v>
      </c>
      <c r="B240" s="86" t="s">
        <v>1294</v>
      </c>
      <c r="C240" s="218">
        <f t="shared" si="3"/>
        <v>26829.73</v>
      </c>
      <c r="D240" s="217"/>
      <c r="E240" s="2">
        <v>26829.73</v>
      </c>
      <c r="F240" s="217"/>
      <c r="G240" s="2">
        <v>0</v>
      </c>
      <c r="H240" s="233">
        <v>45370</v>
      </c>
    </row>
    <row r="241" spans="1:8" ht="22.5" customHeight="1" x14ac:dyDescent="0.2">
      <c r="A241" s="169" t="s">
        <v>1123</v>
      </c>
      <c r="B241" s="86" t="s">
        <v>1294</v>
      </c>
      <c r="C241" s="218">
        <f t="shared" si="3"/>
        <v>17705.34</v>
      </c>
      <c r="D241" s="217"/>
      <c r="E241" s="2">
        <v>17705.34</v>
      </c>
      <c r="F241" s="217"/>
      <c r="G241" s="2">
        <v>0</v>
      </c>
      <c r="H241" s="233">
        <v>45370</v>
      </c>
    </row>
    <row r="242" spans="1:8" ht="22.5" customHeight="1" x14ac:dyDescent="0.2">
      <c r="A242" s="169" t="s">
        <v>1124</v>
      </c>
      <c r="B242" s="86" t="s">
        <v>1294</v>
      </c>
      <c r="C242" s="218">
        <f t="shared" si="3"/>
        <v>18396.060000000001</v>
      </c>
      <c r="D242" s="217"/>
      <c r="E242" s="2">
        <v>18396.060000000001</v>
      </c>
      <c r="F242" s="217"/>
      <c r="G242" s="2">
        <v>0</v>
      </c>
      <c r="H242" s="235">
        <v>45370</v>
      </c>
    </row>
    <row r="243" spans="1:8" ht="22.5" customHeight="1" x14ac:dyDescent="0.2">
      <c r="A243" s="169" t="s">
        <v>1125</v>
      </c>
      <c r="B243" s="86" t="s">
        <v>1294</v>
      </c>
      <c r="C243" s="218">
        <f t="shared" si="3"/>
        <v>74409.350000000006</v>
      </c>
      <c r="D243" s="217"/>
      <c r="E243" s="2">
        <v>74409.350000000006</v>
      </c>
      <c r="F243" s="217"/>
      <c r="G243" s="2">
        <v>0</v>
      </c>
      <c r="H243" s="233">
        <v>45370</v>
      </c>
    </row>
    <row r="244" spans="1:8" ht="22.5" customHeight="1" x14ac:dyDescent="0.2">
      <c r="A244" s="169" t="s">
        <v>1126</v>
      </c>
      <c r="B244" s="86" t="s">
        <v>1294</v>
      </c>
      <c r="C244" s="218">
        <f t="shared" si="3"/>
        <v>36900</v>
      </c>
      <c r="D244" s="217"/>
      <c r="E244" s="2">
        <v>36900</v>
      </c>
      <c r="F244" s="217"/>
      <c r="G244" s="2">
        <v>0</v>
      </c>
      <c r="H244" s="233">
        <v>45370</v>
      </c>
    </row>
    <row r="245" spans="1:8" ht="22.5" customHeight="1" x14ac:dyDescent="0.2">
      <c r="A245" s="169" t="s">
        <v>1127</v>
      </c>
      <c r="B245" s="86" t="s">
        <v>1294</v>
      </c>
      <c r="C245" s="218">
        <f t="shared" si="3"/>
        <v>41572.86</v>
      </c>
      <c r="D245" s="217"/>
      <c r="E245" s="2">
        <v>41572.86</v>
      </c>
      <c r="F245" s="217"/>
      <c r="G245" s="2">
        <v>0</v>
      </c>
      <c r="H245" s="235">
        <v>45370</v>
      </c>
    </row>
    <row r="246" spans="1:8" ht="22.5" customHeight="1" x14ac:dyDescent="0.2">
      <c r="A246" s="169" t="s">
        <v>1128</v>
      </c>
      <c r="B246" s="86" t="s">
        <v>1295</v>
      </c>
      <c r="C246" s="218">
        <f t="shared" si="3"/>
        <v>48392.480000000003</v>
      </c>
      <c r="D246" s="217"/>
      <c r="E246" s="2">
        <v>48392.480000000003</v>
      </c>
      <c r="F246" s="217"/>
      <c r="G246" s="2">
        <v>0</v>
      </c>
      <c r="H246" s="233">
        <v>45370</v>
      </c>
    </row>
    <row r="247" spans="1:8" ht="22.5" customHeight="1" x14ac:dyDescent="0.2">
      <c r="A247" s="169" t="s">
        <v>1129</v>
      </c>
      <c r="B247" s="86" t="s">
        <v>1295</v>
      </c>
      <c r="C247" s="218">
        <f t="shared" si="3"/>
        <v>17699.75</v>
      </c>
      <c r="D247" s="217"/>
      <c r="E247" s="2">
        <v>17699.75</v>
      </c>
      <c r="F247" s="217"/>
      <c r="G247" s="2">
        <v>0</v>
      </c>
      <c r="H247" s="233">
        <v>45370</v>
      </c>
    </row>
    <row r="248" spans="1:8" ht="22.5" customHeight="1" x14ac:dyDescent="0.2">
      <c r="A248" s="169" t="s">
        <v>1130</v>
      </c>
      <c r="B248" s="86" t="s">
        <v>1295</v>
      </c>
      <c r="C248" s="218">
        <f t="shared" si="3"/>
        <v>32827.370000000003</v>
      </c>
      <c r="D248" s="217"/>
      <c r="E248" s="2">
        <v>32827.370000000003</v>
      </c>
      <c r="F248" s="217"/>
      <c r="G248" s="2">
        <v>0</v>
      </c>
      <c r="H248" s="235">
        <v>45370</v>
      </c>
    </row>
    <row r="249" spans="1:8" ht="22.5" customHeight="1" x14ac:dyDescent="0.2">
      <c r="A249" s="169" t="s">
        <v>1131</v>
      </c>
      <c r="B249" s="86" t="s">
        <v>1296</v>
      </c>
      <c r="C249" s="218">
        <f t="shared" si="3"/>
        <v>105172.83</v>
      </c>
      <c r="D249" s="217"/>
      <c r="E249" s="2">
        <v>105172.83</v>
      </c>
      <c r="F249" s="217"/>
      <c r="G249" s="2">
        <v>0</v>
      </c>
      <c r="H249" s="233">
        <v>45370</v>
      </c>
    </row>
    <row r="250" spans="1:8" ht="22.5" customHeight="1" x14ac:dyDescent="0.2">
      <c r="A250" s="169" t="s">
        <v>1132</v>
      </c>
      <c r="B250" s="86" t="s">
        <v>1297</v>
      </c>
      <c r="C250" s="218">
        <f t="shared" si="3"/>
        <v>49500</v>
      </c>
      <c r="D250" s="217"/>
      <c r="E250" s="2">
        <v>49500</v>
      </c>
      <c r="F250" s="217"/>
      <c r="G250" s="2">
        <v>0</v>
      </c>
      <c r="H250" s="233">
        <v>45370</v>
      </c>
    </row>
    <row r="251" spans="1:8" ht="22.5" customHeight="1" x14ac:dyDescent="0.2">
      <c r="A251" s="169" t="s">
        <v>1133</v>
      </c>
      <c r="B251" s="86" t="s">
        <v>1297</v>
      </c>
      <c r="C251" s="218">
        <f t="shared" si="3"/>
        <v>49445</v>
      </c>
      <c r="D251" s="217"/>
      <c r="E251" s="2">
        <v>49445</v>
      </c>
      <c r="F251" s="217"/>
      <c r="G251" s="2">
        <v>0</v>
      </c>
      <c r="H251" s="235">
        <v>45370</v>
      </c>
    </row>
    <row r="252" spans="1:8" ht="22.5" customHeight="1" x14ac:dyDescent="0.2">
      <c r="A252" s="169" t="s">
        <v>1134</v>
      </c>
      <c r="B252" s="86" t="s">
        <v>1297</v>
      </c>
      <c r="C252" s="218">
        <f t="shared" si="3"/>
        <v>25672.9</v>
      </c>
      <c r="D252" s="217"/>
      <c r="E252" s="2">
        <v>25672.9</v>
      </c>
      <c r="F252" s="217"/>
      <c r="G252" s="2">
        <v>0</v>
      </c>
      <c r="H252" s="233">
        <v>45370</v>
      </c>
    </row>
    <row r="253" spans="1:8" ht="22.5" customHeight="1" x14ac:dyDescent="0.2">
      <c r="A253" s="169" t="s">
        <v>1135</v>
      </c>
      <c r="B253" s="86" t="s">
        <v>1297</v>
      </c>
      <c r="C253" s="218">
        <f t="shared" si="3"/>
        <v>37246.269999999997</v>
      </c>
      <c r="D253" s="217"/>
      <c r="E253" s="2">
        <v>37246.269999999997</v>
      </c>
      <c r="F253" s="217"/>
      <c r="G253" s="2">
        <v>0</v>
      </c>
      <c r="H253" s="233">
        <v>45370</v>
      </c>
    </row>
    <row r="254" spans="1:8" ht="22.5" customHeight="1" x14ac:dyDescent="0.2">
      <c r="A254" s="169" t="s">
        <v>1136</v>
      </c>
      <c r="B254" s="86" t="s">
        <v>1231</v>
      </c>
      <c r="C254" s="218">
        <f t="shared" si="3"/>
        <v>29800.560000000001</v>
      </c>
      <c r="D254" s="217"/>
      <c r="E254" s="2">
        <v>29800.560000000001</v>
      </c>
      <c r="F254" s="217"/>
      <c r="G254" s="2">
        <v>0</v>
      </c>
      <c r="H254" s="235">
        <v>45370</v>
      </c>
    </row>
    <row r="255" spans="1:8" ht="22.5" customHeight="1" x14ac:dyDescent="0.2">
      <c r="A255" s="169" t="s">
        <v>1137</v>
      </c>
      <c r="B255" s="86" t="s">
        <v>1231</v>
      </c>
      <c r="C255" s="218">
        <f t="shared" si="3"/>
        <v>22303.9</v>
      </c>
      <c r="D255" s="217"/>
      <c r="E255" s="2">
        <v>22303.9</v>
      </c>
      <c r="F255" s="217"/>
      <c r="G255" s="2">
        <v>0</v>
      </c>
      <c r="H255" s="233">
        <v>45370</v>
      </c>
    </row>
    <row r="256" spans="1:8" ht="22.5" customHeight="1" x14ac:dyDescent="0.2">
      <c r="A256" s="169" t="s">
        <v>1138</v>
      </c>
      <c r="B256" s="86" t="s">
        <v>1231</v>
      </c>
      <c r="C256" s="218">
        <f t="shared" si="3"/>
        <v>17696.22</v>
      </c>
      <c r="D256" s="217"/>
      <c r="E256" s="2">
        <v>17696.22</v>
      </c>
      <c r="F256" s="217"/>
      <c r="G256" s="2">
        <v>0</v>
      </c>
      <c r="H256" s="233">
        <v>45370</v>
      </c>
    </row>
    <row r="257" spans="1:8" ht="22.5" customHeight="1" x14ac:dyDescent="0.2">
      <c r="A257" s="169" t="s">
        <v>1139</v>
      </c>
      <c r="B257" s="86" t="s">
        <v>1231</v>
      </c>
      <c r="C257" s="218">
        <f t="shared" si="3"/>
        <v>27749.51</v>
      </c>
      <c r="D257" s="217"/>
      <c r="E257" s="2">
        <v>27749.51</v>
      </c>
      <c r="F257" s="217"/>
      <c r="G257" s="2">
        <v>0</v>
      </c>
      <c r="H257" s="235">
        <v>45370</v>
      </c>
    </row>
    <row r="258" spans="1:8" ht="22.5" customHeight="1" x14ac:dyDescent="0.2">
      <c r="A258" s="169" t="s">
        <v>1140</v>
      </c>
      <c r="B258" s="86" t="s">
        <v>1231</v>
      </c>
      <c r="C258" s="218">
        <f t="shared" si="3"/>
        <v>19297.830000000002</v>
      </c>
      <c r="D258" s="217"/>
      <c r="E258" s="2">
        <v>19297.830000000002</v>
      </c>
      <c r="F258" s="217"/>
      <c r="G258" s="2">
        <v>0</v>
      </c>
      <c r="H258" s="233">
        <v>45370</v>
      </c>
    </row>
    <row r="259" spans="1:8" ht="22.5" customHeight="1" x14ac:dyDescent="0.2">
      <c r="A259" s="169" t="s">
        <v>1141</v>
      </c>
      <c r="B259" s="86" t="s">
        <v>1231</v>
      </c>
      <c r="C259" s="218">
        <f t="shared" si="3"/>
        <v>49999.839999999997</v>
      </c>
      <c r="D259" s="217"/>
      <c r="E259" s="2">
        <v>49999.839999999997</v>
      </c>
      <c r="F259" s="217"/>
      <c r="G259" s="2">
        <v>0</v>
      </c>
      <c r="H259" s="233">
        <v>45370</v>
      </c>
    </row>
    <row r="260" spans="1:8" ht="22.5" customHeight="1" x14ac:dyDescent="0.2">
      <c r="A260" s="169" t="s">
        <v>1142</v>
      </c>
      <c r="B260" s="86" t="s">
        <v>1231</v>
      </c>
      <c r="C260" s="218">
        <f t="shared" si="3"/>
        <v>30570.54</v>
      </c>
      <c r="D260" s="217"/>
      <c r="E260" s="2">
        <v>30570.54</v>
      </c>
      <c r="F260" s="217"/>
      <c r="G260" s="2">
        <v>0</v>
      </c>
      <c r="H260" s="235">
        <v>45370</v>
      </c>
    </row>
    <row r="261" spans="1:8" ht="22.5" customHeight="1" x14ac:dyDescent="0.2">
      <c r="A261" s="169" t="s">
        <v>1143</v>
      </c>
      <c r="B261" s="86" t="s">
        <v>1231</v>
      </c>
      <c r="C261" s="218">
        <f t="shared" si="3"/>
        <v>46136.24</v>
      </c>
      <c r="D261" s="217"/>
      <c r="E261" s="2">
        <v>46136.24</v>
      </c>
      <c r="F261" s="217"/>
      <c r="G261" s="2">
        <v>0</v>
      </c>
      <c r="H261" s="233">
        <v>45370</v>
      </c>
    </row>
    <row r="262" spans="1:8" ht="22.5" customHeight="1" x14ac:dyDescent="0.2">
      <c r="A262" s="169" t="s">
        <v>1144</v>
      </c>
      <c r="B262" s="86" t="s">
        <v>1231</v>
      </c>
      <c r="C262" s="218">
        <f t="shared" si="3"/>
        <v>33143.24</v>
      </c>
      <c r="D262" s="217"/>
      <c r="E262" s="2">
        <v>33143.24</v>
      </c>
      <c r="F262" s="217"/>
      <c r="G262" s="2">
        <v>0</v>
      </c>
      <c r="H262" s="233">
        <v>45370</v>
      </c>
    </row>
    <row r="263" spans="1:8" ht="22.5" customHeight="1" x14ac:dyDescent="0.2">
      <c r="A263" s="169" t="s">
        <v>1145</v>
      </c>
      <c r="B263" s="86" t="s">
        <v>1231</v>
      </c>
      <c r="C263" s="218">
        <f t="shared" si="3"/>
        <v>27442.54</v>
      </c>
      <c r="D263" s="217"/>
      <c r="E263" s="2">
        <v>27442.54</v>
      </c>
      <c r="F263" s="217"/>
      <c r="G263" s="2">
        <v>0</v>
      </c>
      <c r="H263" s="235">
        <v>45370</v>
      </c>
    </row>
    <row r="264" spans="1:8" ht="22.5" customHeight="1" x14ac:dyDescent="0.2">
      <c r="A264" s="169" t="s">
        <v>1146</v>
      </c>
      <c r="B264" s="86" t="s">
        <v>1231</v>
      </c>
      <c r="C264" s="218">
        <f t="shared" si="3"/>
        <v>24915</v>
      </c>
      <c r="D264" s="217"/>
      <c r="E264" s="2">
        <v>24915</v>
      </c>
      <c r="F264" s="217"/>
      <c r="G264" s="2">
        <v>0</v>
      </c>
      <c r="H264" s="233">
        <v>45370</v>
      </c>
    </row>
    <row r="265" spans="1:8" ht="22.5" customHeight="1" x14ac:dyDescent="0.2">
      <c r="A265" s="169" t="s">
        <v>1147</v>
      </c>
      <c r="B265" s="86" t="s">
        <v>1231</v>
      </c>
      <c r="C265" s="218">
        <f t="shared" si="3"/>
        <v>75758.23</v>
      </c>
      <c r="D265" s="217"/>
      <c r="E265" s="2">
        <v>75758.23</v>
      </c>
      <c r="F265" s="217"/>
      <c r="G265" s="2">
        <v>0</v>
      </c>
      <c r="H265" s="233">
        <v>45370</v>
      </c>
    </row>
    <row r="266" spans="1:8" ht="22.5" customHeight="1" x14ac:dyDescent="0.2">
      <c r="A266" s="169" t="s">
        <v>1148</v>
      </c>
      <c r="B266" s="86" t="s">
        <v>1231</v>
      </c>
      <c r="C266" s="218">
        <f t="shared" si="3"/>
        <v>26239.95</v>
      </c>
      <c r="D266" s="217"/>
      <c r="E266" s="2">
        <v>26239.95</v>
      </c>
      <c r="F266" s="217"/>
      <c r="G266" s="2">
        <v>0</v>
      </c>
      <c r="H266" s="235">
        <v>45370</v>
      </c>
    </row>
    <row r="267" spans="1:8" ht="22.5" customHeight="1" x14ac:dyDescent="0.2">
      <c r="A267" s="169" t="s">
        <v>1149</v>
      </c>
      <c r="B267" s="86" t="s">
        <v>1231</v>
      </c>
      <c r="C267" s="218">
        <f t="shared" si="3"/>
        <v>48130.5</v>
      </c>
      <c r="D267" s="217"/>
      <c r="E267" s="2">
        <v>48130.5</v>
      </c>
      <c r="F267" s="217"/>
      <c r="G267" s="2">
        <v>0</v>
      </c>
      <c r="H267" s="233">
        <v>45370</v>
      </c>
    </row>
    <row r="268" spans="1:8" ht="22.5" customHeight="1" x14ac:dyDescent="0.2">
      <c r="A268" s="169" t="s">
        <v>1150</v>
      </c>
      <c r="B268" s="86" t="s">
        <v>1231</v>
      </c>
      <c r="C268" s="218">
        <f t="shared" si="3"/>
        <v>91008.9</v>
      </c>
      <c r="D268" s="217"/>
      <c r="E268" s="2">
        <v>91008.9</v>
      </c>
      <c r="F268" s="217"/>
      <c r="G268" s="2">
        <v>0</v>
      </c>
      <c r="H268" s="233">
        <v>45370</v>
      </c>
    </row>
    <row r="269" spans="1:8" ht="22.5" customHeight="1" x14ac:dyDescent="0.2">
      <c r="A269" s="169" t="s">
        <v>1151</v>
      </c>
      <c r="B269" s="86" t="s">
        <v>1231</v>
      </c>
      <c r="C269" s="218">
        <f t="shared" si="3"/>
        <v>42625</v>
      </c>
      <c r="D269" s="217"/>
      <c r="E269" s="2">
        <v>42625</v>
      </c>
      <c r="F269" s="217"/>
      <c r="G269" s="2">
        <v>0</v>
      </c>
      <c r="H269" s="235">
        <v>45370</v>
      </c>
    </row>
    <row r="270" spans="1:8" ht="22.5" customHeight="1" x14ac:dyDescent="0.2">
      <c r="A270" s="169" t="s">
        <v>1152</v>
      </c>
      <c r="B270" s="86" t="s">
        <v>1231</v>
      </c>
      <c r="C270" s="218">
        <f t="shared" ref="C270:C333" si="4">SUM(D270:G270)</f>
        <v>37583.15</v>
      </c>
      <c r="D270" s="217"/>
      <c r="E270" s="2">
        <v>37583.15</v>
      </c>
      <c r="F270" s="217"/>
      <c r="G270" s="2">
        <v>0</v>
      </c>
      <c r="H270" s="233">
        <v>45370</v>
      </c>
    </row>
    <row r="271" spans="1:8" ht="22.5" customHeight="1" x14ac:dyDescent="0.2">
      <c r="A271" s="169" t="s">
        <v>1153</v>
      </c>
      <c r="B271" s="86" t="s">
        <v>1231</v>
      </c>
      <c r="C271" s="218">
        <f t="shared" si="4"/>
        <v>49915.63</v>
      </c>
      <c r="D271" s="217"/>
      <c r="E271" s="2">
        <v>49915.63</v>
      </c>
      <c r="F271" s="217"/>
      <c r="G271" s="2">
        <v>0</v>
      </c>
      <c r="H271" s="233">
        <v>45370</v>
      </c>
    </row>
    <row r="272" spans="1:8" ht="22.5" customHeight="1" x14ac:dyDescent="0.2">
      <c r="A272" s="169" t="s">
        <v>1154</v>
      </c>
      <c r="B272" s="86" t="s">
        <v>1298</v>
      </c>
      <c r="C272" s="218">
        <f t="shared" si="4"/>
        <v>99995.5</v>
      </c>
      <c r="D272" s="217"/>
      <c r="E272" s="2">
        <v>99995.5</v>
      </c>
      <c r="F272" s="217"/>
      <c r="G272" s="2">
        <v>0</v>
      </c>
      <c r="H272" s="235">
        <v>45370</v>
      </c>
    </row>
    <row r="273" spans="1:8" ht="22.5" customHeight="1" x14ac:dyDescent="0.2">
      <c r="A273" s="169" t="s">
        <v>1155</v>
      </c>
      <c r="B273" s="86" t="s">
        <v>1229</v>
      </c>
      <c r="C273" s="218">
        <f t="shared" si="4"/>
        <v>13416.6</v>
      </c>
      <c r="D273" s="217"/>
      <c r="E273" s="2">
        <v>13416.6</v>
      </c>
      <c r="F273" s="217"/>
      <c r="G273" s="2">
        <v>0</v>
      </c>
      <c r="H273" s="233">
        <v>45370</v>
      </c>
    </row>
    <row r="274" spans="1:8" ht="22.5" customHeight="1" x14ac:dyDescent="0.2">
      <c r="A274" s="169" t="s">
        <v>1156</v>
      </c>
      <c r="B274" s="86" t="s">
        <v>1229</v>
      </c>
      <c r="C274" s="218">
        <f t="shared" si="4"/>
        <v>19000</v>
      </c>
      <c r="D274" s="217"/>
      <c r="E274" s="2">
        <v>19000</v>
      </c>
      <c r="F274" s="217"/>
      <c r="G274" s="2">
        <v>0</v>
      </c>
      <c r="H274" s="233">
        <v>45370</v>
      </c>
    </row>
    <row r="275" spans="1:8" ht="22.5" customHeight="1" x14ac:dyDescent="0.2">
      <c r="A275" s="169" t="s">
        <v>1157</v>
      </c>
      <c r="B275" s="86" t="s">
        <v>1229</v>
      </c>
      <c r="C275" s="218">
        <f t="shared" si="4"/>
        <v>19000</v>
      </c>
      <c r="D275" s="217"/>
      <c r="E275" s="2">
        <v>19000</v>
      </c>
      <c r="F275" s="217"/>
      <c r="G275" s="2">
        <v>0</v>
      </c>
      <c r="H275" s="235">
        <v>45370</v>
      </c>
    </row>
    <row r="276" spans="1:8" ht="22.5" customHeight="1" x14ac:dyDescent="0.2">
      <c r="A276" s="169" t="s">
        <v>1158</v>
      </c>
      <c r="B276" s="86" t="s">
        <v>1229</v>
      </c>
      <c r="C276" s="218">
        <f t="shared" si="4"/>
        <v>28500</v>
      </c>
      <c r="D276" s="217"/>
      <c r="E276" s="2">
        <v>28500</v>
      </c>
      <c r="F276" s="217"/>
      <c r="G276" s="2">
        <v>0</v>
      </c>
      <c r="H276" s="233">
        <v>45370</v>
      </c>
    </row>
    <row r="277" spans="1:8" ht="22.5" customHeight="1" x14ac:dyDescent="0.2">
      <c r="A277" s="169" t="s">
        <v>1159</v>
      </c>
      <c r="B277" s="86" t="s">
        <v>1229</v>
      </c>
      <c r="C277" s="218">
        <f t="shared" si="4"/>
        <v>49500</v>
      </c>
      <c r="D277" s="217"/>
      <c r="E277" s="2">
        <v>49500</v>
      </c>
      <c r="F277" s="217"/>
      <c r="G277" s="2">
        <v>0</v>
      </c>
      <c r="H277" s="233">
        <v>45370</v>
      </c>
    </row>
    <row r="278" spans="1:8" ht="22.5" customHeight="1" x14ac:dyDescent="0.2">
      <c r="A278" s="169" t="s">
        <v>1160</v>
      </c>
      <c r="B278" s="86" t="s">
        <v>1229</v>
      </c>
      <c r="C278" s="218">
        <f t="shared" si="4"/>
        <v>49500</v>
      </c>
      <c r="D278" s="217"/>
      <c r="E278" s="2">
        <v>49500</v>
      </c>
      <c r="F278" s="217"/>
      <c r="G278" s="2">
        <v>0</v>
      </c>
      <c r="H278" s="235">
        <v>45370</v>
      </c>
    </row>
    <row r="279" spans="1:8" ht="22.5" customHeight="1" x14ac:dyDescent="0.2">
      <c r="A279" s="169" t="s">
        <v>1161</v>
      </c>
      <c r="B279" s="86" t="s">
        <v>1299</v>
      </c>
      <c r="C279" s="218">
        <f t="shared" si="4"/>
        <v>28123.7</v>
      </c>
      <c r="D279" s="217"/>
      <c r="E279" s="2">
        <v>28123.7</v>
      </c>
      <c r="F279" s="217"/>
      <c r="G279" s="2">
        <v>0</v>
      </c>
      <c r="H279" s="233">
        <v>45370</v>
      </c>
    </row>
    <row r="280" spans="1:8" ht="22.5" customHeight="1" x14ac:dyDescent="0.2">
      <c r="A280" s="169" t="s">
        <v>1162</v>
      </c>
      <c r="B280" s="86" t="s">
        <v>1299</v>
      </c>
      <c r="C280" s="218">
        <f t="shared" si="4"/>
        <v>36505.589999999997</v>
      </c>
      <c r="D280" s="217"/>
      <c r="E280" s="2">
        <v>36505.589999999997</v>
      </c>
      <c r="F280" s="217"/>
      <c r="G280" s="2">
        <v>0</v>
      </c>
      <c r="H280" s="233">
        <v>45370</v>
      </c>
    </row>
    <row r="281" spans="1:8" ht="22.5" customHeight="1" x14ac:dyDescent="0.2">
      <c r="A281" s="169" t="s">
        <v>1163</v>
      </c>
      <c r="B281" s="86" t="s">
        <v>1299</v>
      </c>
      <c r="C281" s="218">
        <f t="shared" si="4"/>
        <v>49967</v>
      </c>
      <c r="D281" s="217"/>
      <c r="E281" s="2">
        <v>49967</v>
      </c>
      <c r="F281" s="217"/>
      <c r="G281" s="2">
        <v>0</v>
      </c>
      <c r="H281" s="235">
        <v>45370</v>
      </c>
    </row>
    <row r="282" spans="1:8" ht="22.5" customHeight="1" x14ac:dyDescent="0.2">
      <c r="A282" s="169" t="s">
        <v>1164</v>
      </c>
      <c r="B282" s="86" t="s">
        <v>1299</v>
      </c>
      <c r="C282" s="218">
        <f t="shared" si="4"/>
        <v>24352.720000000001</v>
      </c>
      <c r="D282" s="217"/>
      <c r="E282" s="2">
        <v>24352.720000000001</v>
      </c>
      <c r="F282" s="217"/>
      <c r="G282" s="2">
        <v>0</v>
      </c>
      <c r="H282" s="233">
        <v>45370</v>
      </c>
    </row>
    <row r="283" spans="1:8" ht="22.5" customHeight="1" x14ac:dyDescent="0.2">
      <c r="A283" s="169" t="s">
        <v>1165</v>
      </c>
      <c r="B283" s="86" t="s">
        <v>1299</v>
      </c>
      <c r="C283" s="218">
        <f t="shared" si="4"/>
        <v>15255.87</v>
      </c>
      <c r="D283" s="217"/>
      <c r="E283" s="2">
        <v>15255.87</v>
      </c>
      <c r="F283" s="217"/>
      <c r="G283" s="2">
        <v>0</v>
      </c>
      <c r="H283" s="233">
        <v>45370</v>
      </c>
    </row>
    <row r="284" spans="1:8" ht="22.5" customHeight="1" x14ac:dyDescent="0.2">
      <c r="A284" s="169" t="s">
        <v>1166</v>
      </c>
      <c r="B284" s="86" t="s">
        <v>1300</v>
      </c>
      <c r="C284" s="218">
        <f t="shared" si="4"/>
        <v>8294.27</v>
      </c>
      <c r="D284" s="217"/>
      <c r="E284" s="2">
        <v>8294.27</v>
      </c>
      <c r="F284" s="217"/>
      <c r="G284" s="2">
        <v>0</v>
      </c>
      <c r="H284" s="235">
        <v>45370</v>
      </c>
    </row>
    <row r="285" spans="1:8" ht="22.5" customHeight="1" x14ac:dyDescent="0.2">
      <c r="A285" s="169" t="s">
        <v>1167</v>
      </c>
      <c r="B285" s="86" t="s">
        <v>1300</v>
      </c>
      <c r="C285" s="218">
        <f t="shared" si="4"/>
        <v>8550</v>
      </c>
      <c r="D285" s="217"/>
      <c r="E285" s="2">
        <v>8550</v>
      </c>
      <c r="F285" s="217"/>
      <c r="G285" s="2">
        <v>0</v>
      </c>
      <c r="H285" s="233">
        <v>45370</v>
      </c>
    </row>
    <row r="286" spans="1:8" ht="22.5" customHeight="1" x14ac:dyDescent="0.2">
      <c r="A286" s="169" t="s">
        <v>1168</v>
      </c>
      <c r="B286" s="86" t="s">
        <v>1301</v>
      </c>
      <c r="C286" s="218">
        <f t="shared" si="4"/>
        <v>40906.71</v>
      </c>
      <c r="D286" s="217"/>
      <c r="E286" s="2">
        <v>40906.71</v>
      </c>
      <c r="F286" s="217"/>
      <c r="G286" s="2">
        <v>0</v>
      </c>
      <c r="H286" s="233">
        <v>45370</v>
      </c>
    </row>
    <row r="287" spans="1:8" ht="22.5" customHeight="1" x14ac:dyDescent="0.2">
      <c r="A287" s="169" t="s">
        <v>1169</v>
      </c>
      <c r="B287" s="86" t="s">
        <v>1301</v>
      </c>
      <c r="C287" s="218">
        <f t="shared" si="4"/>
        <v>110939.1</v>
      </c>
      <c r="D287" s="217"/>
      <c r="E287" s="2">
        <v>110939.1</v>
      </c>
      <c r="F287" s="217"/>
      <c r="G287" s="2">
        <v>0</v>
      </c>
      <c r="H287" s="235">
        <v>45370</v>
      </c>
    </row>
    <row r="288" spans="1:8" ht="22.5" customHeight="1" x14ac:dyDescent="0.2">
      <c r="A288" s="169" t="s">
        <v>1170</v>
      </c>
      <c r="B288" s="86" t="s">
        <v>1301</v>
      </c>
      <c r="C288" s="218">
        <f t="shared" si="4"/>
        <v>49226.58</v>
      </c>
      <c r="D288" s="217"/>
      <c r="E288" s="2">
        <v>49226.58</v>
      </c>
      <c r="F288" s="217"/>
      <c r="G288" s="2">
        <v>0</v>
      </c>
      <c r="H288" s="233">
        <v>45370</v>
      </c>
    </row>
    <row r="289" spans="1:8" ht="22.5" customHeight="1" x14ac:dyDescent="0.2">
      <c r="A289" s="169" t="s">
        <v>1171</v>
      </c>
      <c r="B289" s="86" t="s">
        <v>1302</v>
      </c>
      <c r="C289" s="218">
        <f t="shared" si="4"/>
        <v>68190.100000000006</v>
      </c>
      <c r="D289" s="217"/>
      <c r="E289" s="2">
        <v>68190.100000000006</v>
      </c>
      <c r="F289" s="217"/>
      <c r="G289" s="2">
        <v>0</v>
      </c>
      <c r="H289" s="233">
        <v>45370</v>
      </c>
    </row>
    <row r="290" spans="1:8" ht="22.5" customHeight="1" x14ac:dyDescent="0.2">
      <c r="A290" s="169" t="s">
        <v>1172</v>
      </c>
      <c r="B290" s="86" t="s">
        <v>1302</v>
      </c>
      <c r="C290" s="218">
        <f t="shared" si="4"/>
        <v>66907.210000000006</v>
      </c>
      <c r="D290" s="217"/>
      <c r="E290" s="2">
        <v>66907.210000000006</v>
      </c>
      <c r="F290" s="217"/>
      <c r="G290" s="2">
        <v>0</v>
      </c>
      <c r="H290" s="235">
        <v>45370</v>
      </c>
    </row>
    <row r="291" spans="1:8" ht="22.5" customHeight="1" x14ac:dyDescent="0.2">
      <c r="A291" s="169" t="s">
        <v>1173</v>
      </c>
      <c r="B291" s="86" t="s">
        <v>1302</v>
      </c>
      <c r="C291" s="218">
        <f t="shared" si="4"/>
        <v>92500.64</v>
      </c>
      <c r="D291" s="217"/>
      <c r="E291" s="2">
        <v>92500.64</v>
      </c>
      <c r="F291" s="217"/>
      <c r="G291" s="2">
        <v>0</v>
      </c>
      <c r="H291" s="233">
        <v>45370</v>
      </c>
    </row>
    <row r="292" spans="1:8" ht="22.5" customHeight="1" x14ac:dyDescent="0.2">
      <c r="A292" s="169" t="s">
        <v>1174</v>
      </c>
      <c r="B292" s="86" t="s">
        <v>1303</v>
      </c>
      <c r="C292" s="218">
        <f t="shared" si="4"/>
        <v>22000</v>
      </c>
      <c r="D292" s="217"/>
      <c r="E292" s="2">
        <v>22000</v>
      </c>
      <c r="F292" s="217"/>
      <c r="G292" s="2">
        <v>0</v>
      </c>
      <c r="H292" s="233">
        <v>45370</v>
      </c>
    </row>
    <row r="293" spans="1:8" ht="22.5" customHeight="1" x14ac:dyDescent="0.2">
      <c r="A293" s="169" t="s">
        <v>1175</v>
      </c>
      <c r="B293" s="86" t="s">
        <v>1303</v>
      </c>
      <c r="C293" s="218">
        <f t="shared" si="4"/>
        <v>13674.3</v>
      </c>
      <c r="D293" s="217"/>
      <c r="E293" s="2">
        <v>13674.3</v>
      </c>
      <c r="F293" s="217"/>
      <c r="G293" s="2">
        <v>0</v>
      </c>
      <c r="H293" s="235">
        <v>45370</v>
      </c>
    </row>
    <row r="294" spans="1:8" ht="22.5" customHeight="1" x14ac:dyDescent="0.2">
      <c r="A294" s="169" t="s">
        <v>1176</v>
      </c>
      <c r="B294" s="86" t="s">
        <v>1303</v>
      </c>
      <c r="C294" s="218">
        <f t="shared" si="4"/>
        <v>25173.48</v>
      </c>
      <c r="D294" s="86"/>
      <c r="E294" s="2">
        <v>25173.48</v>
      </c>
      <c r="F294" s="86"/>
      <c r="G294" s="2">
        <v>0</v>
      </c>
      <c r="H294" s="233">
        <v>45370</v>
      </c>
    </row>
    <row r="295" spans="1:8" ht="22.5" customHeight="1" x14ac:dyDescent="0.2">
      <c r="A295" s="169" t="s">
        <v>1177</v>
      </c>
      <c r="B295" s="86" t="s">
        <v>1303</v>
      </c>
      <c r="C295" s="218">
        <f t="shared" si="4"/>
        <v>29857</v>
      </c>
      <c r="D295" s="86"/>
      <c r="E295" s="2">
        <v>29857</v>
      </c>
      <c r="F295" s="86"/>
      <c r="G295" s="2">
        <v>0</v>
      </c>
      <c r="H295" s="233">
        <v>45370</v>
      </c>
    </row>
    <row r="296" spans="1:8" ht="22.5" customHeight="1" x14ac:dyDescent="0.2">
      <c r="A296" s="169" t="s">
        <v>1178</v>
      </c>
      <c r="B296" s="86" t="s">
        <v>1303</v>
      </c>
      <c r="C296" s="218">
        <f t="shared" si="4"/>
        <v>43408.27</v>
      </c>
      <c r="D296" s="86"/>
      <c r="E296" s="2">
        <v>43408.27</v>
      </c>
      <c r="F296" s="86"/>
      <c r="G296" s="2">
        <v>0</v>
      </c>
      <c r="H296" s="235">
        <v>45370</v>
      </c>
    </row>
    <row r="297" spans="1:8" ht="22.5" customHeight="1" x14ac:dyDescent="0.2">
      <c r="A297" s="169" t="s">
        <v>1179</v>
      </c>
      <c r="B297" s="86" t="s">
        <v>1304</v>
      </c>
      <c r="C297" s="218">
        <f t="shared" si="4"/>
        <v>50000</v>
      </c>
      <c r="D297" s="86"/>
      <c r="E297" s="2">
        <v>50000</v>
      </c>
      <c r="F297" s="86"/>
      <c r="G297" s="2">
        <v>0</v>
      </c>
      <c r="H297" s="233">
        <v>45370</v>
      </c>
    </row>
    <row r="298" spans="1:8" ht="22.5" customHeight="1" x14ac:dyDescent="0.2">
      <c r="A298" s="169" t="s">
        <v>1180</v>
      </c>
      <c r="B298" s="86" t="s">
        <v>1304</v>
      </c>
      <c r="C298" s="218">
        <f t="shared" si="4"/>
        <v>99185.39</v>
      </c>
      <c r="D298" s="86"/>
      <c r="E298" s="2">
        <v>99185.39</v>
      </c>
      <c r="F298" s="86"/>
      <c r="G298" s="2">
        <v>0</v>
      </c>
      <c r="H298" s="233">
        <v>45370</v>
      </c>
    </row>
    <row r="299" spans="1:8" ht="22.5" customHeight="1" x14ac:dyDescent="0.2">
      <c r="A299" s="169" t="s">
        <v>1181</v>
      </c>
      <c r="B299" s="86" t="s">
        <v>1305</v>
      </c>
      <c r="C299" s="218">
        <f t="shared" si="4"/>
        <v>9500</v>
      </c>
      <c r="D299" s="86"/>
      <c r="E299" s="2">
        <v>9500</v>
      </c>
      <c r="F299" s="86"/>
      <c r="G299" s="2">
        <v>0</v>
      </c>
      <c r="H299" s="235">
        <v>45370</v>
      </c>
    </row>
    <row r="300" spans="1:8" ht="22.5" customHeight="1" x14ac:dyDescent="0.2">
      <c r="A300" s="169" t="s">
        <v>1182</v>
      </c>
      <c r="B300" s="86" t="s">
        <v>1305</v>
      </c>
      <c r="C300" s="218">
        <f t="shared" si="4"/>
        <v>17169.419999999998</v>
      </c>
      <c r="D300" s="86"/>
      <c r="E300" s="2">
        <v>17169.419999999998</v>
      </c>
      <c r="F300" s="86"/>
      <c r="G300" s="2">
        <v>0</v>
      </c>
      <c r="H300" s="233">
        <v>45370</v>
      </c>
    </row>
    <row r="301" spans="1:8" ht="22.5" customHeight="1" x14ac:dyDescent="0.2">
      <c r="A301" s="169" t="s">
        <v>1183</v>
      </c>
      <c r="B301" s="86" t="s">
        <v>1305</v>
      </c>
      <c r="C301" s="218">
        <f t="shared" si="4"/>
        <v>99040.26</v>
      </c>
      <c r="D301" s="86"/>
      <c r="E301" s="2">
        <v>99040.26</v>
      </c>
      <c r="F301" s="86"/>
      <c r="G301" s="2">
        <v>0</v>
      </c>
      <c r="H301" s="233">
        <v>45370</v>
      </c>
    </row>
    <row r="302" spans="1:8" ht="22.5" customHeight="1" x14ac:dyDescent="0.2">
      <c r="A302" s="169" t="s">
        <v>1184</v>
      </c>
      <c r="B302" s="86" t="s">
        <v>1305</v>
      </c>
      <c r="C302" s="218">
        <f t="shared" si="4"/>
        <v>47500</v>
      </c>
      <c r="D302" s="86"/>
      <c r="E302" s="2">
        <v>47500</v>
      </c>
      <c r="F302" s="86"/>
      <c r="G302" s="2">
        <v>0</v>
      </c>
      <c r="H302" s="235">
        <v>45370</v>
      </c>
    </row>
    <row r="303" spans="1:8" ht="22.5" customHeight="1" x14ac:dyDescent="0.2">
      <c r="A303" s="169" t="s">
        <v>1185</v>
      </c>
      <c r="B303" s="86" t="s">
        <v>1305</v>
      </c>
      <c r="C303" s="218">
        <f t="shared" si="4"/>
        <v>83000</v>
      </c>
      <c r="D303" s="86"/>
      <c r="E303" s="2">
        <v>83000</v>
      </c>
      <c r="F303" s="86"/>
      <c r="G303" s="2">
        <v>0</v>
      </c>
      <c r="H303" s="233">
        <v>45370</v>
      </c>
    </row>
    <row r="304" spans="1:8" ht="22.5" customHeight="1" x14ac:dyDescent="0.2">
      <c r="A304" s="169" t="s">
        <v>1186</v>
      </c>
      <c r="B304" s="86" t="s">
        <v>1305</v>
      </c>
      <c r="C304" s="218">
        <f t="shared" si="4"/>
        <v>63315.6</v>
      </c>
      <c r="D304" s="86"/>
      <c r="E304" s="2">
        <v>63315.6</v>
      </c>
      <c r="F304" s="86"/>
      <c r="G304" s="2">
        <v>0</v>
      </c>
      <c r="H304" s="233">
        <v>45370</v>
      </c>
    </row>
    <row r="305" spans="1:8" ht="22.5" customHeight="1" x14ac:dyDescent="0.2">
      <c r="A305" s="169" t="s">
        <v>1187</v>
      </c>
      <c r="B305" s="86" t="s">
        <v>1305</v>
      </c>
      <c r="C305" s="218">
        <f t="shared" si="4"/>
        <v>99999.9</v>
      </c>
      <c r="D305" s="86"/>
      <c r="E305" s="2">
        <v>99999.9</v>
      </c>
      <c r="F305" s="86"/>
      <c r="G305" s="2">
        <v>0</v>
      </c>
      <c r="H305" s="235">
        <v>45370</v>
      </c>
    </row>
    <row r="306" spans="1:8" ht="22.5" customHeight="1" x14ac:dyDescent="0.2">
      <c r="A306" s="169" t="s">
        <v>1188</v>
      </c>
      <c r="B306" s="86" t="s">
        <v>1306</v>
      </c>
      <c r="C306" s="218">
        <f t="shared" si="4"/>
        <v>81158.67</v>
      </c>
      <c r="D306" s="86"/>
      <c r="E306" s="2">
        <v>81158.67</v>
      </c>
      <c r="F306" s="86"/>
      <c r="G306" s="2">
        <v>0</v>
      </c>
      <c r="H306" s="233">
        <v>45370</v>
      </c>
    </row>
    <row r="307" spans="1:8" ht="22.5" customHeight="1" x14ac:dyDescent="0.2">
      <c r="A307" s="169" t="s">
        <v>1189</v>
      </c>
      <c r="B307" s="86" t="s">
        <v>1306</v>
      </c>
      <c r="C307" s="218">
        <f t="shared" si="4"/>
        <v>89034</v>
      </c>
      <c r="D307" s="86"/>
      <c r="E307" s="2">
        <v>89034</v>
      </c>
      <c r="F307" s="86"/>
      <c r="G307" s="2">
        <v>0</v>
      </c>
      <c r="H307" s="233">
        <v>45370</v>
      </c>
    </row>
    <row r="308" spans="1:8" ht="22.5" customHeight="1" x14ac:dyDescent="0.2">
      <c r="A308" s="169" t="s">
        <v>1190</v>
      </c>
      <c r="B308" s="86" t="s">
        <v>1306</v>
      </c>
      <c r="C308" s="218">
        <f t="shared" si="4"/>
        <v>88666.33</v>
      </c>
      <c r="D308" s="86"/>
      <c r="E308" s="2">
        <v>88666.33</v>
      </c>
      <c r="F308" s="86"/>
      <c r="G308" s="2">
        <v>0</v>
      </c>
      <c r="H308" s="235">
        <v>45370</v>
      </c>
    </row>
    <row r="309" spans="1:8" ht="22.5" customHeight="1" x14ac:dyDescent="0.2">
      <c r="A309" s="169" t="s">
        <v>1191</v>
      </c>
      <c r="B309" s="86" t="s">
        <v>1306</v>
      </c>
      <c r="C309" s="218">
        <f t="shared" si="4"/>
        <v>13430.43</v>
      </c>
      <c r="D309" s="86"/>
      <c r="E309" s="2">
        <v>13430.43</v>
      </c>
      <c r="F309" s="86"/>
      <c r="G309" s="2">
        <v>0</v>
      </c>
      <c r="H309" s="233">
        <v>45370</v>
      </c>
    </row>
    <row r="310" spans="1:8" ht="22.5" customHeight="1" x14ac:dyDescent="0.2">
      <c r="A310" s="169" t="s">
        <v>1192</v>
      </c>
      <c r="B310" s="86" t="s">
        <v>1306</v>
      </c>
      <c r="C310" s="218">
        <f t="shared" si="4"/>
        <v>23029.37</v>
      </c>
      <c r="D310" s="86"/>
      <c r="E310" s="2">
        <v>23029.37</v>
      </c>
      <c r="F310" s="86"/>
      <c r="G310" s="2">
        <v>0</v>
      </c>
      <c r="H310" s="233">
        <v>45370</v>
      </c>
    </row>
    <row r="311" spans="1:8" ht="22.5" customHeight="1" x14ac:dyDescent="0.2">
      <c r="A311" s="169" t="s">
        <v>1193</v>
      </c>
      <c r="B311" s="86" t="s">
        <v>1307</v>
      </c>
      <c r="C311" s="218">
        <f t="shared" si="4"/>
        <v>49940</v>
      </c>
      <c r="D311" s="86"/>
      <c r="E311" s="2">
        <v>49940</v>
      </c>
      <c r="F311" s="86"/>
      <c r="G311" s="2">
        <v>0</v>
      </c>
      <c r="H311" s="235">
        <v>45370</v>
      </c>
    </row>
    <row r="312" spans="1:8" ht="22.5" customHeight="1" x14ac:dyDescent="0.2">
      <c r="A312" s="169" t="s">
        <v>1194</v>
      </c>
      <c r="B312" s="86" t="s">
        <v>1307</v>
      </c>
      <c r="C312" s="218">
        <f t="shared" si="4"/>
        <v>45127.5</v>
      </c>
      <c r="D312" s="86"/>
      <c r="E312" s="2">
        <v>45127.5</v>
      </c>
      <c r="F312" s="86"/>
      <c r="G312" s="2">
        <v>0</v>
      </c>
      <c r="H312" s="233">
        <v>45370</v>
      </c>
    </row>
    <row r="313" spans="1:8" ht="22.5" customHeight="1" x14ac:dyDescent="0.2">
      <c r="A313" s="169" t="s">
        <v>1195</v>
      </c>
      <c r="B313" s="86" t="s">
        <v>1307</v>
      </c>
      <c r="C313" s="218">
        <f t="shared" si="4"/>
        <v>159849.95000000001</v>
      </c>
      <c r="D313" s="86"/>
      <c r="E313" s="2">
        <v>159849.95000000001</v>
      </c>
      <c r="F313" s="86"/>
      <c r="G313" s="2">
        <v>0</v>
      </c>
      <c r="H313" s="233">
        <v>45370</v>
      </c>
    </row>
    <row r="314" spans="1:8" ht="22.5" customHeight="1" x14ac:dyDescent="0.2">
      <c r="A314" s="169" t="s">
        <v>1196</v>
      </c>
      <c r="B314" s="86" t="s">
        <v>1308</v>
      </c>
      <c r="C314" s="218">
        <f t="shared" si="4"/>
        <v>38987.9</v>
      </c>
      <c r="D314" s="86"/>
      <c r="E314" s="2">
        <v>38987.9</v>
      </c>
      <c r="F314" s="86"/>
      <c r="G314" s="2">
        <v>0</v>
      </c>
      <c r="H314" s="235">
        <v>45370</v>
      </c>
    </row>
    <row r="315" spans="1:8" ht="22.5" customHeight="1" x14ac:dyDescent="0.2">
      <c r="A315" s="169" t="s">
        <v>1197</v>
      </c>
      <c r="B315" s="86" t="s">
        <v>1308</v>
      </c>
      <c r="C315" s="218">
        <f t="shared" si="4"/>
        <v>17380</v>
      </c>
      <c r="D315" s="86"/>
      <c r="E315" s="2">
        <v>17380</v>
      </c>
      <c r="F315" s="86"/>
      <c r="G315" s="2">
        <v>0</v>
      </c>
      <c r="H315" s="233">
        <v>45370</v>
      </c>
    </row>
    <row r="316" spans="1:8" ht="22.5" customHeight="1" x14ac:dyDescent="0.2">
      <c r="A316" s="169" t="s">
        <v>1198</v>
      </c>
      <c r="B316" s="86" t="s">
        <v>1308</v>
      </c>
      <c r="C316" s="218">
        <f t="shared" si="4"/>
        <v>99989.91</v>
      </c>
      <c r="D316" s="86"/>
      <c r="E316" s="2">
        <v>99989.91</v>
      </c>
      <c r="F316" s="86"/>
      <c r="G316" s="2">
        <v>0</v>
      </c>
      <c r="H316" s="233">
        <v>45370</v>
      </c>
    </row>
    <row r="317" spans="1:8" ht="22.5" customHeight="1" x14ac:dyDescent="0.2">
      <c r="A317" s="169" t="s">
        <v>1199</v>
      </c>
      <c r="B317" s="86" t="s">
        <v>1308</v>
      </c>
      <c r="C317" s="218">
        <f t="shared" si="4"/>
        <v>46084.5</v>
      </c>
      <c r="D317" s="86"/>
      <c r="E317" s="2">
        <v>46084.5</v>
      </c>
      <c r="F317" s="86"/>
      <c r="G317" s="2">
        <v>0</v>
      </c>
      <c r="H317" s="235">
        <v>45370</v>
      </c>
    </row>
    <row r="318" spans="1:8" ht="22.5" customHeight="1" x14ac:dyDescent="0.2">
      <c r="A318" s="169" t="s">
        <v>1200</v>
      </c>
      <c r="B318" s="86" t="s">
        <v>1308</v>
      </c>
      <c r="C318" s="218">
        <f t="shared" si="4"/>
        <v>10402.5</v>
      </c>
      <c r="D318" s="86"/>
      <c r="E318" s="2">
        <v>10402.5</v>
      </c>
      <c r="F318" s="86"/>
      <c r="G318" s="2">
        <v>0</v>
      </c>
      <c r="H318" s="233">
        <v>45370</v>
      </c>
    </row>
    <row r="319" spans="1:8" ht="22.5" customHeight="1" x14ac:dyDescent="0.2">
      <c r="A319" s="169" t="s">
        <v>1201</v>
      </c>
      <c r="B319" s="86" t="s">
        <v>1309</v>
      </c>
      <c r="C319" s="218">
        <f t="shared" si="4"/>
        <v>12583.69</v>
      </c>
      <c r="D319" s="86"/>
      <c r="E319" s="2">
        <v>12583.69</v>
      </c>
      <c r="F319" s="86"/>
      <c r="G319" s="2">
        <v>0</v>
      </c>
      <c r="H319" s="233">
        <v>45370</v>
      </c>
    </row>
    <row r="320" spans="1:8" ht="22.5" customHeight="1" x14ac:dyDescent="0.2">
      <c r="A320" s="169" t="s">
        <v>1202</v>
      </c>
      <c r="B320" s="86" t="s">
        <v>1310</v>
      </c>
      <c r="C320" s="218">
        <f t="shared" si="4"/>
        <v>20959.95</v>
      </c>
      <c r="D320" s="86"/>
      <c r="E320" s="2">
        <v>20959.95</v>
      </c>
      <c r="F320" s="86"/>
      <c r="G320" s="2">
        <v>0</v>
      </c>
      <c r="H320" s="235">
        <v>45370</v>
      </c>
    </row>
    <row r="321" spans="1:8" ht="22.5" customHeight="1" x14ac:dyDescent="0.2">
      <c r="A321" s="169" t="s">
        <v>1203</v>
      </c>
      <c r="B321" s="86" t="s">
        <v>1310</v>
      </c>
      <c r="C321" s="218">
        <f t="shared" si="4"/>
        <v>80433.72</v>
      </c>
      <c r="D321" s="86"/>
      <c r="E321" s="2">
        <v>80433.72</v>
      </c>
      <c r="F321" s="86"/>
      <c r="G321" s="2">
        <v>0</v>
      </c>
      <c r="H321" s="233">
        <v>45370</v>
      </c>
    </row>
    <row r="322" spans="1:8" ht="22.5" customHeight="1" x14ac:dyDescent="0.2">
      <c r="A322" s="169" t="s">
        <v>1204</v>
      </c>
      <c r="B322" s="86" t="s">
        <v>1248</v>
      </c>
      <c r="C322" s="218">
        <f t="shared" si="4"/>
        <v>17235.189999999999</v>
      </c>
      <c r="D322" s="86"/>
      <c r="E322" s="2">
        <v>17235.189999999999</v>
      </c>
      <c r="F322" s="86"/>
      <c r="G322" s="2">
        <v>0</v>
      </c>
      <c r="H322" s="233">
        <v>45370</v>
      </c>
    </row>
    <row r="323" spans="1:8" ht="22.5" customHeight="1" x14ac:dyDescent="0.2">
      <c r="A323" s="169" t="s">
        <v>1205</v>
      </c>
      <c r="B323" s="86" t="s">
        <v>1248</v>
      </c>
      <c r="C323" s="218">
        <f t="shared" si="4"/>
        <v>7178.9</v>
      </c>
      <c r="D323" s="86"/>
      <c r="E323" s="2">
        <v>7178.9</v>
      </c>
      <c r="F323" s="86"/>
      <c r="G323" s="2">
        <v>0</v>
      </c>
      <c r="H323" s="235">
        <v>45370</v>
      </c>
    </row>
    <row r="324" spans="1:8" ht="22.5" customHeight="1" x14ac:dyDescent="0.2">
      <c r="A324" s="169" t="s">
        <v>1206</v>
      </c>
      <c r="B324" s="86" t="s">
        <v>1248</v>
      </c>
      <c r="C324" s="218">
        <f t="shared" si="4"/>
        <v>8624.83</v>
      </c>
      <c r="D324" s="86"/>
      <c r="E324" s="2">
        <v>8624.83</v>
      </c>
      <c r="F324" s="86"/>
      <c r="G324" s="2">
        <v>0</v>
      </c>
      <c r="H324" s="233">
        <v>45370</v>
      </c>
    </row>
    <row r="325" spans="1:8" ht="22.5" customHeight="1" x14ac:dyDescent="0.2">
      <c r="A325" s="169" t="s">
        <v>1207</v>
      </c>
      <c r="B325" s="86" t="s">
        <v>1311</v>
      </c>
      <c r="C325" s="218">
        <f t="shared" si="4"/>
        <v>10141.540000000001</v>
      </c>
      <c r="D325" s="86"/>
      <c r="E325" s="2">
        <v>10141.540000000001</v>
      </c>
      <c r="F325" s="86"/>
      <c r="G325" s="2">
        <v>0</v>
      </c>
      <c r="H325" s="233">
        <v>45370</v>
      </c>
    </row>
    <row r="326" spans="1:8" ht="22.5" customHeight="1" x14ac:dyDescent="0.2">
      <c r="A326" s="169" t="s">
        <v>1208</v>
      </c>
      <c r="B326" s="86" t="s">
        <v>1246</v>
      </c>
      <c r="C326" s="218">
        <f t="shared" si="4"/>
        <v>24299.81</v>
      </c>
      <c r="D326" s="86"/>
      <c r="E326" s="2">
        <v>24299.81</v>
      </c>
      <c r="F326" s="86"/>
      <c r="G326" s="2">
        <v>0</v>
      </c>
      <c r="H326" s="235">
        <v>45370</v>
      </c>
    </row>
    <row r="327" spans="1:8" ht="22.5" customHeight="1" x14ac:dyDescent="0.2">
      <c r="A327" s="169" t="s">
        <v>1209</v>
      </c>
      <c r="B327" s="86" t="s">
        <v>1252</v>
      </c>
      <c r="C327" s="218">
        <f t="shared" si="4"/>
        <v>26298.35</v>
      </c>
      <c r="D327" s="86"/>
      <c r="E327" s="2">
        <v>26298.35</v>
      </c>
      <c r="F327" s="86"/>
      <c r="G327" s="2">
        <v>0</v>
      </c>
      <c r="H327" s="233">
        <v>45370</v>
      </c>
    </row>
    <row r="328" spans="1:8" ht="22.5" customHeight="1" x14ac:dyDescent="0.2">
      <c r="A328" s="169" t="s">
        <v>1210</v>
      </c>
      <c r="B328" s="86" t="s">
        <v>1252</v>
      </c>
      <c r="C328" s="218">
        <f t="shared" si="4"/>
        <v>25697.69</v>
      </c>
      <c r="D328" s="86"/>
      <c r="E328" s="2">
        <v>25697.69</v>
      </c>
      <c r="F328" s="86"/>
      <c r="G328" s="2">
        <v>0</v>
      </c>
      <c r="H328" s="233">
        <v>45370</v>
      </c>
    </row>
    <row r="329" spans="1:8" ht="22.5" customHeight="1" x14ac:dyDescent="0.2">
      <c r="A329" s="169" t="s">
        <v>1211</v>
      </c>
      <c r="B329" s="86" t="s">
        <v>1312</v>
      </c>
      <c r="C329" s="218">
        <f t="shared" si="4"/>
        <v>7952.65</v>
      </c>
      <c r="D329" s="86"/>
      <c r="E329" s="2">
        <v>7952.65</v>
      </c>
      <c r="F329" s="86"/>
      <c r="G329" s="2">
        <v>0</v>
      </c>
      <c r="H329" s="235">
        <v>45370</v>
      </c>
    </row>
    <row r="330" spans="1:8" ht="22.5" customHeight="1" x14ac:dyDescent="0.2">
      <c r="A330" s="169" t="s">
        <v>1212</v>
      </c>
      <c r="B330" s="86" t="s">
        <v>1313</v>
      </c>
      <c r="C330" s="218">
        <f t="shared" si="4"/>
        <v>12308.2</v>
      </c>
      <c r="D330" s="86"/>
      <c r="E330" s="2">
        <v>12308.2</v>
      </c>
      <c r="F330" s="86"/>
      <c r="G330" s="2">
        <v>0</v>
      </c>
      <c r="H330" s="233">
        <v>45370</v>
      </c>
    </row>
    <row r="331" spans="1:8" ht="22.5" customHeight="1" x14ac:dyDescent="0.2">
      <c r="A331" s="169" t="s">
        <v>1213</v>
      </c>
      <c r="B331" s="86" t="s">
        <v>1313</v>
      </c>
      <c r="C331" s="218">
        <f t="shared" si="4"/>
        <v>46592</v>
      </c>
      <c r="D331" s="86"/>
      <c r="E331" s="2">
        <v>46592</v>
      </c>
      <c r="F331" s="86"/>
      <c r="G331" s="2">
        <v>0</v>
      </c>
      <c r="H331" s="233">
        <v>45370</v>
      </c>
    </row>
    <row r="332" spans="1:8" ht="22.5" customHeight="1" x14ac:dyDescent="0.2">
      <c r="A332" s="169" t="s">
        <v>1214</v>
      </c>
      <c r="B332" s="86" t="s">
        <v>1313</v>
      </c>
      <c r="C332" s="218">
        <f t="shared" si="4"/>
        <v>5866.32</v>
      </c>
      <c r="D332" s="86"/>
      <c r="E332" s="2">
        <v>5866.32</v>
      </c>
      <c r="F332" s="86"/>
      <c r="G332" s="2">
        <v>0</v>
      </c>
      <c r="H332" s="235">
        <v>45370</v>
      </c>
    </row>
    <row r="333" spans="1:8" ht="22.5" customHeight="1" x14ac:dyDescent="0.2">
      <c r="A333" s="169" t="s">
        <v>1215</v>
      </c>
      <c r="B333" s="86" t="s">
        <v>1313</v>
      </c>
      <c r="C333" s="218">
        <f t="shared" si="4"/>
        <v>38744.379999999997</v>
      </c>
      <c r="D333" s="86"/>
      <c r="E333" s="2">
        <v>38744.379999999997</v>
      </c>
      <c r="F333" s="86"/>
      <c r="G333" s="2">
        <v>0</v>
      </c>
      <c r="H333" s="233">
        <v>45370</v>
      </c>
    </row>
    <row r="334" spans="1:8" ht="22.5" customHeight="1" x14ac:dyDescent="0.2">
      <c r="A334" s="169" t="s">
        <v>1216</v>
      </c>
      <c r="B334" s="86" t="s">
        <v>1313</v>
      </c>
      <c r="C334" s="218">
        <f t="shared" ref="C334:C354" si="5">SUM(D334:G334)</f>
        <v>99090.91</v>
      </c>
      <c r="D334" s="86"/>
      <c r="E334" s="2">
        <v>99090.91</v>
      </c>
      <c r="F334" s="86"/>
      <c r="G334" s="2">
        <v>0</v>
      </c>
      <c r="H334" s="233">
        <v>45370</v>
      </c>
    </row>
    <row r="335" spans="1:8" ht="22.5" customHeight="1" x14ac:dyDescent="0.2">
      <c r="A335" s="169" t="s">
        <v>1217</v>
      </c>
      <c r="B335" s="86" t="s">
        <v>1313</v>
      </c>
      <c r="C335" s="218">
        <f t="shared" si="5"/>
        <v>20845</v>
      </c>
      <c r="D335" s="86"/>
      <c r="E335" s="2">
        <v>20845</v>
      </c>
      <c r="F335" s="86"/>
      <c r="G335" s="2">
        <v>0</v>
      </c>
      <c r="H335" s="235">
        <v>45370</v>
      </c>
    </row>
    <row r="336" spans="1:8" ht="22.5" customHeight="1" x14ac:dyDescent="0.2">
      <c r="A336" s="169" t="s">
        <v>1218</v>
      </c>
      <c r="B336" s="86" t="s">
        <v>1260</v>
      </c>
      <c r="C336" s="218">
        <f t="shared" si="5"/>
        <v>10980.71</v>
      </c>
      <c r="D336" s="86"/>
      <c r="E336" s="2">
        <v>10980.71</v>
      </c>
      <c r="F336" s="86"/>
      <c r="G336" s="2">
        <v>0</v>
      </c>
      <c r="H336" s="233">
        <v>45370</v>
      </c>
    </row>
    <row r="337" spans="1:8" ht="22.5" customHeight="1" x14ac:dyDescent="0.2">
      <c r="A337" s="169" t="s">
        <v>1219</v>
      </c>
      <c r="B337" s="86" t="s">
        <v>1239</v>
      </c>
      <c r="C337" s="218">
        <f t="shared" si="5"/>
        <v>47333</v>
      </c>
      <c r="D337" s="86"/>
      <c r="E337" s="2">
        <v>47333</v>
      </c>
      <c r="F337" s="86"/>
      <c r="G337" s="2">
        <v>0</v>
      </c>
      <c r="H337" s="233">
        <v>45370</v>
      </c>
    </row>
    <row r="338" spans="1:8" ht="22.5" customHeight="1" x14ac:dyDescent="0.2">
      <c r="A338" s="169" t="s">
        <v>1220</v>
      </c>
      <c r="B338" s="86" t="s">
        <v>1314</v>
      </c>
      <c r="C338" s="218">
        <f t="shared" si="5"/>
        <v>11530.9</v>
      </c>
      <c r="D338" s="86"/>
      <c r="E338" s="2">
        <v>11530.9</v>
      </c>
      <c r="F338" s="86"/>
      <c r="G338" s="2">
        <v>0</v>
      </c>
      <c r="H338" s="235">
        <v>45370</v>
      </c>
    </row>
    <row r="339" spans="1:8" ht="22.5" customHeight="1" x14ac:dyDescent="0.2">
      <c r="A339" s="169" t="s">
        <v>1221</v>
      </c>
      <c r="B339" s="86" t="s">
        <v>1314</v>
      </c>
      <c r="C339" s="218">
        <f t="shared" si="5"/>
        <v>10713.42</v>
      </c>
      <c r="D339" s="86"/>
      <c r="E339" s="2">
        <v>10713.42</v>
      </c>
      <c r="F339" s="86"/>
      <c r="G339" s="2">
        <v>0</v>
      </c>
      <c r="H339" s="233">
        <v>45370</v>
      </c>
    </row>
    <row r="340" spans="1:8" ht="22.5" customHeight="1" x14ac:dyDescent="0.2">
      <c r="A340" s="169" t="s">
        <v>1222</v>
      </c>
      <c r="B340" s="86" t="s">
        <v>1290</v>
      </c>
      <c r="C340" s="218">
        <f t="shared" si="5"/>
        <v>20239.64</v>
      </c>
      <c r="D340" s="86"/>
      <c r="E340" s="2">
        <v>20239.64</v>
      </c>
      <c r="F340" s="86"/>
      <c r="G340" s="2">
        <v>0</v>
      </c>
      <c r="H340" s="233">
        <v>45370</v>
      </c>
    </row>
    <row r="341" spans="1:8" ht="22.5" customHeight="1" x14ac:dyDescent="0.2">
      <c r="A341" s="169" t="s">
        <v>1223</v>
      </c>
      <c r="B341" s="86" t="s">
        <v>1300</v>
      </c>
      <c r="C341" s="218">
        <f t="shared" si="5"/>
        <v>886.24</v>
      </c>
      <c r="D341" s="86"/>
      <c r="E341" s="2">
        <v>886.24</v>
      </c>
      <c r="F341" s="86"/>
      <c r="G341" s="2">
        <v>0</v>
      </c>
      <c r="H341" s="235">
        <v>45370</v>
      </c>
    </row>
    <row r="342" spans="1:8" ht="22.5" customHeight="1" x14ac:dyDescent="0.2">
      <c r="A342" s="169" t="s">
        <v>1507</v>
      </c>
      <c r="B342" s="86" t="s">
        <v>1520</v>
      </c>
      <c r="C342" s="218">
        <f t="shared" si="5"/>
        <v>40000</v>
      </c>
      <c r="D342" s="86"/>
      <c r="E342" s="2">
        <v>40000</v>
      </c>
      <c r="F342" s="86"/>
      <c r="G342" s="2">
        <v>0</v>
      </c>
      <c r="H342" s="233">
        <v>45370</v>
      </c>
    </row>
    <row r="343" spans="1:8" ht="22.5" customHeight="1" x14ac:dyDescent="0.2">
      <c r="A343" s="169" t="s">
        <v>1508</v>
      </c>
      <c r="B343" s="86" t="s">
        <v>1314</v>
      </c>
      <c r="C343" s="218">
        <f t="shared" si="5"/>
        <v>208205.53</v>
      </c>
      <c r="D343" s="86"/>
      <c r="E343" s="2">
        <v>208205.53</v>
      </c>
      <c r="F343" s="86"/>
      <c r="G343" s="2">
        <v>0</v>
      </c>
      <c r="H343" s="233">
        <v>45370</v>
      </c>
    </row>
    <row r="344" spans="1:8" ht="22.5" customHeight="1" x14ac:dyDescent="0.2">
      <c r="A344" s="169" t="s">
        <v>1509</v>
      </c>
      <c r="B344" s="86" t="s">
        <v>1234</v>
      </c>
      <c r="C344" s="218">
        <f t="shared" si="5"/>
        <v>47450.559999999998</v>
      </c>
      <c r="D344" s="86"/>
      <c r="E344" s="2">
        <v>47450.559999999998</v>
      </c>
      <c r="F344" s="86"/>
      <c r="G344" s="2">
        <v>0</v>
      </c>
      <c r="H344" s="235">
        <v>45370</v>
      </c>
    </row>
    <row r="345" spans="1:8" ht="22.5" customHeight="1" x14ac:dyDescent="0.2">
      <c r="A345" s="169" t="s">
        <v>1510</v>
      </c>
      <c r="B345" s="86" t="s">
        <v>1255</v>
      </c>
      <c r="C345" s="218">
        <f t="shared" si="5"/>
        <v>10278.56</v>
      </c>
      <c r="D345" s="86"/>
      <c r="E345" s="2">
        <v>10278.56</v>
      </c>
      <c r="F345" s="86"/>
      <c r="G345" s="2">
        <v>0</v>
      </c>
      <c r="H345" s="233">
        <v>45370</v>
      </c>
    </row>
    <row r="346" spans="1:8" ht="22.5" customHeight="1" x14ac:dyDescent="0.2">
      <c r="A346" s="169" t="s">
        <v>1511</v>
      </c>
      <c r="B346" s="86" t="s">
        <v>1266</v>
      </c>
      <c r="C346" s="218">
        <f t="shared" si="5"/>
        <v>90174.17</v>
      </c>
      <c r="D346" s="86"/>
      <c r="E346" s="2">
        <v>90174.17</v>
      </c>
      <c r="F346" s="86"/>
      <c r="G346" s="2">
        <v>0</v>
      </c>
      <c r="H346" s="233">
        <v>45370</v>
      </c>
    </row>
    <row r="347" spans="1:8" ht="22.5" customHeight="1" x14ac:dyDescent="0.2">
      <c r="A347" s="169" t="s">
        <v>1512</v>
      </c>
      <c r="B347" s="86" t="s">
        <v>1269</v>
      </c>
      <c r="C347" s="218">
        <f t="shared" si="5"/>
        <v>60098.5</v>
      </c>
      <c r="D347" s="86"/>
      <c r="E347" s="2">
        <v>60098.5</v>
      </c>
      <c r="F347" s="86"/>
      <c r="G347" s="2">
        <v>0</v>
      </c>
      <c r="H347" s="235">
        <v>45370</v>
      </c>
    </row>
    <row r="348" spans="1:8" ht="22.5" customHeight="1" x14ac:dyDescent="0.2">
      <c r="A348" s="169" t="s">
        <v>1513</v>
      </c>
      <c r="B348" s="86" t="s">
        <v>1271</v>
      </c>
      <c r="C348" s="218">
        <f t="shared" si="5"/>
        <v>119843.28</v>
      </c>
      <c r="D348" s="86"/>
      <c r="E348" s="2">
        <v>119843.28</v>
      </c>
      <c r="F348" s="86"/>
      <c r="G348" s="2">
        <v>0</v>
      </c>
      <c r="H348" s="233">
        <v>45370</v>
      </c>
    </row>
    <row r="349" spans="1:8" ht="22.5" customHeight="1" x14ac:dyDescent="0.2">
      <c r="A349" s="169" t="s">
        <v>1514</v>
      </c>
      <c r="B349" s="86" t="s">
        <v>1278</v>
      </c>
      <c r="C349" s="218">
        <f t="shared" si="5"/>
        <v>10653.05</v>
      </c>
      <c r="D349" s="86"/>
      <c r="E349" s="2">
        <v>10653.05</v>
      </c>
      <c r="F349" s="86"/>
      <c r="G349" s="2">
        <v>0</v>
      </c>
      <c r="H349" s="233">
        <v>45370</v>
      </c>
    </row>
    <row r="350" spans="1:8" ht="22.5" customHeight="1" x14ac:dyDescent="0.2">
      <c r="A350" s="169" t="s">
        <v>1515</v>
      </c>
      <c r="B350" s="86" t="s">
        <v>1283</v>
      </c>
      <c r="C350" s="218">
        <f t="shared" si="5"/>
        <v>44558.09</v>
      </c>
      <c r="D350" s="86"/>
      <c r="E350" s="2">
        <v>44558.09</v>
      </c>
      <c r="F350" s="86"/>
      <c r="G350" s="2">
        <v>0</v>
      </c>
      <c r="H350" s="235">
        <v>45370</v>
      </c>
    </row>
    <row r="351" spans="1:8" ht="22.5" customHeight="1" x14ac:dyDescent="0.2">
      <c r="A351" s="169" t="s">
        <v>1516</v>
      </c>
      <c r="B351" s="86" t="s">
        <v>1311</v>
      </c>
      <c r="C351" s="218">
        <f t="shared" si="5"/>
        <v>242117.63</v>
      </c>
      <c r="D351" s="86"/>
      <c r="E351" s="2">
        <v>242117.63</v>
      </c>
      <c r="F351" s="86"/>
      <c r="G351" s="2">
        <v>0</v>
      </c>
      <c r="H351" s="233">
        <v>45370</v>
      </c>
    </row>
    <row r="352" spans="1:8" ht="22.5" customHeight="1" x14ac:dyDescent="0.2">
      <c r="A352" s="169" t="s">
        <v>1517</v>
      </c>
      <c r="B352" s="86" t="s">
        <v>1246</v>
      </c>
      <c r="C352" s="218">
        <f t="shared" si="5"/>
        <v>10916.23</v>
      </c>
      <c r="D352" s="86"/>
      <c r="E352" s="2">
        <v>10916.23</v>
      </c>
      <c r="F352" s="86"/>
      <c r="G352" s="2">
        <v>0</v>
      </c>
      <c r="H352" s="233">
        <v>45370</v>
      </c>
    </row>
    <row r="353" spans="1:9" ht="22.5" customHeight="1" x14ac:dyDescent="0.2">
      <c r="A353" s="169" t="s">
        <v>1518</v>
      </c>
      <c r="B353" s="86" t="s">
        <v>1255</v>
      </c>
      <c r="C353" s="218">
        <f t="shared" si="5"/>
        <v>20413.07</v>
      </c>
      <c r="D353" s="86"/>
      <c r="E353" s="2">
        <v>20413.07</v>
      </c>
      <c r="F353" s="86"/>
      <c r="G353" s="2">
        <v>0</v>
      </c>
      <c r="H353" s="235">
        <v>45370</v>
      </c>
    </row>
    <row r="354" spans="1:9" ht="22.5" customHeight="1" x14ac:dyDescent="0.2">
      <c r="A354" s="169" t="s">
        <v>1519</v>
      </c>
      <c r="B354" s="86" t="s">
        <v>1312</v>
      </c>
      <c r="C354" s="2">
        <f t="shared" si="5"/>
        <v>9367.48</v>
      </c>
      <c r="D354" s="86"/>
      <c r="E354" s="2">
        <v>9367.48</v>
      </c>
      <c r="F354" s="86"/>
      <c r="G354" s="2">
        <v>0</v>
      </c>
      <c r="H354" s="233">
        <v>45370</v>
      </c>
    </row>
    <row r="355" spans="1:9" s="6" customFormat="1" ht="18.75" customHeight="1" x14ac:dyDescent="0.2">
      <c r="A355" s="348" t="s">
        <v>371</v>
      </c>
      <c r="B355" s="324"/>
      <c r="C355" s="74">
        <f>SUM(C13:C354)</f>
        <v>16849935.090000004</v>
      </c>
      <c r="D355" s="74">
        <f t="shared" ref="D355:G355" si="6">SUM(D13:D354)</f>
        <v>0</v>
      </c>
      <c r="E355" s="74">
        <f t="shared" si="6"/>
        <v>16796723.510000002</v>
      </c>
      <c r="F355" s="74">
        <f t="shared" si="6"/>
        <v>0</v>
      </c>
      <c r="G355" s="74">
        <f t="shared" si="6"/>
        <v>53211.58</v>
      </c>
      <c r="H355" s="349"/>
      <c r="I355"/>
    </row>
    <row r="356" spans="1:9" s="6" customFormat="1" ht="18.75" customHeight="1" x14ac:dyDescent="0.2">
      <c r="A356" s="169" t="s">
        <v>1585</v>
      </c>
      <c r="B356" s="86" t="s">
        <v>1586</v>
      </c>
      <c r="C356" s="282">
        <f>SUM(D356:G356)</f>
        <v>40000</v>
      </c>
      <c r="D356" s="282"/>
      <c r="E356" s="2">
        <v>25263.16</v>
      </c>
      <c r="F356" s="282"/>
      <c r="G356" s="2">
        <v>14736.84</v>
      </c>
      <c r="H356" s="354">
        <v>45385</v>
      </c>
      <c r="I356"/>
    </row>
    <row r="357" spans="1:9" s="6" customFormat="1" ht="18.75" customHeight="1" x14ac:dyDescent="0.2">
      <c r="A357" s="169" t="s">
        <v>1679</v>
      </c>
      <c r="B357" s="86" t="s">
        <v>1680</v>
      </c>
      <c r="C357" s="282">
        <f t="shared" ref="C357:C420" si="7">SUM(D357:G357)</f>
        <v>139517.5</v>
      </c>
      <c r="D357" s="282"/>
      <c r="E357" s="2">
        <v>139517.5</v>
      </c>
      <c r="F357" s="282"/>
      <c r="G357" s="2">
        <v>0</v>
      </c>
      <c r="H357" s="354">
        <v>45385</v>
      </c>
      <c r="I357"/>
    </row>
    <row r="358" spans="1:9" s="6" customFormat="1" ht="18.75" customHeight="1" x14ac:dyDescent="0.2">
      <c r="A358" s="169" t="s">
        <v>1681</v>
      </c>
      <c r="B358" s="86" t="s">
        <v>1682</v>
      </c>
      <c r="C358" s="282">
        <f t="shared" si="7"/>
        <v>25900.83</v>
      </c>
      <c r="D358" s="282"/>
      <c r="E358" s="2">
        <v>25900.83</v>
      </c>
      <c r="F358" s="282"/>
      <c r="G358" s="2">
        <v>0</v>
      </c>
      <c r="H358" s="354">
        <v>45385</v>
      </c>
      <c r="I358"/>
    </row>
    <row r="359" spans="1:9" s="6" customFormat="1" ht="18.75" customHeight="1" x14ac:dyDescent="0.2">
      <c r="A359" s="169" t="s">
        <v>1683</v>
      </c>
      <c r="B359" s="86" t="s">
        <v>1244</v>
      </c>
      <c r="C359" s="282">
        <f t="shared" si="7"/>
        <v>8415</v>
      </c>
      <c r="D359" s="282"/>
      <c r="E359" s="2">
        <v>8415</v>
      </c>
      <c r="F359" s="282"/>
      <c r="G359" s="2">
        <v>0</v>
      </c>
      <c r="H359" s="354">
        <v>45385</v>
      </c>
      <c r="I359"/>
    </row>
    <row r="360" spans="1:9" s="6" customFormat="1" ht="18.75" customHeight="1" x14ac:dyDescent="0.2">
      <c r="A360" s="169" t="s">
        <v>1684</v>
      </c>
      <c r="B360" s="86" t="s">
        <v>1249</v>
      </c>
      <c r="C360" s="282">
        <f t="shared" si="7"/>
        <v>56025.01</v>
      </c>
      <c r="D360" s="282"/>
      <c r="E360" s="2">
        <v>56025.01</v>
      </c>
      <c r="F360" s="282"/>
      <c r="G360" s="2">
        <v>0</v>
      </c>
      <c r="H360" s="354">
        <v>45385</v>
      </c>
      <c r="I360"/>
    </row>
    <row r="361" spans="1:9" s="6" customFormat="1" ht="18.75" customHeight="1" x14ac:dyDescent="0.2">
      <c r="A361" s="169" t="s">
        <v>1685</v>
      </c>
      <c r="B361" s="86" t="s">
        <v>1249</v>
      </c>
      <c r="C361" s="282">
        <f t="shared" si="7"/>
        <v>10130.68</v>
      </c>
      <c r="D361" s="282"/>
      <c r="E361" s="2">
        <v>10130.68</v>
      </c>
      <c r="F361" s="282"/>
      <c r="G361" s="2">
        <v>0</v>
      </c>
      <c r="H361" s="354">
        <v>45385</v>
      </c>
      <c r="I361"/>
    </row>
    <row r="362" spans="1:9" s="6" customFormat="1" ht="18.75" customHeight="1" x14ac:dyDescent="0.2">
      <c r="A362" s="169" t="s">
        <v>1686</v>
      </c>
      <c r="B362" s="86" t="s">
        <v>1261</v>
      </c>
      <c r="C362" s="282">
        <f t="shared" si="7"/>
        <v>49820</v>
      </c>
      <c r="D362" s="282"/>
      <c r="E362" s="2">
        <v>49820</v>
      </c>
      <c r="F362" s="282"/>
      <c r="G362" s="2">
        <v>0</v>
      </c>
      <c r="H362" s="354">
        <v>45385</v>
      </c>
      <c r="I362"/>
    </row>
    <row r="363" spans="1:9" s="6" customFormat="1" ht="18.75" customHeight="1" x14ac:dyDescent="0.2">
      <c r="A363" s="169" t="s">
        <v>1687</v>
      </c>
      <c r="B363" s="86" t="s">
        <v>1264</v>
      </c>
      <c r="C363" s="282">
        <f t="shared" si="7"/>
        <v>25373.94</v>
      </c>
      <c r="D363" s="282"/>
      <c r="E363" s="2">
        <v>25373.94</v>
      </c>
      <c r="F363" s="282"/>
      <c r="G363" s="2">
        <v>0</v>
      </c>
      <c r="H363" s="354">
        <v>45385</v>
      </c>
      <c r="I363"/>
    </row>
    <row r="364" spans="1:9" s="6" customFormat="1" ht="18.75" customHeight="1" x14ac:dyDescent="0.2">
      <c r="A364" s="169" t="s">
        <v>1688</v>
      </c>
      <c r="B364" s="86" t="s">
        <v>1268</v>
      </c>
      <c r="C364" s="282">
        <f t="shared" si="7"/>
        <v>99000</v>
      </c>
      <c r="D364" s="282"/>
      <c r="E364" s="2">
        <v>99000</v>
      </c>
      <c r="F364" s="282"/>
      <c r="G364" s="2">
        <v>0</v>
      </c>
      <c r="H364" s="354">
        <v>45385</v>
      </c>
      <c r="I364"/>
    </row>
    <row r="365" spans="1:9" s="6" customFormat="1" ht="18.75" customHeight="1" x14ac:dyDescent="0.2">
      <c r="A365" s="169" t="s">
        <v>1689</v>
      </c>
      <c r="B365" s="86" t="s">
        <v>1271</v>
      </c>
      <c r="C365" s="282">
        <f t="shared" si="7"/>
        <v>49098.5</v>
      </c>
      <c r="D365" s="282"/>
      <c r="E365" s="2">
        <v>49098.5</v>
      </c>
      <c r="F365" s="282"/>
      <c r="G365" s="2">
        <v>0</v>
      </c>
      <c r="H365" s="354">
        <v>45385</v>
      </c>
      <c r="I365"/>
    </row>
    <row r="366" spans="1:9" s="6" customFormat="1" ht="18.75" customHeight="1" x14ac:dyDescent="0.2">
      <c r="A366" s="169" t="s">
        <v>1690</v>
      </c>
      <c r="B366" s="86" t="s">
        <v>1274</v>
      </c>
      <c r="C366" s="282">
        <f t="shared" si="7"/>
        <v>49186.5</v>
      </c>
      <c r="D366" s="282"/>
      <c r="E366" s="2">
        <v>49186.5</v>
      </c>
      <c r="F366" s="282"/>
      <c r="G366" s="2">
        <v>0</v>
      </c>
      <c r="H366" s="354">
        <v>45385</v>
      </c>
      <c r="I366"/>
    </row>
    <row r="367" spans="1:9" s="6" customFormat="1" ht="18.75" customHeight="1" x14ac:dyDescent="0.2">
      <c r="A367" s="169" t="s">
        <v>1691</v>
      </c>
      <c r="B367" s="86" t="s">
        <v>1275</v>
      </c>
      <c r="C367" s="282">
        <f t="shared" si="7"/>
        <v>13937.5</v>
      </c>
      <c r="D367" s="282"/>
      <c r="E367" s="2">
        <v>13937.5</v>
      </c>
      <c r="F367" s="282"/>
      <c r="G367" s="2">
        <v>0</v>
      </c>
      <c r="H367" s="354">
        <v>45385</v>
      </c>
      <c r="I367"/>
    </row>
    <row r="368" spans="1:9" s="6" customFormat="1" ht="18.75" customHeight="1" x14ac:dyDescent="0.2">
      <c r="A368" s="169" t="s">
        <v>1692</v>
      </c>
      <c r="B368" s="86" t="s">
        <v>1276</v>
      </c>
      <c r="C368" s="282">
        <f t="shared" si="7"/>
        <v>96415</v>
      </c>
      <c r="D368" s="282"/>
      <c r="E368" s="2">
        <v>96415</v>
      </c>
      <c r="F368" s="282"/>
      <c r="G368" s="2">
        <v>0</v>
      </c>
      <c r="H368" s="354">
        <v>45385</v>
      </c>
      <c r="I368"/>
    </row>
    <row r="369" spans="1:9" s="6" customFormat="1" ht="18.75" customHeight="1" x14ac:dyDescent="0.2">
      <c r="A369" s="169" t="s">
        <v>1693</v>
      </c>
      <c r="B369" s="86" t="s">
        <v>1278</v>
      </c>
      <c r="C369" s="282">
        <f t="shared" si="7"/>
        <v>49032.5</v>
      </c>
      <c r="D369" s="282"/>
      <c r="E369" s="2">
        <v>49032.5</v>
      </c>
      <c r="F369" s="282"/>
      <c r="G369" s="2">
        <v>0</v>
      </c>
      <c r="H369" s="354">
        <v>45385</v>
      </c>
      <c r="I369"/>
    </row>
    <row r="370" spans="1:9" s="6" customFormat="1" ht="18.75" customHeight="1" x14ac:dyDescent="0.2">
      <c r="A370" s="169" t="s">
        <v>1694</v>
      </c>
      <c r="B370" s="86" t="s">
        <v>1282</v>
      </c>
      <c r="C370" s="282">
        <f t="shared" si="7"/>
        <v>50000</v>
      </c>
      <c r="D370" s="282"/>
      <c r="E370" s="2">
        <v>50000</v>
      </c>
      <c r="F370" s="282"/>
      <c r="G370" s="2">
        <v>0</v>
      </c>
      <c r="H370" s="354">
        <v>45385</v>
      </c>
      <c r="I370"/>
    </row>
    <row r="371" spans="1:9" s="6" customFormat="1" ht="18.75" customHeight="1" x14ac:dyDescent="0.2">
      <c r="A371" s="169" t="s">
        <v>1695</v>
      </c>
      <c r="B371" s="86" t="s">
        <v>1282</v>
      </c>
      <c r="C371" s="282">
        <f t="shared" si="7"/>
        <v>75617.350000000006</v>
      </c>
      <c r="D371" s="282"/>
      <c r="E371" s="2">
        <v>75617.350000000006</v>
      </c>
      <c r="F371" s="282"/>
      <c r="G371" s="2">
        <v>0</v>
      </c>
      <c r="H371" s="354">
        <v>45385</v>
      </c>
      <c r="I371"/>
    </row>
    <row r="372" spans="1:9" s="6" customFormat="1" ht="18.75" customHeight="1" x14ac:dyDescent="0.2">
      <c r="A372" s="169" t="s">
        <v>1696</v>
      </c>
      <c r="B372" s="86" t="s">
        <v>1282</v>
      </c>
      <c r="C372" s="282">
        <f t="shared" si="7"/>
        <v>20000</v>
      </c>
      <c r="D372" s="282"/>
      <c r="E372" s="2">
        <v>20000</v>
      </c>
      <c r="F372" s="282"/>
      <c r="G372" s="2">
        <v>0</v>
      </c>
      <c r="H372" s="354">
        <v>45385</v>
      </c>
      <c r="I372"/>
    </row>
    <row r="373" spans="1:9" s="6" customFormat="1" ht="18.75" customHeight="1" x14ac:dyDescent="0.2">
      <c r="A373" s="169" t="s">
        <v>1697</v>
      </c>
      <c r="B373" s="86" t="s">
        <v>1291</v>
      </c>
      <c r="C373" s="282">
        <f t="shared" si="7"/>
        <v>49522.27</v>
      </c>
      <c r="D373" s="282"/>
      <c r="E373" s="2">
        <v>49522.27</v>
      </c>
      <c r="F373" s="282"/>
      <c r="G373" s="2">
        <v>0</v>
      </c>
      <c r="H373" s="354">
        <v>45385</v>
      </c>
      <c r="I373"/>
    </row>
    <row r="374" spans="1:9" s="6" customFormat="1" ht="18.75" customHeight="1" x14ac:dyDescent="0.2">
      <c r="A374" s="169" t="s">
        <v>1698</v>
      </c>
      <c r="B374" s="86" t="s">
        <v>1291</v>
      </c>
      <c r="C374" s="282">
        <f t="shared" si="7"/>
        <v>113819.29</v>
      </c>
      <c r="D374" s="282"/>
      <c r="E374" s="2">
        <v>113819.29</v>
      </c>
      <c r="F374" s="282"/>
      <c r="G374" s="2">
        <v>0</v>
      </c>
      <c r="H374" s="354">
        <v>45385</v>
      </c>
      <c r="I374"/>
    </row>
    <row r="375" spans="1:9" s="6" customFormat="1" ht="18.75" customHeight="1" x14ac:dyDescent="0.2">
      <c r="A375" s="169" t="s">
        <v>1699</v>
      </c>
      <c r="B375" s="86" t="s">
        <v>1294</v>
      </c>
      <c r="C375" s="282">
        <f t="shared" si="7"/>
        <v>36548.400000000001</v>
      </c>
      <c r="D375" s="282"/>
      <c r="E375" s="2">
        <v>36548.400000000001</v>
      </c>
      <c r="F375" s="282"/>
      <c r="G375" s="2">
        <v>0</v>
      </c>
      <c r="H375" s="354">
        <v>45385</v>
      </c>
      <c r="I375"/>
    </row>
    <row r="376" spans="1:9" s="6" customFormat="1" ht="18.75" customHeight="1" x14ac:dyDescent="0.2">
      <c r="A376" s="169" t="s">
        <v>1700</v>
      </c>
      <c r="B376" s="86" t="s">
        <v>1295</v>
      </c>
      <c r="C376" s="282">
        <f t="shared" si="7"/>
        <v>10143.4</v>
      </c>
      <c r="D376" s="282"/>
      <c r="E376" s="2">
        <v>10143.4</v>
      </c>
      <c r="F376" s="282"/>
      <c r="G376" s="2">
        <v>0</v>
      </c>
      <c r="H376" s="354">
        <v>45385</v>
      </c>
      <c r="I376"/>
    </row>
    <row r="377" spans="1:9" s="6" customFormat="1" ht="18.75" customHeight="1" x14ac:dyDescent="0.2">
      <c r="A377" s="169" t="s">
        <v>1701</v>
      </c>
      <c r="B377" s="86" t="s">
        <v>1295</v>
      </c>
      <c r="C377" s="282">
        <f t="shared" si="7"/>
        <v>11377.32</v>
      </c>
      <c r="D377" s="282"/>
      <c r="E377" s="2">
        <v>11377.32</v>
      </c>
      <c r="F377" s="282"/>
      <c r="G377" s="2">
        <v>0</v>
      </c>
      <c r="H377" s="354">
        <v>45385</v>
      </c>
      <c r="I377"/>
    </row>
    <row r="378" spans="1:9" s="6" customFormat="1" ht="18.75" customHeight="1" x14ac:dyDescent="0.2">
      <c r="A378" s="169" t="s">
        <v>1702</v>
      </c>
      <c r="B378" s="86" t="s">
        <v>1231</v>
      </c>
      <c r="C378" s="282">
        <f t="shared" si="7"/>
        <v>21980.69</v>
      </c>
      <c r="D378" s="282"/>
      <c r="E378" s="2">
        <v>21980.69</v>
      </c>
      <c r="F378" s="282"/>
      <c r="G378" s="2">
        <v>0</v>
      </c>
      <c r="H378" s="354">
        <v>45385</v>
      </c>
      <c r="I378"/>
    </row>
    <row r="379" spans="1:9" s="6" customFormat="1" ht="18.75" customHeight="1" x14ac:dyDescent="0.2">
      <c r="A379" s="169" t="s">
        <v>1703</v>
      </c>
      <c r="B379" s="86" t="s">
        <v>1231</v>
      </c>
      <c r="C379" s="282">
        <f t="shared" si="7"/>
        <v>49044.01</v>
      </c>
      <c r="D379" s="282"/>
      <c r="E379" s="2">
        <v>49044.01</v>
      </c>
      <c r="F379" s="282"/>
      <c r="G379" s="2">
        <v>0</v>
      </c>
      <c r="H379" s="354">
        <v>45385</v>
      </c>
      <c r="I379"/>
    </row>
    <row r="380" spans="1:9" s="6" customFormat="1" ht="18.75" customHeight="1" x14ac:dyDescent="0.2">
      <c r="A380" s="169" t="s">
        <v>1704</v>
      </c>
      <c r="B380" s="86" t="s">
        <v>1705</v>
      </c>
      <c r="C380" s="282">
        <f t="shared" si="7"/>
        <v>54444.5</v>
      </c>
      <c r="D380" s="282"/>
      <c r="E380" s="2">
        <v>54444.5</v>
      </c>
      <c r="F380" s="282"/>
      <c r="G380" s="2">
        <v>0</v>
      </c>
      <c r="H380" s="354">
        <v>45385</v>
      </c>
      <c r="I380"/>
    </row>
    <row r="381" spans="1:9" s="6" customFormat="1" ht="18.75" customHeight="1" x14ac:dyDescent="0.2">
      <c r="A381" s="169" t="s">
        <v>1706</v>
      </c>
      <c r="B381" s="86" t="s">
        <v>1301</v>
      </c>
      <c r="C381" s="282">
        <f t="shared" si="7"/>
        <v>60736.07</v>
      </c>
      <c r="D381" s="282"/>
      <c r="E381" s="2">
        <v>60736.07</v>
      </c>
      <c r="F381" s="282"/>
      <c r="G381" s="2">
        <v>0</v>
      </c>
      <c r="H381" s="354">
        <v>45385</v>
      </c>
      <c r="I381"/>
    </row>
    <row r="382" spans="1:9" s="6" customFormat="1" ht="18.75" customHeight="1" x14ac:dyDescent="0.2">
      <c r="A382" s="169" t="s">
        <v>1707</v>
      </c>
      <c r="B382" s="86" t="s">
        <v>1301</v>
      </c>
      <c r="C382" s="282">
        <f t="shared" si="7"/>
        <v>46614.3</v>
      </c>
      <c r="D382" s="282"/>
      <c r="E382" s="2">
        <v>46614.3</v>
      </c>
      <c r="F382" s="282"/>
      <c r="G382" s="2">
        <v>0</v>
      </c>
      <c r="H382" s="354">
        <v>45385</v>
      </c>
      <c r="I382"/>
    </row>
    <row r="383" spans="1:9" s="6" customFormat="1" ht="18.75" customHeight="1" x14ac:dyDescent="0.2">
      <c r="A383" s="169" t="s">
        <v>1708</v>
      </c>
      <c r="B383" s="86" t="s">
        <v>1709</v>
      </c>
      <c r="C383" s="282">
        <f t="shared" si="7"/>
        <v>2788.96</v>
      </c>
      <c r="D383" s="282"/>
      <c r="E383" s="2">
        <v>2788.96</v>
      </c>
      <c r="F383" s="282"/>
      <c r="G383" s="2">
        <v>0</v>
      </c>
      <c r="H383" s="354">
        <v>45385</v>
      </c>
      <c r="I383"/>
    </row>
    <row r="384" spans="1:9" s="6" customFormat="1" ht="18.75" customHeight="1" x14ac:dyDescent="0.2">
      <c r="A384" s="169" t="s">
        <v>1710</v>
      </c>
      <c r="B384" s="86" t="s">
        <v>1283</v>
      </c>
      <c r="C384" s="282">
        <f t="shared" si="7"/>
        <v>17504.54</v>
      </c>
      <c r="D384" s="282"/>
      <c r="E384" s="2">
        <v>17504.54</v>
      </c>
      <c r="F384" s="282"/>
      <c r="G384" s="2">
        <v>0</v>
      </c>
      <c r="H384" s="354">
        <v>45385</v>
      </c>
      <c r="I384"/>
    </row>
    <row r="385" spans="1:9" s="6" customFormat="1" ht="18.75" customHeight="1" x14ac:dyDescent="0.2">
      <c r="A385" s="169" t="s">
        <v>1711</v>
      </c>
      <c r="B385" s="86" t="s">
        <v>1283</v>
      </c>
      <c r="C385" s="282">
        <f t="shared" si="7"/>
        <v>25785.7</v>
      </c>
      <c r="D385" s="282"/>
      <c r="E385" s="2">
        <v>25785.7</v>
      </c>
      <c r="F385" s="282"/>
      <c r="G385" s="2">
        <v>0</v>
      </c>
      <c r="H385" s="354">
        <v>45385</v>
      </c>
      <c r="I385"/>
    </row>
    <row r="386" spans="1:9" s="6" customFormat="1" ht="18.75" customHeight="1" x14ac:dyDescent="0.2">
      <c r="A386" s="169" t="s">
        <v>1712</v>
      </c>
      <c r="B386" s="86" t="s">
        <v>1293</v>
      </c>
      <c r="C386" s="282">
        <f t="shared" si="7"/>
        <v>13739.43</v>
      </c>
      <c r="D386" s="282"/>
      <c r="E386" s="2">
        <v>13739.43</v>
      </c>
      <c r="F386" s="282"/>
      <c r="G386" s="2">
        <v>0</v>
      </c>
      <c r="H386" s="354">
        <v>45385</v>
      </c>
      <c r="I386"/>
    </row>
    <row r="387" spans="1:9" s="6" customFormat="1" ht="18.75" customHeight="1" x14ac:dyDescent="0.2">
      <c r="A387" s="169" t="s">
        <v>1713</v>
      </c>
      <c r="B387" s="86" t="s">
        <v>1682</v>
      </c>
      <c r="C387" s="282">
        <f t="shared" si="7"/>
        <v>10456.030000000001</v>
      </c>
      <c r="D387" s="282"/>
      <c r="E387" s="2">
        <v>10456.030000000001</v>
      </c>
      <c r="F387" s="282"/>
      <c r="G387" s="2">
        <v>0</v>
      </c>
      <c r="H387" s="354">
        <v>45385</v>
      </c>
      <c r="I387"/>
    </row>
    <row r="388" spans="1:9" s="6" customFormat="1" ht="18.75" customHeight="1" x14ac:dyDescent="0.2">
      <c r="A388" s="371" t="s">
        <v>1730</v>
      </c>
      <c r="B388" s="86" t="s">
        <v>1228</v>
      </c>
      <c r="C388" s="282">
        <f t="shared" si="7"/>
        <v>30296.93</v>
      </c>
      <c r="D388" s="282"/>
      <c r="E388" s="372">
        <v>30296.93</v>
      </c>
      <c r="F388" s="282"/>
      <c r="G388" s="2">
        <v>0</v>
      </c>
      <c r="H388" s="354">
        <v>45399</v>
      </c>
      <c r="I388"/>
    </row>
    <row r="389" spans="1:9" s="6" customFormat="1" ht="18.75" customHeight="1" x14ac:dyDescent="0.2">
      <c r="A389" s="371" t="s">
        <v>1728</v>
      </c>
      <c r="B389" s="86" t="s">
        <v>1520</v>
      </c>
      <c r="C389" s="282">
        <f t="shared" si="7"/>
        <v>74045.78</v>
      </c>
      <c r="D389" s="282"/>
      <c r="E389" s="372">
        <v>74045.78</v>
      </c>
      <c r="F389" s="282"/>
      <c r="G389" s="2">
        <v>0</v>
      </c>
      <c r="H389" s="354">
        <v>45399</v>
      </c>
      <c r="I389"/>
    </row>
    <row r="390" spans="1:9" s="6" customFormat="1" ht="18.75" customHeight="1" x14ac:dyDescent="0.2">
      <c r="A390" s="371" t="s">
        <v>1733</v>
      </c>
      <c r="B390" s="86" t="s">
        <v>1682</v>
      </c>
      <c r="C390" s="282">
        <f t="shared" si="7"/>
        <v>86824.09</v>
      </c>
      <c r="D390" s="282"/>
      <c r="E390" s="372">
        <v>86824.09</v>
      </c>
      <c r="F390" s="282"/>
      <c r="G390" s="2">
        <v>0</v>
      </c>
      <c r="H390" s="354">
        <v>45399</v>
      </c>
      <c r="I390"/>
    </row>
    <row r="391" spans="1:9" s="6" customFormat="1" ht="18.75" customHeight="1" x14ac:dyDescent="0.2">
      <c r="A391" s="371" t="s">
        <v>1727</v>
      </c>
      <c r="B391" s="86" t="s">
        <v>1682</v>
      </c>
      <c r="C391" s="282">
        <f t="shared" si="7"/>
        <v>135912.69</v>
      </c>
      <c r="D391" s="282"/>
      <c r="E391" s="372">
        <v>135912.69</v>
      </c>
      <c r="F391" s="282"/>
      <c r="G391" s="2">
        <v>0</v>
      </c>
      <c r="H391" s="354">
        <v>45399</v>
      </c>
      <c r="I391"/>
    </row>
    <row r="392" spans="1:9" s="6" customFormat="1" ht="18.75" customHeight="1" x14ac:dyDescent="0.2">
      <c r="A392" s="371" t="s">
        <v>1734</v>
      </c>
      <c r="B392" s="86" t="s">
        <v>1243</v>
      </c>
      <c r="C392" s="282">
        <f t="shared" si="7"/>
        <v>49844.160000000003</v>
      </c>
      <c r="D392" s="282"/>
      <c r="E392" s="372">
        <v>49844.160000000003</v>
      </c>
      <c r="F392" s="282"/>
      <c r="G392" s="2">
        <v>0</v>
      </c>
      <c r="H392" s="354">
        <v>45399</v>
      </c>
      <c r="I392"/>
    </row>
    <row r="393" spans="1:9" s="6" customFormat="1" ht="18.75" customHeight="1" x14ac:dyDescent="0.2">
      <c r="A393" s="371" t="s">
        <v>1740</v>
      </c>
      <c r="B393" s="86" t="s">
        <v>1245</v>
      </c>
      <c r="C393" s="282">
        <f t="shared" si="7"/>
        <v>220153.12</v>
      </c>
      <c r="D393" s="282"/>
      <c r="E393" s="372">
        <v>220153.12</v>
      </c>
      <c r="F393" s="282"/>
      <c r="G393" s="2">
        <v>0</v>
      </c>
      <c r="H393" s="354">
        <v>45399</v>
      </c>
      <c r="I393"/>
    </row>
    <row r="394" spans="1:9" s="6" customFormat="1" ht="18.75" customHeight="1" x14ac:dyDescent="0.2">
      <c r="A394" s="371" t="s">
        <v>1742</v>
      </c>
      <c r="B394" s="86" t="s">
        <v>1234</v>
      </c>
      <c r="C394" s="282">
        <f t="shared" si="7"/>
        <v>15913.81</v>
      </c>
      <c r="D394" s="282"/>
      <c r="E394" s="372">
        <v>15913.81</v>
      </c>
      <c r="F394" s="282"/>
      <c r="G394" s="2">
        <v>0</v>
      </c>
      <c r="H394" s="354">
        <v>45399</v>
      </c>
      <c r="I394"/>
    </row>
    <row r="395" spans="1:9" s="6" customFormat="1" ht="18.75" customHeight="1" x14ac:dyDescent="0.2">
      <c r="A395" s="371" t="s">
        <v>1739</v>
      </c>
      <c r="B395" s="86" t="s">
        <v>1252</v>
      </c>
      <c r="C395" s="282">
        <f t="shared" si="7"/>
        <v>45724</v>
      </c>
      <c r="D395" s="282"/>
      <c r="E395" s="372">
        <v>45724</v>
      </c>
      <c r="F395" s="282"/>
      <c r="G395" s="2">
        <v>0</v>
      </c>
      <c r="H395" s="354">
        <v>45399</v>
      </c>
      <c r="I395"/>
    </row>
    <row r="396" spans="1:9" s="6" customFormat="1" ht="18.75" customHeight="1" x14ac:dyDescent="0.2">
      <c r="A396" s="371" t="s">
        <v>1745</v>
      </c>
      <c r="B396" s="86" t="s">
        <v>1271</v>
      </c>
      <c r="C396" s="282">
        <f t="shared" si="7"/>
        <v>63313.58</v>
      </c>
      <c r="D396" s="282"/>
      <c r="E396" s="372">
        <v>63313.58</v>
      </c>
      <c r="F396" s="282"/>
      <c r="G396" s="2">
        <v>0</v>
      </c>
      <c r="H396" s="354">
        <v>45399</v>
      </c>
      <c r="I396"/>
    </row>
    <row r="397" spans="1:9" s="6" customFormat="1" ht="18.75" customHeight="1" x14ac:dyDescent="0.2">
      <c r="A397" s="371" t="s">
        <v>1743</v>
      </c>
      <c r="B397" s="86" t="s">
        <v>1225</v>
      </c>
      <c r="C397" s="282">
        <f t="shared" si="7"/>
        <v>34998</v>
      </c>
      <c r="D397" s="282"/>
      <c r="E397" s="372">
        <v>34998</v>
      </c>
      <c r="F397" s="282"/>
      <c r="G397" s="2">
        <v>0</v>
      </c>
      <c r="H397" s="354">
        <v>45399</v>
      </c>
      <c r="I397"/>
    </row>
    <row r="398" spans="1:9" s="6" customFormat="1" ht="18.75" customHeight="1" x14ac:dyDescent="0.2">
      <c r="A398" s="371" t="s">
        <v>1741</v>
      </c>
      <c r="B398" s="86" t="s">
        <v>1274</v>
      </c>
      <c r="C398" s="282">
        <f t="shared" si="7"/>
        <v>10595.92</v>
      </c>
      <c r="D398" s="282"/>
      <c r="E398" s="372">
        <v>10595.92</v>
      </c>
      <c r="F398" s="282"/>
      <c r="G398" s="2">
        <v>0</v>
      </c>
      <c r="H398" s="354">
        <v>45399</v>
      </c>
      <c r="I398"/>
    </row>
    <row r="399" spans="1:9" s="6" customFormat="1" ht="18.75" customHeight="1" x14ac:dyDescent="0.2">
      <c r="A399" s="371" t="s">
        <v>1737</v>
      </c>
      <c r="B399" s="86" t="s">
        <v>1274</v>
      </c>
      <c r="C399" s="282">
        <f t="shared" si="7"/>
        <v>46952.77</v>
      </c>
      <c r="D399" s="282"/>
      <c r="E399" s="372">
        <v>46952.77</v>
      </c>
      <c r="F399" s="282"/>
      <c r="G399" s="2">
        <v>0</v>
      </c>
      <c r="H399" s="354">
        <v>45399</v>
      </c>
      <c r="I399"/>
    </row>
    <row r="400" spans="1:9" s="6" customFormat="1" ht="18.75" customHeight="1" x14ac:dyDescent="0.2">
      <c r="A400" s="371" t="s">
        <v>1736</v>
      </c>
      <c r="B400" s="86" t="s">
        <v>1709</v>
      </c>
      <c r="C400" s="282">
        <f t="shared" si="7"/>
        <v>47178</v>
      </c>
      <c r="D400" s="282"/>
      <c r="E400" s="372">
        <v>47178</v>
      </c>
      <c r="F400" s="282"/>
      <c r="G400" s="2">
        <v>0</v>
      </c>
      <c r="H400" s="354">
        <v>45399</v>
      </c>
      <c r="I400"/>
    </row>
    <row r="401" spans="1:9" s="6" customFormat="1" ht="18.75" customHeight="1" x14ac:dyDescent="0.2">
      <c r="A401" s="371" t="s">
        <v>1738</v>
      </c>
      <c r="B401" s="86" t="s">
        <v>1275</v>
      </c>
      <c r="C401" s="282">
        <f t="shared" si="7"/>
        <v>18500</v>
      </c>
      <c r="D401" s="282"/>
      <c r="E401" s="372">
        <v>18500</v>
      </c>
      <c r="F401" s="282"/>
      <c r="G401" s="2">
        <v>0</v>
      </c>
      <c r="H401" s="354">
        <v>45399</v>
      </c>
      <c r="I401"/>
    </row>
    <row r="402" spans="1:9" s="6" customFormat="1" ht="18.75" customHeight="1" x14ac:dyDescent="0.2">
      <c r="A402" s="371" t="s">
        <v>1744</v>
      </c>
      <c r="B402" s="86" t="s">
        <v>1275</v>
      </c>
      <c r="C402" s="282">
        <f t="shared" si="7"/>
        <v>15704.29</v>
      </c>
      <c r="D402" s="282"/>
      <c r="E402" s="372">
        <v>15704.29</v>
      </c>
      <c r="F402" s="282"/>
      <c r="G402" s="2">
        <v>0</v>
      </c>
      <c r="H402" s="354">
        <v>45399</v>
      </c>
      <c r="I402"/>
    </row>
    <row r="403" spans="1:9" s="6" customFormat="1" ht="18.75" customHeight="1" x14ac:dyDescent="0.2">
      <c r="A403" s="371" t="s">
        <v>1752</v>
      </c>
      <c r="B403" s="86" t="s">
        <v>1275</v>
      </c>
      <c r="C403" s="282">
        <f t="shared" si="7"/>
        <v>17938.32</v>
      </c>
      <c r="D403" s="282"/>
      <c r="E403" s="372">
        <v>17938.32</v>
      </c>
      <c r="F403" s="282"/>
      <c r="G403" s="2">
        <v>0</v>
      </c>
      <c r="H403" s="354">
        <v>45399</v>
      </c>
      <c r="I403"/>
    </row>
    <row r="404" spans="1:9" s="6" customFormat="1" ht="18.75" customHeight="1" x14ac:dyDescent="0.2">
      <c r="A404" s="371" t="s">
        <v>1751</v>
      </c>
      <c r="B404" s="86" t="s">
        <v>1279</v>
      </c>
      <c r="C404" s="282">
        <f t="shared" si="7"/>
        <v>254565.22</v>
      </c>
      <c r="D404" s="282"/>
      <c r="E404" s="372">
        <v>254565.22</v>
      </c>
      <c r="F404" s="282"/>
      <c r="G404" s="2">
        <v>0</v>
      </c>
      <c r="H404" s="354">
        <v>45399</v>
      </c>
      <c r="I404"/>
    </row>
    <row r="405" spans="1:9" s="6" customFormat="1" ht="18.75" customHeight="1" x14ac:dyDescent="0.2">
      <c r="A405" s="371" t="s">
        <v>1747</v>
      </c>
      <c r="B405" s="86" t="s">
        <v>1237</v>
      </c>
      <c r="C405" s="282">
        <f t="shared" si="7"/>
        <v>188002.79</v>
      </c>
      <c r="D405" s="282"/>
      <c r="E405" s="372">
        <v>188002.79</v>
      </c>
      <c r="F405" s="282"/>
      <c r="G405" s="2">
        <v>0</v>
      </c>
      <c r="H405" s="354">
        <v>45399</v>
      </c>
      <c r="I405"/>
    </row>
    <row r="406" spans="1:9" s="6" customFormat="1" ht="18.75" customHeight="1" x14ac:dyDescent="0.2">
      <c r="A406" s="371" t="s">
        <v>1753</v>
      </c>
      <c r="B406" s="86" t="s">
        <v>1282</v>
      </c>
      <c r="C406" s="282">
        <f t="shared" si="7"/>
        <v>54317.63</v>
      </c>
      <c r="D406" s="282"/>
      <c r="E406" s="372">
        <v>54317.63</v>
      </c>
      <c r="F406" s="282"/>
      <c r="G406" s="2">
        <v>0</v>
      </c>
      <c r="H406" s="354">
        <v>45399</v>
      </c>
      <c r="I406"/>
    </row>
    <row r="407" spans="1:9" s="6" customFormat="1" ht="18.75" customHeight="1" x14ac:dyDescent="0.2">
      <c r="A407" s="371" t="s">
        <v>1750</v>
      </c>
      <c r="B407" s="86" t="s">
        <v>1282</v>
      </c>
      <c r="C407" s="282">
        <f t="shared" si="7"/>
        <v>25769.7</v>
      </c>
      <c r="D407" s="282"/>
      <c r="E407" s="372">
        <v>25769.7</v>
      </c>
      <c r="F407" s="282"/>
      <c r="G407" s="2">
        <v>0</v>
      </c>
      <c r="H407" s="354">
        <v>45399</v>
      </c>
      <c r="I407"/>
    </row>
    <row r="408" spans="1:9" s="6" customFormat="1" ht="18.75" customHeight="1" x14ac:dyDescent="0.2">
      <c r="A408" s="371" t="s">
        <v>1754</v>
      </c>
      <c r="B408" s="86" t="s">
        <v>1295</v>
      </c>
      <c r="C408" s="282">
        <f t="shared" si="7"/>
        <v>31920.28</v>
      </c>
      <c r="D408" s="282"/>
      <c r="E408" s="372">
        <v>31920.28</v>
      </c>
      <c r="F408" s="282"/>
      <c r="G408" s="2">
        <v>0</v>
      </c>
      <c r="H408" s="354">
        <v>45399</v>
      </c>
      <c r="I408"/>
    </row>
    <row r="409" spans="1:9" s="6" customFormat="1" ht="18.75" customHeight="1" x14ac:dyDescent="0.2">
      <c r="A409" s="371" t="s">
        <v>1746</v>
      </c>
      <c r="B409" s="86" t="s">
        <v>1231</v>
      </c>
      <c r="C409" s="282">
        <f t="shared" si="7"/>
        <v>47575</v>
      </c>
      <c r="D409" s="282"/>
      <c r="E409" s="372">
        <v>47575</v>
      </c>
      <c r="F409" s="282"/>
      <c r="G409" s="2">
        <v>0</v>
      </c>
      <c r="H409" s="354">
        <v>45399</v>
      </c>
      <c r="I409"/>
    </row>
    <row r="410" spans="1:9" s="6" customFormat="1" ht="18.75" customHeight="1" x14ac:dyDescent="0.2">
      <c r="A410" s="371" t="s">
        <v>1755</v>
      </c>
      <c r="B410" s="86" t="s">
        <v>1761</v>
      </c>
      <c r="C410" s="282">
        <f t="shared" si="7"/>
        <v>225619.18</v>
      </c>
      <c r="D410" s="282"/>
      <c r="E410" s="372">
        <v>225619.18</v>
      </c>
      <c r="F410" s="282"/>
      <c r="G410" s="2">
        <v>0</v>
      </c>
      <c r="H410" s="354">
        <v>45399</v>
      </c>
      <c r="I410"/>
    </row>
    <row r="411" spans="1:9" s="6" customFormat="1" ht="18.75" customHeight="1" x14ac:dyDescent="0.2">
      <c r="A411" s="371" t="s">
        <v>1748</v>
      </c>
      <c r="B411" s="86" t="s">
        <v>1762</v>
      </c>
      <c r="C411" s="282">
        <f t="shared" si="7"/>
        <v>78523.27</v>
      </c>
      <c r="D411" s="282"/>
      <c r="E411" s="372">
        <v>78523.27</v>
      </c>
      <c r="F411" s="282"/>
      <c r="G411" s="2">
        <v>0</v>
      </c>
      <c r="H411" s="354">
        <v>45399</v>
      </c>
      <c r="I411"/>
    </row>
    <row r="412" spans="1:9" s="6" customFormat="1" ht="18.75" customHeight="1" x14ac:dyDescent="0.2">
      <c r="A412" s="371" t="s">
        <v>1749</v>
      </c>
      <c r="B412" s="86" t="s">
        <v>1301</v>
      </c>
      <c r="C412" s="282">
        <f t="shared" si="7"/>
        <v>46300</v>
      </c>
      <c r="D412" s="282"/>
      <c r="E412" s="372">
        <v>46300</v>
      </c>
      <c r="F412" s="282"/>
      <c r="G412" s="2">
        <v>0</v>
      </c>
      <c r="H412" s="354">
        <v>45399</v>
      </c>
      <c r="I412"/>
    </row>
    <row r="413" spans="1:9" s="6" customFormat="1" ht="18.75" customHeight="1" x14ac:dyDescent="0.2">
      <c r="A413" s="371" t="s">
        <v>1759</v>
      </c>
      <c r="B413" s="86" t="s">
        <v>1307</v>
      </c>
      <c r="C413" s="282">
        <f t="shared" si="7"/>
        <v>50910.720000000001</v>
      </c>
      <c r="D413" s="282"/>
      <c r="E413" s="372">
        <v>50910.720000000001</v>
      </c>
      <c r="F413" s="282"/>
      <c r="G413" s="2">
        <v>0</v>
      </c>
      <c r="H413" s="354">
        <v>45399</v>
      </c>
      <c r="I413"/>
    </row>
    <row r="414" spans="1:9" s="6" customFormat="1" ht="18.75" customHeight="1" x14ac:dyDescent="0.2">
      <c r="A414" s="371" t="s">
        <v>1757</v>
      </c>
      <c r="B414" s="86" t="s">
        <v>1283</v>
      </c>
      <c r="C414" s="282">
        <f t="shared" si="7"/>
        <v>2358.33</v>
      </c>
      <c r="D414" s="282"/>
      <c r="E414" s="372">
        <v>2358.33</v>
      </c>
      <c r="F414" s="282"/>
      <c r="G414" s="2">
        <v>0</v>
      </c>
      <c r="H414" s="354">
        <v>45399</v>
      </c>
      <c r="I414"/>
    </row>
    <row r="415" spans="1:9" s="6" customFormat="1" ht="18.75" customHeight="1" x14ac:dyDescent="0.2">
      <c r="A415" s="371" t="s">
        <v>1758</v>
      </c>
      <c r="B415" s="86" t="s">
        <v>1313</v>
      </c>
      <c r="C415" s="282">
        <f t="shared" si="7"/>
        <v>41000</v>
      </c>
      <c r="D415" s="282"/>
      <c r="E415" s="372">
        <v>41000</v>
      </c>
      <c r="F415" s="282"/>
      <c r="G415" s="2">
        <v>0</v>
      </c>
      <c r="H415" s="354">
        <v>45399</v>
      </c>
      <c r="I415"/>
    </row>
    <row r="416" spans="1:9" s="6" customFormat="1" ht="18.75" customHeight="1" x14ac:dyDescent="0.2">
      <c r="A416" s="371" t="s">
        <v>1756</v>
      </c>
      <c r="B416" s="86" t="s">
        <v>1313</v>
      </c>
      <c r="C416" s="282">
        <f t="shared" si="7"/>
        <v>49467</v>
      </c>
      <c r="D416" s="282"/>
      <c r="E416" s="372">
        <v>49467</v>
      </c>
      <c r="F416" s="282"/>
      <c r="G416" s="2">
        <v>0</v>
      </c>
      <c r="H416" s="354">
        <v>45399</v>
      </c>
      <c r="I416"/>
    </row>
    <row r="417" spans="1:9" s="6" customFormat="1" ht="18.75" customHeight="1" x14ac:dyDescent="0.2">
      <c r="A417" s="374" t="s">
        <v>1769</v>
      </c>
      <c r="B417" s="376" t="s">
        <v>1275</v>
      </c>
      <c r="C417" s="282">
        <f t="shared" si="7"/>
        <v>18317.11</v>
      </c>
      <c r="D417" s="282"/>
      <c r="E417" s="375">
        <v>18317.11</v>
      </c>
      <c r="F417" s="282"/>
      <c r="G417" s="2">
        <v>0</v>
      </c>
      <c r="H417" s="354">
        <v>45399</v>
      </c>
      <c r="I417"/>
    </row>
    <row r="418" spans="1:9" s="6" customFormat="1" ht="18.75" customHeight="1" x14ac:dyDescent="0.2">
      <c r="A418" s="374" t="s">
        <v>1770</v>
      </c>
      <c r="B418" s="376" t="s">
        <v>1283</v>
      </c>
      <c r="C418" s="282">
        <f t="shared" si="7"/>
        <v>36895.660000000003</v>
      </c>
      <c r="D418" s="282"/>
      <c r="E418" s="375">
        <v>36895.660000000003</v>
      </c>
      <c r="F418" s="282"/>
      <c r="G418" s="2">
        <v>0</v>
      </c>
      <c r="H418" s="354">
        <v>45399</v>
      </c>
      <c r="I418"/>
    </row>
    <row r="419" spans="1:9" s="6" customFormat="1" ht="18.75" customHeight="1" x14ac:dyDescent="0.2">
      <c r="A419" s="374" t="s">
        <v>1771</v>
      </c>
      <c r="B419" s="376" t="s">
        <v>1252</v>
      </c>
      <c r="C419" s="282">
        <f t="shared" si="7"/>
        <v>26745.52</v>
      </c>
      <c r="D419" s="282"/>
      <c r="E419" s="375">
        <v>26745.52</v>
      </c>
      <c r="F419" s="282"/>
      <c r="G419" s="2">
        <v>0</v>
      </c>
      <c r="H419" s="354">
        <v>45399</v>
      </c>
      <c r="I419"/>
    </row>
    <row r="420" spans="1:9" s="6" customFormat="1" ht="18.75" customHeight="1" x14ac:dyDescent="0.2">
      <c r="A420" s="86" t="s">
        <v>1807</v>
      </c>
      <c r="B420" s="86" t="s">
        <v>1230</v>
      </c>
      <c r="C420" s="282">
        <f t="shared" si="7"/>
        <v>28371.85</v>
      </c>
      <c r="D420" s="282"/>
      <c r="E420" s="2">
        <v>28371.85</v>
      </c>
      <c r="F420" s="282"/>
      <c r="G420" s="2">
        <v>0</v>
      </c>
      <c r="H420" s="354">
        <v>45408</v>
      </c>
      <c r="I420"/>
    </row>
    <row r="421" spans="1:9" s="6" customFormat="1" ht="18.75" customHeight="1" x14ac:dyDescent="0.2">
      <c r="A421" s="86" t="s">
        <v>1808</v>
      </c>
      <c r="B421" s="86" t="s">
        <v>1230</v>
      </c>
      <c r="C421" s="282">
        <f t="shared" ref="C421:C435" si="8">SUM(D421:G421)</f>
        <v>21630.400000000001</v>
      </c>
      <c r="D421" s="282"/>
      <c r="E421" s="2">
        <v>21630.400000000001</v>
      </c>
      <c r="F421" s="282"/>
      <c r="G421" s="2">
        <v>0</v>
      </c>
      <c r="H421" s="354">
        <v>45408</v>
      </c>
      <c r="I421"/>
    </row>
    <row r="422" spans="1:9" s="6" customFormat="1" ht="18.75" customHeight="1" x14ac:dyDescent="0.2">
      <c r="A422" s="86" t="s">
        <v>1809</v>
      </c>
      <c r="B422" s="86" t="s">
        <v>1244</v>
      </c>
      <c r="C422" s="282">
        <f t="shared" si="8"/>
        <v>48567.360000000001</v>
      </c>
      <c r="D422" s="282"/>
      <c r="E422" s="2">
        <v>48567.360000000001</v>
      </c>
      <c r="F422" s="282"/>
      <c r="G422" s="2">
        <v>0</v>
      </c>
      <c r="H422" s="354">
        <v>45408</v>
      </c>
      <c r="I422"/>
    </row>
    <row r="423" spans="1:9" s="6" customFormat="1" ht="18.75" customHeight="1" x14ac:dyDescent="0.2">
      <c r="A423" s="86" t="s">
        <v>1810</v>
      </c>
      <c r="B423" s="86" t="s">
        <v>1244</v>
      </c>
      <c r="C423" s="282">
        <f t="shared" si="8"/>
        <v>5403.2</v>
      </c>
      <c r="D423" s="282"/>
      <c r="E423" s="2">
        <v>5403.2</v>
      </c>
      <c r="F423" s="282"/>
      <c r="G423" s="2">
        <v>0</v>
      </c>
      <c r="H423" s="354">
        <v>45408</v>
      </c>
      <c r="I423"/>
    </row>
    <row r="424" spans="1:9" s="6" customFormat="1" ht="18.75" customHeight="1" x14ac:dyDescent="0.2">
      <c r="A424" s="86" t="s">
        <v>1811</v>
      </c>
      <c r="B424" s="86" t="s">
        <v>1249</v>
      </c>
      <c r="C424" s="282">
        <f t="shared" si="8"/>
        <v>61818.18</v>
      </c>
      <c r="D424" s="282"/>
      <c r="E424" s="2">
        <v>61818.18</v>
      </c>
      <c r="F424" s="282"/>
      <c r="G424" s="2">
        <v>0</v>
      </c>
      <c r="H424" s="354">
        <v>45408</v>
      </c>
      <c r="I424"/>
    </row>
    <row r="425" spans="1:9" s="6" customFormat="1" ht="18.75" customHeight="1" x14ac:dyDescent="0.2">
      <c r="A425" s="86" t="s">
        <v>1812</v>
      </c>
      <c r="B425" s="86" t="s">
        <v>1709</v>
      </c>
      <c r="C425" s="282">
        <f t="shared" si="8"/>
        <v>58767</v>
      </c>
      <c r="D425" s="282"/>
      <c r="E425" s="2">
        <v>58767</v>
      </c>
      <c r="F425" s="282"/>
      <c r="G425" s="2">
        <v>0</v>
      </c>
      <c r="H425" s="354">
        <v>45408</v>
      </c>
      <c r="I425"/>
    </row>
    <row r="426" spans="1:9" s="6" customFormat="1" ht="18.75" customHeight="1" x14ac:dyDescent="0.2">
      <c r="A426" s="86" t="s">
        <v>1813</v>
      </c>
      <c r="B426" s="86" t="s">
        <v>1709</v>
      </c>
      <c r="C426" s="282">
        <f t="shared" si="8"/>
        <v>23733.48</v>
      </c>
      <c r="D426" s="282"/>
      <c r="E426" s="2">
        <v>23733.48</v>
      </c>
      <c r="F426" s="282"/>
      <c r="G426" s="2">
        <v>0</v>
      </c>
      <c r="H426" s="354">
        <v>45408</v>
      </c>
      <c r="I426"/>
    </row>
    <row r="427" spans="1:9" s="6" customFormat="1" ht="18.75" customHeight="1" x14ac:dyDescent="0.2">
      <c r="A427" s="86" t="s">
        <v>1814</v>
      </c>
      <c r="B427" s="86" t="s">
        <v>1275</v>
      </c>
      <c r="C427" s="282">
        <f t="shared" si="8"/>
        <v>49995</v>
      </c>
      <c r="D427" s="282"/>
      <c r="E427" s="2">
        <v>49995</v>
      </c>
      <c r="F427" s="282"/>
      <c r="G427" s="2">
        <v>0</v>
      </c>
      <c r="H427" s="354">
        <v>45408</v>
      </c>
      <c r="I427"/>
    </row>
    <row r="428" spans="1:9" s="6" customFormat="1" ht="18.75" customHeight="1" x14ac:dyDescent="0.2">
      <c r="A428" s="86" t="s">
        <v>1815</v>
      </c>
      <c r="B428" s="86" t="s">
        <v>1290</v>
      </c>
      <c r="C428" s="282">
        <f t="shared" si="8"/>
        <v>97023.16</v>
      </c>
      <c r="D428" s="282"/>
      <c r="E428" s="2">
        <v>97023.16</v>
      </c>
      <c r="F428" s="282"/>
      <c r="G428" s="2">
        <v>0</v>
      </c>
      <c r="H428" s="354">
        <v>45408</v>
      </c>
      <c r="I428"/>
    </row>
    <row r="429" spans="1:9" s="6" customFormat="1" ht="18.75" customHeight="1" x14ac:dyDescent="0.2">
      <c r="A429" s="86" t="s">
        <v>1816</v>
      </c>
      <c r="B429" s="86" t="s">
        <v>1290</v>
      </c>
      <c r="C429" s="282">
        <f t="shared" si="8"/>
        <v>42111.67</v>
      </c>
      <c r="D429" s="282"/>
      <c r="E429" s="2">
        <v>42111.67</v>
      </c>
      <c r="F429" s="282"/>
      <c r="G429" s="2">
        <v>0</v>
      </c>
      <c r="H429" s="354">
        <v>45408</v>
      </c>
      <c r="I429"/>
    </row>
    <row r="430" spans="1:9" s="6" customFormat="1" ht="18.75" customHeight="1" x14ac:dyDescent="0.2">
      <c r="A430" s="86" t="s">
        <v>1817</v>
      </c>
      <c r="B430" s="86" t="s">
        <v>1304</v>
      </c>
      <c r="C430" s="282">
        <f t="shared" si="8"/>
        <v>30390.67</v>
      </c>
      <c r="D430" s="282"/>
      <c r="E430" s="2">
        <v>30390.67</v>
      </c>
      <c r="F430" s="282"/>
      <c r="G430" s="2">
        <v>0</v>
      </c>
      <c r="H430" s="354">
        <v>45408</v>
      </c>
      <c r="I430"/>
    </row>
    <row r="431" spans="1:9" s="6" customFormat="1" ht="18.75" customHeight="1" x14ac:dyDescent="0.2">
      <c r="A431" s="86" t="s">
        <v>1818</v>
      </c>
      <c r="B431" s="86" t="s">
        <v>1283</v>
      </c>
      <c r="C431" s="282">
        <f t="shared" si="8"/>
        <v>13297.01</v>
      </c>
      <c r="D431" s="282"/>
      <c r="E431" s="2">
        <v>13297.01</v>
      </c>
      <c r="F431" s="282"/>
      <c r="G431" s="2">
        <v>0</v>
      </c>
      <c r="H431" s="354">
        <v>45408</v>
      </c>
      <c r="I431"/>
    </row>
    <row r="432" spans="1:9" s="6" customFormat="1" ht="18.75" customHeight="1" x14ac:dyDescent="0.2">
      <c r="A432" s="86" t="s">
        <v>1819</v>
      </c>
      <c r="B432" s="86" t="s">
        <v>1313</v>
      </c>
      <c r="C432" s="282">
        <f t="shared" si="8"/>
        <v>97578.15</v>
      </c>
      <c r="D432" s="282"/>
      <c r="E432" s="2">
        <v>97578.15</v>
      </c>
      <c r="F432" s="282"/>
      <c r="G432" s="2">
        <v>0</v>
      </c>
      <c r="H432" s="354">
        <v>45408</v>
      </c>
      <c r="I432"/>
    </row>
    <row r="433" spans="1:9" s="6" customFormat="1" ht="18.75" customHeight="1" x14ac:dyDescent="0.2">
      <c r="A433" s="86" t="s">
        <v>1820</v>
      </c>
      <c r="B433" s="86" t="s">
        <v>1313</v>
      </c>
      <c r="C433" s="282">
        <f t="shared" si="8"/>
        <v>120517.74</v>
      </c>
      <c r="D433" s="282"/>
      <c r="E433" s="2">
        <v>120517.74</v>
      </c>
      <c r="F433" s="282"/>
      <c r="G433" s="2">
        <v>0</v>
      </c>
      <c r="H433" s="354">
        <v>45408</v>
      </c>
      <c r="I433"/>
    </row>
    <row r="434" spans="1:9" s="6" customFormat="1" ht="18.75" customHeight="1" x14ac:dyDescent="0.2">
      <c r="A434" s="86" t="s">
        <v>1855</v>
      </c>
      <c r="B434" s="86" t="s">
        <v>1244</v>
      </c>
      <c r="C434" s="282">
        <f t="shared" si="8"/>
        <v>25678.75</v>
      </c>
      <c r="D434" s="282"/>
      <c r="E434" s="2">
        <v>25678.75</v>
      </c>
      <c r="F434" s="282"/>
      <c r="G434" s="2">
        <v>0</v>
      </c>
      <c r="H434" s="354">
        <v>45411</v>
      </c>
      <c r="I434"/>
    </row>
    <row r="435" spans="1:9" s="6" customFormat="1" ht="18.75" customHeight="1" x14ac:dyDescent="0.2">
      <c r="A435" s="86" t="s">
        <v>1856</v>
      </c>
      <c r="B435" s="86" t="s">
        <v>1228</v>
      </c>
      <c r="C435" s="282">
        <f t="shared" si="8"/>
        <v>26761.72</v>
      </c>
      <c r="D435" s="282"/>
      <c r="E435" s="2">
        <v>26761.72</v>
      </c>
      <c r="F435" s="282"/>
      <c r="G435" s="2">
        <v>0</v>
      </c>
      <c r="H435" s="354">
        <v>45411</v>
      </c>
      <c r="I435"/>
    </row>
    <row r="436" spans="1:9" s="6" customFormat="1" ht="18.75" customHeight="1" x14ac:dyDescent="0.2">
      <c r="A436" s="348" t="s">
        <v>1552</v>
      </c>
      <c r="B436" s="324"/>
      <c r="C436" s="74">
        <f>SUM(C356:C435)</f>
        <v>4225803.4300000006</v>
      </c>
      <c r="D436" s="74">
        <f t="shared" ref="D436:G436" si="9">SUM(D356:D435)</f>
        <v>0</v>
      </c>
      <c r="E436" s="74">
        <f t="shared" si="9"/>
        <v>4211066.5900000008</v>
      </c>
      <c r="F436" s="74">
        <f t="shared" si="9"/>
        <v>0</v>
      </c>
      <c r="G436" s="74">
        <f t="shared" si="9"/>
        <v>14736.84</v>
      </c>
      <c r="H436" s="349"/>
      <c r="I436"/>
    </row>
    <row r="437" spans="1:9" s="6" customFormat="1" ht="18.75" customHeight="1" x14ac:dyDescent="0.2">
      <c r="A437" s="86" t="s">
        <v>1991</v>
      </c>
      <c r="B437" s="86" t="s">
        <v>1228</v>
      </c>
      <c r="C437" s="282">
        <f>SUM(D437:G437)</f>
        <v>114920.54</v>
      </c>
      <c r="D437" s="282"/>
      <c r="E437" s="2">
        <v>114920.54</v>
      </c>
      <c r="F437" s="282"/>
      <c r="G437" s="282">
        <v>0</v>
      </c>
      <c r="H437" s="403">
        <v>45432</v>
      </c>
      <c r="I437"/>
    </row>
    <row r="438" spans="1:9" s="6" customFormat="1" ht="18.75" customHeight="1" x14ac:dyDescent="0.2">
      <c r="A438" s="86" t="s">
        <v>1992</v>
      </c>
      <c r="B438" s="86" t="s">
        <v>1680</v>
      </c>
      <c r="C438" s="282">
        <f t="shared" ref="C438:C471" si="10">SUM(D438:G438)</f>
        <v>16484.400000000001</v>
      </c>
      <c r="D438" s="282"/>
      <c r="E438" s="2">
        <v>16484.400000000001</v>
      </c>
      <c r="F438" s="282"/>
      <c r="G438" s="282">
        <v>0</v>
      </c>
      <c r="H438" s="403">
        <v>45432</v>
      </c>
      <c r="I438"/>
    </row>
    <row r="439" spans="1:9" s="6" customFormat="1" ht="18.75" customHeight="1" x14ac:dyDescent="0.2">
      <c r="A439" s="86" t="s">
        <v>1993</v>
      </c>
      <c r="B439" s="86" t="s">
        <v>1236</v>
      </c>
      <c r="C439" s="282">
        <f t="shared" si="10"/>
        <v>92382.66</v>
      </c>
      <c r="D439" s="282"/>
      <c r="E439" s="2">
        <v>92382.66</v>
      </c>
      <c r="F439" s="282"/>
      <c r="G439" s="282">
        <v>0</v>
      </c>
      <c r="H439" s="403">
        <v>45432</v>
      </c>
      <c r="I439"/>
    </row>
    <row r="440" spans="1:9" s="6" customFormat="1" ht="18.75" customHeight="1" x14ac:dyDescent="0.2">
      <c r="A440" s="86" t="s">
        <v>1994</v>
      </c>
      <c r="B440" s="86" t="s">
        <v>1237</v>
      </c>
      <c r="C440" s="282">
        <f t="shared" si="10"/>
        <v>4460.7</v>
      </c>
      <c r="D440" s="282"/>
      <c r="E440" s="2">
        <v>4460.7</v>
      </c>
      <c r="F440" s="282"/>
      <c r="G440" s="282">
        <v>0</v>
      </c>
      <c r="H440" s="403">
        <v>45432</v>
      </c>
      <c r="I440"/>
    </row>
    <row r="441" spans="1:9" s="6" customFormat="1" ht="18.75" customHeight="1" x14ac:dyDescent="0.2">
      <c r="A441" s="86" t="s">
        <v>1995</v>
      </c>
      <c r="B441" s="86" t="s">
        <v>1996</v>
      </c>
      <c r="C441" s="282">
        <f t="shared" si="10"/>
        <v>191724.17</v>
      </c>
      <c r="D441" s="282"/>
      <c r="E441" s="2">
        <v>191724.17</v>
      </c>
      <c r="F441" s="282"/>
      <c r="G441" s="282">
        <v>0</v>
      </c>
      <c r="H441" s="403">
        <v>45432</v>
      </c>
      <c r="I441"/>
    </row>
    <row r="442" spans="1:9" s="6" customFormat="1" ht="18.75" customHeight="1" x14ac:dyDescent="0.2">
      <c r="A442" s="86" t="s">
        <v>1997</v>
      </c>
      <c r="B442" s="86" t="s">
        <v>1244</v>
      </c>
      <c r="C442" s="282">
        <f t="shared" si="10"/>
        <v>14465</v>
      </c>
      <c r="D442" s="282"/>
      <c r="E442" s="2">
        <v>14465</v>
      </c>
      <c r="F442" s="282"/>
      <c r="G442" s="282">
        <v>0</v>
      </c>
      <c r="H442" s="403">
        <v>45432</v>
      </c>
      <c r="I442"/>
    </row>
    <row r="443" spans="1:9" s="6" customFormat="1" ht="18.75" customHeight="1" x14ac:dyDescent="0.2">
      <c r="A443" s="86" t="s">
        <v>1998</v>
      </c>
      <c r="B443" s="86" t="s">
        <v>1244</v>
      </c>
      <c r="C443" s="282">
        <f t="shared" si="10"/>
        <v>26559.5</v>
      </c>
      <c r="D443" s="282"/>
      <c r="E443" s="2">
        <v>26559.5</v>
      </c>
      <c r="F443" s="282"/>
      <c r="G443" s="282">
        <v>0</v>
      </c>
      <c r="H443" s="403">
        <v>45432</v>
      </c>
      <c r="I443"/>
    </row>
    <row r="444" spans="1:9" s="6" customFormat="1" ht="18.75" customHeight="1" x14ac:dyDescent="0.2">
      <c r="A444" s="86" t="s">
        <v>1999</v>
      </c>
      <c r="B444" s="86" t="s">
        <v>1245</v>
      </c>
      <c r="C444" s="282">
        <f t="shared" si="10"/>
        <v>38508.959999999999</v>
      </c>
      <c r="D444" s="282"/>
      <c r="E444" s="2">
        <v>38508.959999999999</v>
      </c>
      <c r="F444" s="282"/>
      <c r="G444" s="282">
        <v>0</v>
      </c>
      <c r="H444" s="403">
        <v>45432</v>
      </c>
      <c r="I444"/>
    </row>
    <row r="445" spans="1:9" s="6" customFormat="1" ht="18.75" customHeight="1" x14ac:dyDescent="0.2">
      <c r="A445" s="86" t="s">
        <v>2000</v>
      </c>
      <c r="B445" s="86" t="s">
        <v>2001</v>
      </c>
      <c r="C445" s="282">
        <f t="shared" si="10"/>
        <v>111460.16</v>
      </c>
      <c r="D445" s="282"/>
      <c r="E445" s="2">
        <v>111460.16</v>
      </c>
      <c r="F445" s="282"/>
      <c r="G445" s="282">
        <v>0</v>
      </c>
      <c r="H445" s="403">
        <v>45432</v>
      </c>
      <c r="I445"/>
    </row>
    <row r="446" spans="1:9" s="6" customFormat="1" ht="18.75" customHeight="1" x14ac:dyDescent="0.2">
      <c r="A446" s="86" t="s">
        <v>2002</v>
      </c>
      <c r="B446" s="86" t="s">
        <v>1250</v>
      </c>
      <c r="C446" s="282">
        <f t="shared" si="10"/>
        <v>253138.19</v>
      </c>
      <c r="D446" s="282"/>
      <c r="E446" s="2">
        <v>253138.19</v>
      </c>
      <c r="F446" s="282"/>
      <c r="G446" s="282">
        <v>0</v>
      </c>
      <c r="H446" s="403">
        <v>45432</v>
      </c>
      <c r="I446"/>
    </row>
    <row r="447" spans="1:9" s="6" customFormat="1" ht="18.75" customHeight="1" x14ac:dyDescent="0.2">
      <c r="A447" s="86" t="s">
        <v>2003</v>
      </c>
      <c r="B447" s="86" t="s">
        <v>1238</v>
      </c>
      <c r="C447" s="282">
        <f t="shared" si="10"/>
        <v>242282.23999999999</v>
      </c>
      <c r="D447" s="282"/>
      <c r="E447" s="2">
        <v>242282.23999999999</v>
      </c>
      <c r="F447" s="282"/>
      <c r="G447" s="282">
        <v>0</v>
      </c>
      <c r="H447" s="403">
        <v>45432</v>
      </c>
      <c r="I447"/>
    </row>
    <row r="448" spans="1:9" s="6" customFormat="1" ht="18.75" customHeight="1" x14ac:dyDescent="0.2">
      <c r="A448" s="86" t="s">
        <v>2004</v>
      </c>
      <c r="B448" s="86" t="s">
        <v>1264</v>
      </c>
      <c r="C448" s="282">
        <f t="shared" si="10"/>
        <v>21160.01</v>
      </c>
      <c r="D448" s="282"/>
      <c r="E448" s="2">
        <v>21160.01</v>
      </c>
      <c r="F448" s="282"/>
      <c r="G448" s="282">
        <v>0</v>
      </c>
      <c r="H448" s="403">
        <v>45432</v>
      </c>
      <c r="I448"/>
    </row>
    <row r="449" spans="1:9" s="6" customFormat="1" ht="18.75" customHeight="1" x14ac:dyDescent="0.2">
      <c r="A449" s="86" t="s">
        <v>2005</v>
      </c>
      <c r="B449" s="86" t="s">
        <v>1264</v>
      </c>
      <c r="C449" s="282">
        <f t="shared" si="10"/>
        <v>37840</v>
      </c>
      <c r="D449" s="282"/>
      <c r="E449" s="2">
        <v>37840</v>
      </c>
      <c r="F449" s="282"/>
      <c r="G449" s="282">
        <v>0</v>
      </c>
      <c r="H449" s="403">
        <v>45432</v>
      </c>
      <c r="I449"/>
    </row>
    <row r="450" spans="1:9" s="6" customFormat="1" ht="18.75" customHeight="1" x14ac:dyDescent="0.2">
      <c r="A450" s="86" t="s">
        <v>2006</v>
      </c>
      <c r="B450" s="86" t="s">
        <v>1225</v>
      </c>
      <c r="C450" s="282">
        <f t="shared" si="10"/>
        <v>217553.98</v>
      </c>
      <c r="D450" s="282"/>
      <c r="E450" s="2">
        <v>217553.98</v>
      </c>
      <c r="F450" s="282"/>
      <c r="G450" s="282">
        <v>0</v>
      </c>
      <c r="H450" s="403">
        <v>45432</v>
      </c>
      <c r="I450"/>
    </row>
    <row r="451" spans="1:9" s="6" customFormat="1" ht="18.75" customHeight="1" x14ac:dyDescent="0.2">
      <c r="A451" s="86" t="s">
        <v>2007</v>
      </c>
      <c r="B451" s="86" t="s">
        <v>1274</v>
      </c>
      <c r="C451" s="282">
        <f t="shared" si="10"/>
        <v>12501.66</v>
      </c>
      <c r="D451" s="282"/>
      <c r="E451" s="2">
        <v>12501.66</v>
      </c>
      <c r="F451" s="282"/>
      <c r="G451" s="282">
        <v>0</v>
      </c>
      <c r="H451" s="403">
        <v>45432</v>
      </c>
      <c r="I451"/>
    </row>
    <row r="452" spans="1:9" s="6" customFormat="1" ht="18.75" customHeight="1" x14ac:dyDescent="0.2">
      <c r="A452" s="86" t="s">
        <v>2008</v>
      </c>
      <c r="B452" s="86" t="s">
        <v>1274</v>
      </c>
      <c r="C452" s="282">
        <f t="shared" si="10"/>
        <v>42638.86</v>
      </c>
      <c r="D452" s="282"/>
      <c r="E452" s="2">
        <v>42638.86</v>
      </c>
      <c r="F452" s="282"/>
      <c r="G452" s="282">
        <v>0</v>
      </c>
      <c r="H452" s="403">
        <v>45432</v>
      </c>
      <c r="I452"/>
    </row>
    <row r="453" spans="1:9" s="6" customFormat="1" ht="18.75" customHeight="1" x14ac:dyDescent="0.2">
      <c r="A453" s="86" t="s">
        <v>2009</v>
      </c>
      <c r="B453" s="86" t="s">
        <v>1709</v>
      </c>
      <c r="C453" s="282">
        <f t="shared" si="10"/>
        <v>59528.82</v>
      </c>
      <c r="D453" s="282"/>
      <c r="E453" s="2">
        <v>59528.82</v>
      </c>
      <c r="F453" s="282"/>
      <c r="G453" s="282">
        <v>0</v>
      </c>
      <c r="H453" s="403">
        <v>45432</v>
      </c>
      <c r="I453"/>
    </row>
    <row r="454" spans="1:9" s="6" customFormat="1" ht="18.75" customHeight="1" x14ac:dyDescent="0.2">
      <c r="A454" s="86" t="s">
        <v>2010</v>
      </c>
      <c r="B454" s="86" t="s">
        <v>1709</v>
      </c>
      <c r="C454" s="282">
        <f t="shared" si="10"/>
        <v>57000</v>
      </c>
      <c r="D454" s="282"/>
      <c r="E454" s="2">
        <v>57000</v>
      </c>
      <c r="F454" s="282"/>
      <c r="G454" s="282">
        <v>0</v>
      </c>
      <c r="H454" s="403">
        <v>45432</v>
      </c>
      <c r="I454"/>
    </row>
    <row r="455" spans="1:9" s="6" customFormat="1" ht="18.75" customHeight="1" x14ac:dyDescent="0.2">
      <c r="A455" s="86" t="s">
        <v>2011</v>
      </c>
      <c r="B455" s="86" t="s">
        <v>1709</v>
      </c>
      <c r="C455" s="282">
        <f t="shared" si="10"/>
        <v>49996.36</v>
      </c>
      <c r="D455" s="282"/>
      <c r="E455" s="2">
        <v>49996.36</v>
      </c>
      <c r="F455" s="282"/>
      <c r="G455" s="282">
        <v>0</v>
      </c>
      <c r="H455" s="403">
        <v>45432</v>
      </c>
      <c r="I455"/>
    </row>
    <row r="456" spans="1:9" s="6" customFormat="1" ht="18.75" customHeight="1" x14ac:dyDescent="0.2">
      <c r="A456" s="86" t="s">
        <v>2012</v>
      </c>
      <c r="B456" s="86" t="s">
        <v>2013</v>
      </c>
      <c r="C456" s="282">
        <f t="shared" si="10"/>
        <v>171235.47</v>
      </c>
      <c r="D456" s="282"/>
      <c r="E456" s="2">
        <v>171235.47</v>
      </c>
      <c r="F456" s="282"/>
      <c r="G456" s="282">
        <v>0</v>
      </c>
      <c r="H456" s="403">
        <v>45432</v>
      </c>
      <c r="I456"/>
    </row>
    <row r="457" spans="1:9" s="6" customFormat="1" ht="18.75" customHeight="1" x14ac:dyDescent="0.2">
      <c r="A457" s="86" t="s">
        <v>2014</v>
      </c>
      <c r="B457" s="86" t="s">
        <v>1295</v>
      </c>
      <c r="C457" s="282">
        <f t="shared" si="10"/>
        <v>99999.9</v>
      </c>
      <c r="D457" s="282"/>
      <c r="E457" s="2">
        <v>99999.9</v>
      </c>
      <c r="F457" s="282"/>
      <c r="G457" s="282">
        <v>0</v>
      </c>
      <c r="H457" s="403">
        <v>45432</v>
      </c>
      <c r="I457"/>
    </row>
    <row r="458" spans="1:9" s="6" customFormat="1" ht="18.75" customHeight="1" x14ac:dyDescent="0.2">
      <c r="A458" s="86" t="s">
        <v>2015</v>
      </c>
      <c r="B458" s="86" t="s">
        <v>1762</v>
      </c>
      <c r="C458" s="282">
        <f t="shared" si="10"/>
        <v>27634.07</v>
      </c>
      <c r="D458" s="282"/>
      <c r="E458" s="2">
        <v>27634.07</v>
      </c>
      <c r="F458" s="282"/>
      <c r="G458" s="282">
        <v>0</v>
      </c>
      <c r="H458" s="403">
        <v>45432</v>
      </c>
      <c r="I458"/>
    </row>
    <row r="459" spans="1:9" s="6" customFormat="1" ht="18.75" customHeight="1" x14ac:dyDescent="0.2">
      <c r="A459" s="86" t="s">
        <v>2016</v>
      </c>
      <c r="B459" s="86" t="s">
        <v>1301</v>
      </c>
      <c r="C459" s="282">
        <f t="shared" si="10"/>
        <v>60033.18</v>
      </c>
      <c r="D459" s="282"/>
      <c r="E459" s="2">
        <v>60033.18</v>
      </c>
      <c r="F459" s="282"/>
      <c r="G459" s="282">
        <v>0</v>
      </c>
      <c r="H459" s="403">
        <v>45432</v>
      </c>
      <c r="I459"/>
    </row>
    <row r="460" spans="1:9" s="6" customFormat="1" ht="18.75" customHeight="1" x14ac:dyDescent="0.2">
      <c r="A460" s="86" t="s">
        <v>2017</v>
      </c>
      <c r="B460" s="86" t="s">
        <v>1304</v>
      </c>
      <c r="C460" s="282">
        <f t="shared" si="10"/>
        <v>50000</v>
      </c>
      <c r="D460" s="282"/>
      <c r="E460" s="2">
        <v>50000</v>
      </c>
      <c r="F460" s="282"/>
      <c r="G460" s="282">
        <v>0</v>
      </c>
      <c r="H460" s="403">
        <v>45432</v>
      </c>
      <c r="I460"/>
    </row>
    <row r="461" spans="1:9" s="6" customFormat="1" ht="18.75" customHeight="1" x14ac:dyDescent="0.2">
      <c r="A461" s="86" t="s">
        <v>2018</v>
      </c>
      <c r="B461" s="86" t="s">
        <v>1309</v>
      </c>
      <c r="C461" s="282">
        <f t="shared" si="10"/>
        <v>54542.64</v>
      </c>
      <c r="D461" s="282"/>
      <c r="E461" s="2">
        <v>54542.64</v>
      </c>
      <c r="F461" s="282"/>
      <c r="G461" s="282">
        <v>0</v>
      </c>
      <c r="H461" s="403">
        <v>45432</v>
      </c>
      <c r="I461"/>
    </row>
    <row r="462" spans="1:9" s="6" customFormat="1" ht="18.75" customHeight="1" x14ac:dyDescent="0.2">
      <c r="A462" s="86" t="s">
        <v>2019</v>
      </c>
      <c r="B462" s="86" t="s">
        <v>1280</v>
      </c>
      <c r="C462" s="282">
        <f t="shared" si="10"/>
        <v>19358.82</v>
      </c>
      <c r="D462" s="282"/>
      <c r="E462" s="2">
        <v>19358.82</v>
      </c>
      <c r="F462" s="282"/>
      <c r="G462" s="282">
        <v>0</v>
      </c>
      <c r="H462" s="403">
        <v>45432</v>
      </c>
      <c r="I462"/>
    </row>
    <row r="463" spans="1:9" s="6" customFormat="1" ht="18.75" customHeight="1" x14ac:dyDescent="0.2">
      <c r="A463" s="86" t="s">
        <v>2020</v>
      </c>
      <c r="B463" s="86" t="s">
        <v>1283</v>
      </c>
      <c r="C463" s="282">
        <f t="shared" si="10"/>
        <v>1895.55</v>
      </c>
      <c r="D463" s="282"/>
      <c r="E463" s="2">
        <v>1895.55</v>
      </c>
      <c r="F463" s="282"/>
      <c r="G463" s="282">
        <v>0</v>
      </c>
      <c r="H463" s="403">
        <v>45432</v>
      </c>
      <c r="I463"/>
    </row>
    <row r="464" spans="1:9" s="6" customFormat="1" ht="18.75" customHeight="1" x14ac:dyDescent="0.2">
      <c r="A464" s="86" t="s">
        <v>2021</v>
      </c>
      <c r="B464" s="86" t="s">
        <v>1283</v>
      </c>
      <c r="C464" s="282">
        <f t="shared" si="10"/>
        <v>12553.92</v>
      </c>
      <c r="D464" s="282"/>
      <c r="E464" s="2">
        <v>12553.92</v>
      </c>
      <c r="F464" s="282"/>
      <c r="G464" s="282">
        <v>0</v>
      </c>
      <c r="H464" s="403">
        <v>45432</v>
      </c>
      <c r="I464"/>
    </row>
    <row r="465" spans="1:9" s="6" customFormat="1" ht="18.75" customHeight="1" x14ac:dyDescent="0.2">
      <c r="A465" s="287" t="s">
        <v>2027</v>
      </c>
      <c r="B465" s="86" t="s">
        <v>1520</v>
      </c>
      <c r="C465" s="282">
        <f t="shared" si="10"/>
        <v>38168.15</v>
      </c>
      <c r="D465" s="282"/>
      <c r="E465" s="2">
        <v>38168.15</v>
      </c>
      <c r="F465" s="282"/>
      <c r="G465" s="2">
        <v>0</v>
      </c>
      <c r="H465" s="403">
        <v>45436</v>
      </c>
      <c r="I465"/>
    </row>
    <row r="466" spans="1:9" s="6" customFormat="1" ht="18.75" customHeight="1" x14ac:dyDescent="0.2">
      <c r="A466" s="287" t="s">
        <v>2028</v>
      </c>
      <c r="B466" s="86" t="s">
        <v>1520</v>
      </c>
      <c r="C466" s="282">
        <f t="shared" si="10"/>
        <v>37210.57</v>
      </c>
      <c r="D466" s="282"/>
      <c r="E466" s="2">
        <v>37210.57</v>
      </c>
      <c r="F466" s="282"/>
      <c r="G466" s="2">
        <v>0</v>
      </c>
      <c r="H466" s="403">
        <v>45436</v>
      </c>
      <c r="I466"/>
    </row>
    <row r="467" spans="1:9" s="6" customFormat="1" ht="18.75" customHeight="1" x14ac:dyDescent="0.2">
      <c r="A467" s="287" t="s">
        <v>2029</v>
      </c>
      <c r="B467" s="86" t="s">
        <v>1230</v>
      </c>
      <c r="C467" s="282">
        <f t="shared" si="10"/>
        <v>21216.97</v>
      </c>
      <c r="D467" s="282"/>
      <c r="E467" s="2">
        <v>21216.97</v>
      </c>
      <c r="F467" s="282"/>
      <c r="G467" s="2">
        <v>0</v>
      </c>
      <c r="H467" s="403">
        <v>45436</v>
      </c>
      <c r="I467"/>
    </row>
    <row r="468" spans="1:9" s="6" customFormat="1" ht="18.75" customHeight="1" x14ac:dyDescent="0.2">
      <c r="A468" s="287" t="s">
        <v>2030</v>
      </c>
      <c r="B468" s="86" t="s">
        <v>1245</v>
      </c>
      <c r="C468" s="282">
        <f t="shared" si="10"/>
        <v>26023.97</v>
      </c>
      <c r="D468" s="282"/>
      <c r="E468" s="2">
        <v>26023.97</v>
      </c>
      <c r="F468" s="282"/>
      <c r="G468" s="2">
        <v>0</v>
      </c>
      <c r="H468" s="403">
        <v>45436</v>
      </c>
      <c r="I468"/>
    </row>
    <row r="469" spans="1:9" s="6" customFormat="1" ht="18.75" customHeight="1" x14ac:dyDescent="0.2">
      <c r="A469" s="287" t="s">
        <v>2031</v>
      </c>
      <c r="B469" s="86" t="s">
        <v>2034</v>
      </c>
      <c r="C469" s="282">
        <f t="shared" si="10"/>
        <v>196732.32</v>
      </c>
      <c r="D469" s="282"/>
      <c r="E469" s="2">
        <v>196732.32</v>
      </c>
      <c r="F469" s="282"/>
      <c r="G469" s="2">
        <v>0</v>
      </c>
      <c r="H469" s="403">
        <v>45436</v>
      </c>
      <c r="I469"/>
    </row>
    <row r="470" spans="1:9" s="6" customFormat="1" ht="18.75" customHeight="1" x14ac:dyDescent="0.2">
      <c r="A470" s="287" t="s">
        <v>2032</v>
      </c>
      <c r="B470" s="86" t="s">
        <v>1244</v>
      </c>
      <c r="C470" s="282">
        <f t="shared" si="10"/>
        <v>17785.18</v>
      </c>
      <c r="D470" s="282"/>
      <c r="E470" s="2">
        <v>17785.18</v>
      </c>
      <c r="F470" s="282"/>
      <c r="G470" s="2">
        <v>0</v>
      </c>
      <c r="H470" s="403">
        <v>45436</v>
      </c>
      <c r="I470"/>
    </row>
    <row r="471" spans="1:9" s="6" customFormat="1" ht="18.75" customHeight="1" x14ac:dyDescent="0.2">
      <c r="A471" s="287" t="s">
        <v>2033</v>
      </c>
      <c r="B471" s="86" t="s">
        <v>1313</v>
      </c>
      <c r="C471" s="282">
        <f t="shared" si="10"/>
        <v>112665.73</v>
      </c>
      <c r="D471" s="282"/>
      <c r="E471" s="2">
        <v>112665.73</v>
      </c>
      <c r="F471" s="282"/>
      <c r="G471" s="2">
        <v>0</v>
      </c>
      <c r="H471" s="403">
        <v>45436</v>
      </c>
      <c r="I471"/>
    </row>
    <row r="472" spans="1:9" s="6" customFormat="1" ht="18.75" customHeight="1" x14ac:dyDescent="0.2">
      <c r="A472" s="348" t="s">
        <v>1881</v>
      </c>
      <c r="B472" s="324"/>
      <c r="C472" s="74">
        <f>SUM(C437:C471)</f>
        <v>2551662.6500000004</v>
      </c>
      <c r="D472" s="74">
        <f t="shared" ref="D472:G472" si="11">SUM(D437:D471)</f>
        <v>0</v>
      </c>
      <c r="E472" s="74">
        <f t="shared" si="11"/>
        <v>2551662.6500000004</v>
      </c>
      <c r="F472" s="74">
        <f t="shared" si="11"/>
        <v>0</v>
      </c>
      <c r="G472" s="74">
        <f t="shared" si="11"/>
        <v>0</v>
      </c>
      <c r="H472" s="349"/>
      <c r="I472"/>
    </row>
    <row r="473" spans="1:9" s="6" customFormat="1" ht="18.75" customHeight="1" thickBot="1" x14ac:dyDescent="0.25">
      <c r="A473" s="362" t="s">
        <v>676</v>
      </c>
      <c r="B473" s="363"/>
      <c r="C473" s="364">
        <f>C355+C436+C472</f>
        <v>23627401.170000002</v>
      </c>
      <c r="D473" s="364">
        <f t="shared" ref="D473:G473" si="12">D355+D436+D472</f>
        <v>0</v>
      </c>
      <c r="E473" s="364">
        <f t="shared" si="12"/>
        <v>23559452.75</v>
      </c>
      <c r="F473" s="364">
        <f t="shared" si="12"/>
        <v>0</v>
      </c>
      <c r="G473" s="364">
        <f t="shared" si="12"/>
        <v>67948.42</v>
      </c>
      <c r="H473" s="365"/>
      <c r="I473"/>
    </row>
    <row r="474" spans="1:9" ht="13.5" thickBot="1" x14ac:dyDescent="0.25">
      <c r="B474" s="48"/>
      <c r="C474" s="4"/>
      <c r="D474" s="4"/>
      <c r="E474" s="6"/>
      <c r="F474" s="4"/>
      <c r="G474" s="4"/>
      <c r="H474" s="10"/>
    </row>
    <row r="475" spans="1:9" ht="13.5" thickBot="1" x14ac:dyDescent="0.25">
      <c r="B475"/>
      <c r="D475" s="258" t="s">
        <v>20</v>
      </c>
      <c r="E475" s="259" t="s">
        <v>21</v>
      </c>
      <c r="F475" s="259" t="s">
        <v>22</v>
      </c>
      <c r="G475" s="260" t="s">
        <v>23</v>
      </c>
    </row>
    <row r="476" spans="1:9" ht="24.75" customHeight="1" x14ac:dyDescent="0.2">
      <c r="A476" s="180" t="s">
        <v>44</v>
      </c>
      <c r="B476" s="97"/>
      <c r="C476" s="341">
        <f>C473-C477</f>
        <v>23627401.170000002</v>
      </c>
      <c r="D476" s="341">
        <f t="shared" ref="D476:G476" si="13">D473-D477</f>
        <v>0</v>
      </c>
      <c r="E476" s="341">
        <f t="shared" si="13"/>
        <v>23559452.75</v>
      </c>
      <c r="F476" s="341">
        <f t="shared" si="13"/>
        <v>0</v>
      </c>
      <c r="G476" s="342">
        <f t="shared" si="13"/>
        <v>67948.42</v>
      </c>
    </row>
    <row r="477" spans="1:9" ht="22.5" customHeight="1" x14ac:dyDescent="0.2">
      <c r="A477" s="139" t="s">
        <v>43</v>
      </c>
      <c r="B477" s="86"/>
      <c r="C477" s="343">
        <v>0</v>
      </c>
      <c r="D477" s="343">
        <v>0</v>
      </c>
      <c r="E477" s="343">
        <v>0</v>
      </c>
      <c r="F477" s="343">
        <v>0</v>
      </c>
      <c r="G477" s="344">
        <v>0</v>
      </c>
    </row>
    <row r="478" spans="1:9" ht="21.75" customHeight="1" x14ac:dyDescent="0.2">
      <c r="A478" s="251" t="s">
        <v>19</v>
      </c>
      <c r="B478" s="107"/>
      <c r="C478" s="108">
        <f>SUM(C476:C477)</f>
        <v>23627401.170000002</v>
      </c>
      <c r="D478" s="108">
        <f t="shared" ref="D478:G478" si="14">SUM(D476:D477)</f>
        <v>0</v>
      </c>
      <c r="E478" s="108">
        <f t="shared" si="14"/>
        <v>23559452.75</v>
      </c>
      <c r="F478" s="108">
        <f t="shared" si="14"/>
        <v>0</v>
      </c>
      <c r="G478" s="252">
        <f t="shared" si="14"/>
        <v>67948.42</v>
      </c>
    </row>
    <row r="479" spans="1:9" ht="25.5" customHeight="1" x14ac:dyDescent="0.2">
      <c r="A479" s="253" t="s">
        <v>101</v>
      </c>
      <c r="B479" s="186"/>
      <c r="C479" s="196">
        <f t="shared" ref="C479:C480" si="15">SUM(D479:G479)</f>
        <v>0</v>
      </c>
      <c r="D479" s="196"/>
      <c r="E479" s="196"/>
      <c r="F479" s="196"/>
      <c r="G479" s="254"/>
    </row>
    <row r="480" spans="1:9" ht="22.5" customHeight="1" thickBot="1" x14ac:dyDescent="0.25">
      <c r="A480" s="131" t="s">
        <v>100</v>
      </c>
      <c r="B480" s="266"/>
      <c r="C480" s="132">
        <f t="shared" si="15"/>
        <v>23627401.170000002</v>
      </c>
      <c r="D480" s="132">
        <f>SUM(D478-D479)</f>
        <v>0</v>
      </c>
      <c r="E480" s="132">
        <f t="shared" ref="E480:G480" si="16">SUM(E478-E479)</f>
        <v>23559452.75</v>
      </c>
      <c r="F480" s="132">
        <f t="shared" si="16"/>
        <v>0</v>
      </c>
      <c r="G480" s="267">
        <f t="shared" si="16"/>
        <v>67948.42</v>
      </c>
    </row>
    <row r="483" spans="1:8" ht="13.5" thickBot="1" x14ac:dyDescent="0.25"/>
    <row r="484" spans="1:8" ht="13.5" thickBot="1" x14ac:dyDescent="0.25">
      <c r="A484" s="104" t="s">
        <v>18</v>
      </c>
      <c r="B484" s="247"/>
      <c r="C484" s="117"/>
      <c r="D484" s="244" t="s">
        <v>13</v>
      </c>
      <c r="E484" s="245" t="s">
        <v>14</v>
      </c>
      <c r="F484" s="244" t="s">
        <v>15</v>
      </c>
      <c r="G484" s="246" t="s">
        <v>16</v>
      </c>
      <c r="H484" s="10"/>
    </row>
    <row r="485" spans="1:8" x14ac:dyDescent="0.2">
      <c r="A485" s="137"/>
      <c r="B485" s="128"/>
      <c r="C485" s="2"/>
      <c r="D485" s="2"/>
      <c r="E485" s="2"/>
      <c r="F485" s="188"/>
      <c r="G485" s="2"/>
      <c r="H485" s="187"/>
    </row>
    <row r="486" spans="1:8" x14ac:dyDescent="0.2">
      <c r="A486" s="107" t="s">
        <v>19</v>
      </c>
      <c r="B486" s="130"/>
      <c r="C486" s="108"/>
      <c r="D486" s="108"/>
      <c r="E486" s="108"/>
      <c r="F486" s="108"/>
      <c r="G486" s="108"/>
    </row>
    <row r="487" spans="1:8" x14ac:dyDescent="0.2">
      <c r="B487"/>
    </row>
  </sheetData>
  <mergeCells count="8">
    <mergeCell ref="A1:H1"/>
    <mergeCell ref="A6:C6"/>
    <mergeCell ref="A11:A12"/>
    <mergeCell ref="B11:B12"/>
    <mergeCell ref="C11:C12"/>
    <mergeCell ref="D11:G11"/>
    <mergeCell ref="H11:H12"/>
    <mergeCell ref="A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workbookViewId="0">
      <pane ySplit="10" topLeftCell="A17" activePane="bottomLeft" state="frozen"/>
      <selection pane="bottomLeft" activeCell="A11" sqref="A11:H24"/>
    </sheetView>
  </sheetViews>
  <sheetFormatPr defaultRowHeight="12.75" x14ac:dyDescent="0.2"/>
  <cols>
    <col min="1" max="1" width="23.28515625" customWidth="1"/>
    <col min="2" max="2" width="67.85546875" customWidth="1"/>
    <col min="3" max="3" width="16.7109375" customWidth="1"/>
    <col min="4" max="5" width="14.57031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15.75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12" s="1" customFormat="1" ht="23.25" customHeight="1" x14ac:dyDescent="0.25">
      <c r="A2" s="439" t="s">
        <v>1</v>
      </c>
      <c r="B2" s="439"/>
      <c r="C2" s="439"/>
      <c r="D2" s="12"/>
      <c r="E2" s="36"/>
      <c r="F2" s="36"/>
      <c r="G2" s="37"/>
      <c r="H2" s="38"/>
    </row>
    <row r="3" spans="1:12" s="1" customFormat="1" ht="15" x14ac:dyDescent="0.2">
      <c r="A3" s="29" t="s">
        <v>40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41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440"/>
      <c r="B5" s="441"/>
      <c r="C5" s="441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2" s="1" customFormat="1" ht="18" customHeight="1" thickBot="1" x14ac:dyDescent="0.25">
      <c r="A7" s="32">
        <v>302061</v>
      </c>
      <c r="B7" s="33" t="s">
        <v>42</v>
      </c>
      <c r="C7" s="33">
        <v>33656</v>
      </c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426" t="s">
        <v>8</v>
      </c>
      <c r="B9" s="442" t="s">
        <v>28</v>
      </c>
      <c r="C9" s="418" t="s">
        <v>10</v>
      </c>
      <c r="D9" s="421" t="s">
        <v>11</v>
      </c>
      <c r="E9" s="422"/>
      <c r="F9" s="422"/>
      <c r="G9" s="423"/>
      <c r="H9" s="424" t="s">
        <v>12</v>
      </c>
    </row>
    <row r="10" spans="1:12" ht="20.25" customHeight="1" thickBot="1" x14ac:dyDescent="0.25">
      <c r="A10" s="427"/>
      <c r="B10" s="443"/>
      <c r="C10" s="419"/>
      <c r="D10" s="321" t="s">
        <v>13</v>
      </c>
      <c r="E10" s="46" t="s">
        <v>14</v>
      </c>
      <c r="F10" s="321" t="s">
        <v>15</v>
      </c>
      <c r="G10" s="46" t="s">
        <v>16</v>
      </c>
      <c r="H10" s="425"/>
    </row>
    <row r="11" spans="1:12" ht="20.25" customHeight="1" x14ac:dyDescent="0.2">
      <c r="A11" s="229" t="s">
        <v>1315</v>
      </c>
      <c r="B11" s="97" t="s">
        <v>246</v>
      </c>
      <c r="C11" s="273">
        <f>SUM(D11:G11)</f>
        <v>6727.67</v>
      </c>
      <c r="D11" s="387"/>
      <c r="E11" s="98">
        <v>6019.5</v>
      </c>
      <c r="F11" s="387"/>
      <c r="G11" s="98">
        <v>708.17</v>
      </c>
      <c r="H11" s="369">
        <v>45370</v>
      </c>
    </row>
    <row r="12" spans="1:12" ht="20.25" customHeight="1" x14ac:dyDescent="0.2">
      <c r="A12" s="291" t="s">
        <v>1316</v>
      </c>
      <c r="B12" s="221" t="s">
        <v>1324</v>
      </c>
      <c r="C12" s="332">
        <f t="shared" ref="C12:C20" si="0">SUM(D12:G12)</f>
        <v>50234.590000000004</v>
      </c>
      <c r="D12" s="333"/>
      <c r="E12" s="275">
        <v>42699.4</v>
      </c>
      <c r="F12" s="333"/>
      <c r="G12" s="275">
        <v>7535.19</v>
      </c>
      <c r="H12" s="277">
        <v>45364</v>
      </c>
      <c r="I12" s="220" t="s">
        <v>328</v>
      </c>
    </row>
    <row r="13" spans="1:12" ht="20.25" customHeight="1" x14ac:dyDescent="0.2">
      <c r="A13" s="291" t="s">
        <v>1317</v>
      </c>
      <c r="B13" s="221" t="s">
        <v>1324</v>
      </c>
      <c r="C13" s="332">
        <f t="shared" si="0"/>
        <v>422213.34</v>
      </c>
      <c r="D13" s="333"/>
      <c r="E13" s="275">
        <v>358881.34</v>
      </c>
      <c r="F13" s="333"/>
      <c r="G13" s="275">
        <v>63332</v>
      </c>
      <c r="H13" s="277">
        <v>45364</v>
      </c>
      <c r="I13" s="220" t="s">
        <v>328</v>
      </c>
    </row>
    <row r="14" spans="1:12" ht="20.25" customHeight="1" x14ac:dyDescent="0.2">
      <c r="A14" s="291" t="s">
        <v>1318</v>
      </c>
      <c r="B14" s="221" t="s">
        <v>1324</v>
      </c>
      <c r="C14" s="332">
        <f t="shared" si="0"/>
        <v>17311.72</v>
      </c>
      <c r="D14" s="333"/>
      <c r="E14" s="275">
        <v>14714.96</v>
      </c>
      <c r="F14" s="333"/>
      <c r="G14" s="275">
        <v>2596.7600000000002</v>
      </c>
      <c r="H14" s="277">
        <v>45364</v>
      </c>
      <c r="I14" s="220" t="s">
        <v>328</v>
      </c>
    </row>
    <row r="15" spans="1:12" ht="20.25" customHeight="1" x14ac:dyDescent="0.2">
      <c r="A15" s="169" t="s">
        <v>1319</v>
      </c>
      <c r="B15" s="86" t="s">
        <v>123</v>
      </c>
      <c r="C15" s="325">
        <f t="shared" si="0"/>
        <v>26305.170000000002</v>
      </c>
      <c r="D15" s="331"/>
      <c r="E15" s="2">
        <v>23536.2</v>
      </c>
      <c r="F15" s="331"/>
      <c r="G15" s="2">
        <v>2768.97</v>
      </c>
      <c r="H15" s="235">
        <v>45370</v>
      </c>
    </row>
    <row r="16" spans="1:12" ht="20.25" customHeight="1" x14ac:dyDescent="0.2">
      <c r="A16" s="169" t="s">
        <v>1320</v>
      </c>
      <c r="B16" s="86" t="s">
        <v>162</v>
      </c>
      <c r="C16" s="325">
        <f t="shared" si="0"/>
        <v>7871.96</v>
      </c>
      <c r="D16" s="331"/>
      <c r="E16" s="2">
        <v>7043.33</v>
      </c>
      <c r="F16" s="331"/>
      <c r="G16" s="2">
        <v>828.63</v>
      </c>
      <c r="H16" s="233">
        <v>45370</v>
      </c>
    </row>
    <row r="17" spans="1:13" ht="20.25" customHeight="1" x14ac:dyDescent="0.2">
      <c r="A17" s="169" t="s">
        <v>1321</v>
      </c>
      <c r="B17" s="86" t="s">
        <v>326</v>
      </c>
      <c r="C17" s="325">
        <f t="shared" si="0"/>
        <v>64691.08</v>
      </c>
      <c r="D17" s="331"/>
      <c r="E17" s="2">
        <v>57881.49</v>
      </c>
      <c r="F17" s="331"/>
      <c r="G17" s="2">
        <v>6809.59</v>
      </c>
      <c r="H17" s="235">
        <v>45370</v>
      </c>
    </row>
    <row r="18" spans="1:13" ht="20.25" customHeight="1" x14ac:dyDescent="0.2">
      <c r="A18" s="169" t="s">
        <v>1322</v>
      </c>
      <c r="B18" s="86" t="s">
        <v>275</v>
      </c>
      <c r="C18" s="325">
        <f t="shared" si="0"/>
        <v>4222.62</v>
      </c>
      <c r="D18" s="331"/>
      <c r="E18" s="2">
        <v>3778.13</v>
      </c>
      <c r="F18" s="331"/>
      <c r="G18" s="2">
        <v>444.49</v>
      </c>
      <c r="H18" s="233">
        <v>45370</v>
      </c>
    </row>
    <row r="19" spans="1:13" ht="20.25" customHeight="1" x14ac:dyDescent="0.2">
      <c r="A19" s="169" t="s">
        <v>1323</v>
      </c>
      <c r="B19" s="86" t="s">
        <v>275</v>
      </c>
      <c r="C19" s="325">
        <f t="shared" si="0"/>
        <v>2410.0499999999997</v>
      </c>
      <c r="D19" s="331"/>
      <c r="E19" s="2">
        <v>2156.37</v>
      </c>
      <c r="F19" s="331"/>
      <c r="G19" s="2">
        <v>253.68</v>
      </c>
      <c r="H19" s="235">
        <v>45370</v>
      </c>
    </row>
    <row r="20" spans="1:13" ht="20.25" customHeight="1" x14ac:dyDescent="0.2">
      <c r="A20" s="169" t="s">
        <v>1325</v>
      </c>
      <c r="B20" s="86" t="s">
        <v>246</v>
      </c>
      <c r="C20" s="325">
        <f t="shared" si="0"/>
        <v>11400</v>
      </c>
      <c r="D20" s="331"/>
      <c r="E20" s="2">
        <v>10200</v>
      </c>
      <c r="F20" s="331"/>
      <c r="G20" s="2">
        <v>1200</v>
      </c>
      <c r="H20" s="233">
        <v>45370</v>
      </c>
    </row>
    <row r="21" spans="1:13" ht="20.25" customHeight="1" x14ac:dyDescent="0.2">
      <c r="A21" s="291" t="s">
        <v>1587</v>
      </c>
      <c r="B21" s="221" t="s">
        <v>1324</v>
      </c>
      <c r="C21" s="366">
        <f>SUM(D21:G21)</f>
        <v>246246.00999999998</v>
      </c>
      <c r="D21" s="366"/>
      <c r="E21" s="275">
        <v>209309.11</v>
      </c>
      <c r="F21" s="366"/>
      <c r="G21" s="275">
        <v>36936.9</v>
      </c>
      <c r="H21" s="388">
        <v>45378</v>
      </c>
      <c r="I21" s="220" t="s">
        <v>328</v>
      </c>
    </row>
    <row r="22" spans="1:13" ht="20.25" customHeight="1" x14ac:dyDescent="0.2">
      <c r="A22" s="291" t="s">
        <v>1588</v>
      </c>
      <c r="B22" s="221" t="s">
        <v>1324</v>
      </c>
      <c r="C22" s="366">
        <f>SUM(D22:G22)</f>
        <v>26524.739999999998</v>
      </c>
      <c r="D22" s="366"/>
      <c r="E22" s="275">
        <v>22546.03</v>
      </c>
      <c r="F22" s="366"/>
      <c r="G22" s="275">
        <v>3978.71</v>
      </c>
      <c r="H22" s="388">
        <v>45378</v>
      </c>
      <c r="I22" s="220" t="s">
        <v>328</v>
      </c>
    </row>
    <row r="23" spans="1:13" s="6" customFormat="1" ht="18.75" customHeight="1" x14ac:dyDescent="0.2">
      <c r="A23" s="348" t="s">
        <v>371</v>
      </c>
      <c r="B23" s="324"/>
      <c r="C23" s="74">
        <f>SUM(C11:C22)</f>
        <v>886158.95000000007</v>
      </c>
      <c r="D23" s="74">
        <f t="shared" ref="D23:G23" si="1">SUM(D11:D22)</f>
        <v>0</v>
      </c>
      <c r="E23" s="74">
        <f t="shared" si="1"/>
        <v>758765.8600000001</v>
      </c>
      <c r="F23" s="74">
        <f t="shared" si="1"/>
        <v>0</v>
      </c>
      <c r="G23" s="74">
        <f t="shared" si="1"/>
        <v>127393.09000000001</v>
      </c>
      <c r="H23" s="349"/>
      <c r="I23"/>
    </row>
    <row r="24" spans="1:13" s="6" customFormat="1" ht="18.75" customHeight="1" thickBot="1" x14ac:dyDescent="0.25">
      <c r="A24" s="362" t="s">
        <v>676</v>
      </c>
      <c r="B24" s="363"/>
      <c r="C24" s="364">
        <f>C23</f>
        <v>886158.95000000007</v>
      </c>
      <c r="D24" s="364">
        <f>D23</f>
        <v>0</v>
      </c>
      <c r="E24" s="364">
        <f>E23</f>
        <v>758765.8600000001</v>
      </c>
      <c r="F24" s="364">
        <f>F23</f>
        <v>0</v>
      </c>
      <c r="G24" s="364">
        <f>G23</f>
        <v>127393.09000000001</v>
      </c>
      <c r="H24" s="365"/>
      <c r="I24"/>
    </row>
    <row r="25" spans="1:13" s="109" customFormat="1" ht="16.5" customHeight="1" x14ac:dyDescent="0.2">
      <c r="A25"/>
      <c r="B25" s="3"/>
      <c r="C25" s="4"/>
      <c r="D25" s="4"/>
      <c r="E25" s="4"/>
      <c r="F25" s="4"/>
      <c r="G25" s="4"/>
      <c r="H25" s="10"/>
      <c r="I25" s="20"/>
      <c r="J25" s="75"/>
      <c r="L25" s="110"/>
      <c r="M25" s="110"/>
    </row>
    <row r="26" spans="1:13" s="109" customFormat="1" ht="16.5" customHeight="1" thickBot="1" x14ac:dyDescent="0.25">
      <c r="A26"/>
      <c r="B26" s="48"/>
      <c r="C26" s="4"/>
      <c r="D26" s="4"/>
      <c r="E26" s="6"/>
      <c r="F26" s="4"/>
      <c r="G26" s="4"/>
      <c r="H26" s="10"/>
      <c r="I26" s="20"/>
      <c r="J26" s="75"/>
      <c r="L26" s="110"/>
      <c r="M26" s="110"/>
    </row>
    <row r="27" spans="1:13" s="6" customFormat="1" ht="16.5" customHeight="1" thickBot="1" x14ac:dyDescent="0.25">
      <c r="A27"/>
      <c r="B27"/>
      <c r="C27"/>
      <c r="D27" s="258" t="s">
        <v>20</v>
      </c>
      <c r="E27" s="259" t="s">
        <v>21</v>
      </c>
      <c r="F27" s="259" t="s">
        <v>22</v>
      </c>
      <c r="G27" s="260" t="s">
        <v>23</v>
      </c>
      <c r="H27" s="5"/>
      <c r="I27"/>
      <c r="L27" s="59"/>
    </row>
    <row r="28" spans="1:13" s="6" customFormat="1" ht="26.25" customHeight="1" x14ac:dyDescent="0.2">
      <c r="A28" s="180" t="s">
        <v>44</v>
      </c>
      <c r="B28" s="97"/>
      <c r="C28" s="248">
        <f>C24-C29</f>
        <v>123628.55000000005</v>
      </c>
      <c r="D28" s="248">
        <f t="shared" ref="D28:G28" si="2">D24-D29</f>
        <v>0</v>
      </c>
      <c r="E28" s="248">
        <f t="shared" si="2"/>
        <v>110615.02000000002</v>
      </c>
      <c r="F28" s="248">
        <f t="shared" si="2"/>
        <v>0</v>
      </c>
      <c r="G28" s="249">
        <f t="shared" si="2"/>
        <v>13013.529999999999</v>
      </c>
      <c r="H28" s="5"/>
      <c r="I28"/>
      <c r="L28" s="59"/>
    </row>
    <row r="29" spans="1:13" s="6" customFormat="1" ht="19.5" customHeight="1" x14ac:dyDescent="0.2">
      <c r="A29" s="139" t="s">
        <v>43</v>
      </c>
      <c r="B29" s="86"/>
      <c r="C29" s="320">
        <f>C12+C13+C14+C21+C22</f>
        <v>762530.4</v>
      </c>
      <c r="D29" s="320">
        <f t="shared" ref="D29:G29" si="3">D12+D13+D14+D21+D22</f>
        <v>0</v>
      </c>
      <c r="E29" s="320">
        <f t="shared" si="3"/>
        <v>648150.84000000008</v>
      </c>
      <c r="F29" s="320">
        <f t="shared" si="3"/>
        <v>0</v>
      </c>
      <c r="G29" s="383">
        <f t="shared" si="3"/>
        <v>114379.56000000001</v>
      </c>
      <c r="H29" s="5"/>
      <c r="I29"/>
      <c r="L29" s="59"/>
    </row>
    <row r="30" spans="1:13" s="6" customFormat="1" ht="19.5" customHeight="1" x14ac:dyDescent="0.2">
      <c r="A30" s="251" t="s">
        <v>19</v>
      </c>
      <c r="B30" s="107"/>
      <c r="C30" s="108">
        <f>SUM(D30:G30)</f>
        <v>886158.95000000007</v>
      </c>
      <c r="D30" s="108">
        <f>SUM(D28:D29)</f>
        <v>0</v>
      </c>
      <c r="E30" s="108">
        <f t="shared" ref="E30:G30" si="4">SUM(E28:E29)</f>
        <v>758765.8600000001</v>
      </c>
      <c r="F30" s="108">
        <f t="shared" si="4"/>
        <v>0</v>
      </c>
      <c r="G30" s="252">
        <f t="shared" si="4"/>
        <v>127393.09000000001</v>
      </c>
      <c r="H30" s="5"/>
      <c r="I30"/>
      <c r="L30" s="59"/>
    </row>
    <row r="31" spans="1:13" s="109" customFormat="1" ht="16.5" customHeight="1" x14ac:dyDescent="0.2">
      <c r="A31" s="253" t="s">
        <v>101</v>
      </c>
      <c r="B31" s="186"/>
      <c r="C31" s="196">
        <f>SUM(D31:G31)</f>
        <v>0</v>
      </c>
      <c r="D31" s="196"/>
      <c r="E31" s="196"/>
      <c r="F31" s="196"/>
      <c r="G31" s="254"/>
      <c r="H31" s="5"/>
      <c r="I31" s="20"/>
      <c r="J31" s="75"/>
      <c r="L31" s="110"/>
      <c r="M31" s="110"/>
    </row>
    <row r="32" spans="1:13" s="109" customFormat="1" ht="16.5" customHeight="1" thickBot="1" x14ac:dyDescent="0.25">
      <c r="A32" s="131" t="s">
        <v>100</v>
      </c>
      <c r="B32" s="266"/>
      <c r="C32" s="132">
        <f>SUM(D32:G32)</f>
        <v>886158.95000000007</v>
      </c>
      <c r="D32" s="132">
        <f>D30-D31</f>
        <v>0</v>
      </c>
      <c r="E32" s="132">
        <f t="shared" ref="E32:G32" si="5">E30-E31</f>
        <v>758765.8600000001</v>
      </c>
      <c r="F32" s="132">
        <f t="shared" si="5"/>
        <v>0</v>
      </c>
      <c r="G32" s="267">
        <f t="shared" si="5"/>
        <v>127393.09000000001</v>
      </c>
      <c r="H32" s="5"/>
      <c r="I32" s="20"/>
      <c r="J32" s="75"/>
      <c r="L32" s="110"/>
      <c r="M32" s="110"/>
    </row>
    <row r="33" spans="1:13" s="109" customFormat="1" ht="16.5" customHeight="1" thickBot="1" x14ac:dyDescent="0.25">
      <c r="A33" s="269"/>
      <c r="B33" s="268"/>
      <c r="C33" s="268"/>
      <c r="D33" s="268"/>
      <c r="E33" s="268"/>
      <c r="F33" s="268"/>
      <c r="G33" s="268"/>
      <c r="H33" s="5"/>
      <c r="I33" s="20"/>
      <c r="J33" s="75"/>
      <c r="L33" s="110"/>
      <c r="M33" s="110"/>
    </row>
    <row r="34" spans="1:13" s="109" customFormat="1" ht="16.5" customHeight="1" thickBot="1" x14ac:dyDescent="0.25">
      <c r="A34" s="104" t="s">
        <v>18</v>
      </c>
      <c r="B34" s="247"/>
      <c r="C34" s="117"/>
      <c r="D34" s="244" t="s">
        <v>13</v>
      </c>
      <c r="E34" s="245" t="s">
        <v>14</v>
      </c>
      <c r="F34" s="244" t="s">
        <v>15</v>
      </c>
      <c r="G34" s="246" t="s">
        <v>16</v>
      </c>
      <c r="H34" s="10"/>
      <c r="I34" s="20"/>
      <c r="J34" s="75"/>
      <c r="L34" s="110"/>
      <c r="M34" s="110"/>
    </row>
    <row r="35" spans="1:13" s="6" customFormat="1" ht="16.5" customHeight="1" x14ac:dyDescent="0.2">
      <c r="A35" s="137"/>
      <c r="B35" s="128"/>
      <c r="C35" s="2"/>
      <c r="D35" s="2"/>
      <c r="E35" s="2"/>
      <c r="F35" s="188"/>
      <c r="G35" s="2"/>
      <c r="H35" s="187"/>
      <c r="I35"/>
      <c r="L35" s="59"/>
    </row>
    <row r="36" spans="1:13" s="109" customFormat="1" ht="16.5" customHeight="1" x14ac:dyDescent="0.2">
      <c r="A36" s="107" t="s">
        <v>19</v>
      </c>
      <c r="B36" s="130"/>
      <c r="C36" s="108"/>
      <c r="D36" s="108"/>
      <c r="E36" s="108"/>
      <c r="F36" s="108"/>
      <c r="G36" s="108"/>
      <c r="H36" s="5"/>
      <c r="I36" s="20"/>
      <c r="L36" s="75"/>
    </row>
    <row r="37" spans="1:13" s="109" customFormat="1" ht="16.5" customHeight="1" x14ac:dyDescent="0.2">
      <c r="A37"/>
      <c r="B37"/>
      <c r="C37"/>
      <c r="D37"/>
      <c r="E37"/>
      <c r="F37"/>
      <c r="G37"/>
      <c r="H37" s="5"/>
      <c r="I37" s="20"/>
      <c r="L37" s="75"/>
    </row>
    <row r="38" spans="1:13" s="109" customFormat="1" ht="16.5" customHeight="1" x14ac:dyDescent="0.2">
      <c r="A38"/>
      <c r="B38"/>
      <c r="C38"/>
      <c r="D38"/>
      <c r="E38"/>
      <c r="F38"/>
      <c r="G38"/>
      <c r="H38" s="5"/>
      <c r="I38" s="20"/>
      <c r="L38" s="75"/>
    </row>
    <row r="39" spans="1:13" s="109" customFormat="1" ht="16.5" customHeight="1" x14ac:dyDescent="0.2">
      <c r="A39"/>
      <c r="B39"/>
      <c r="C39"/>
      <c r="D39"/>
      <c r="E39"/>
      <c r="F39"/>
      <c r="G39"/>
      <c r="H39" s="5"/>
      <c r="I39" s="20"/>
      <c r="L39" s="75"/>
    </row>
    <row r="40" spans="1:13" s="109" customFormat="1" ht="16.5" customHeight="1" x14ac:dyDescent="0.2">
      <c r="A40"/>
      <c r="B40"/>
      <c r="C40"/>
      <c r="D40"/>
      <c r="E40"/>
      <c r="F40"/>
      <c r="G40"/>
      <c r="H40" s="5"/>
      <c r="I40" s="20"/>
      <c r="L40" s="75"/>
    </row>
    <row r="41" spans="1:13" s="109" customFormat="1" ht="16.5" customHeight="1" x14ac:dyDescent="0.2">
      <c r="A41"/>
      <c r="B41"/>
      <c r="C41"/>
      <c r="D41"/>
      <c r="E41"/>
      <c r="F41"/>
      <c r="G41"/>
      <c r="H41" s="5"/>
      <c r="I41" s="20"/>
      <c r="L41" s="75"/>
    </row>
    <row r="42" spans="1:13" s="109" customFormat="1" ht="16.5" customHeight="1" x14ac:dyDescent="0.2">
      <c r="A42"/>
      <c r="B42"/>
      <c r="C42"/>
      <c r="D42"/>
      <c r="E42"/>
      <c r="F42"/>
      <c r="G42"/>
      <c r="H42" s="5"/>
      <c r="I42" s="20"/>
      <c r="L42" s="75"/>
    </row>
    <row r="43" spans="1:13" s="109" customFormat="1" ht="16.5" customHeight="1" x14ac:dyDescent="0.2">
      <c r="A43"/>
      <c r="B43"/>
      <c r="C43"/>
      <c r="D43"/>
      <c r="E43"/>
      <c r="F43"/>
      <c r="G43"/>
      <c r="H43" s="5"/>
      <c r="I43" s="20"/>
      <c r="L43" s="75"/>
    </row>
    <row r="44" spans="1:13" s="109" customFormat="1" ht="16.5" customHeight="1" x14ac:dyDescent="0.2">
      <c r="A44"/>
      <c r="B44"/>
      <c r="C44"/>
      <c r="D44"/>
      <c r="E44"/>
      <c r="F44"/>
      <c r="G44"/>
      <c r="H44" s="5"/>
      <c r="I44" s="20"/>
      <c r="L44" s="75"/>
    </row>
    <row r="45" spans="1:13" s="109" customFormat="1" ht="16.5" customHeight="1" x14ac:dyDescent="0.2">
      <c r="A45"/>
      <c r="B45"/>
      <c r="C45"/>
      <c r="D45"/>
      <c r="E45"/>
      <c r="F45"/>
      <c r="G45"/>
      <c r="H45" s="5"/>
      <c r="I45" s="20"/>
      <c r="L45" s="75"/>
    </row>
    <row r="46" spans="1:13" s="109" customFormat="1" ht="16.5" customHeight="1" x14ac:dyDescent="0.2">
      <c r="A46"/>
      <c r="B46"/>
      <c r="C46"/>
      <c r="D46"/>
      <c r="E46"/>
      <c r="F46"/>
      <c r="G46"/>
      <c r="H46" s="5"/>
      <c r="I46" s="20"/>
      <c r="L46" s="75"/>
    </row>
    <row r="47" spans="1:13" s="109" customFormat="1" ht="16.5" customHeight="1" x14ac:dyDescent="0.2">
      <c r="A47"/>
      <c r="B47"/>
      <c r="C47"/>
      <c r="D47"/>
      <c r="E47"/>
      <c r="F47"/>
      <c r="G47"/>
      <c r="H47" s="5"/>
      <c r="I47" s="20"/>
      <c r="L47" s="75"/>
    </row>
    <row r="48" spans="1:13" s="109" customFormat="1" ht="16.5" customHeight="1" x14ac:dyDescent="0.2">
      <c r="A48"/>
      <c r="B48"/>
      <c r="C48"/>
      <c r="D48"/>
      <c r="E48"/>
      <c r="F48"/>
      <c r="G48"/>
      <c r="H48" s="5"/>
      <c r="I48" s="20"/>
      <c r="L48" s="75"/>
    </row>
    <row r="49" spans="1:12" s="109" customFormat="1" ht="16.5" customHeight="1" x14ac:dyDescent="0.2">
      <c r="A49"/>
      <c r="B49"/>
      <c r="C49"/>
      <c r="D49"/>
      <c r="E49"/>
      <c r="F49"/>
      <c r="G49"/>
      <c r="H49" s="5"/>
      <c r="I49" s="20"/>
      <c r="L49" s="75"/>
    </row>
    <row r="50" spans="1:12" s="109" customFormat="1" ht="16.5" customHeight="1" x14ac:dyDescent="0.2">
      <c r="A50"/>
      <c r="B50"/>
      <c r="C50"/>
      <c r="D50"/>
      <c r="E50"/>
      <c r="F50"/>
      <c r="G50"/>
      <c r="H50" s="5"/>
      <c r="I50" s="20"/>
      <c r="L50" s="75"/>
    </row>
    <row r="51" spans="1:12" s="6" customFormat="1" ht="18" customHeight="1" x14ac:dyDescent="0.2">
      <c r="A51"/>
      <c r="B51"/>
      <c r="C51"/>
      <c r="D51"/>
      <c r="E51"/>
      <c r="F51"/>
      <c r="G51"/>
      <c r="H51" s="5"/>
    </row>
    <row r="52" spans="1:12" s="109" customFormat="1" ht="16.5" customHeight="1" x14ac:dyDescent="0.2">
      <c r="A52"/>
      <c r="B52"/>
      <c r="C52"/>
      <c r="D52"/>
      <c r="E52"/>
      <c r="F52"/>
      <c r="G52"/>
      <c r="H52" s="5"/>
      <c r="I52" s="20"/>
      <c r="L52" s="75"/>
    </row>
    <row r="53" spans="1:12" s="109" customFormat="1" ht="16.5" customHeight="1" x14ac:dyDescent="0.2">
      <c r="A53"/>
      <c r="B53"/>
      <c r="C53"/>
      <c r="D53"/>
      <c r="E53"/>
      <c r="F53"/>
      <c r="G53"/>
      <c r="H53" s="5"/>
      <c r="I53" s="20"/>
      <c r="L53" s="75"/>
    </row>
    <row r="54" spans="1:12" s="109" customFormat="1" ht="16.5" customHeight="1" x14ac:dyDescent="0.2">
      <c r="A54"/>
      <c r="B54"/>
      <c r="C54"/>
      <c r="D54"/>
      <c r="E54"/>
      <c r="F54"/>
      <c r="G54"/>
      <c r="H54" s="5"/>
      <c r="I54" s="20"/>
      <c r="L54" s="75"/>
    </row>
    <row r="55" spans="1:12" s="109" customFormat="1" ht="16.5" customHeight="1" x14ac:dyDescent="0.2">
      <c r="A55"/>
      <c r="B55"/>
      <c r="C55"/>
      <c r="D55"/>
      <c r="E55"/>
      <c r="F55"/>
      <c r="G55"/>
      <c r="H55" s="5"/>
      <c r="I55" s="20"/>
      <c r="L55" s="75"/>
    </row>
    <row r="56" spans="1:12" s="109" customFormat="1" ht="16.5" customHeight="1" x14ac:dyDescent="0.2">
      <c r="A56"/>
      <c r="B56"/>
      <c r="C56"/>
      <c r="D56"/>
      <c r="E56"/>
      <c r="F56"/>
      <c r="G56"/>
      <c r="H56" s="5"/>
      <c r="I56" s="20"/>
      <c r="L56" s="75"/>
    </row>
    <row r="57" spans="1:12" s="109" customFormat="1" ht="16.5" customHeight="1" x14ac:dyDescent="0.2">
      <c r="A57"/>
      <c r="B57"/>
      <c r="C57"/>
      <c r="D57"/>
      <c r="E57"/>
      <c r="F57"/>
      <c r="G57"/>
      <c r="H57" s="5"/>
      <c r="I57" s="20"/>
      <c r="L57" s="75"/>
    </row>
    <row r="58" spans="1:12" s="109" customFormat="1" ht="16.5" customHeight="1" x14ac:dyDescent="0.2">
      <c r="A58"/>
      <c r="B58"/>
      <c r="C58"/>
      <c r="D58"/>
      <c r="E58"/>
      <c r="F58"/>
      <c r="G58"/>
      <c r="H58" s="5"/>
      <c r="I58" s="20"/>
      <c r="L58" s="75"/>
    </row>
    <row r="59" spans="1:12" s="109" customFormat="1" ht="16.5" customHeight="1" x14ac:dyDescent="0.2">
      <c r="A59"/>
      <c r="B59"/>
      <c r="C59"/>
      <c r="D59"/>
      <c r="E59"/>
      <c r="F59"/>
      <c r="G59"/>
      <c r="H59" s="5"/>
      <c r="I59" s="20"/>
      <c r="L59" s="75"/>
    </row>
    <row r="60" spans="1:12" s="109" customFormat="1" ht="16.5" customHeight="1" x14ac:dyDescent="0.2">
      <c r="A60"/>
      <c r="B60"/>
      <c r="C60"/>
      <c r="D60"/>
      <c r="E60"/>
      <c r="F60"/>
      <c r="G60"/>
      <c r="H60" s="5"/>
      <c r="I60" s="20"/>
      <c r="L60" s="75"/>
    </row>
    <row r="61" spans="1:12" s="109" customFormat="1" ht="16.5" customHeight="1" x14ac:dyDescent="0.2">
      <c r="A61"/>
      <c r="B61"/>
      <c r="C61"/>
      <c r="D61"/>
      <c r="E61"/>
      <c r="F61"/>
      <c r="G61"/>
      <c r="H61" s="5"/>
      <c r="I61" s="20"/>
      <c r="L61" s="75"/>
    </row>
    <row r="62" spans="1:12" s="109" customFormat="1" ht="16.5" customHeight="1" x14ac:dyDescent="0.2">
      <c r="A62"/>
      <c r="B62"/>
      <c r="C62"/>
      <c r="D62"/>
      <c r="E62"/>
      <c r="F62"/>
      <c r="G62"/>
      <c r="H62" s="5"/>
      <c r="I62" s="20"/>
      <c r="L62" s="75"/>
    </row>
    <row r="63" spans="1:12" s="109" customFormat="1" ht="16.5" customHeight="1" x14ac:dyDescent="0.2">
      <c r="A63"/>
      <c r="B63"/>
      <c r="C63"/>
      <c r="D63"/>
      <c r="E63"/>
      <c r="F63"/>
      <c r="G63"/>
      <c r="H63" s="5"/>
      <c r="I63" s="20"/>
      <c r="L63" s="75"/>
    </row>
    <row r="64" spans="1:12" s="109" customFormat="1" ht="16.5" customHeight="1" x14ac:dyDescent="0.2">
      <c r="A64"/>
      <c r="B64"/>
      <c r="C64"/>
      <c r="D64"/>
      <c r="E64"/>
      <c r="F64"/>
      <c r="G64"/>
      <c r="H64" s="5"/>
      <c r="I64" s="20"/>
      <c r="L64" s="75"/>
    </row>
    <row r="65" spans="1:13" s="109" customFormat="1" ht="16.5" customHeight="1" x14ac:dyDescent="0.2">
      <c r="A65"/>
      <c r="B65"/>
      <c r="C65"/>
      <c r="D65"/>
      <c r="E65"/>
      <c r="F65"/>
      <c r="G65"/>
      <c r="H65" s="5"/>
      <c r="I65" s="20"/>
      <c r="L65" s="75"/>
    </row>
    <row r="66" spans="1:13" s="109" customFormat="1" ht="16.5" customHeight="1" x14ac:dyDescent="0.2">
      <c r="A66"/>
      <c r="B66"/>
      <c r="C66"/>
      <c r="D66"/>
      <c r="E66"/>
      <c r="F66"/>
      <c r="G66"/>
      <c r="H66" s="5"/>
      <c r="I66" s="20"/>
      <c r="L66" s="75"/>
    </row>
    <row r="67" spans="1:13" s="109" customFormat="1" ht="16.5" customHeight="1" x14ac:dyDescent="0.2">
      <c r="A67"/>
      <c r="B67"/>
      <c r="C67"/>
      <c r="D67"/>
      <c r="E67"/>
      <c r="F67"/>
      <c r="G67"/>
      <c r="H67" s="5"/>
      <c r="I67" s="20"/>
      <c r="L67" s="75"/>
    </row>
    <row r="68" spans="1:13" s="109" customFormat="1" ht="16.5" customHeight="1" x14ac:dyDescent="0.2">
      <c r="A68"/>
      <c r="B68"/>
      <c r="C68"/>
      <c r="D68"/>
      <c r="E68"/>
      <c r="F68"/>
      <c r="G68"/>
      <c r="H68" s="5"/>
      <c r="I68" s="20"/>
      <c r="L68" s="75"/>
    </row>
    <row r="69" spans="1:13" s="109" customFormat="1" ht="16.5" customHeight="1" x14ac:dyDescent="0.2">
      <c r="A69"/>
      <c r="B69"/>
      <c r="C69"/>
      <c r="D69"/>
      <c r="E69"/>
      <c r="F69"/>
      <c r="G69"/>
      <c r="H69" s="5"/>
      <c r="I69" s="20"/>
      <c r="L69" s="75"/>
    </row>
    <row r="70" spans="1:13" s="109" customFormat="1" ht="16.5" customHeight="1" x14ac:dyDescent="0.2">
      <c r="A70"/>
      <c r="B70"/>
      <c r="C70"/>
      <c r="D70"/>
      <c r="E70"/>
      <c r="F70"/>
      <c r="G70"/>
      <c r="H70" s="5"/>
      <c r="I70" s="20"/>
      <c r="L70" s="75"/>
    </row>
    <row r="71" spans="1:13" s="109" customFormat="1" ht="16.5" customHeight="1" x14ac:dyDescent="0.2">
      <c r="A71"/>
      <c r="B71"/>
      <c r="C71"/>
      <c r="D71"/>
      <c r="E71"/>
      <c r="F71"/>
      <c r="G71"/>
      <c r="H71" s="5"/>
      <c r="I71" s="20"/>
      <c r="L71" s="75"/>
    </row>
    <row r="72" spans="1:13" ht="18.75" customHeight="1" x14ac:dyDescent="0.2">
      <c r="J72" s="90"/>
      <c r="K72" s="91"/>
      <c r="L72" s="91"/>
      <c r="M72" s="91"/>
    </row>
    <row r="73" spans="1:13" ht="18" customHeight="1" x14ac:dyDescent="0.2">
      <c r="J73" s="90"/>
      <c r="K73" s="11"/>
      <c r="L73" s="11"/>
      <c r="M73" s="11"/>
    </row>
    <row r="74" spans="1:13" ht="18" customHeight="1" x14ac:dyDescent="0.2">
      <c r="J74" s="11"/>
      <c r="K74" s="11"/>
      <c r="L74" s="11"/>
      <c r="M74" s="11"/>
    </row>
    <row r="75" spans="1:13" ht="18" customHeight="1" x14ac:dyDescent="0.2">
      <c r="J75" s="11"/>
      <c r="K75" s="11"/>
      <c r="L75" s="11"/>
      <c r="M75" s="11"/>
    </row>
    <row r="76" spans="1:13" ht="18" customHeight="1" x14ac:dyDescent="0.2">
      <c r="J76" s="11"/>
      <c r="K76" s="11"/>
      <c r="L76" s="11"/>
      <c r="M76" s="11"/>
    </row>
    <row r="77" spans="1:13" ht="18" customHeight="1" x14ac:dyDescent="0.2">
      <c r="J77" s="11"/>
      <c r="K77" s="11"/>
      <c r="L77" s="11"/>
      <c r="M77" s="11"/>
    </row>
    <row r="78" spans="1:13" ht="18" customHeight="1" x14ac:dyDescent="0.2">
      <c r="J78" s="11"/>
      <c r="K78" s="11"/>
      <c r="L78" s="11"/>
      <c r="M78" s="11"/>
    </row>
    <row r="79" spans="1:13" ht="18" customHeight="1" x14ac:dyDescent="0.2">
      <c r="J79" s="11"/>
      <c r="K79" s="11"/>
      <c r="L79" s="11"/>
      <c r="M79" s="11"/>
    </row>
    <row r="80" spans="1:13" ht="18" customHeight="1" x14ac:dyDescent="0.2">
      <c r="J80" s="11"/>
      <c r="K80" s="11"/>
      <c r="L80" s="11"/>
      <c r="M80" s="11"/>
    </row>
    <row r="81" spans="10:13" ht="18" customHeight="1" x14ac:dyDescent="0.2">
      <c r="J81" s="11"/>
      <c r="K81" s="11"/>
      <c r="L81" s="11"/>
      <c r="M81" s="11"/>
    </row>
    <row r="82" spans="10:13" ht="18" customHeight="1" x14ac:dyDescent="0.2">
      <c r="J82" s="11"/>
      <c r="K82" s="11"/>
      <c r="L82" s="11"/>
      <c r="M82" s="11"/>
    </row>
    <row r="83" spans="10:13" ht="18" customHeight="1" x14ac:dyDescent="0.2">
      <c r="J83" s="11"/>
      <c r="K83" s="11"/>
      <c r="L83" s="11"/>
      <c r="M83" s="11"/>
    </row>
    <row r="84" spans="10:13" ht="18" customHeight="1" x14ac:dyDescent="0.2">
      <c r="J84" s="11"/>
      <c r="K84" s="11"/>
      <c r="L84" s="11"/>
      <c r="M84" s="11"/>
    </row>
    <row r="85" spans="10:13" ht="18" customHeight="1" x14ac:dyDescent="0.2">
      <c r="J85" s="11"/>
      <c r="K85" s="11"/>
      <c r="L85" s="11"/>
      <c r="M85" s="11"/>
    </row>
    <row r="86" spans="10:13" ht="18" customHeight="1" x14ac:dyDescent="0.2">
      <c r="J86" s="11"/>
      <c r="K86" s="11"/>
      <c r="L86" s="11"/>
      <c r="M86" s="11"/>
    </row>
    <row r="87" spans="10:13" ht="18" customHeight="1" x14ac:dyDescent="0.2">
      <c r="J87" s="11"/>
      <c r="K87" s="11"/>
      <c r="L87" s="11"/>
      <c r="M87" s="11"/>
    </row>
    <row r="88" spans="10:13" ht="18" customHeight="1" x14ac:dyDescent="0.2">
      <c r="J88" s="11"/>
      <c r="K88" s="11"/>
      <c r="L88" s="11"/>
      <c r="M88" s="11"/>
    </row>
    <row r="89" spans="10:13" ht="18" customHeight="1" x14ac:dyDescent="0.2">
      <c r="J89" s="11"/>
      <c r="K89" s="11"/>
      <c r="L89" s="11"/>
      <c r="M89" s="11"/>
    </row>
    <row r="90" spans="10:13" ht="18" customHeight="1" x14ac:dyDescent="0.2"/>
    <row r="91" spans="10:13" ht="18" customHeight="1" x14ac:dyDescent="0.2"/>
    <row r="92" spans="10:13" ht="18" customHeight="1" x14ac:dyDescent="0.2"/>
    <row r="93" spans="10:13" ht="18" customHeight="1" x14ac:dyDescent="0.2"/>
    <row r="94" spans="10:13" ht="18" customHeight="1" x14ac:dyDescent="0.2"/>
    <row r="95" spans="10:13" ht="18" customHeight="1" x14ac:dyDescent="0.2"/>
    <row r="96" spans="10:1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</sheetData>
  <mergeCells count="8">
    <mergeCell ref="A5:C5"/>
    <mergeCell ref="A9:A10"/>
    <mergeCell ref="A1:H1"/>
    <mergeCell ref="A2:C2"/>
    <mergeCell ref="B9:B10"/>
    <mergeCell ref="H9:H10"/>
    <mergeCell ref="C9:C10"/>
    <mergeCell ref="D9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0"/>
  <sheetViews>
    <sheetView workbookViewId="0">
      <pane ySplit="10" topLeftCell="A353" activePane="bottomLeft" state="frozen"/>
      <selection pane="bottomLeft" activeCell="J361" sqref="J361"/>
    </sheetView>
  </sheetViews>
  <sheetFormatPr defaultRowHeight="12.75" x14ac:dyDescent="0.2"/>
  <cols>
    <col min="1" max="1" width="29.85546875" customWidth="1"/>
    <col min="2" max="2" width="64.42578125" customWidth="1"/>
    <col min="3" max="3" width="16.7109375" customWidth="1"/>
    <col min="4" max="5" width="14.5703125" customWidth="1"/>
    <col min="6" max="7" width="14.28515625" customWidth="1"/>
    <col min="8" max="8" width="18.570312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21" customHeight="1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12" s="1" customFormat="1" ht="23.25" customHeight="1" x14ac:dyDescent="0.25">
      <c r="A2" s="439" t="s">
        <v>1</v>
      </c>
      <c r="B2" s="439"/>
      <c r="C2" s="439"/>
      <c r="D2" s="12"/>
      <c r="E2" s="36"/>
      <c r="F2" s="36"/>
      <c r="G2" s="37"/>
      <c r="H2" s="38"/>
    </row>
    <row r="3" spans="1:12" s="1" customFormat="1" ht="15" x14ac:dyDescent="0.2">
      <c r="A3" s="29" t="s">
        <v>45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46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440"/>
      <c r="B5" s="441"/>
      <c r="C5" s="441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195"/>
    </row>
    <row r="7" spans="1:12" s="1" customFormat="1" ht="18" customHeight="1" thickBot="1" x14ac:dyDescent="0.25">
      <c r="A7" s="32">
        <v>302071</v>
      </c>
      <c r="B7" s="33" t="s">
        <v>47</v>
      </c>
      <c r="C7" s="33"/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426" t="s">
        <v>8</v>
      </c>
      <c r="B9" s="442" t="s">
        <v>28</v>
      </c>
      <c r="C9" s="418" t="s">
        <v>10</v>
      </c>
      <c r="D9" s="421" t="s">
        <v>11</v>
      </c>
      <c r="E9" s="422"/>
      <c r="F9" s="422"/>
      <c r="G9" s="423"/>
      <c r="H9" s="424" t="s">
        <v>12</v>
      </c>
    </row>
    <row r="10" spans="1:12" ht="22.5" customHeight="1" thickBot="1" x14ac:dyDescent="0.25">
      <c r="A10" s="427"/>
      <c r="B10" s="443"/>
      <c r="C10" s="419"/>
      <c r="D10" s="197" t="s">
        <v>48</v>
      </c>
      <c r="E10" s="46" t="s">
        <v>49</v>
      </c>
      <c r="F10" s="197" t="s">
        <v>50</v>
      </c>
      <c r="G10" s="46" t="s">
        <v>51</v>
      </c>
      <c r="H10" s="425"/>
    </row>
    <row r="11" spans="1:12" ht="19.5" customHeight="1" x14ac:dyDescent="0.2">
      <c r="A11" s="229" t="s">
        <v>148</v>
      </c>
      <c r="B11" s="97" t="s">
        <v>146</v>
      </c>
      <c r="C11" s="98">
        <f>SUM(D11:G11)</f>
        <v>84742.56</v>
      </c>
      <c r="D11" s="230"/>
      <c r="E11" s="98">
        <v>84742.56</v>
      </c>
      <c r="F11" s="230"/>
      <c r="G11" s="384">
        <v>0</v>
      </c>
      <c r="H11" s="232">
        <v>45337</v>
      </c>
      <c r="I11" s="20"/>
    </row>
    <row r="12" spans="1:12" ht="19.5" customHeight="1" x14ac:dyDescent="0.2">
      <c r="A12" s="169" t="s">
        <v>149</v>
      </c>
      <c r="B12" s="86" t="s">
        <v>150</v>
      </c>
      <c r="C12" s="218">
        <f>SUM(D12:G12)</f>
        <v>347513.17</v>
      </c>
      <c r="D12" s="201"/>
      <c r="E12" s="2">
        <v>347513.17</v>
      </c>
      <c r="F12" s="201"/>
      <c r="G12" s="202">
        <v>0</v>
      </c>
      <c r="H12" s="233">
        <v>45337</v>
      </c>
      <c r="I12" s="20"/>
    </row>
    <row r="13" spans="1:12" ht="19.5" customHeight="1" x14ac:dyDescent="0.2">
      <c r="A13" s="169" t="s">
        <v>151</v>
      </c>
      <c r="B13" s="86" t="s">
        <v>127</v>
      </c>
      <c r="C13" s="218">
        <f t="shared" ref="C13:C75" si="0">SUM(D13:G13)</f>
        <v>54964.85</v>
      </c>
      <c r="D13" s="201"/>
      <c r="E13" s="2">
        <v>54964.85</v>
      </c>
      <c r="F13" s="201"/>
      <c r="G13" s="202">
        <v>0</v>
      </c>
      <c r="H13" s="233">
        <v>45337</v>
      </c>
      <c r="I13" s="20"/>
    </row>
    <row r="14" spans="1:12" ht="19.5" customHeight="1" x14ac:dyDescent="0.2">
      <c r="A14" s="169" t="s">
        <v>152</v>
      </c>
      <c r="B14" s="86" t="s">
        <v>153</v>
      </c>
      <c r="C14" s="218">
        <f t="shared" si="0"/>
        <v>6213.46</v>
      </c>
      <c r="D14" s="201"/>
      <c r="E14" s="2">
        <v>6213.46</v>
      </c>
      <c r="F14" s="201"/>
      <c r="G14" s="202">
        <v>0</v>
      </c>
      <c r="H14" s="233">
        <v>45337</v>
      </c>
      <c r="I14" s="20"/>
    </row>
    <row r="15" spans="1:12" ht="19.5" customHeight="1" x14ac:dyDescent="0.2">
      <c r="A15" s="169" t="s">
        <v>154</v>
      </c>
      <c r="B15" s="86" t="s">
        <v>155</v>
      </c>
      <c r="C15" s="218">
        <f t="shared" si="0"/>
        <v>7576.36</v>
      </c>
      <c r="D15" s="201"/>
      <c r="E15" s="2">
        <v>7576.36</v>
      </c>
      <c r="F15" s="201"/>
      <c r="G15" s="202">
        <v>0</v>
      </c>
      <c r="H15" s="233">
        <v>45337</v>
      </c>
      <c r="I15" s="20"/>
    </row>
    <row r="16" spans="1:12" ht="19.5" customHeight="1" x14ac:dyDescent="0.2">
      <c r="A16" s="169" t="s">
        <v>156</v>
      </c>
      <c r="B16" s="86" t="s">
        <v>118</v>
      </c>
      <c r="C16" s="218">
        <f t="shared" si="0"/>
        <v>136547.07</v>
      </c>
      <c r="D16" s="201"/>
      <c r="E16" s="2">
        <v>136547.07</v>
      </c>
      <c r="F16" s="201"/>
      <c r="G16" s="202">
        <v>0</v>
      </c>
      <c r="H16" s="233">
        <v>45337</v>
      </c>
      <c r="I16" s="20"/>
    </row>
    <row r="17" spans="1:9" ht="19.5" customHeight="1" x14ac:dyDescent="0.2">
      <c r="A17" s="169" t="s">
        <v>157</v>
      </c>
      <c r="B17" s="86" t="s">
        <v>158</v>
      </c>
      <c r="C17" s="218">
        <f t="shared" si="0"/>
        <v>8552.48</v>
      </c>
      <c r="D17" s="201"/>
      <c r="E17" s="2">
        <v>8552.48</v>
      </c>
      <c r="F17" s="201"/>
      <c r="G17" s="202">
        <v>0</v>
      </c>
      <c r="H17" s="233">
        <v>45337</v>
      </c>
      <c r="I17" s="20"/>
    </row>
    <row r="18" spans="1:9" ht="19.5" customHeight="1" x14ac:dyDescent="0.2">
      <c r="A18" s="169" t="s">
        <v>159</v>
      </c>
      <c r="B18" s="86" t="s">
        <v>160</v>
      </c>
      <c r="C18" s="218">
        <f t="shared" si="0"/>
        <v>2265.1799999999998</v>
      </c>
      <c r="D18" s="201"/>
      <c r="E18" s="2">
        <v>2265.1799999999998</v>
      </c>
      <c r="F18" s="201"/>
      <c r="G18" s="202">
        <v>0</v>
      </c>
      <c r="H18" s="233">
        <v>45337</v>
      </c>
      <c r="I18" s="20"/>
    </row>
    <row r="19" spans="1:9" ht="19.5" customHeight="1" x14ac:dyDescent="0.2">
      <c r="A19" s="169" t="s">
        <v>161</v>
      </c>
      <c r="B19" s="86" t="s">
        <v>162</v>
      </c>
      <c r="C19" s="218">
        <f t="shared" si="0"/>
        <v>165961.64000000001</v>
      </c>
      <c r="D19" s="201"/>
      <c r="E19" s="2">
        <v>165961.64000000001</v>
      </c>
      <c r="F19" s="201"/>
      <c r="G19" s="202">
        <v>0</v>
      </c>
      <c r="H19" s="233">
        <v>45337</v>
      </c>
      <c r="I19" s="20"/>
    </row>
    <row r="20" spans="1:9" ht="19.5" customHeight="1" x14ac:dyDescent="0.2">
      <c r="A20" s="169" t="s">
        <v>163</v>
      </c>
      <c r="B20" s="86" t="s">
        <v>127</v>
      </c>
      <c r="C20" s="218">
        <f t="shared" si="0"/>
        <v>4940.6099999999997</v>
      </c>
      <c r="D20" s="201"/>
      <c r="E20" s="2">
        <v>4940.6099999999997</v>
      </c>
      <c r="F20" s="201"/>
      <c r="G20" s="202">
        <v>0</v>
      </c>
      <c r="H20" s="233">
        <v>45337</v>
      </c>
      <c r="I20" s="20"/>
    </row>
    <row r="21" spans="1:9" ht="19.5" customHeight="1" x14ac:dyDescent="0.2">
      <c r="A21" s="169" t="s">
        <v>164</v>
      </c>
      <c r="B21" s="86" t="s">
        <v>143</v>
      </c>
      <c r="C21" s="218">
        <f t="shared" si="0"/>
        <v>172681.44</v>
      </c>
      <c r="D21" s="201"/>
      <c r="E21" s="2">
        <v>172681.44</v>
      </c>
      <c r="F21" s="201"/>
      <c r="G21" s="202">
        <v>0</v>
      </c>
      <c r="H21" s="233">
        <v>45337</v>
      </c>
      <c r="I21" s="20"/>
    </row>
    <row r="22" spans="1:9" ht="19.5" customHeight="1" x14ac:dyDescent="0.2">
      <c r="A22" s="169" t="s">
        <v>165</v>
      </c>
      <c r="B22" s="86" t="s">
        <v>166</v>
      </c>
      <c r="C22" s="218">
        <f t="shared" si="0"/>
        <v>173038.92</v>
      </c>
      <c r="D22" s="201"/>
      <c r="E22" s="2">
        <v>173038.92</v>
      </c>
      <c r="F22" s="201"/>
      <c r="G22" s="202">
        <v>0</v>
      </c>
      <c r="H22" s="233">
        <v>45337</v>
      </c>
      <c r="I22" s="20"/>
    </row>
    <row r="23" spans="1:9" ht="19.5" customHeight="1" x14ac:dyDescent="0.2">
      <c r="A23" s="169" t="s">
        <v>167</v>
      </c>
      <c r="B23" s="86" t="s">
        <v>168</v>
      </c>
      <c r="C23" s="218">
        <f t="shared" si="0"/>
        <v>57509.39</v>
      </c>
      <c r="D23" s="201"/>
      <c r="E23" s="2">
        <v>57509.39</v>
      </c>
      <c r="F23" s="201"/>
      <c r="G23" s="202">
        <v>0</v>
      </c>
      <c r="H23" s="233">
        <v>45337</v>
      </c>
      <c r="I23" s="20"/>
    </row>
    <row r="24" spans="1:9" ht="19.5" customHeight="1" x14ac:dyDescent="0.2">
      <c r="A24" s="169" t="s">
        <v>169</v>
      </c>
      <c r="B24" s="86" t="s">
        <v>170</v>
      </c>
      <c r="C24" s="218">
        <f t="shared" si="0"/>
        <v>4090.8</v>
      </c>
      <c r="D24" s="201"/>
      <c r="E24" s="2">
        <v>4090.8</v>
      </c>
      <c r="F24" s="201"/>
      <c r="G24" s="202">
        <v>0</v>
      </c>
      <c r="H24" s="233">
        <v>45337</v>
      </c>
      <c r="I24" s="20"/>
    </row>
    <row r="25" spans="1:9" ht="19.5" customHeight="1" x14ac:dyDescent="0.2">
      <c r="A25" s="169" t="s">
        <v>171</v>
      </c>
      <c r="B25" s="86" t="s">
        <v>172</v>
      </c>
      <c r="C25" s="218">
        <f t="shared" si="0"/>
        <v>20019.32</v>
      </c>
      <c r="D25" s="201"/>
      <c r="E25" s="2">
        <v>20019.32</v>
      </c>
      <c r="F25" s="201"/>
      <c r="G25" s="202">
        <v>0</v>
      </c>
      <c r="H25" s="233">
        <v>45337</v>
      </c>
      <c r="I25" s="20"/>
    </row>
    <row r="26" spans="1:9" ht="19.5" customHeight="1" x14ac:dyDescent="0.2">
      <c r="A26" s="169" t="s">
        <v>173</v>
      </c>
      <c r="B26" s="86" t="s">
        <v>174</v>
      </c>
      <c r="C26" s="218">
        <f t="shared" si="0"/>
        <v>137711.26</v>
      </c>
      <c r="D26" s="201"/>
      <c r="E26" s="2">
        <v>137711.26</v>
      </c>
      <c r="F26" s="201"/>
      <c r="G26" s="202">
        <v>0</v>
      </c>
      <c r="H26" s="233">
        <v>45337</v>
      </c>
      <c r="I26" s="20"/>
    </row>
    <row r="27" spans="1:9" ht="19.5" customHeight="1" x14ac:dyDescent="0.2">
      <c r="A27" s="169" t="s">
        <v>175</v>
      </c>
      <c r="B27" s="86" t="s">
        <v>176</v>
      </c>
      <c r="C27" s="218">
        <f t="shared" si="0"/>
        <v>89903.44</v>
      </c>
      <c r="D27" s="201"/>
      <c r="E27" s="2">
        <v>89903.44</v>
      </c>
      <c r="F27" s="201"/>
      <c r="G27" s="202">
        <v>0</v>
      </c>
      <c r="H27" s="233">
        <v>45337</v>
      </c>
      <c r="I27" s="20"/>
    </row>
    <row r="28" spans="1:9" ht="19.5" customHeight="1" x14ac:dyDescent="0.2">
      <c r="A28" s="169" t="s">
        <v>177</v>
      </c>
      <c r="B28" s="86" t="s">
        <v>178</v>
      </c>
      <c r="C28" s="218">
        <f t="shared" si="0"/>
        <v>189088.67</v>
      </c>
      <c r="D28" s="201"/>
      <c r="E28" s="2">
        <v>189088.67</v>
      </c>
      <c r="F28" s="201"/>
      <c r="G28" s="202">
        <v>0</v>
      </c>
      <c r="H28" s="233">
        <v>45337</v>
      </c>
      <c r="I28" s="20"/>
    </row>
    <row r="29" spans="1:9" ht="19.5" customHeight="1" x14ac:dyDescent="0.2">
      <c r="A29" s="169" t="s">
        <v>179</v>
      </c>
      <c r="B29" s="86" t="s">
        <v>180</v>
      </c>
      <c r="C29" s="218">
        <f t="shared" si="0"/>
        <v>68415.61</v>
      </c>
      <c r="D29" s="201"/>
      <c r="E29" s="2">
        <v>68415.61</v>
      </c>
      <c r="F29" s="201"/>
      <c r="G29" s="202">
        <v>0</v>
      </c>
      <c r="H29" s="233">
        <v>45337</v>
      </c>
      <c r="I29" s="20"/>
    </row>
    <row r="30" spans="1:9" ht="19.5" customHeight="1" x14ac:dyDescent="0.2">
      <c r="A30" s="169" t="s">
        <v>181</v>
      </c>
      <c r="B30" s="86" t="s">
        <v>182</v>
      </c>
      <c r="C30" s="218">
        <f t="shared" si="0"/>
        <v>193367.58</v>
      </c>
      <c r="D30" s="201"/>
      <c r="E30" s="2">
        <v>193367.58</v>
      </c>
      <c r="F30" s="201"/>
      <c r="G30" s="202">
        <v>0</v>
      </c>
      <c r="H30" s="233">
        <v>45337</v>
      </c>
      <c r="I30" s="20"/>
    </row>
    <row r="31" spans="1:9" ht="19.5" customHeight="1" x14ac:dyDescent="0.2">
      <c r="A31" s="169" t="s">
        <v>183</v>
      </c>
      <c r="B31" s="86" t="s">
        <v>184</v>
      </c>
      <c r="C31" s="218">
        <f t="shared" si="0"/>
        <v>187446.67</v>
      </c>
      <c r="D31" s="201"/>
      <c r="E31" s="2">
        <v>187446.67</v>
      </c>
      <c r="F31" s="201"/>
      <c r="G31" s="202">
        <v>0</v>
      </c>
      <c r="H31" s="233">
        <v>45337</v>
      </c>
      <c r="I31" s="20"/>
    </row>
    <row r="32" spans="1:9" ht="19.5" customHeight="1" x14ac:dyDescent="0.2">
      <c r="A32" s="169" t="s">
        <v>185</v>
      </c>
      <c r="B32" s="86" t="s">
        <v>186</v>
      </c>
      <c r="C32" s="218">
        <f t="shared" si="0"/>
        <v>14288.19</v>
      </c>
      <c r="D32" s="201"/>
      <c r="E32" s="2">
        <v>14288.19</v>
      </c>
      <c r="F32" s="201"/>
      <c r="G32" s="202">
        <v>0</v>
      </c>
      <c r="H32" s="233">
        <v>45337</v>
      </c>
      <c r="I32" s="20"/>
    </row>
    <row r="33" spans="1:9" ht="19.5" customHeight="1" x14ac:dyDescent="0.2">
      <c r="A33" s="169" t="s">
        <v>187</v>
      </c>
      <c r="B33" s="86" t="s">
        <v>188</v>
      </c>
      <c r="C33" s="218">
        <f t="shared" si="0"/>
        <v>23479.9</v>
      </c>
      <c r="D33" s="201"/>
      <c r="E33" s="2">
        <v>23479.9</v>
      </c>
      <c r="F33" s="201"/>
      <c r="G33" s="202">
        <v>0</v>
      </c>
      <c r="H33" s="233">
        <v>45337</v>
      </c>
      <c r="I33" s="20"/>
    </row>
    <row r="34" spans="1:9" ht="19.5" customHeight="1" x14ac:dyDescent="0.2">
      <c r="A34" s="169" t="s">
        <v>189</v>
      </c>
      <c r="B34" s="86" t="s">
        <v>188</v>
      </c>
      <c r="C34" s="218">
        <f t="shared" si="0"/>
        <v>50399.4</v>
      </c>
      <c r="D34" s="201"/>
      <c r="E34" s="2">
        <v>50399.4</v>
      </c>
      <c r="F34" s="201"/>
      <c r="G34" s="202">
        <v>0</v>
      </c>
      <c r="H34" s="292">
        <v>45337</v>
      </c>
      <c r="I34" s="20"/>
    </row>
    <row r="35" spans="1:9" ht="19.5" customHeight="1" x14ac:dyDescent="0.2">
      <c r="A35" s="169" t="s">
        <v>190</v>
      </c>
      <c r="B35" s="86" t="s">
        <v>191</v>
      </c>
      <c r="C35" s="218">
        <f t="shared" si="0"/>
        <v>1970.33</v>
      </c>
      <c r="D35" s="201"/>
      <c r="E35" s="2">
        <v>1970.33</v>
      </c>
      <c r="F35" s="201"/>
      <c r="G35" s="202">
        <v>0</v>
      </c>
      <c r="H35" s="233">
        <v>45337</v>
      </c>
      <c r="I35" s="20"/>
    </row>
    <row r="36" spans="1:9" ht="19.5" customHeight="1" x14ac:dyDescent="0.2">
      <c r="A36" s="169" t="s">
        <v>192</v>
      </c>
      <c r="B36" s="86" t="s">
        <v>193</v>
      </c>
      <c r="C36" s="218">
        <f t="shared" si="0"/>
        <v>4336.22</v>
      </c>
      <c r="D36" s="201"/>
      <c r="E36" s="2">
        <v>4336.22</v>
      </c>
      <c r="F36" s="201"/>
      <c r="G36" s="202">
        <v>0</v>
      </c>
      <c r="H36" s="233">
        <v>45337</v>
      </c>
      <c r="I36" s="20"/>
    </row>
    <row r="37" spans="1:9" ht="19.5" customHeight="1" x14ac:dyDescent="0.2">
      <c r="A37" s="169" t="s">
        <v>194</v>
      </c>
      <c r="B37" s="86" t="s">
        <v>195</v>
      </c>
      <c r="C37" s="218">
        <f t="shared" si="0"/>
        <v>18256.46</v>
      </c>
      <c r="D37" s="201"/>
      <c r="E37" s="2">
        <v>18256.46</v>
      </c>
      <c r="F37" s="201"/>
      <c r="G37" s="202">
        <v>0</v>
      </c>
      <c r="H37" s="233">
        <v>45337</v>
      </c>
      <c r="I37" s="20"/>
    </row>
    <row r="38" spans="1:9" ht="19.5" customHeight="1" x14ac:dyDescent="0.2">
      <c r="A38" s="169" t="s">
        <v>196</v>
      </c>
      <c r="B38" s="86" t="s">
        <v>197</v>
      </c>
      <c r="C38" s="218">
        <f t="shared" si="0"/>
        <v>118075.29</v>
      </c>
      <c r="D38" s="201"/>
      <c r="E38" s="2">
        <v>118075.29</v>
      </c>
      <c r="F38" s="201"/>
      <c r="G38" s="202">
        <v>0</v>
      </c>
      <c r="H38" s="233">
        <v>45337</v>
      </c>
      <c r="I38" s="20"/>
    </row>
    <row r="39" spans="1:9" ht="19.5" customHeight="1" x14ac:dyDescent="0.2">
      <c r="A39" s="169" t="s">
        <v>198</v>
      </c>
      <c r="B39" s="86" t="s">
        <v>199</v>
      </c>
      <c r="C39" s="218">
        <f t="shared" si="0"/>
        <v>2282.3200000000002</v>
      </c>
      <c r="D39" s="201"/>
      <c r="E39" s="2">
        <v>2282.3200000000002</v>
      </c>
      <c r="F39" s="201"/>
      <c r="G39" s="202">
        <v>0</v>
      </c>
      <c r="H39" s="233">
        <v>45337</v>
      </c>
      <c r="I39" s="20"/>
    </row>
    <row r="40" spans="1:9" ht="19.5" customHeight="1" x14ac:dyDescent="0.2">
      <c r="A40" s="169" t="s">
        <v>200</v>
      </c>
      <c r="B40" s="86" t="s">
        <v>201</v>
      </c>
      <c r="C40" s="218">
        <f t="shared" si="0"/>
        <v>112816.49</v>
      </c>
      <c r="D40" s="201"/>
      <c r="E40" s="2">
        <v>112816.49</v>
      </c>
      <c r="F40" s="201"/>
      <c r="G40" s="202">
        <v>0</v>
      </c>
      <c r="H40" s="233">
        <v>45337</v>
      </c>
      <c r="I40" s="20"/>
    </row>
    <row r="41" spans="1:9" ht="19.5" customHeight="1" x14ac:dyDescent="0.2">
      <c r="A41" s="169" t="s">
        <v>202</v>
      </c>
      <c r="B41" s="86" t="s">
        <v>203</v>
      </c>
      <c r="C41" s="218">
        <f t="shared" si="0"/>
        <v>1147.5999999999999</v>
      </c>
      <c r="D41" s="201"/>
      <c r="E41" s="2">
        <v>1147.5999999999999</v>
      </c>
      <c r="F41" s="201"/>
      <c r="G41" s="202">
        <v>0</v>
      </c>
      <c r="H41" s="233">
        <v>45337</v>
      </c>
      <c r="I41" s="20"/>
    </row>
    <row r="42" spans="1:9" ht="19.5" customHeight="1" x14ac:dyDescent="0.2">
      <c r="A42" s="169" t="s">
        <v>204</v>
      </c>
      <c r="B42" s="86" t="s">
        <v>205</v>
      </c>
      <c r="C42" s="218">
        <f t="shared" si="0"/>
        <v>173604.07</v>
      </c>
      <c r="D42" s="201"/>
      <c r="E42" s="2">
        <v>173604.07</v>
      </c>
      <c r="F42" s="201"/>
      <c r="G42" s="202">
        <v>0</v>
      </c>
      <c r="H42" s="233">
        <v>45337</v>
      </c>
      <c r="I42" s="20"/>
    </row>
    <row r="43" spans="1:9" ht="19.5" customHeight="1" x14ac:dyDescent="0.2">
      <c r="A43" s="169" t="s">
        <v>206</v>
      </c>
      <c r="B43" s="86" t="s">
        <v>207</v>
      </c>
      <c r="C43" s="218">
        <f t="shared" si="0"/>
        <v>6860.18</v>
      </c>
      <c r="D43" s="201"/>
      <c r="E43" s="2">
        <v>6860.18</v>
      </c>
      <c r="F43" s="201"/>
      <c r="G43" s="202">
        <v>0</v>
      </c>
      <c r="H43" s="233">
        <v>45337</v>
      </c>
      <c r="I43" s="20"/>
    </row>
    <row r="44" spans="1:9" ht="19.5" customHeight="1" x14ac:dyDescent="0.2">
      <c r="A44" s="169" t="s">
        <v>208</v>
      </c>
      <c r="B44" s="86" t="s">
        <v>209</v>
      </c>
      <c r="C44" s="218">
        <f t="shared" si="0"/>
        <v>17779.439999999999</v>
      </c>
      <c r="D44" s="201"/>
      <c r="E44" s="2">
        <v>17779.439999999999</v>
      </c>
      <c r="F44" s="201"/>
      <c r="G44" s="202">
        <v>0</v>
      </c>
      <c r="H44" s="233">
        <v>45337</v>
      </c>
      <c r="I44" s="20"/>
    </row>
    <row r="45" spans="1:9" ht="19.5" customHeight="1" x14ac:dyDescent="0.2">
      <c r="A45" s="169" t="s">
        <v>210</v>
      </c>
      <c r="B45" s="86" t="s">
        <v>211</v>
      </c>
      <c r="C45" s="218">
        <f t="shared" si="0"/>
        <v>102733.86</v>
      </c>
      <c r="D45" s="201"/>
      <c r="E45" s="2">
        <v>102733.86</v>
      </c>
      <c r="F45" s="201"/>
      <c r="G45" s="202">
        <v>0</v>
      </c>
      <c r="H45" s="233">
        <v>45337</v>
      </c>
      <c r="I45" s="20"/>
    </row>
    <row r="46" spans="1:9" ht="19.5" customHeight="1" x14ac:dyDescent="0.2">
      <c r="A46" s="169" t="s">
        <v>212</v>
      </c>
      <c r="B46" s="86" t="s">
        <v>213</v>
      </c>
      <c r="C46" s="218">
        <f t="shared" si="0"/>
        <v>32198.16</v>
      </c>
      <c r="D46" s="201"/>
      <c r="E46" s="2">
        <v>32198.16</v>
      </c>
      <c r="F46" s="201"/>
      <c r="G46" s="202">
        <v>0</v>
      </c>
      <c r="H46" s="233">
        <v>45337</v>
      </c>
      <c r="I46" s="20"/>
    </row>
    <row r="47" spans="1:9" ht="19.5" customHeight="1" x14ac:dyDescent="0.2">
      <c r="A47" s="169" t="s">
        <v>214</v>
      </c>
      <c r="B47" s="86" t="s">
        <v>215</v>
      </c>
      <c r="C47" s="218">
        <f t="shared" si="0"/>
        <v>39517.32</v>
      </c>
      <c r="D47" s="201"/>
      <c r="E47" s="2">
        <v>39517.32</v>
      </c>
      <c r="F47" s="201"/>
      <c r="G47" s="202">
        <v>0</v>
      </c>
      <c r="H47" s="233">
        <v>45337</v>
      </c>
      <c r="I47" s="20"/>
    </row>
    <row r="48" spans="1:9" ht="19.5" customHeight="1" x14ac:dyDescent="0.2">
      <c r="A48" s="169" t="s">
        <v>216</v>
      </c>
      <c r="B48" s="86" t="s">
        <v>217</v>
      </c>
      <c r="C48" s="218">
        <f t="shared" si="0"/>
        <v>46523.06</v>
      </c>
      <c r="D48" s="201"/>
      <c r="E48" s="2">
        <v>46523.06</v>
      </c>
      <c r="F48" s="201"/>
      <c r="G48" s="202">
        <v>0</v>
      </c>
      <c r="H48" s="233">
        <v>45337</v>
      </c>
      <c r="I48" s="20"/>
    </row>
    <row r="49" spans="1:9" ht="19.5" customHeight="1" x14ac:dyDescent="0.2">
      <c r="A49" s="169" t="s">
        <v>218</v>
      </c>
      <c r="B49" s="86" t="s">
        <v>219</v>
      </c>
      <c r="C49" s="218">
        <f t="shared" si="0"/>
        <v>73177.740000000005</v>
      </c>
      <c r="D49" s="201"/>
      <c r="E49" s="2">
        <v>73177.740000000005</v>
      </c>
      <c r="F49" s="201"/>
      <c r="G49" s="202">
        <v>0</v>
      </c>
      <c r="H49" s="233">
        <v>45337</v>
      </c>
      <c r="I49" s="20"/>
    </row>
    <row r="50" spans="1:9" ht="19.5" customHeight="1" x14ac:dyDescent="0.2">
      <c r="A50" s="169" t="s">
        <v>220</v>
      </c>
      <c r="B50" s="86" t="s">
        <v>221</v>
      </c>
      <c r="C50" s="218">
        <f t="shared" si="0"/>
        <v>15337.5</v>
      </c>
      <c r="D50" s="201"/>
      <c r="E50" s="2">
        <v>15337.5</v>
      </c>
      <c r="F50" s="201"/>
      <c r="G50" s="202">
        <v>0</v>
      </c>
      <c r="H50" s="233">
        <v>45337</v>
      </c>
      <c r="I50" s="20"/>
    </row>
    <row r="51" spans="1:9" ht="19.5" customHeight="1" x14ac:dyDescent="0.2">
      <c r="A51" s="169" t="s">
        <v>222</v>
      </c>
      <c r="B51" s="86" t="s">
        <v>223</v>
      </c>
      <c r="C51" s="218">
        <f t="shared" si="0"/>
        <v>28558.14</v>
      </c>
      <c r="D51" s="201"/>
      <c r="E51" s="2">
        <v>28558.14</v>
      </c>
      <c r="F51" s="201"/>
      <c r="G51" s="202">
        <v>0</v>
      </c>
      <c r="H51" s="233">
        <v>45337</v>
      </c>
      <c r="I51" s="20"/>
    </row>
    <row r="52" spans="1:9" ht="19.5" customHeight="1" x14ac:dyDescent="0.2">
      <c r="A52" s="169" t="s">
        <v>224</v>
      </c>
      <c r="B52" s="86" t="s">
        <v>225</v>
      </c>
      <c r="C52" s="218">
        <f t="shared" si="0"/>
        <v>42231.3</v>
      </c>
      <c r="D52" s="201"/>
      <c r="E52" s="2">
        <v>42231.3</v>
      </c>
      <c r="F52" s="201"/>
      <c r="G52" s="202">
        <v>0</v>
      </c>
      <c r="H52" s="233">
        <v>45337</v>
      </c>
      <c r="I52" s="20"/>
    </row>
    <row r="53" spans="1:9" ht="19.5" customHeight="1" x14ac:dyDescent="0.2">
      <c r="A53" s="169" t="s">
        <v>226</v>
      </c>
      <c r="B53" s="86" t="s">
        <v>123</v>
      </c>
      <c r="C53" s="218">
        <f t="shared" si="0"/>
        <v>139071.54999999999</v>
      </c>
      <c r="D53" s="201"/>
      <c r="E53" s="2">
        <v>139071.54999999999</v>
      </c>
      <c r="F53" s="201"/>
      <c r="G53" s="202">
        <v>0</v>
      </c>
      <c r="H53" s="233">
        <v>45337</v>
      </c>
      <c r="I53" s="20"/>
    </row>
    <row r="54" spans="1:9" ht="19.5" customHeight="1" x14ac:dyDescent="0.2">
      <c r="A54" s="169" t="s">
        <v>227</v>
      </c>
      <c r="B54" s="86" t="s">
        <v>228</v>
      </c>
      <c r="C54" s="218">
        <f t="shared" si="0"/>
        <v>3292.03</v>
      </c>
      <c r="D54" s="201"/>
      <c r="E54" s="2">
        <v>3292.03</v>
      </c>
      <c r="F54" s="201"/>
      <c r="G54" s="202">
        <v>0</v>
      </c>
      <c r="H54" s="233">
        <v>45337</v>
      </c>
      <c r="I54" s="20"/>
    </row>
    <row r="55" spans="1:9" ht="19.5" customHeight="1" x14ac:dyDescent="0.2">
      <c r="A55" s="169" t="s">
        <v>229</v>
      </c>
      <c r="B55" s="86" t="s">
        <v>153</v>
      </c>
      <c r="C55" s="218">
        <f t="shared" si="0"/>
        <v>12783.51</v>
      </c>
      <c r="D55" s="201"/>
      <c r="E55" s="2">
        <v>12783.51</v>
      </c>
      <c r="F55" s="201"/>
      <c r="G55" s="202">
        <v>0</v>
      </c>
      <c r="H55" s="233">
        <v>45337</v>
      </c>
      <c r="I55" s="20"/>
    </row>
    <row r="56" spans="1:9" ht="19.5" customHeight="1" x14ac:dyDescent="0.2">
      <c r="A56" s="169" t="s">
        <v>230</v>
      </c>
      <c r="B56" s="86" t="s">
        <v>231</v>
      </c>
      <c r="C56" s="218">
        <f t="shared" si="0"/>
        <v>87006.91</v>
      </c>
      <c r="D56" s="201"/>
      <c r="E56" s="2">
        <v>87006.91</v>
      </c>
      <c r="F56" s="201"/>
      <c r="G56" s="202">
        <v>0</v>
      </c>
      <c r="H56" s="233">
        <v>45337</v>
      </c>
      <c r="I56" s="20"/>
    </row>
    <row r="57" spans="1:9" ht="19.5" customHeight="1" x14ac:dyDescent="0.2">
      <c r="A57" s="169" t="s">
        <v>232</v>
      </c>
      <c r="B57" s="86" t="s">
        <v>233</v>
      </c>
      <c r="C57" s="218">
        <f t="shared" si="0"/>
        <v>17010.93</v>
      </c>
      <c r="D57" s="201"/>
      <c r="E57" s="2">
        <v>17010.93</v>
      </c>
      <c r="F57" s="201"/>
      <c r="G57" s="202">
        <v>0</v>
      </c>
      <c r="H57" s="233">
        <v>45337</v>
      </c>
      <c r="I57" s="20"/>
    </row>
    <row r="58" spans="1:9" ht="19.5" customHeight="1" x14ac:dyDescent="0.2">
      <c r="A58" s="169" t="s">
        <v>234</v>
      </c>
      <c r="B58" s="86" t="s">
        <v>235</v>
      </c>
      <c r="C58" s="218">
        <f t="shared" si="0"/>
        <v>4345.68</v>
      </c>
      <c r="D58" s="201"/>
      <c r="E58" s="2">
        <v>4345.68</v>
      </c>
      <c r="F58" s="201"/>
      <c r="G58" s="202">
        <v>0</v>
      </c>
      <c r="H58" s="292">
        <v>45337</v>
      </c>
      <c r="I58" s="20"/>
    </row>
    <row r="59" spans="1:9" ht="19.5" customHeight="1" x14ac:dyDescent="0.2">
      <c r="A59" s="169" t="s">
        <v>236</v>
      </c>
      <c r="B59" s="86" t="s">
        <v>237</v>
      </c>
      <c r="C59" s="218">
        <f t="shared" si="0"/>
        <v>175776.51</v>
      </c>
      <c r="D59" s="201"/>
      <c r="E59" s="2">
        <v>175776.51</v>
      </c>
      <c r="F59" s="201"/>
      <c r="G59" s="202">
        <v>0</v>
      </c>
      <c r="H59" s="233">
        <v>45337</v>
      </c>
      <c r="I59" s="20"/>
    </row>
    <row r="60" spans="1:9" ht="19.5" customHeight="1" x14ac:dyDescent="0.2">
      <c r="A60" s="169" t="s">
        <v>238</v>
      </c>
      <c r="B60" s="86" t="s">
        <v>239</v>
      </c>
      <c r="C60" s="218">
        <f t="shared" si="0"/>
        <v>68286</v>
      </c>
      <c r="D60" s="201"/>
      <c r="E60" s="2">
        <v>68286</v>
      </c>
      <c r="F60" s="201"/>
      <c r="G60" s="202">
        <v>0</v>
      </c>
      <c r="H60" s="233">
        <v>45337</v>
      </c>
      <c r="I60" s="20"/>
    </row>
    <row r="61" spans="1:9" ht="19.5" customHeight="1" x14ac:dyDescent="0.2">
      <c r="A61" s="169" t="s">
        <v>240</v>
      </c>
      <c r="B61" s="86" t="s">
        <v>241</v>
      </c>
      <c r="C61" s="218">
        <f t="shared" si="0"/>
        <v>222616.64</v>
      </c>
      <c r="D61" s="201"/>
      <c r="E61" s="2">
        <v>222616.64</v>
      </c>
      <c r="F61" s="201"/>
      <c r="G61" s="202">
        <v>0</v>
      </c>
      <c r="H61" s="233">
        <v>45337</v>
      </c>
      <c r="I61" s="20"/>
    </row>
    <row r="62" spans="1:9" ht="19.5" customHeight="1" x14ac:dyDescent="0.2">
      <c r="A62" s="169" t="s">
        <v>242</v>
      </c>
      <c r="B62" s="86" t="s">
        <v>118</v>
      </c>
      <c r="C62" s="218">
        <f t="shared" si="0"/>
        <v>21501.14</v>
      </c>
      <c r="D62" s="201"/>
      <c r="E62" s="2">
        <v>21501.14</v>
      </c>
      <c r="F62" s="201"/>
      <c r="G62" s="202">
        <v>0</v>
      </c>
      <c r="H62" s="233">
        <v>45337</v>
      </c>
      <c r="I62" s="20"/>
    </row>
    <row r="63" spans="1:9" ht="19.5" customHeight="1" x14ac:dyDescent="0.2">
      <c r="A63" s="169" t="s">
        <v>243</v>
      </c>
      <c r="B63" s="86" t="s">
        <v>118</v>
      </c>
      <c r="C63" s="218">
        <f t="shared" si="0"/>
        <v>107021.21</v>
      </c>
      <c r="D63" s="201"/>
      <c r="E63" s="2">
        <v>107021.21</v>
      </c>
      <c r="F63" s="201"/>
      <c r="G63" s="202">
        <v>0</v>
      </c>
      <c r="H63" s="233">
        <v>45337</v>
      </c>
      <c r="I63" s="20"/>
    </row>
    <row r="64" spans="1:9" ht="19.5" customHeight="1" x14ac:dyDescent="0.2">
      <c r="A64" s="169" t="s">
        <v>244</v>
      </c>
      <c r="B64" s="86" t="s">
        <v>123</v>
      </c>
      <c r="C64" s="218">
        <f t="shared" si="0"/>
        <v>38212.89</v>
      </c>
      <c r="D64" s="201"/>
      <c r="E64" s="2">
        <v>38212.89</v>
      </c>
      <c r="F64" s="201"/>
      <c r="G64" s="202">
        <v>0</v>
      </c>
      <c r="H64" s="233">
        <v>45337</v>
      </c>
      <c r="I64" s="20"/>
    </row>
    <row r="65" spans="1:9" ht="19.5" customHeight="1" x14ac:dyDescent="0.2">
      <c r="A65" s="169" t="s">
        <v>245</v>
      </c>
      <c r="B65" s="86" t="s">
        <v>246</v>
      </c>
      <c r="C65" s="218">
        <f t="shared" si="0"/>
        <v>135077.67000000001</v>
      </c>
      <c r="D65" s="201"/>
      <c r="E65" s="2">
        <v>135077.67000000001</v>
      </c>
      <c r="F65" s="201"/>
      <c r="G65" s="202">
        <v>0</v>
      </c>
      <c r="H65" s="233">
        <v>45337</v>
      </c>
      <c r="I65" s="20"/>
    </row>
    <row r="66" spans="1:9" ht="19.5" customHeight="1" x14ac:dyDescent="0.2">
      <c r="A66" s="169" t="s">
        <v>247</v>
      </c>
      <c r="B66" s="86" t="s">
        <v>248</v>
      </c>
      <c r="C66" s="218">
        <f t="shared" si="0"/>
        <v>6934.19</v>
      </c>
      <c r="D66" s="201"/>
      <c r="E66" s="2">
        <v>6934.19</v>
      </c>
      <c r="F66" s="201"/>
      <c r="G66" s="202">
        <v>0</v>
      </c>
      <c r="H66" s="233">
        <v>45337</v>
      </c>
      <c r="I66" s="20"/>
    </row>
    <row r="67" spans="1:9" ht="19.5" customHeight="1" x14ac:dyDescent="0.2">
      <c r="A67" s="169" t="s">
        <v>249</v>
      </c>
      <c r="B67" s="86" t="s">
        <v>123</v>
      </c>
      <c r="C67" s="218">
        <f t="shared" si="0"/>
        <v>23976.799999999999</v>
      </c>
      <c r="D67" s="201"/>
      <c r="E67" s="2">
        <v>23976.799999999999</v>
      </c>
      <c r="F67" s="201"/>
      <c r="G67" s="202">
        <v>0</v>
      </c>
      <c r="H67" s="233">
        <v>45337</v>
      </c>
      <c r="I67" s="20"/>
    </row>
    <row r="68" spans="1:9" ht="19.5" customHeight="1" x14ac:dyDescent="0.2">
      <c r="A68" s="169" t="s">
        <v>250</v>
      </c>
      <c r="B68" s="86" t="s">
        <v>123</v>
      </c>
      <c r="C68" s="218">
        <f t="shared" si="0"/>
        <v>65991.960000000006</v>
      </c>
      <c r="D68" s="201"/>
      <c r="E68" s="2">
        <v>65991.960000000006</v>
      </c>
      <c r="F68" s="201"/>
      <c r="G68" s="202">
        <v>0</v>
      </c>
      <c r="H68" s="233">
        <v>45337</v>
      </c>
      <c r="I68" s="20"/>
    </row>
    <row r="69" spans="1:9" ht="19.5" customHeight="1" x14ac:dyDescent="0.2">
      <c r="A69" s="169" t="s">
        <v>251</v>
      </c>
      <c r="B69" s="86" t="s">
        <v>252</v>
      </c>
      <c r="C69" s="218">
        <f t="shared" si="0"/>
        <v>63562.35</v>
      </c>
      <c r="D69" s="201"/>
      <c r="E69" s="2">
        <v>63562.35</v>
      </c>
      <c r="F69" s="201"/>
      <c r="G69" s="202">
        <v>0</v>
      </c>
      <c r="H69" s="233">
        <v>45337</v>
      </c>
      <c r="I69" s="20"/>
    </row>
    <row r="70" spans="1:9" ht="19.5" customHeight="1" x14ac:dyDescent="0.2">
      <c r="A70" s="169" t="s">
        <v>253</v>
      </c>
      <c r="B70" s="86" t="s">
        <v>254</v>
      </c>
      <c r="C70" s="218">
        <f t="shared" si="0"/>
        <v>1794.82</v>
      </c>
      <c r="D70" s="201"/>
      <c r="E70" s="2">
        <v>1794.82</v>
      </c>
      <c r="F70" s="201"/>
      <c r="G70" s="202">
        <v>0</v>
      </c>
      <c r="H70" s="233">
        <v>45337</v>
      </c>
      <c r="I70" s="20"/>
    </row>
    <row r="71" spans="1:9" ht="19.5" customHeight="1" x14ac:dyDescent="0.2">
      <c r="A71" s="169" t="s">
        <v>255</v>
      </c>
      <c r="B71" s="86" t="s">
        <v>254</v>
      </c>
      <c r="C71" s="218">
        <f t="shared" si="0"/>
        <v>33336.18</v>
      </c>
      <c r="D71" s="201"/>
      <c r="E71" s="2">
        <v>33336.18</v>
      </c>
      <c r="F71" s="201"/>
      <c r="G71" s="202">
        <v>0</v>
      </c>
      <c r="H71" s="233">
        <v>45337</v>
      </c>
      <c r="I71" s="20"/>
    </row>
    <row r="72" spans="1:9" ht="19.5" customHeight="1" x14ac:dyDescent="0.2">
      <c r="A72" s="169" t="s">
        <v>256</v>
      </c>
      <c r="B72" s="86" t="s">
        <v>106</v>
      </c>
      <c r="C72" s="218">
        <f t="shared" si="0"/>
        <v>27462.6</v>
      </c>
      <c r="D72" s="201"/>
      <c r="E72" s="2">
        <v>27462.6</v>
      </c>
      <c r="F72" s="201"/>
      <c r="G72" s="202">
        <v>0</v>
      </c>
      <c r="H72" s="233">
        <v>45337</v>
      </c>
      <c r="I72" s="20"/>
    </row>
    <row r="73" spans="1:9" ht="19.5" customHeight="1" x14ac:dyDescent="0.2">
      <c r="A73" s="169" t="s">
        <v>257</v>
      </c>
      <c r="B73" s="86" t="s">
        <v>258</v>
      </c>
      <c r="C73" s="218">
        <f t="shared" si="0"/>
        <v>118750</v>
      </c>
      <c r="D73" s="201"/>
      <c r="E73" s="2">
        <v>118750</v>
      </c>
      <c r="F73" s="201"/>
      <c r="G73" s="202">
        <v>0</v>
      </c>
      <c r="H73" s="233">
        <v>45337</v>
      </c>
      <c r="I73" s="20"/>
    </row>
    <row r="74" spans="1:9" ht="19.5" customHeight="1" x14ac:dyDescent="0.2">
      <c r="A74" s="169" t="s">
        <v>259</v>
      </c>
      <c r="B74" s="86" t="s">
        <v>106</v>
      </c>
      <c r="C74" s="218">
        <f t="shared" si="0"/>
        <v>32884.92</v>
      </c>
      <c r="D74" s="201"/>
      <c r="E74" s="2">
        <v>32884.92</v>
      </c>
      <c r="F74" s="201"/>
      <c r="G74" s="202">
        <v>0</v>
      </c>
      <c r="H74" s="233">
        <v>45337</v>
      </c>
      <c r="I74" s="20"/>
    </row>
    <row r="75" spans="1:9" ht="19.5" customHeight="1" x14ac:dyDescent="0.2">
      <c r="A75" s="169" t="s">
        <v>260</v>
      </c>
      <c r="B75" s="86" t="s">
        <v>261</v>
      </c>
      <c r="C75" s="218">
        <f t="shared" si="0"/>
        <v>118750</v>
      </c>
      <c r="D75" s="201"/>
      <c r="E75" s="2">
        <v>118750</v>
      </c>
      <c r="F75" s="201"/>
      <c r="G75" s="202">
        <v>0</v>
      </c>
      <c r="H75" s="233">
        <v>45337</v>
      </c>
      <c r="I75" s="20"/>
    </row>
    <row r="76" spans="1:9" ht="19.5" customHeight="1" x14ac:dyDescent="0.2">
      <c r="A76" s="169" t="s">
        <v>262</v>
      </c>
      <c r="B76" s="86" t="s">
        <v>263</v>
      </c>
      <c r="C76" s="218">
        <f t="shared" ref="C76:C99" si="1">SUM(D76:G76)</f>
        <v>250920.09</v>
      </c>
      <c r="D76" s="201"/>
      <c r="E76" s="2">
        <v>250920.09</v>
      </c>
      <c r="F76" s="201"/>
      <c r="G76" s="202">
        <v>0</v>
      </c>
      <c r="H76" s="292">
        <v>45337</v>
      </c>
      <c r="I76" s="20"/>
    </row>
    <row r="77" spans="1:9" ht="19.5" customHeight="1" x14ac:dyDescent="0.2">
      <c r="A77" s="169" t="s">
        <v>264</v>
      </c>
      <c r="B77" s="86" t="s">
        <v>265</v>
      </c>
      <c r="C77" s="218">
        <f t="shared" si="1"/>
        <v>60926.67</v>
      </c>
      <c r="D77" s="201"/>
      <c r="E77" s="2">
        <v>60926.67</v>
      </c>
      <c r="F77" s="201"/>
      <c r="G77" s="202">
        <v>0</v>
      </c>
      <c r="H77" s="233">
        <v>45337</v>
      </c>
      <c r="I77" s="20"/>
    </row>
    <row r="78" spans="1:9" ht="19.5" customHeight="1" x14ac:dyDescent="0.2">
      <c r="A78" s="169" t="s">
        <v>266</v>
      </c>
      <c r="B78" s="86" t="s">
        <v>127</v>
      </c>
      <c r="C78" s="218">
        <f t="shared" si="1"/>
        <v>62700</v>
      </c>
      <c r="D78" s="201"/>
      <c r="E78" s="2">
        <v>62700</v>
      </c>
      <c r="F78" s="201"/>
      <c r="G78" s="202">
        <v>0</v>
      </c>
      <c r="H78" s="233">
        <v>45337</v>
      </c>
      <c r="I78" s="20"/>
    </row>
    <row r="79" spans="1:9" ht="19.5" customHeight="1" x14ac:dyDescent="0.2">
      <c r="A79" s="169" t="s">
        <v>267</v>
      </c>
      <c r="B79" s="86" t="s">
        <v>127</v>
      </c>
      <c r="C79" s="218">
        <f t="shared" si="1"/>
        <v>92340</v>
      </c>
      <c r="D79" s="201"/>
      <c r="E79" s="2">
        <v>92340</v>
      </c>
      <c r="F79" s="201"/>
      <c r="G79" s="202">
        <v>0</v>
      </c>
      <c r="H79" s="233">
        <v>45337</v>
      </c>
      <c r="I79" s="20"/>
    </row>
    <row r="80" spans="1:9" ht="19.5" customHeight="1" x14ac:dyDescent="0.2">
      <c r="A80" s="169" t="s">
        <v>268</v>
      </c>
      <c r="B80" s="86" t="s">
        <v>162</v>
      </c>
      <c r="C80" s="218">
        <f t="shared" si="1"/>
        <v>113156.4</v>
      </c>
      <c r="D80" s="201"/>
      <c r="E80" s="2">
        <v>113156.4</v>
      </c>
      <c r="F80" s="201"/>
      <c r="G80" s="202">
        <v>0</v>
      </c>
      <c r="H80" s="233">
        <v>45337</v>
      </c>
      <c r="I80" s="20"/>
    </row>
    <row r="81" spans="1:9" ht="19.5" customHeight="1" x14ac:dyDescent="0.2">
      <c r="A81" s="169" t="s">
        <v>269</v>
      </c>
      <c r="B81" s="86" t="s">
        <v>162</v>
      </c>
      <c r="C81" s="218">
        <f t="shared" si="1"/>
        <v>89148</v>
      </c>
      <c r="D81" s="201"/>
      <c r="E81" s="2">
        <v>89148</v>
      </c>
      <c r="F81" s="201"/>
      <c r="G81" s="202">
        <v>0</v>
      </c>
      <c r="H81" s="233">
        <v>45337</v>
      </c>
      <c r="I81" s="20"/>
    </row>
    <row r="82" spans="1:9" ht="19.5" customHeight="1" x14ac:dyDescent="0.2">
      <c r="A82" s="169" t="s">
        <v>270</v>
      </c>
      <c r="B82" s="86" t="s">
        <v>271</v>
      </c>
      <c r="C82" s="218">
        <f t="shared" si="1"/>
        <v>475000</v>
      </c>
      <c r="D82" s="201"/>
      <c r="E82" s="2">
        <v>475000</v>
      </c>
      <c r="F82" s="201"/>
      <c r="G82" s="202">
        <v>0</v>
      </c>
      <c r="H82" s="233">
        <v>45337</v>
      </c>
      <c r="I82" s="20"/>
    </row>
    <row r="83" spans="1:9" ht="19.5" customHeight="1" x14ac:dyDescent="0.2">
      <c r="A83" s="169" t="s">
        <v>272</v>
      </c>
      <c r="B83" s="86" t="s">
        <v>273</v>
      </c>
      <c r="C83" s="218">
        <f t="shared" si="1"/>
        <v>35150</v>
      </c>
      <c r="D83" s="201"/>
      <c r="E83" s="2">
        <v>35150</v>
      </c>
      <c r="F83" s="201"/>
      <c r="G83" s="202">
        <v>0</v>
      </c>
      <c r="H83" s="233">
        <v>45337</v>
      </c>
      <c r="I83" s="20"/>
    </row>
    <row r="84" spans="1:9" ht="19.5" customHeight="1" x14ac:dyDescent="0.2">
      <c r="A84" s="169" t="s">
        <v>274</v>
      </c>
      <c r="B84" s="86" t="s">
        <v>275</v>
      </c>
      <c r="C84" s="218">
        <f t="shared" si="1"/>
        <v>29070</v>
      </c>
      <c r="D84" s="201"/>
      <c r="E84" s="2">
        <v>29070</v>
      </c>
      <c r="F84" s="201"/>
      <c r="G84" s="202">
        <v>0</v>
      </c>
      <c r="H84" s="233">
        <v>45337</v>
      </c>
      <c r="I84" s="20"/>
    </row>
    <row r="85" spans="1:9" ht="19.5" customHeight="1" x14ac:dyDescent="0.2">
      <c r="A85" s="169" t="s">
        <v>276</v>
      </c>
      <c r="B85" s="86" t="s">
        <v>123</v>
      </c>
      <c r="C85" s="218">
        <f t="shared" si="1"/>
        <v>9452.5</v>
      </c>
      <c r="D85" s="201"/>
      <c r="E85" s="2">
        <v>9452.5</v>
      </c>
      <c r="F85" s="201"/>
      <c r="G85" s="202">
        <v>0</v>
      </c>
      <c r="H85" s="233">
        <v>45337</v>
      </c>
      <c r="I85" s="20"/>
    </row>
    <row r="86" spans="1:9" ht="19.5" customHeight="1" x14ac:dyDescent="0.2">
      <c r="A86" s="169" t="s">
        <v>277</v>
      </c>
      <c r="B86" s="86" t="s">
        <v>278</v>
      </c>
      <c r="C86" s="218">
        <f t="shared" si="1"/>
        <v>36158.839999999997</v>
      </c>
      <c r="D86" s="201"/>
      <c r="E86" s="2">
        <v>36158.839999999997</v>
      </c>
      <c r="F86" s="201"/>
      <c r="G86" s="202">
        <v>0</v>
      </c>
      <c r="H86" s="233">
        <v>45337</v>
      </c>
      <c r="I86" s="20"/>
    </row>
    <row r="87" spans="1:9" ht="19.5" customHeight="1" x14ac:dyDescent="0.2">
      <c r="A87" s="169" t="s">
        <v>279</v>
      </c>
      <c r="B87" s="86" t="s">
        <v>280</v>
      </c>
      <c r="C87" s="218">
        <f t="shared" si="1"/>
        <v>29070</v>
      </c>
      <c r="D87" s="201"/>
      <c r="E87" s="2">
        <v>29070</v>
      </c>
      <c r="F87" s="201"/>
      <c r="G87" s="202">
        <v>0</v>
      </c>
      <c r="H87" s="233">
        <v>45337</v>
      </c>
      <c r="I87" s="20"/>
    </row>
    <row r="88" spans="1:9" ht="19.5" customHeight="1" x14ac:dyDescent="0.2">
      <c r="A88" s="169" t="s">
        <v>281</v>
      </c>
      <c r="B88" s="86" t="s">
        <v>282</v>
      </c>
      <c r="C88" s="218">
        <f t="shared" si="1"/>
        <v>20805</v>
      </c>
      <c r="D88" s="201"/>
      <c r="E88" s="2">
        <v>20805</v>
      </c>
      <c r="F88" s="201"/>
      <c r="G88" s="202">
        <v>0</v>
      </c>
      <c r="H88" s="233">
        <v>45337</v>
      </c>
      <c r="I88" s="20"/>
    </row>
    <row r="89" spans="1:9" ht="19.5" customHeight="1" x14ac:dyDescent="0.2">
      <c r="A89" s="169" t="s">
        <v>283</v>
      </c>
      <c r="B89" s="86" t="s">
        <v>284</v>
      </c>
      <c r="C89" s="218">
        <f t="shared" si="1"/>
        <v>74691.95</v>
      </c>
      <c r="D89" s="201"/>
      <c r="E89" s="2">
        <v>74691.95</v>
      </c>
      <c r="F89" s="201"/>
      <c r="G89" s="202">
        <v>0</v>
      </c>
      <c r="H89" s="233">
        <v>45337</v>
      </c>
      <c r="I89" s="20"/>
    </row>
    <row r="90" spans="1:9" ht="19.5" customHeight="1" x14ac:dyDescent="0.2">
      <c r="A90" s="169" t="s">
        <v>285</v>
      </c>
      <c r="B90" s="86" t="s">
        <v>286</v>
      </c>
      <c r="C90" s="218">
        <f t="shared" si="1"/>
        <v>106000</v>
      </c>
      <c r="D90" s="201"/>
      <c r="E90" s="2">
        <v>106000</v>
      </c>
      <c r="F90" s="201"/>
      <c r="G90" s="202">
        <v>0</v>
      </c>
      <c r="H90" s="233">
        <v>45337</v>
      </c>
      <c r="I90" s="20"/>
    </row>
    <row r="91" spans="1:9" ht="19.5" customHeight="1" x14ac:dyDescent="0.2">
      <c r="A91" s="169" t="s">
        <v>287</v>
      </c>
      <c r="B91" s="86" t="s">
        <v>288</v>
      </c>
      <c r="C91" s="218">
        <f t="shared" si="1"/>
        <v>10925</v>
      </c>
      <c r="D91" s="201"/>
      <c r="E91" s="2">
        <v>10925</v>
      </c>
      <c r="F91" s="201"/>
      <c r="G91" s="202">
        <v>0</v>
      </c>
      <c r="H91" s="233">
        <v>45337</v>
      </c>
      <c r="I91" s="20"/>
    </row>
    <row r="92" spans="1:9" ht="19.5" customHeight="1" x14ac:dyDescent="0.2">
      <c r="A92" s="169" t="s">
        <v>289</v>
      </c>
      <c r="B92" s="86" t="s">
        <v>127</v>
      </c>
      <c r="C92" s="218">
        <f t="shared" si="1"/>
        <v>82175</v>
      </c>
      <c r="D92" s="201"/>
      <c r="E92" s="2">
        <v>82175</v>
      </c>
      <c r="F92" s="201"/>
      <c r="G92" s="202">
        <v>0</v>
      </c>
      <c r="H92" s="233">
        <v>45337</v>
      </c>
      <c r="I92" s="20"/>
    </row>
    <row r="93" spans="1:9" ht="19.5" customHeight="1" x14ac:dyDescent="0.2">
      <c r="A93" s="169" t="s">
        <v>290</v>
      </c>
      <c r="B93" s="86" t="s">
        <v>291</v>
      </c>
      <c r="C93" s="218">
        <f t="shared" si="1"/>
        <v>70623</v>
      </c>
      <c r="D93" s="201"/>
      <c r="E93" s="2">
        <v>70623</v>
      </c>
      <c r="F93" s="201"/>
      <c r="G93" s="202">
        <v>0</v>
      </c>
      <c r="H93" s="233">
        <v>45337</v>
      </c>
      <c r="I93" s="20"/>
    </row>
    <row r="94" spans="1:9" ht="19.5" customHeight="1" x14ac:dyDescent="0.2">
      <c r="A94" s="169" t="s">
        <v>292</v>
      </c>
      <c r="B94" s="86" t="s">
        <v>293</v>
      </c>
      <c r="C94" s="218">
        <f t="shared" si="1"/>
        <v>136053.29999999999</v>
      </c>
      <c r="D94" s="201"/>
      <c r="E94" s="2">
        <v>136053.29999999999</v>
      </c>
      <c r="F94" s="201"/>
      <c r="G94" s="202">
        <v>0</v>
      </c>
      <c r="H94" s="233">
        <v>45337</v>
      </c>
      <c r="I94" s="20"/>
    </row>
    <row r="95" spans="1:9" ht="19.5" customHeight="1" x14ac:dyDescent="0.2">
      <c r="A95" s="169" t="s">
        <v>294</v>
      </c>
      <c r="B95" s="86" t="s">
        <v>293</v>
      </c>
      <c r="C95" s="218">
        <f t="shared" si="1"/>
        <v>34200</v>
      </c>
      <c r="D95" s="201"/>
      <c r="E95" s="2">
        <v>34200</v>
      </c>
      <c r="F95" s="201"/>
      <c r="G95" s="202">
        <v>0</v>
      </c>
      <c r="H95" s="233">
        <v>45337</v>
      </c>
      <c r="I95" s="20"/>
    </row>
    <row r="96" spans="1:9" ht="19.5" customHeight="1" x14ac:dyDescent="0.2">
      <c r="A96" s="169" t="s">
        <v>295</v>
      </c>
      <c r="B96" s="86" t="s">
        <v>296</v>
      </c>
      <c r="C96" s="218">
        <f t="shared" si="1"/>
        <v>1710</v>
      </c>
      <c r="D96" s="201"/>
      <c r="E96" s="2">
        <v>1710</v>
      </c>
      <c r="F96" s="201"/>
      <c r="G96" s="202">
        <v>0</v>
      </c>
      <c r="H96" s="233">
        <v>45337</v>
      </c>
      <c r="I96" s="20"/>
    </row>
    <row r="97" spans="1:9" ht="19.5" customHeight="1" x14ac:dyDescent="0.2">
      <c r="A97" s="169" t="s">
        <v>297</v>
      </c>
      <c r="B97" s="86" t="s">
        <v>298</v>
      </c>
      <c r="C97" s="218">
        <f t="shared" si="1"/>
        <v>2185</v>
      </c>
      <c r="D97" s="201"/>
      <c r="E97" s="2">
        <v>2185</v>
      </c>
      <c r="F97" s="201"/>
      <c r="G97" s="202">
        <v>0</v>
      </c>
      <c r="H97" s="233">
        <v>45337</v>
      </c>
      <c r="I97" s="20"/>
    </row>
    <row r="98" spans="1:9" ht="19.5" customHeight="1" x14ac:dyDescent="0.2">
      <c r="A98" s="169" t="s">
        <v>299</v>
      </c>
      <c r="B98" s="86" t="s">
        <v>300</v>
      </c>
      <c r="C98" s="218">
        <f t="shared" si="1"/>
        <v>4940</v>
      </c>
      <c r="D98" s="201"/>
      <c r="E98" s="2">
        <v>4940</v>
      </c>
      <c r="F98" s="201"/>
      <c r="G98" s="202">
        <v>0</v>
      </c>
      <c r="H98" s="233">
        <v>45337</v>
      </c>
      <c r="I98" s="20"/>
    </row>
    <row r="99" spans="1:9" ht="19.5" customHeight="1" thickBot="1" x14ac:dyDescent="0.25">
      <c r="A99" s="169" t="s">
        <v>301</v>
      </c>
      <c r="B99" s="86" t="s">
        <v>302</v>
      </c>
      <c r="C99" s="218">
        <f t="shared" si="1"/>
        <v>43280.1</v>
      </c>
      <c r="D99" s="201"/>
      <c r="E99" s="2">
        <v>43280.1</v>
      </c>
      <c r="F99" s="201"/>
      <c r="G99" s="202">
        <v>0</v>
      </c>
      <c r="H99" s="235">
        <v>45337</v>
      </c>
      <c r="I99" s="20"/>
    </row>
    <row r="100" spans="1:9" ht="19.5" customHeight="1" thickBot="1" x14ac:dyDescent="0.25">
      <c r="A100" s="209" t="s">
        <v>303</v>
      </c>
      <c r="B100" s="210"/>
      <c r="C100" s="211">
        <f>SUM(C11:C99)</f>
        <v>6434250.7899999991</v>
      </c>
      <c r="D100" s="211">
        <f>SUM(D11:D99)</f>
        <v>0</v>
      </c>
      <c r="E100" s="211">
        <f>SUM(E11:E99)</f>
        <v>6434250.7899999991</v>
      </c>
      <c r="F100" s="211">
        <f>SUM(F11:F99)</f>
        <v>0</v>
      </c>
      <c r="G100" s="211">
        <f>SUM(G11:G99)</f>
        <v>0</v>
      </c>
      <c r="H100" s="212"/>
      <c r="I100" s="20"/>
    </row>
    <row r="101" spans="1:9" ht="19.5" customHeight="1" x14ac:dyDescent="0.2">
      <c r="A101" s="229" t="s">
        <v>592</v>
      </c>
      <c r="B101" s="97" t="s">
        <v>263</v>
      </c>
      <c r="C101" s="392">
        <f>SUM(D101:G101)</f>
        <v>16840.48</v>
      </c>
      <c r="D101" s="406"/>
      <c r="E101" s="98">
        <v>16840.48</v>
      </c>
      <c r="F101" s="406"/>
      <c r="G101" s="406"/>
      <c r="H101" s="232">
        <v>45356</v>
      </c>
      <c r="I101" s="20"/>
    </row>
    <row r="102" spans="1:9" ht="19.5" customHeight="1" x14ac:dyDescent="0.2">
      <c r="A102" s="169" t="s">
        <v>593</v>
      </c>
      <c r="B102" s="86" t="s">
        <v>594</v>
      </c>
      <c r="C102" s="290">
        <f t="shared" ref="C102:C165" si="2">SUM(D102:G102)</f>
        <v>4817.93</v>
      </c>
      <c r="D102" s="283"/>
      <c r="E102" s="2">
        <v>4817.93</v>
      </c>
      <c r="F102" s="283"/>
      <c r="G102" s="283"/>
      <c r="H102" s="233">
        <v>45356</v>
      </c>
      <c r="I102" s="20"/>
    </row>
    <row r="103" spans="1:9" ht="19.5" customHeight="1" x14ac:dyDescent="0.2">
      <c r="A103" s="169" t="s">
        <v>595</v>
      </c>
      <c r="B103" s="86" t="s">
        <v>596</v>
      </c>
      <c r="C103" s="290">
        <f t="shared" si="2"/>
        <v>3000.35</v>
      </c>
      <c r="D103" s="283"/>
      <c r="E103" s="2">
        <v>3000.35</v>
      </c>
      <c r="F103" s="283"/>
      <c r="G103" s="283"/>
      <c r="H103" s="233">
        <v>45356</v>
      </c>
      <c r="I103" s="20"/>
    </row>
    <row r="104" spans="1:9" ht="19.5" customHeight="1" x14ac:dyDescent="0.2">
      <c r="A104" s="169" t="s">
        <v>597</v>
      </c>
      <c r="B104" s="86" t="s">
        <v>598</v>
      </c>
      <c r="C104" s="290">
        <f t="shared" si="2"/>
        <v>176930.88</v>
      </c>
      <c r="D104" s="283"/>
      <c r="E104" s="2">
        <v>176930.88</v>
      </c>
      <c r="F104" s="283"/>
      <c r="G104" s="283"/>
      <c r="H104" s="233">
        <v>45356</v>
      </c>
      <c r="I104" s="20"/>
    </row>
    <row r="105" spans="1:9" ht="19.5" customHeight="1" x14ac:dyDescent="0.2">
      <c r="A105" s="169" t="s">
        <v>599</v>
      </c>
      <c r="B105" s="86" t="s">
        <v>195</v>
      </c>
      <c r="C105" s="290">
        <f t="shared" si="2"/>
        <v>53089.41</v>
      </c>
      <c r="D105" s="283"/>
      <c r="E105" s="2">
        <v>53089.41</v>
      </c>
      <c r="F105" s="283"/>
      <c r="G105" s="283"/>
      <c r="H105" s="233">
        <v>45356</v>
      </c>
      <c r="I105" s="20"/>
    </row>
    <row r="106" spans="1:9" ht="19.5" customHeight="1" x14ac:dyDescent="0.2">
      <c r="A106" s="169" t="s">
        <v>600</v>
      </c>
      <c r="B106" s="86" t="s">
        <v>601</v>
      </c>
      <c r="C106" s="290">
        <f t="shared" si="2"/>
        <v>15732</v>
      </c>
      <c r="D106" s="283"/>
      <c r="E106" s="2">
        <v>15732</v>
      </c>
      <c r="F106" s="283"/>
      <c r="G106" s="283"/>
      <c r="H106" s="233">
        <v>45356</v>
      </c>
      <c r="I106" s="20"/>
    </row>
    <row r="107" spans="1:9" ht="19.5" customHeight="1" x14ac:dyDescent="0.2">
      <c r="A107" s="169" t="s">
        <v>602</v>
      </c>
      <c r="B107" s="86" t="s">
        <v>601</v>
      </c>
      <c r="C107" s="290">
        <f t="shared" si="2"/>
        <v>13851</v>
      </c>
      <c r="D107" s="283"/>
      <c r="E107" s="2">
        <v>13851</v>
      </c>
      <c r="F107" s="283"/>
      <c r="G107" s="283"/>
      <c r="H107" s="233">
        <v>45356</v>
      </c>
      <c r="I107" s="20"/>
    </row>
    <row r="108" spans="1:9" ht="19.5" customHeight="1" x14ac:dyDescent="0.2">
      <c r="A108" s="169" t="s">
        <v>603</v>
      </c>
      <c r="B108" s="86" t="s">
        <v>248</v>
      </c>
      <c r="C108" s="290">
        <f t="shared" si="2"/>
        <v>1710</v>
      </c>
      <c r="D108" s="283"/>
      <c r="E108" s="2">
        <v>1710</v>
      </c>
      <c r="F108" s="283"/>
      <c r="G108" s="283"/>
      <c r="H108" s="233">
        <v>45356</v>
      </c>
      <c r="I108" s="20"/>
    </row>
    <row r="109" spans="1:9" ht="19.5" customHeight="1" x14ac:dyDescent="0.2">
      <c r="A109" s="169" t="s">
        <v>604</v>
      </c>
      <c r="B109" s="86" t="s">
        <v>248</v>
      </c>
      <c r="C109" s="290">
        <f t="shared" si="2"/>
        <v>160101.44</v>
      </c>
      <c r="D109" s="283"/>
      <c r="E109" s="2">
        <v>160101.44</v>
      </c>
      <c r="F109" s="283"/>
      <c r="G109" s="283"/>
      <c r="H109" s="233">
        <v>45356</v>
      </c>
      <c r="I109" s="20"/>
    </row>
    <row r="110" spans="1:9" ht="19.5" customHeight="1" x14ac:dyDescent="0.2">
      <c r="A110" s="169" t="s">
        <v>605</v>
      </c>
      <c r="B110" s="86" t="s">
        <v>606</v>
      </c>
      <c r="C110" s="290">
        <f t="shared" si="2"/>
        <v>5667.36</v>
      </c>
      <c r="D110" s="283"/>
      <c r="E110" s="2">
        <v>5667.36</v>
      </c>
      <c r="F110" s="283"/>
      <c r="G110" s="283"/>
      <c r="H110" s="233">
        <v>45356</v>
      </c>
      <c r="I110" s="20"/>
    </row>
    <row r="111" spans="1:9" ht="19.5" customHeight="1" x14ac:dyDescent="0.2">
      <c r="A111" s="169" t="s">
        <v>607</v>
      </c>
      <c r="B111" s="86" t="s">
        <v>608</v>
      </c>
      <c r="C111" s="290">
        <f t="shared" si="2"/>
        <v>52850.93</v>
      </c>
      <c r="D111" s="283"/>
      <c r="E111" s="2">
        <v>52850.93</v>
      </c>
      <c r="F111" s="283"/>
      <c r="G111" s="283"/>
      <c r="H111" s="233">
        <v>45356</v>
      </c>
      <c r="I111" s="20"/>
    </row>
    <row r="112" spans="1:9" ht="19.5" customHeight="1" x14ac:dyDescent="0.2">
      <c r="A112" s="285" t="s">
        <v>609</v>
      </c>
      <c r="B112" s="286" t="s">
        <v>610</v>
      </c>
      <c r="C112" s="290">
        <f t="shared" si="2"/>
        <v>101191.01</v>
      </c>
      <c r="D112" s="283"/>
      <c r="E112" s="288">
        <v>101191.01</v>
      </c>
      <c r="F112" s="283"/>
      <c r="G112" s="283"/>
      <c r="H112" s="233">
        <v>45356</v>
      </c>
      <c r="I112" s="20"/>
    </row>
    <row r="113" spans="1:9" ht="19.5" customHeight="1" x14ac:dyDescent="0.2">
      <c r="A113" s="236" t="s">
        <v>611</v>
      </c>
      <c r="B113" s="287" t="s">
        <v>612</v>
      </c>
      <c r="C113" s="290">
        <f t="shared" si="2"/>
        <v>78310.649999999994</v>
      </c>
      <c r="D113" s="283"/>
      <c r="E113" s="289">
        <v>78310.649999999994</v>
      </c>
      <c r="F113" s="283"/>
      <c r="G113" s="283"/>
      <c r="H113" s="233">
        <v>45356</v>
      </c>
      <c r="I113" s="20"/>
    </row>
    <row r="114" spans="1:9" ht="19.5" customHeight="1" x14ac:dyDescent="0.2">
      <c r="A114" s="236" t="s">
        <v>613</v>
      </c>
      <c r="B114" s="287" t="s">
        <v>614</v>
      </c>
      <c r="C114" s="290">
        <f t="shared" si="2"/>
        <v>6489.79</v>
      </c>
      <c r="D114" s="283"/>
      <c r="E114" s="289">
        <v>6489.79</v>
      </c>
      <c r="F114" s="283"/>
      <c r="G114" s="283"/>
      <c r="H114" s="233">
        <v>45356</v>
      </c>
      <c r="I114" s="20"/>
    </row>
    <row r="115" spans="1:9" ht="19.5" customHeight="1" x14ac:dyDescent="0.2">
      <c r="A115" s="236" t="s">
        <v>615</v>
      </c>
      <c r="B115" s="287" t="s">
        <v>616</v>
      </c>
      <c r="C115" s="290">
        <f t="shared" si="2"/>
        <v>26813.65</v>
      </c>
      <c r="D115" s="283"/>
      <c r="E115" s="289">
        <v>26813.65</v>
      </c>
      <c r="F115" s="283"/>
      <c r="G115" s="283"/>
      <c r="H115" s="233">
        <v>45356</v>
      </c>
      <c r="I115" s="20"/>
    </row>
    <row r="116" spans="1:9" ht="19.5" customHeight="1" x14ac:dyDescent="0.2">
      <c r="A116" s="236" t="s">
        <v>617</v>
      </c>
      <c r="B116" s="287" t="s">
        <v>618</v>
      </c>
      <c r="C116" s="290">
        <f t="shared" si="2"/>
        <v>8810.86</v>
      </c>
      <c r="D116" s="283"/>
      <c r="E116" s="289">
        <v>8810.86</v>
      </c>
      <c r="F116" s="283"/>
      <c r="G116" s="283"/>
      <c r="H116" s="233">
        <v>45356</v>
      </c>
      <c r="I116" s="20"/>
    </row>
    <row r="117" spans="1:9" ht="19.5" customHeight="1" x14ac:dyDescent="0.2">
      <c r="A117" s="236" t="s">
        <v>619</v>
      </c>
      <c r="B117" s="287" t="s">
        <v>620</v>
      </c>
      <c r="C117" s="290">
        <f t="shared" si="2"/>
        <v>4560</v>
      </c>
      <c r="D117" s="283"/>
      <c r="E117" s="289">
        <v>4560</v>
      </c>
      <c r="F117" s="283"/>
      <c r="G117" s="283"/>
      <c r="H117" s="233">
        <v>45356</v>
      </c>
      <c r="I117" s="20"/>
    </row>
    <row r="118" spans="1:9" ht="19.5" customHeight="1" x14ac:dyDescent="0.2">
      <c r="A118" s="236" t="s">
        <v>621</v>
      </c>
      <c r="B118" s="287" t="s">
        <v>622</v>
      </c>
      <c r="C118" s="290">
        <f t="shared" si="2"/>
        <v>126264.34</v>
      </c>
      <c r="D118" s="283"/>
      <c r="E118" s="289">
        <v>126264.34</v>
      </c>
      <c r="F118" s="283"/>
      <c r="G118" s="283"/>
      <c r="H118" s="233">
        <v>45356</v>
      </c>
      <c r="I118" s="20"/>
    </row>
    <row r="119" spans="1:9" ht="19.5" customHeight="1" x14ac:dyDescent="0.2">
      <c r="A119" s="236" t="s">
        <v>623</v>
      </c>
      <c r="B119" s="287" t="s">
        <v>624</v>
      </c>
      <c r="C119" s="290">
        <f t="shared" si="2"/>
        <v>159860.85</v>
      </c>
      <c r="D119" s="283"/>
      <c r="E119" s="289">
        <v>159860.85</v>
      </c>
      <c r="F119" s="283"/>
      <c r="G119" s="283"/>
      <c r="H119" s="233">
        <v>45356</v>
      </c>
      <c r="I119" s="20"/>
    </row>
    <row r="120" spans="1:9" ht="19.5" customHeight="1" x14ac:dyDescent="0.2">
      <c r="A120" s="236" t="s">
        <v>625</v>
      </c>
      <c r="B120" s="287" t="s">
        <v>626</v>
      </c>
      <c r="C120" s="290">
        <f t="shared" si="2"/>
        <v>2224.31</v>
      </c>
      <c r="D120" s="283"/>
      <c r="E120" s="289">
        <v>2224.31</v>
      </c>
      <c r="F120" s="283"/>
      <c r="G120" s="283"/>
      <c r="H120" s="233">
        <v>45356</v>
      </c>
      <c r="I120" s="20"/>
    </row>
    <row r="121" spans="1:9" ht="19.5" customHeight="1" x14ac:dyDescent="0.2">
      <c r="A121" s="236" t="s">
        <v>627</v>
      </c>
      <c r="B121" s="287" t="s">
        <v>628</v>
      </c>
      <c r="C121" s="290">
        <f t="shared" si="2"/>
        <v>154020.26999999999</v>
      </c>
      <c r="D121" s="283"/>
      <c r="E121" s="289">
        <v>154020.26999999999</v>
      </c>
      <c r="F121" s="283"/>
      <c r="G121" s="283"/>
      <c r="H121" s="233">
        <v>45356</v>
      </c>
      <c r="I121" s="20"/>
    </row>
    <row r="122" spans="1:9" ht="19.5" customHeight="1" x14ac:dyDescent="0.2">
      <c r="A122" s="236" t="s">
        <v>629</v>
      </c>
      <c r="B122" s="287" t="s">
        <v>215</v>
      </c>
      <c r="C122" s="290">
        <f t="shared" si="2"/>
        <v>17268.72</v>
      </c>
      <c r="D122" s="283"/>
      <c r="E122" s="289">
        <v>17268.72</v>
      </c>
      <c r="F122" s="283"/>
      <c r="G122" s="283"/>
      <c r="H122" s="233">
        <v>45356</v>
      </c>
      <c r="I122" s="20"/>
    </row>
    <row r="123" spans="1:9" ht="19.5" customHeight="1" x14ac:dyDescent="0.2">
      <c r="A123" s="236" t="s">
        <v>630</v>
      </c>
      <c r="B123" s="287" t="s">
        <v>631</v>
      </c>
      <c r="C123" s="290">
        <f t="shared" si="2"/>
        <v>192400.75</v>
      </c>
      <c r="D123" s="283"/>
      <c r="E123" s="289">
        <v>192400.75</v>
      </c>
      <c r="F123" s="283"/>
      <c r="G123" s="283"/>
      <c r="H123" s="233">
        <v>45356</v>
      </c>
      <c r="I123" s="20"/>
    </row>
    <row r="124" spans="1:9" ht="19.5" customHeight="1" x14ac:dyDescent="0.2">
      <c r="A124" s="236" t="s">
        <v>632</v>
      </c>
      <c r="B124" s="287" t="s">
        <v>225</v>
      </c>
      <c r="C124" s="290">
        <f t="shared" si="2"/>
        <v>83670.509999999995</v>
      </c>
      <c r="D124" s="283"/>
      <c r="E124" s="289">
        <v>83670.509999999995</v>
      </c>
      <c r="F124" s="283"/>
      <c r="G124" s="283"/>
      <c r="H124" s="233">
        <v>45356</v>
      </c>
      <c r="I124" s="20"/>
    </row>
    <row r="125" spans="1:9" ht="19.5" customHeight="1" x14ac:dyDescent="0.2">
      <c r="A125" s="236" t="s">
        <v>633</v>
      </c>
      <c r="B125" s="287" t="s">
        <v>322</v>
      </c>
      <c r="C125" s="290">
        <f t="shared" si="2"/>
        <v>325037.58</v>
      </c>
      <c r="D125" s="283"/>
      <c r="E125" s="289">
        <v>325037.58</v>
      </c>
      <c r="F125" s="283"/>
      <c r="G125" s="283"/>
      <c r="H125" s="233">
        <v>45356</v>
      </c>
      <c r="I125" s="20"/>
    </row>
    <row r="126" spans="1:9" ht="19.5" customHeight="1" x14ac:dyDescent="0.2">
      <c r="A126" s="236" t="s">
        <v>634</v>
      </c>
      <c r="B126" s="287" t="s">
        <v>635</v>
      </c>
      <c r="C126" s="290">
        <f t="shared" si="2"/>
        <v>85394.67</v>
      </c>
      <c r="D126" s="283"/>
      <c r="E126" s="289">
        <v>85394.67</v>
      </c>
      <c r="F126" s="283"/>
      <c r="G126" s="283"/>
      <c r="H126" s="233">
        <v>45356</v>
      </c>
      <c r="I126" s="20"/>
    </row>
    <row r="127" spans="1:9" ht="19.5" customHeight="1" x14ac:dyDescent="0.2">
      <c r="A127" s="236" t="s">
        <v>636</v>
      </c>
      <c r="B127" s="287" t="s">
        <v>637</v>
      </c>
      <c r="C127" s="290">
        <f t="shared" si="2"/>
        <v>172026</v>
      </c>
      <c r="D127" s="283"/>
      <c r="E127" s="289">
        <v>172026</v>
      </c>
      <c r="F127" s="283"/>
      <c r="G127" s="283"/>
      <c r="H127" s="233">
        <v>45356</v>
      </c>
      <c r="I127" s="20"/>
    </row>
    <row r="128" spans="1:9" ht="19.5" customHeight="1" x14ac:dyDescent="0.2">
      <c r="A128" s="236" t="s">
        <v>638</v>
      </c>
      <c r="B128" s="287" t="s">
        <v>639</v>
      </c>
      <c r="C128" s="290">
        <f t="shared" si="2"/>
        <v>234052.62</v>
      </c>
      <c r="D128" s="283"/>
      <c r="E128" s="289">
        <v>234052.62</v>
      </c>
      <c r="F128" s="283"/>
      <c r="G128" s="283"/>
      <c r="H128" s="233">
        <v>45356</v>
      </c>
      <c r="I128" s="20"/>
    </row>
    <row r="129" spans="1:9" ht="19.5" customHeight="1" x14ac:dyDescent="0.2">
      <c r="A129" s="236" t="s">
        <v>640</v>
      </c>
      <c r="B129" s="287" t="s">
        <v>641</v>
      </c>
      <c r="C129" s="290">
        <f t="shared" si="2"/>
        <v>130358.39999999999</v>
      </c>
      <c r="D129" s="283"/>
      <c r="E129" s="289">
        <v>130358.39999999999</v>
      </c>
      <c r="F129" s="283"/>
      <c r="G129" s="283"/>
      <c r="H129" s="233">
        <v>45356</v>
      </c>
      <c r="I129" s="20"/>
    </row>
    <row r="130" spans="1:9" ht="19.5" customHeight="1" x14ac:dyDescent="0.2">
      <c r="A130" s="236" t="s">
        <v>642</v>
      </c>
      <c r="B130" s="287" t="s">
        <v>460</v>
      </c>
      <c r="C130" s="290">
        <f t="shared" si="2"/>
        <v>95000</v>
      </c>
      <c r="D130" s="283"/>
      <c r="E130" s="289">
        <v>95000</v>
      </c>
      <c r="F130" s="283"/>
      <c r="G130" s="283"/>
      <c r="H130" s="233">
        <v>45356</v>
      </c>
      <c r="I130" s="20"/>
    </row>
    <row r="131" spans="1:9" ht="19.5" customHeight="1" x14ac:dyDescent="0.2">
      <c r="A131" s="236" t="s">
        <v>643</v>
      </c>
      <c r="B131" s="287" t="s">
        <v>162</v>
      </c>
      <c r="C131" s="290">
        <f t="shared" si="2"/>
        <v>318257.59999999998</v>
      </c>
      <c r="D131" s="283"/>
      <c r="E131" s="289">
        <v>318257.59999999998</v>
      </c>
      <c r="F131" s="283"/>
      <c r="G131" s="283"/>
      <c r="H131" s="233">
        <v>45356</v>
      </c>
      <c r="I131" s="20"/>
    </row>
    <row r="132" spans="1:9" ht="19.5" customHeight="1" x14ac:dyDescent="0.2">
      <c r="A132" s="236" t="s">
        <v>644</v>
      </c>
      <c r="B132" s="287" t="s">
        <v>118</v>
      </c>
      <c r="C132" s="290">
        <f t="shared" si="2"/>
        <v>92482.07</v>
      </c>
      <c r="D132" s="283"/>
      <c r="E132" s="289">
        <v>92482.07</v>
      </c>
      <c r="F132" s="283"/>
      <c r="G132" s="283"/>
      <c r="H132" s="233">
        <v>45356</v>
      </c>
      <c r="I132" s="20"/>
    </row>
    <row r="133" spans="1:9" ht="19.5" customHeight="1" x14ac:dyDescent="0.2">
      <c r="A133" s="236" t="s">
        <v>645</v>
      </c>
      <c r="B133" s="287" t="s">
        <v>429</v>
      </c>
      <c r="C133" s="290">
        <f t="shared" si="2"/>
        <v>2246.09</v>
      </c>
      <c r="D133" s="283"/>
      <c r="E133" s="289">
        <v>2246.09</v>
      </c>
      <c r="F133" s="283"/>
      <c r="G133" s="283"/>
      <c r="H133" s="233">
        <v>45356</v>
      </c>
      <c r="I133" s="20"/>
    </row>
    <row r="134" spans="1:9" ht="19.5" customHeight="1" x14ac:dyDescent="0.2">
      <c r="A134" s="236" t="s">
        <v>646</v>
      </c>
      <c r="B134" s="287" t="s">
        <v>647</v>
      </c>
      <c r="C134" s="290">
        <f t="shared" si="2"/>
        <v>289314.90000000002</v>
      </c>
      <c r="D134" s="283"/>
      <c r="E134" s="289">
        <v>289314.90000000002</v>
      </c>
      <c r="F134" s="283"/>
      <c r="G134" s="283"/>
      <c r="H134" s="233">
        <v>45356</v>
      </c>
      <c r="I134" s="20"/>
    </row>
    <row r="135" spans="1:9" ht="19.5" customHeight="1" x14ac:dyDescent="0.2">
      <c r="A135" s="236" t="s">
        <v>648</v>
      </c>
      <c r="B135" s="287" t="s">
        <v>649</v>
      </c>
      <c r="C135" s="290">
        <f t="shared" si="2"/>
        <v>11970</v>
      </c>
      <c r="D135" s="283"/>
      <c r="E135" s="289">
        <v>11970</v>
      </c>
      <c r="F135" s="283"/>
      <c r="G135" s="283"/>
      <c r="H135" s="233">
        <v>45356</v>
      </c>
      <c r="I135" s="20"/>
    </row>
    <row r="136" spans="1:9" ht="19.5" customHeight="1" x14ac:dyDescent="0.2">
      <c r="A136" s="236" t="s">
        <v>650</v>
      </c>
      <c r="B136" s="287" t="s">
        <v>651</v>
      </c>
      <c r="C136" s="290">
        <f t="shared" si="2"/>
        <v>27600</v>
      </c>
      <c r="D136" s="283"/>
      <c r="E136" s="289">
        <v>27600</v>
      </c>
      <c r="F136" s="283"/>
      <c r="G136" s="283"/>
      <c r="H136" s="233">
        <v>45356</v>
      </c>
      <c r="I136" s="20"/>
    </row>
    <row r="137" spans="1:9" ht="19.5" customHeight="1" x14ac:dyDescent="0.2">
      <c r="A137" s="236" t="s">
        <v>652</v>
      </c>
      <c r="B137" s="287" t="s">
        <v>653</v>
      </c>
      <c r="C137" s="290">
        <f t="shared" si="2"/>
        <v>49200</v>
      </c>
      <c r="D137" s="283"/>
      <c r="E137" s="289">
        <v>49200</v>
      </c>
      <c r="F137" s="283"/>
      <c r="G137" s="283"/>
      <c r="H137" s="233">
        <v>45356</v>
      </c>
      <c r="I137" s="20"/>
    </row>
    <row r="138" spans="1:9" ht="19.5" customHeight="1" x14ac:dyDescent="0.2">
      <c r="A138" s="236" t="s">
        <v>654</v>
      </c>
      <c r="B138" s="287" t="s">
        <v>655</v>
      </c>
      <c r="C138" s="290">
        <f t="shared" si="2"/>
        <v>10200</v>
      </c>
      <c r="D138" s="283"/>
      <c r="E138" s="289">
        <v>10200</v>
      </c>
      <c r="F138" s="283"/>
      <c r="G138" s="283"/>
      <c r="H138" s="233">
        <v>45356</v>
      </c>
      <c r="I138" s="20"/>
    </row>
    <row r="139" spans="1:9" ht="19.5" customHeight="1" x14ac:dyDescent="0.2">
      <c r="A139" s="236" t="s">
        <v>656</v>
      </c>
      <c r="B139" s="287" t="s">
        <v>314</v>
      </c>
      <c r="C139" s="290">
        <f t="shared" si="2"/>
        <v>285</v>
      </c>
      <c r="D139" s="283"/>
      <c r="E139" s="289">
        <v>285</v>
      </c>
      <c r="F139" s="283"/>
      <c r="G139" s="283"/>
      <c r="H139" s="233">
        <v>45356</v>
      </c>
      <c r="I139" s="20"/>
    </row>
    <row r="140" spans="1:9" ht="19.5" customHeight="1" x14ac:dyDescent="0.2">
      <c r="A140" s="236" t="s">
        <v>657</v>
      </c>
      <c r="B140" s="287" t="s">
        <v>658</v>
      </c>
      <c r="C140" s="290">
        <f t="shared" si="2"/>
        <v>45600</v>
      </c>
      <c r="D140" s="283"/>
      <c r="E140" s="289">
        <v>45600</v>
      </c>
      <c r="F140" s="283"/>
      <c r="G140" s="283"/>
      <c r="H140" s="233">
        <v>45356</v>
      </c>
      <c r="I140" s="20"/>
    </row>
    <row r="141" spans="1:9" ht="19.5" customHeight="1" x14ac:dyDescent="0.2">
      <c r="A141" s="236" t="s">
        <v>659</v>
      </c>
      <c r="B141" s="287" t="s">
        <v>660</v>
      </c>
      <c r="C141" s="290">
        <f t="shared" si="2"/>
        <v>1942.77</v>
      </c>
      <c r="D141" s="283"/>
      <c r="E141" s="289">
        <v>1942.77</v>
      </c>
      <c r="F141" s="283"/>
      <c r="G141" s="283"/>
      <c r="H141" s="233">
        <v>45356</v>
      </c>
      <c r="I141" s="20"/>
    </row>
    <row r="142" spans="1:9" ht="19.5" customHeight="1" x14ac:dyDescent="0.2">
      <c r="A142" s="236" t="s">
        <v>661</v>
      </c>
      <c r="B142" s="287" t="s">
        <v>662</v>
      </c>
      <c r="C142" s="290">
        <f t="shared" si="2"/>
        <v>12037.5</v>
      </c>
      <c r="D142" s="283"/>
      <c r="E142" s="289">
        <v>12037.5</v>
      </c>
      <c r="F142" s="283"/>
      <c r="G142" s="283"/>
      <c r="H142" s="233">
        <v>45356</v>
      </c>
      <c r="I142" s="20"/>
    </row>
    <row r="143" spans="1:9" ht="19.5" customHeight="1" x14ac:dyDescent="0.2">
      <c r="A143" s="236" t="s">
        <v>663</v>
      </c>
      <c r="B143" s="287" t="s">
        <v>662</v>
      </c>
      <c r="C143" s="290">
        <f t="shared" si="2"/>
        <v>26322</v>
      </c>
      <c r="D143" s="283"/>
      <c r="E143" s="289">
        <v>26322</v>
      </c>
      <c r="F143" s="283"/>
      <c r="G143" s="283"/>
      <c r="H143" s="233">
        <v>45356</v>
      </c>
      <c r="I143" s="20"/>
    </row>
    <row r="144" spans="1:9" ht="19.5" customHeight="1" x14ac:dyDescent="0.2">
      <c r="A144" s="236" t="s">
        <v>664</v>
      </c>
      <c r="B144" s="287" t="s">
        <v>293</v>
      </c>
      <c r="C144" s="290">
        <f t="shared" si="2"/>
        <v>22230</v>
      </c>
      <c r="D144" s="283"/>
      <c r="E144" s="289">
        <v>22230</v>
      </c>
      <c r="F144" s="283"/>
      <c r="G144" s="283"/>
      <c r="H144" s="233">
        <v>45356</v>
      </c>
      <c r="I144" s="20"/>
    </row>
    <row r="145" spans="1:9" ht="19.5" customHeight="1" x14ac:dyDescent="0.2">
      <c r="A145" s="236" t="s">
        <v>665</v>
      </c>
      <c r="B145" s="287" t="s">
        <v>666</v>
      </c>
      <c r="C145" s="290">
        <f t="shared" si="2"/>
        <v>106447.5</v>
      </c>
      <c r="D145" s="283"/>
      <c r="E145" s="289">
        <v>106447.5</v>
      </c>
      <c r="F145" s="283"/>
      <c r="G145" s="283"/>
      <c r="H145" s="233">
        <v>45356</v>
      </c>
      <c r="I145" s="20"/>
    </row>
    <row r="146" spans="1:9" ht="19.5" customHeight="1" x14ac:dyDescent="0.2">
      <c r="A146" s="236" t="s">
        <v>667</v>
      </c>
      <c r="B146" s="287" t="s">
        <v>106</v>
      </c>
      <c r="C146" s="290">
        <f t="shared" si="2"/>
        <v>119891.52</v>
      </c>
      <c r="D146" s="283"/>
      <c r="E146" s="289">
        <v>119891.52</v>
      </c>
      <c r="F146" s="283"/>
      <c r="G146" s="283"/>
      <c r="H146" s="233">
        <v>45356</v>
      </c>
      <c r="I146" s="20"/>
    </row>
    <row r="147" spans="1:9" ht="19.5" customHeight="1" x14ac:dyDescent="0.2">
      <c r="A147" s="236" t="s">
        <v>668</v>
      </c>
      <c r="B147" s="287" t="s">
        <v>106</v>
      </c>
      <c r="C147" s="290">
        <f t="shared" si="2"/>
        <v>84372.54</v>
      </c>
      <c r="D147" s="283"/>
      <c r="E147" s="289">
        <v>84372.54</v>
      </c>
      <c r="F147" s="283"/>
      <c r="G147" s="283"/>
      <c r="H147" s="233">
        <v>45356</v>
      </c>
      <c r="I147" s="20"/>
    </row>
    <row r="148" spans="1:9" ht="19.5" customHeight="1" x14ac:dyDescent="0.2">
      <c r="A148" s="169" t="s">
        <v>1326</v>
      </c>
      <c r="B148" s="86" t="s">
        <v>702</v>
      </c>
      <c r="C148" s="290">
        <f t="shared" si="2"/>
        <v>427473.88</v>
      </c>
      <c r="D148" s="283"/>
      <c r="E148" s="2">
        <v>427473.88</v>
      </c>
      <c r="F148" s="283"/>
      <c r="G148" s="2">
        <v>0</v>
      </c>
      <c r="H148" s="235">
        <v>45370</v>
      </c>
      <c r="I148" s="20"/>
    </row>
    <row r="149" spans="1:9" ht="19.5" customHeight="1" x14ac:dyDescent="0.2">
      <c r="A149" s="169" t="s">
        <v>1327</v>
      </c>
      <c r="B149" s="86" t="s">
        <v>491</v>
      </c>
      <c r="C149" s="290">
        <f t="shared" si="2"/>
        <v>21672.23</v>
      </c>
      <c r="D149" s="283"/>
      <c r="E149" s="2">
        <v>21672.23</v>
      </c>
      <c r="F149" s="283"/>
      <c r="G149" s="2">
        <v>0</v>
      </c>
      <c r="H149" s="233">
        <v>45370</v>
      </c>
      <c r="I149" s="20"/>
    </row>
    <row r="150" spans="1:9" ht="19.5" customHeight="1" x14ac:dyDescent="0.2">
      <c r="A150" s="169" t="s">
        <v>1328</v>
      </c>
      <c r="B150" s="86" t="s">
        <v>168</v>
      </c>
      <c r="C150" s="290">
        <f t="shared" si="2"/>
        <v>587532.06000000006</v>
      </c>
      <c r="D150" s="283"/>
      <c r="E150" s="2">
        <v>587532.06000000006</v>
      </c>
      <c r="F150" s="283"/>
      <c r="G150" s="2">
        <v>0</v>
      </c>
      <c r="H150" s="235">
        <v>45370</v>
      </c>
      <c r="I150" s="20"/>
    </row>
    <row r="151" spans="1:9" ht="19.5" customHeight="1" x14ac:dyDescent="0.2">
      <c r="A151" s="169" t="s">
        <v>1329</v>
      </c>
      <c r="B151" s="86" t="s">
        <v>1400</v>
      </c>
      <c r="C151" s="290">
        <f t="shared" si="2"/>
        <v>18979.8</v>
      </c>
      <c r="D151" s="283"/>
      <c r="E151" s="2">
        <v>18979.8</v>
      </c>
      <c r="F151" s="283"/>
      <c r="G151" s="2">
        <v>0</v>
      </c>
      <c r="H151" s="235">
        <v>45370</v>
      </c>
      <c r="I151" s="20"/>
    </row>
    <row r="152" spans="1:9" ht="19.5" customHeight="1" x14ac:dyDescent="0.2">
      <c r="A152" s="169" t="s">
        <v>1330</v>
      </c>
      <c r="B152" s="86" t="s">
        <v>106</v>
      </c>
      <c r="C152" s="290">
        <f t="shared" si="2"/>
        <v>55125.13</v>
      </c>
      <c r="D152" s="283"/>
      <c r="E152" s="2">
        <v>55125.13</v>
      </c>
      <c r="F152" s="283"/>
      <c r="G152" s="2">
        <v>0</v>
      </c>
      <c r="H152" s="233">
        <v>45370</v>
      </c>
      <c r="I152" s="20"/>
    </row>
    <row r="153" spans="1:9" ht="19.5" customHeight="1" x14ac:dyDescent="0.2">
      <c r="A153" s="169" t="s">
        <v>1331</v>
      </c>
      <c r="B153" s="86" t="s">
        <v>134</v>
      </c>
      <c r="C153" s="290">
        <f t="shared" si="2"/>
        <v>2280</v>
      </c>
      <c r="D153" s="283"/>
      <c r="E153" s="2">
        <v>2280</v>
      </c>
      <c r="F153" s="283"/>
      <c r="G153" s="2">
        <v>0</v>
      </c>
      <c r="H153" s="235">
        <v>45370</v>
      </c>
      <c r="I153" s="20"/>
    </row>
    <row r="154" spans="1:9" ht="19.5" customHeight="1" x14ac:dyDescent="0.2">
      <c r="A154" s="169" t="s">
        <v>1332</v>
      </c>
      <c r="B154" s="86" t="s">
        <v>134</v>
      </c>
      <c r="C154" s="290">
        <f t="shared" si="2"/>
        <v>135325.49</v>
      </c>
      <c r="D154" s="283"/>
      <c r="E154" s="2">
        <v>135325.49</v>
      </c>
      <c r="F154" s="283"/>
      <c r="G154" s="2">
        <v>0</v>
      </c>
      <c r="H154" s="235">
        <v>45370</v>
      </c>
      <c r="I154" s="20"/>
    </row>
    <row r="155" spans="1:9" ht="19.5" customHeight="1" x14ac:dyDescent="0.2">
      <c r="A155" s="169" t="s">
        <v>1333</v>
      </c>
      <c r="B155" s="86" t="s">
        <v>136</v>
      </c>
      <c r="C155" s="290">
        <f t="shared" si="2"/>
        <v>3260.98</v>
      </c>
      <c r="D155" s="283"/>
      <c r="E155" s="2">
        <v>3260.98</v>
      </c>
      <c r="F155" s="283"/>
      <c r="G155" s="2">
        <v>0</v>
      </c>
      <c r="H155" s="233">
        <v>45370</v>
      </c>
      <c r="I155" s="20"/>
    </row>
    <row r="156" spans="1:9" ht="19.5" customHeight="1" x14ac:dyDescent="0.2">
      <c r="A156" s="169" t="s">
        <v>1334</v>
      </c>
      <c r="B156" s="86" t="s">
        <v>1401</v>
      </c>
      <c r="C156" s="290">
        <f t="shared" si="2"/>
        <v>2027.32</v>
      </c>
      <c r="D156" s="283"/>
      <c r="E156" s="2">
        <v>2027.32</v>
      </c>
      <c r="F156" s="283"/>
      <c r="G156" s="2">
        <v>0</v>
      </c>
      <c r="H156" s="235">
        <v>45370</v>
      </c>
      <c r="I156" s="20"/>
    </row>
    <row r="157" spans="1:9" ht="19.5" customHeight="1" x14ac:dyDescent="0.2">
      <c r="A157" s="169" t="s">
        <v>1335</v>
      </c>
      <c r="B157" s="86" t="s">
        <v>888</v>
      </c>
      <c r="C157" s="290">
        <f t="shared" si="2"/>
        <v>29113.61</v>
      </c>
      <c r="D157" s="283"/>
      <c r="E157" s="2">
        <v>29113.61</v>
      </c>
      <c r="F157" s="283"/>
      <c r="G157" s="2">
        <v>0</v>
      </c>
      <c r="H157" s="235">
        <v>45370</v>
      </c>
      <c r="I157" s="20"/>
    </row>
    <row r="158" spans="1:9" ht="19.5" customHeight="1" x14ac:dyDescent="0.2">
      <c r="A158" s="169" t="s">
        <v>1336</v>
      </c>
      <c r="B158" s="86" t="s">
        <v>1402</v>
      </c>
      <c r="C158" s="290">
        <f t="shared" si="2"/>
        <v>131081.32</v>
      </c>
      <c r="D158" s="283"/>
      <c r="E158" s="2">
        <v>131081.32</v>
      </c>
      <c r="F158" s="283"/>
      <c r="G158" s="2">
        <v>0</v>
      </c>
      <c r="H158" s="233">
        <v>45370</v>
      </c>
      <c r="I158" s="20"/>
    </row>
    <row r="159" spans="1:9" ht="19.5" customHeight="1" x14ac:dyDescent="0.2">
      <c r="A159" s="169" t="s">
        <v>1337</v>
      </c>
      <c r="B159" s="86" t="s">
        <v>1403</v>
      </c>
      <c r="C159" s="290">
        <f t="shared" si="2"/>
        <v>188106.34</v>
      </c>
      <c r="D159" s="283"/>
      <c r="E159" s="2">
        <v>188106.34</v>
      </c>
      <c r="F159" s="283"/>
      <c r="G159" s="2">
        <v>0</v>
      </c>
      <c r="H159" s="235">
        <v>45370</v>
      </c>
      <c r="I159" s="20"/>
    </row>
    <row r="160" spans="1:9" ht="19.5" customHeight="1" x14ac:dyDescent="0.2">
      <c r="A160" s="169" t="s">
        <v>1338</v>
      </c>
      <c r="B160" s="86" t="s">
        <v>639</v>
      </c>
      <c r="C160" s="290">
        <f t="shared" si="2"/>
        <v>132715.07</v>
      </c>
      <c r="D160" s="283"/>
      <c r="E160" s="2">
        <v>132715.07</v>
      </c>
      <c r="F160" s="283"/>
      <c r="G160" s="2">
        <v>0</v>
      </c>
      <c r="H160" s="235">
        <v>45370</v>
      </c>
      <c r="I160" s="20"/>
    </row>
    <row r="161" spans="1:9" ht="19.5" customHeight="1" x14ac:dyDescent="0.2">
      <c r="A161" s="169" t="s">
        <v>1339</v>
      </c>
      <c r="B161" s="86" t="s">
        <v>293</v>
      </c>
      <c r="C161" s="290">
        <f t="shared" si="2"/>
        <v>194880.64000000001</v>
      </c>
      <c r="D161" s="283"/>
      <c r="E161" s="2">
        <v>194880.64000000001</v>
      </c>
      <c r="F161" s="283"/>
      <c r="G161" s="2">
        <v>0</v>
      </c>
      <c r="H161" s="233">
        <v>45370</v>
      </c>
      <c r="I161" s="20"/>
    </row>
    <row r="162" spans="1:9" ht="19.5" customHeight="1" x14ac:dyDescent="0.2">
      <c r="A162" s="169" t="s">
        <v>1340</v>
      </c>
      <c r="B162" s="86" t="s">
        <v>1404</v>
      </c>
      <c r="C162" s="290">
        <f t="shared" si="2"/>
        <v>69929.89</v>
      </c>
      <c r="D162" s="283"/>
      <c r="E162" s="2">
        <v>69929.89</v>
      </c>
      <c r="F162" s="283"/>
      <c r="G162" s="2">
        <v>0</v>
      </c>
      <c r="H162" s="235">
        <v>45370</v>
      </c>
      <c r="I162" s="20"/>
    </row>
    <row r="163" spans="1:9" ht="19.5" customHeight="1" x14ac:dyDescent="0.2">
      <c r="A163" s="169" t="s">
        <v>1341</v>
      </c>
      <c r="B163" s="86" t="s">
        <v>601</v>
      </c>
      <c r="C163" s="290">
        <f t="shared" si="2"/>
        <v>33097.050000000003</v>
      </c>
      <c r="D163" s="283"/>
      <c r="E163" s="2">
        <v>33097.050000000003</v>
      </c>
      <c r="F163" s="283"/>
      <c r="G163" s="2">
        <v>0</v>
      </c>
      <c r="H163" s="235">
        <v>45370</v>
      </c>
      <c r="I163" s="20"/>
    </row>
    <row r="164" spans="1:9" ht="19.5" customHeight="1" x14ac:dyDescent="0.2">
      <c r="A164" s="169" t="s">
        <v>1342</v>
      </c>
      <c r="B164" s="86" t="s">
        <v>1405</v>
      </c>
      <c r="C164" s="290">
        <f t="shared" si="2"/>
        <v>180076.89</v>
      </c>
      <c r="D164" s="283"/>
      <c r="E164" s="2">
        <v>180076.89</v>
      </c>
      <c r="F164" s="283"/>
      <c r="G164" s="2">
        <v>0</v>
      </c>
      <c r="H164" s="233">
        <v>45370</v>
      </c>
      <c r="I164" s="20"/>
    </row>
    <row r="165" spans="1:9" ht="19.5" customHeight="1" x14ac:dyDescent="0.2">
      <c r="A165" s="169" t="s">
        <v>1343</v>
      </c>
      <c r="B165" s="86" t="s">
        <v>1406</v>
      </c>
      <c r="C165" s="290">
        <f t="shared" si="2"/>
        <v>7326.78</v>
      </c>
      <c r="D165" s="283"/>
      <c r="E165" s="2">
        <v>7326.78</v>
      </c>
      <c r="F165" s="283"/>
      <c r="G165" s="2">
        <v>0</v>
      </c>
      <c r="H165" s="235">
        <v>45370</v>
      </c>
      <c r="I165" s="20"/>
    </row>
    <row r="166" spans="1:9" ht="19.5" customHeight="1" x14ac:dyDescent="0.2">
      <c r="A166" s="169" t="s">
        <v>1344</v>
      </c>
      <c r="B166" s="86" t="s">
        <v>1407</v>
      </c>
      <c r="C166" s="290">
        <f t="shared" ref="C166:C221" si="3">SUM(D166:G166)</f>
        <v>46756.22</v>
      </c>
      <c r="D166" s="283"/>
      <c r="E166" s="2">
        <v>46756.22</v>
      </c>
      <c r="F166" s="283"/>
      <c r="G166" s="2">
        <v>0</v>
      </c>
      <c r="H166" s="235">
        <v>45370</v>
      </c>
      <c r="I166" s="20"/>
    </row>
    <row r="167" spans="1:9" ht="19.5" customHeight="1" x14ac:dyDescent="0.2">
      <c r="A167" s="169" t="s">
        <v>1345</v>
      </c>
      <c r="B167" s="86" t="s">
        <v>1408</v>
      </c>
      <c r="C167" s="290">
        <f t="shared" si="3"/>
        <v>166941.79999999999</v>
      </c>
      <c r="D167" s="283"/>
      <c r="E167" s="2">
        <v>166941.79999999999</v>
      </c>
      <c r="F167" s="283"/>
      <c r="G167" s="2">
        <v>0</v>
      </c>
      <c r="H167" s="233">
        <v>45370</v>
      </c>
      <c r="I167" s="20"/>
    </row>
    <row r="168" spans="1:9" ht="19.5" customHeight="1" x14ac:dyDescent="0.2">
      <c r="A168" s="169" t="s">
        <v>1346</v>
      </c>
      <c r="B168" s="86" t="s">
        <v>1409</v>
      </c>
      <c r="C168" s="290">
        <f t="shared" si="3"/>
        <v>49627.29</v>
      </c>
      <c r="D168" s="283"/>
      <c r="E168" s="2">
        <v>49627.29</v>
      </c>
      <c r="F168" s="283"/>
      <c r="G168" s="2">
        <v>0</v>
      </c>
      <c r="H168" s="235">
        <v>45370</v>
      </c>
      <c r="I168" s="20"/>
    </row>
    <row r="169" spans="1:9" ht="19.5" customHeight="1" x14ac:dyDescent="0.2">
      <c r="A169" s="169" t="s">
        <v>1347</v>
      </c>
      <c r="B169" s="86" t="s">
        <v>217</v>
      </c>
      <c r="C169" s="290">
        <f t="shared" si="3"/>
        <v>139669.96</v>
      </c>
      <c r="D169" s="283"/>
      <c r="E169" s="2">
        <v>139669.96</v>
      </c>
      <c r="F169" s="283"/>
      <c r="G169" s="2">
        <v>0</v>
      </c>
      <c r="H169" s="235">
        <v>45370</v>
      </c>
      <c r="I169" s="20"/>
    </row>
    <row r="170" spans="1:9" ht="19.5" customHeight="1" x14ac:dyDescent="0.2">
      <c r="A170" s="169" t="s">
        <v>1348</v>
      </c>
      <c r="B170" s="86" t="s">
        <v>1410</v>
      </c>
      <c r="C170" s="290">
        <f t="shared" si="3"/>
        <v>170573.13</v>
      </c>
      <c r="D170" s="283"/>
      <c r="E170" s="2">
        <v>170573.13</v>
      </c>
      <c r="F170" s="283"/>
      <c r="G170" s="2">
        <v>0</v>
      </c>
      <c r="H170" s="233">
        <v>45370</v>
      </c>
      <c r="I170" s="20"/>
    </row>
    <row r="171" spans="1:9" ht="19.5" customHeight="1" x14ac:dyDescent="0.2">
      <c r="A171" s="169" t="s">
        <v>1349</v>
      </c>
      <c r="B171" s="86" t="s">
        <v>1411</v>
      </c>
      <c r="C171" s="290">
        <f t="shared" si="3"/>
        <v>112539.94</v>
      </c>
      <c r="D171" s="283"/>
      <c r="E171" s="2">
        <v>112539.94</v>
      </c>
      <c r="F171" s="283"/>
      <c r="G171" s="2">
        <v>0</v>
      </c>
      <c r="H171" s="235">
        <v>45370</v>
      </c>
      <c r="I171" s="20"/>
    </row>
    <row r="172" spans="1:9" ht="19.5" customHeight="1" x14ac:dyDescent="0.2">
      <c r="A172" s="169" t="s">
        <v>1350</v>
      </c>
      <c r="B172" s="86" t="s">
        <v>1412</v>
      </c>
      <c r="C172" s="290">
        <f t="shared" si="3"/>
        <v>83827.649999999994</v>
      </c>
      <c r="D172" s="283"/>
      <c r="E172" s="2">
        <v>83827.649999999994</v>
      </c>
      <c r="F172" s="283"/>
      <c r="G172" s="2">
        <v>0</v>
      </c>
      <c r="H172" s="235">
        <v>45370</v>
      </c>
      <c r="I172" s="20"/>
    </row>
    <row r="173" spans="1:9" ht="19.5" customHeight="1" x14ac:dyDescent="0.2">
      <c r="A173" s="169" t="s">
        <v>1351</v>
      </c>
      <c r="B173" s="86" t="s">
        <v>1413</v>
      </c>
      <c r="C173" s="290">
        <f t="shared" si="3"/>
        <v>161946.13</v>
      </c>
      <c r="D173" s="283"/>
      <c r="E173" s="2">
        <v>161946.13</v>
      </c>
      <c r="F173" s="283"/>
      <c r="G173" s="2">
        <v>0</v>
      </c>
      <c r="H173" s="233">
        <v>45370</v>
      </c>
      <c r="I173" s="20"/>
    </row>
    <row r="174" spans="1:9" ht="19.5" customHeight="1" x14ac:dyDescent="0.2">
      <c r="A174" s="169" t="s">
        <v>1352</v>
      </c>
      <c r="B174" s="86" t="s">
        <v>1414</v>
      </c>
      <c r="C174" s="290">
        <f t="shared" si="3"/>
        <v>186021.77</v>
      </c>
      <c r="D174" s="283"/>
      <c r="E174" s="2">
        <v>186021.77</v>
      </c>
      <c r="F174" s="283"/>
      <c r="G174" s="2">
        <v>0</v>
      </c>
      <c r="H174" s="235">
        <v>45370</v>
      </c>
      <c r="I174" s="20"/>
    </row>
    <row r="175" spans="1:9" ht="19.5" customHeight="1" x14ac:dyDescent="0.2">
      <c r="A175" s="169" t="s">
        <v>1353</v>
      </c>
      <c r="B175" s="86" t="s">
        <v>1415</v>
      </c>
      <c r="C175" s="290">
        <f t="shared" si="3"/>
        <v>30797.55</v>
      </c>
      <c r="D175" s="283"/>
      <c r="E175" s="2">
        <v>30797.55</v>
      </c>
      <c r="F175" s="283"/>
      <c r="G175" s="2">
        <v>0</v>
      </c>
      <c r="H175" s="235">
        <v>45370</v>
      </c>
      <c r="I175" s="20"/>
    </row>
    <row r="176" spans="1:9" ht="19.5" customHeight="1" x14ac:dyDescent="0.2">
      <c r="A176" s="169" t="s">
        <v>1354</v>
      </c>
      <c r="B176" s="86" t="s">
        <v>1416</v>
      </c>
      <c r="C176" s="290">
        <f t="shared" si="3"/>
        <v>55274.07</v>
      </c>
      <c r="D176" s="283"/>
      <c r="E176" s="2">
        <v>55274.07</v>
      </c>
      <c r="F176" s="283"/>
      <c r="G176" s="2">
        <v>0</v>
      </c>
      <c r="H176" s="233">
        <v>45370</v>
      </c>
      <c r="I176" s="20"/>
    </row>
    <row r="177" spans="1:9" ht="19.5" customHeight="1" x14ac:dyDescent="0.2">
      <c r="A177" s="169" t="s">
        <v>1355</v>
      </c>
      <c r="B177" s="86" t="s">
        <v>1417</v>
      </c>
      <c r="C177" s="290">
        <f t="shared" si="3"/>
        <v>183388.95</v>
      </c>
      <c r="D177" s="283"/>
      <c r="E177" s="2">
        <v>183388.95</v>
      </c>
      <c r="F177" s="283"/>
      <c r="G177" s="2">
        <v>0</v>
      </c>
      <c r="H177" s="235">
        <v>45370</v>
      </c>
      <c r="I177" s="20"/>
    </row>
    <row r="178" spans="1:9" ht="19.5" customHeight="1" x14ac:dyDescent="0.2">
      <c r="A178" s="169" t="s">
        <v>1356</v>
      </c>
      <c r="B178" s="86" t="s">
        <v>125</v>
      </c>
      <c r="C178" s="290">
        <f t="shared" si="3"/>
        <v>137469.98000000001</v>
      </c>
      <c r="D178" s="283"/>
      <c r="E178" s="2">
        <v>137469.98000000001</v>
      </c>
      <c r="F178" s="283"/>
      <c r="G178" s="2">
        <v>0</v>
      </c>
      <c r="H178" s="235">
        <v>45370</v>
      </c>
      <c r="I178" s="20"/>
    </row>
    <row r="179" spans="1:9" ht="19.5" customHeight="1" x14ac:dyDescent="0.2">
      <c r="A179" s="169" t="s">
        <v>1357</v>
      </c>
      <c r="B179" s="86" t="s">
        <v>1418</v>
      </c>
      <c r="C179" s="290">
        <f t="shared" si="3"/>
        <v>150493.44</v>
      </c>
      <c r="D179" s="283"/>
      <c r="E179" s="2">
        <v>150493.44</v>
      </c>
      <c r="F179" s="283"/>
      <c r="G179" s="2">
        <v>0</v>
      </c>
      <c r="H179" s="233">
        <v>45370</v>
      </c>
      <c r="I179" s="20"/>
    </row>
    <row r="180" spans="1:9" ht="19.5" customHeight="1" x14ac:dyDescent="0.2">
      <c r="A180" s="169" t="s">
        <v>1358</v>
      </c>
      <c r="B180" s="86" t="s">
        <v>1419</v>
      </c>
      <c r="C180" s="290">
        <f t="shared" si="3"/>
        <v>4432.8100000000004</v>
      </c>
      <c r="D180" s="283"/>
      <c r="E180" s="2">
        <v>4432.8100000000004</v>
      </c>
      <c r="F180" s="283"/>
      <c r="G180" s="2">
        <v>0</v>
      </c>
      <c r="H180" s="235">
        <v>45370</v>
      </c>
      <c r="I180" s="20"/>
    </row>
    <row r="181" spans="1:9" ht="19.5" customHeight="1" x14ac:dyDescent="0.2">
      <c r="A181" s="169" t="s">
        <v>1359</v>
      </c>
      <c r="B181" s="86" t="s">
        <v>1420</v>
      </c>
      <c r="C181" s="290">
        <f t="shared" si="3"/>
        <v>129206</v>
      </c>
      <c r="D181" s="283"/>
      <c r="E181" s="2">
        <v>129206</v>
      </c>
      <c r="F181" s="283"/>
      <c r="G181" s="2">
        <v>0</v>
      </c>
      <c r="H181" s="235">
        <v>45370</v>
      </c>
      <c r="I181" s="20"/>
    </row>
    <row r="182" spans="1:9" ht="19.5" customHeight="1" x14ac:dyDescent="0.2">
      <c r="A182" s="169" t="s">
        <v>1360</v>
      </c>
      <c r="B182" s="86" t="s">
        <v>1421</v>
      </c>
      <c r="C182" s="290">
        <f t="shared" si="3"/>
        <v>3146.4</v>
      </c>
      <c r="D182" s="283"/>
      <c r="E182" s="2">
        <v>3146.4</v>
      </c>
      <c r="F182" s="283"/>
      <c r="G182" s="2">
        <v>0</v>
      </c>
      <c r="H182" s="233">
        <v>45370</v>
      </c>
      <c r="I182" s="20"/>
    </row>
    <row r="183" spans="1:9" ht="19.5" customHeight="1" x14ac:dyDescent="0.2">
      <c r="A183" s="169" t="s">
        <v>1361</v>
      </c>
      <c r="B183" s="86" t="s">
        <v>1422</v>
      </c>
      <c r="C183" s="290">
        <f t="shared" si="3"/>
        <v>2572.3000000000002</v>
      </c>
      <c r="D183" s="283"/>
      <c r="E183" s="2">
        <v>2572.3000000000002</v>
      </c>
      <c r="F183" s="283"/>
      <c r="G183" s="2">
        <v>0</v>
      </c>
      <c r="H183" s="235">
        <v>45370</v>
      </c>
      <c r="I183" s="20"/>
    </row>
    <row r="184" spans="1:9" ht="19.5" customHeight="1" x14ac:dyDescent="0.2">
      <c r="A184" s="169" t="s">
        <v>1362</v>
      </c>
      <c r="B184" s="86" t="s">
        <v>1423</v>
      </c>
      <c r="C184" s="290">
        <f t="shared" si="3"/>
        <v>190230.35</v>
      </c>
      <c r="D184" s="283"/>
      <c r="E184" s="2">
        <v>190230.35</v>
      </c>
      <c r="F184" s="283"/>
      <c r="G184" s="2">
        <v>0</v>
      </c>
      <c r="H184" s="235">
        <v>45370</v>
      </c>
      <c r="I184" s="20"/>
    </row>
    <row r="185" spans="1:9" ht="19.5" customHeight="1" x14ac:dyDescent="0.2">
      <c r="A185" s="169" t="s">
        <v>1363</v>
      </c>
      <c r="B185" s="86" t="s">
        <v>248</v>
      </c>
      <c r="C185" s="290">
        <f t="shared" si="3"/>
        <v>97519.1</v>
      </c>
      <c r="D185" s="283"/>
      <c r="E185" s="2">
        <v>97519.1</v>
      </c>
      <c r="F185" s="283"/>
      <c r="G185" s="2">
        <v>0</v>
      </c>
      <c r="H185" s="233">
        <v>45370</v>
      </c>
      <c r="I185" s="20"/>
    </row>
    <row r="186" spans="1:9" ht="19.5" customHeight="1" x14ac:dyDescent="0.2">
      <c r="A186" s="169" t="s">
        <v>1364</v>
      </c>
      <c r="B186" s="86" t="s">
        <v>1424</v>
      </c>
      <c r="C186" s="290">
        <f t="shared" si="3"/>
        <v>105703.87</v>
      </c>
      <c r="D186" s="283"/>
      <c r="E186" s="2">
        <v>105703.87</v>
      </c>
      <c r="F186" s="283"/>
      <c r="G186" s="2">
        <v>0</v>
      </c>
      <c r="H186" s="235">
        <v>45370</v>
      </c>
      <c r="I186" s="20"/>
    </row>
    <row r="187" spans="1:9" ht="19.5" customHeight="1" x14ac:dyDescent="0.2">
      <c r="A187" s="169" t="s">
        <v>1365</v>
      </c>
      <c r="B187" s="86" t="s">
        <v>1425</v>
      </c>
      <c r="C187" s="290">
        <f t="shared" si="3"/>
        <v>124894.6</v>
      </c>
      <c r="D187" s="283"/>
      <c r="E187" s="2">
        <v>124894.6</v>
      </c>
      <c r="F187" s="283"/>
      <c r="G187" s="2">
        <v>0</v>
      </c>
      <c r="H187" s="235">
        <v>45370</v>
      </c>
      <c r="I187" s="20"/>
    </row>
    <row r="188" spans="1:9" ht="19.5" customHeight="1" x14ac:dyDescent="0.2">
      <c r="A188" s="169" t="s">
        <v>1366</v>
      </c>
      <c r="B188" s="86" t="s">
        <v>1426</v>
      </c>
      <c r="C188" s="290">
        <f t="shared" si="3"/>
        <v>199212.54</v>
      </c>
      <c r="D188" s="283"/>
      <c r="E188" s="2">
        <v>199212.54</v>
      </c>
      <c r="F188" s="283"/>
      <c r="G188" s="2">
        <v>0</v>
      </c>
      <c r="H188" s="233">
        <v>45370</v>
      </c>
      <c r="I188" s="20"/>
    </row>
    <row r="189" spans="1:9" ht="19.5" customHeight="1" x14ac:dyDescent="0.2">
      <c r="A189" s="169" t="s">
        <v>1367</v>
      </c>
      <c r="B189" s="86" t="s">
        <v>635</v>
      </c>
      <c r="C189" s="290">
        <f t="shared" si="3"/>
        <v>9330.93</v>
      </c>
      <c r="D189" s="283"/>
      <c r="E189" s="2">
        <v>9330.93</v>
      </c>
      <c r="F189" s="283"/>
      <c r="G189" s="2">
        <v>0</v>
      </c>
      <c r="H189" s="235">
        <v>45370</v>
      </c>
      <c r="I189" s="20"/>
    </row>
    <row r="190" spans="1:9" ht="19.5" customHeight="1" x14ac:dyDescent="0.2">
      <c r="A190" s="169" t="s">
        <v>1368</v>
      </c>
      <c r="B190" s="86" t="s">
        <v>635</v>
      </c>
      <c r="C190" s="290">
        <f t="shared" si="3"/>
        <v>5002.8900000000003</v>
      </c>
      <c r="D190" s="283"/>
      <c r="E190" s="2">
        <v>5002.8900000000003</v>
      </c>
      <c r="F190" s="283"/>
      <c r="G190" s="2">
        <v>0</v>
      </c>
      <c r="H190" s="235">
        <v>45370</v>
      </c>
      <c r="I190" s="20"/>
    </row>
    <row r="191" spans="1:9" ht="19.5" customHeight="1" x14ac:dyDescent="0.2">
      <c r="A191" s="169" t="s">
        <v>1369</v>
      </c>
      <c r="B191" s="86" t="s">
        <v>1426</v>
      </c>
      <c r="C191" s="290">
        <f t="shared" si="3"/>
        <v>116316.52</v>
      </c>
      <c r="D191" s="283"/>
      <c r="E191" s="2">
        <v>116316.52</v>
      </c>
      <c r="F191" s="283"/>
      <c r="G191" s="2">
        <v>0</v>
      </c>
      <c r="H191" s="233">
        <v>45370</v>
      </c>
      <c r="I191" s="20"/>
    </row>
    <row r="192" spans="1:9" ht="19.5" customHeight="1" x14ac:dyDescent="0.2">
      <c r="A192" s="169" t="s">
        <v>1370</v>
      </c>
      <c r="B192" s="86" t="s">
        <v>1427</v>
      </c>
      <c r="C192" s="290">
        <f t="shared" si="3"/>
        <v>1596</v>
      </c>
      <c r="D192" s="283"/>
      <c r="E192" s="2">
        <v>1596</v>
      </c>
      <c r="F192" s="283"/>
      <c r="G192" s="2">
        <v>0</v>
      </c>
      <c r="H192" s="235">
        <v>45370</v>
      </c>
      <c r="I192" s="20"/>
    </row>
    <row r="193" spans="1:9" ht="19.5" customHeight="1" x14ac:dyDescent="0.2">
      <c r="A193" s="169" t="s">
        <v>1371</v>
      </c>
      <c r="B193" s="86" t="s">
        <v>1428</v>
      </c>
      <c r="C193" s="290">
        <f t="shared" si="3"/>
        <v>237500</v>
      </c>
      <c r="D193" s="283"/>
      <c r="E193" s="2">
        <v>237500</v>
      </c>
      <c r="F193" s="283"/>
      <c r="G193" s="2">
        <v>0</v>
      </c>
      <c r="H193" s="235">
        <v>45370</v>
      </c>
      <c r="I193" s="20"/>
    </row>
    <row r="194" spans="1:9" ht="19.5" customHeight="1" x14ac:dyDescent="0.2">
      <c r="A194" s="169" t="s">
        <v>1372</v>
      </c>
      <c r="B194" s="86" t="s">
        <v>408</v>
      </c>
      <c r="C194" s="290">
        <f t="shared" si="3"/>
        <v>112824.36</v>
      </c>
      <c r="D194" s="283"/>
      <c r="E194" s="2">
        <v>112824.36</v>
      </c>
      <c r="F194" s="283"/>
      <c r="G194" s="2">
        <v>0</v>
      </c>
      <c r="H194" s="233">
        <v>45370</v>
      </c>
      <c r="I194" s="20"/>
    </row>
    <row r="195" spans="1:9" ht="19.5" customHeight="1" x14ac:dyDescent="0.2">
      <c r="A195" s="169" t="s">
        <v>1373</v>
      </c>
      <c r="B195" s="86" t="s">
        <v>275</v>
      </c>
      <c r="C195" s="290">
        <f t="shared" si="3"/>
        <v>155027.46</v>
      </c>
      <c r="D195" s="283"/>
      <c r="E195" s="2">
        <v>155027.46</v>
      </c>
      <c r="F195" s="283"/>
      <c r="G195" s="2">
        <v>0</v>
      </c>
      <c r="H195" s="235">
        <v>45370</v>
      </c>
      <c r="I195" s="20"/>
    </row>
    <row r="196" spans="1:9" ht="19.5" customHeight="1" x14ac:dyDescent="0.2">
      <c r="A196" s="169" t="s">
        <v>1374</v>
      </c>
      <c r="B196" s="86" t="s">
        <v>1429</v>
      </c>
      <c r="C196" s="290">
        <f t="shared" si="3"/>
        <v>4903.8999999999996</v>
      </c>
      <c r="D196" s="283"/>
      <c r="E196" s="2">
        <v>4903.8999999999996</v>
      </c>
      <c r="F196" s="283"/>
      <c r="G196" s="2">
        <v>0</v>
      </c>
      <c r="H196" s="235">
        <v>45370</v>
      </c>
      <c r="I196" s="20"/>
    </row>
    <row r="197" spans="1:9" ht="19.5" customHeight="1" x14ac:dyDescent="0.2">
      <c r="A197" s="169" t="s">
        <v>1375</v>
      </c>
      <c r="B197" s="86" t="s">
        <v>888</v>
      </c>
      <c r="C197" s="290">
        <f t="shared" si="3"/>
        <v>4144.88</v>
      </c>
      <c r="D197" s="283"/>
      <c r="E197" s="2">
        <v>4144.88</v>
      </c>
      <c r="F197" s="283"/>
      <c r="G197" s="2">
        <v>0</v>
      </c>
      <c r="H197" s="233">
        <v>45370</v>
      </c>
      <c r="I197" s="20"/>
    </row>
    <row r="198" spans="1:9" ht="19.5" customHeight="1" x14ac:dyDescent="0.2">
      <c r="A198" s="169" t="s">
        <v>1376</v>
      </c>
      <c r="B198" s="86" t="s">
        <v>519</v>
      </c>
      <c r="C198" s="290">
        <f t="shared" si="3"/>
        <v>2107636.44</v>
      </c>
      <c r="D198" s="283"/>
      <c r="E198" s="2">
        <v>2107636.44</v>
      </c>
      <c r="F198" s="283"/>
      <c r="G198" s="2">
        <v>0</v>
      </c>
      <c r="H198" s="235">
        <v>45370</v>
      </c>
      <c r="I198" s="20"/>
    </row>
    <row r="199" spans="1:9" ht="19.5" customHeight="1" x14ac:dyDescent="0.2">
      <c r="A199" s="169" t="s">
        <v>1377</v>
      </c>
      <c r="B199" s="86" t="s">
        <v>312</v>
      </c>
      <c r="C199" s="290">
        <f t="shared" si="3"/>
        <v>409787.52</v>
      </c>
      <c r="D199" s="283"/>
      <c r="E199" s="2">
        <v>409787.52</v>
      </c>
      <c r="F199" s="283"/>
      <c r="G199" s="2">
        <v>0</v>
      </c>
      <c r="H199" s="235">
        <v>45370</v>
      </c>
      <c r="I199" s="20"/>
    </row>
    <row r="200" spans="1:9" ht="19.5" customHeight="1" x14ac:dyDescent="0.2">
      <c r="A200" s="169" t="s">
        <v>1378</v>
      </c>
      <c r="B200" s="86" t="s">
        <v>1430</v>
      </c>
      <c r="C200" s="290">
        <f t="shared" si="3"/>
        <v>19000</v>
      </c>
      <c r="D200" s="283"/>
      <c r="E200" s="2">
        <v>19000</v>
      </c>
      <c r="F200" s="283"/>
      <c r="G200" s="2">
        <v>0</v>
      </c>
      <c r="H200" s="233">
        <v>45370</v>
      </c>
      <c r="I200" s="20"/>
    </row>
    <row r="201" spans="1:9" ht="19.5" customHeight="1" x14ac:dyDescent="0.2">
      <c r="A201" s="169" t="s">
        <v>1379</v>
      </c>
      <c r="B201" s="86" t="s">
        <v>1431</v>
      </c>
      <c r="C201" s="290">
        <f t="shared" si="3"/>
        <v>97468.86</v>
      </c>
      <c r="D201" s="283"/>
      <c r="E201" s="2">
        <v>97468.86</v>
      </c>
      <c r="F201" s="283"/>
      <c r="G201" s="2">
        <v>0</v>
      </c>
      <c r="H201" s="235">
        <v>45370</v>
      </c>
      <c r="I201" s="20"/>
    </row>
    <row r="202" spans="1:9" ht="19.5" customHeight="1" x14ac:dyDescent="0.2">
      <c r="A202" s="169" t="s">
        <v>1380</v>
      </c>
      <c r="B202" s="86" t="s">
        <v>162</v>
      </c>
      <c r="C202" s="290">
        <f t="shared" si="3"/>
        <v>92237.39</v>
      </c>
      <c r="D202" s="283"/>
      <c r="E202" s="2">
        <v>92237.39</v>
      </c>
      <c r="F202" s="283"/>
      <c r="G202" s="2">
        <v>0</v>
      </c>
      <c r="H202" s="235">
        <v>45370</v>
      </c>
      <c r="I202" s="20"/>
    </row>
    <row r="203" spans="1:9" ht="19.5" customHeight="1" x14ac:dyDescent="0.2">
      <c r="A203" s="169" t="s">
        <v>1381</v>
      </c>
      <c r="B203" s="86" t="s">
        <v>162</v>
      </c>
      <c r="C203" s="290">
        <f t="shared" si="3"/>
        <v>18217.2</v>
      </c>
      <c r="D203" s="283"/>
      <c r="E203" s="2">
        <v>18217.2</v>
      </c>
      <c r="F203" s="283"/>
      <c r="G203" s="2">
        <v>0</v>
      </c>
      <c r="H203" s="233">
        <v>45370</v>
      </c>
      <c r="I203" s="20"/>
    </row>
    <row r="204" spans="1:9" ht="19.5" customHeight="1" x14ac:dyDescent="0.2">
      <c r="A204" s="169" t="s">
        <v>1382</v>
      </c>
      <c r="B204" s="86" t="s">
        <v>1432</v>
      </c>
      <c r="C204" s="290">
        <f t="shared" si="3"/>
        <v>96079.77</v>
      </c>
      <c r="D204" s="283"/>
      <c r="E204" s="2">
        <v>96079.77</v>
      </c>
      <c r="F204" s="283"/>
      <c r="G204" s="2">
        <v>0</v>
      </c>
      <c r="H204" s="235">
        <v>45370</v>
      </c>
      <c r="I204" s="20"/>
    </row>
    <row r="205" spans="1:9" ht="19.5" customHeight="1" x14ac:dyDescent="0.2">
      <c r="A205" s="169" t="s">
        <v>1383</v>
      </c>
      <c r="B205" s="86" t="s">
        <v>302</v>
      </c>
      <c r="C205" s="290">
        <f t="shared" si="3"/>
        <v>39706.199999999997</v>
      </c>
      <c r="D205" s="283"/>
      <c r="E205" s="2">
        <v>39706.199999999997</v>
      </c>
      <c r="F205" s="283"/>
      <c r="G205" s="2">
        <v>0</v>
      </c>
      <c r="H205" s="235">
        <v>45370</v>
      </c>
      <c r="I205" s="20"/>
    </row>
    <row r="206" spans="1:9" ht="19.5" customHeight="1" x14ac:dyDescent="0.2">
      <c r="A206" s="169" t="s">
        <v>1384</v>
      </c>
      <c r="B206" s="86" t="s">
        <v>118</v>
      </c>
      <c r="C206" s="290">
        <f t="shared" si="3"/>
        <v>168666.12</v>
      </c>
      <c r="D206" s="283"/>
      <c r="E206" s="2">
        <v>168666.12</v>
      </c>
      <c r="F206" s="283"/>
      <c r="G206" s="2">
        <v>0</v>
      </c>
      <c r="H206" s="233">
        <v>45370</v>
      </c>
      <c r="I206" s="20"/>
    </row>
    <row r="207" spans="1:9" ht="19.5" customHeight="1" x14ac:dyDescent="0.2">
      <c r="A207" s="169" t="s">
        <v>1385</v>
      </c>
      <c r="B207" s="86" t="s">
        <v>658</v>
      </c>
      <c r="C207" s="290">
        <f t="shared" si="3"/>
        <v>338178.72</v>
      </c>
      <c r="D207" s="283"/>
      <c r="E207" s="2">
        <v>338178.72</v>
      </c>
      <c r="F207" s="283"/>
      <c r="G207" s="2">
        <v>0</v>
      </c>
      <c r="H207" s="235">
        <v>45370</v>
      </c>
      <c r="I207" s="20"/>
    </row>
    <row r="208" spans="1:9" ht="19.5" customHeight="1" x14ac:dyDescent="0.2">
      <c r="A208" s="169" t="s">
        <v>1386</v>
      </c>
      <c r="B208" s="86" t="s">
        <v>322</v>
      </c>
      <c r="C208" s="290">
        <f t="shared" si="3"/>
        <v>56988.6</v>
      </c>
      <c r="D208" s="283"/>
      <c r="E208" s="2">
        <v>56988.6</v>
      </c>
      <c r="F208" s="283"/>
      <c r="G208" s="2">
        <v>0</v>
      </c>
      <c r="H208" s="235">
        <v>45370</v>
      </c>
      <c r="I208" s="20"/>
    </row>
    <row r="209" spans="1:9" ht="19.5" customHeight="1" x14ac:dyDescent="0.2">
      <c r="A209" s="169" t="s">
        <v>1387</v>
      </c>
      <c r="B209" s="86" t="s">
        <v>1402</v>
      </c>
      <c r="C209" s="290">
        <f t="shared" si="3"/>
        <v>4750</v>
      </c>
      <c r="D209" s="283"/>
      <c r="E209" s="2">
        <v>4750</v>
      </c>
      <c r="F209" s="283"/>
      <c r="G209" s="2">
        <v>0</v>
      </c>
      <c r="H209" s="233">
        <v>45370</v>
      </c>
      <c r="I209" s="20"/>
    </row>
    <row r="210" spans="1:9" ht="19.5" customHeight="1" x14ac:dyDescent="0.2">
      <c r="A210" s="169" t="s">
        <v>1388</v>
      </c>
      <c r="B210" s="86" t="s">
        <v>1433</v>
      </c>
      <c r="C210" s="290">
        <f t="shared" si="3"/>
        <v>78660</v>
      </c>
      <c r="D210" s="283"/>
      <c r="E210" s="2">
        <v>78660</v>
      </c>
      <c r="F210" s="283"/>
      <c r="G210" s="2">
        <v>0</v>
      </c>
      <c r="H210" s="235">
        <v>45370</v>
      </c>
      <c r="I210" s="20"/>
    </row>
    <row r="211" spans="1:9" ht="19.5" customHeight="1" x14ac:dyDescent="0.2">
      <c r="A211" s="169" t="s">
        <v>1389</v>
      </c>
      <c r="B211" s="86" t="s">
        <v>662</v>
      </c>
      <c r="C211" s="290">
        <f t="shared" si="3"/>
        <v>41450.800000000003</v>
      </c>
      <c r="D211" s="283"/>
      <c r="E211" s="2">
        <v>41450.800000000003</v>
      </c>
      <c r="F211" s="283"/>
      <c r="G211" s="2">
        <v>0</v>
      </c>
      <c r="H211" s="235">
        <v>45370</v>
      </c>
      <c r="I211" s="20"/>
    </row>
    <row r="212" spans="1:9" ht="19.5" customHeight="1" x14ac:dyDescent="0.2">
      <c r="A212" s="169" t="s">
        <v>1390</v>
      </c>
      <c r="B212" s="86" t="s">
        <v>1434</v>
      </c>
      <c r="C212" s="290">
        <f t="shared" si="3"/>
        <v>4750</v>
      </c>
      <c r="D212" s="283"/>
      <c r="E212" s="2">
        <v>4750</v>
      </c>
      <c r="F212" s="283"/>
      <c r="G212" s="2">
        <v>0</v>
      </c>
      <c r="H212" s="233">
        <v>45370</v>
      </c>
      <c r="I212" s="20"/>
    </row>
    <row r="213" spans="1:9" ht="19.5" customHeight="1" x14ac:dyDescent="0.2">
      <c r="A213" s="169" t="s">
        <v>1391</v>
      </c>
      <c r="B213" s="86" t="s">
        <v>322</v>
      </c>
      <c r="C213" s="290">
        <f t="shared" si="3"/>
        <v>30580.01</v>
      </c>
      <c r="D213" s="283"/>
      <c r="E213" s="2">
        <v>30580.01</v>
      </c>
      <c r="F213" s="283"/>
      <c r="G213" s="2">
        <v>0</v>
      </c>
      <c r="H213" s="235">
        <v>45370</v>
      </c>
      <c r="I213" s="20"/>
    </row>
    <row r="214" spans="1:9" ht="19.5" customHeight="1" x14ac:dyDescent="0.2">
      <c r="A214" s="169" t="s">
        <v>1392</v>
      </c>
      <c r="B214" s="86" t="s">
        <v>293</v>
      </c>
      <c r="C214" s="290">
        <f t="shared" si="3"/>
        <v>24624</v>
      </c>
      <c r="D214" s="283"/>
      <c r="E214" s="2">
        <v>24624</v>
      </c>
      <c r="F214" s="283"/>
      <c r="G214" s="2">
        <v>0</v>
      </c>
      <c r="H214" s="235">
        <v>45370</v>
      </c>
      <c r="I214" s="20"/>
    </row>
    <row r="215" spans="1:9" ht="19.5" customHeight="1" x14ac:dyDescent="0.2">
      <c r="A215" s="169" t="s">
        <v>1393</v>
      </c>
      <c r="B215" s="86" t="s">
        <v>1435</v>
      </c>
      <c r="C215" s="290">
        <f t="shared" si="3"/>
        <v>1629.52</v>
      </c>
      <c r="D215" s="283"/>
      <c r="E215" s="2">
        <v>1629.52</v>
      </c>
      <c r="F215" s="283"/>
      <c r="G215" s="2">
        <v>0</v>
      </c>
      <c r="H215" s="233">
        <v>45370</v>
      </c>
      <c r="I215" s="20"/>
    </row>
    <row r="216" spans="1:9" ht="19.5" customHeight="1" x14ac:dyDescent="0.2">
      <c r="A216" s="169" t="s">
        <v>1394</v>
      </c>
      <c r="B216" s="86" t="s">
        <v>1435</v>
      </c>
      <c r="C216" s="290">
        <f t="shared" si="3"/>
        <v>93600</v>
      </c>
      <c r="D216" s="283"/>
      <c r="E216" s="2">
        <v>93600</v>
      </c>
      <c r="F216" s="283"/>
      <c r="G216" s="2">
        <v>0</v>
      </c>
      <c r="H216" s="235">
        <v>45370</v>
      </c>
      <c r="I216" s="20"/>
    </row>
    <row r="217" spans="1:9" ht="19.5" customHeight="1" x14ac:dyDescent="0.2">
      <c r="A217" s="169" t="s">
        <v>1395</v>
      </c>
      <c r="B217" s="86" t="s">
        <v>1435</v>
      </c>
      <c r="C217" s="290">
        <f t="shared" si="3"/>
        <v>1629.52</v>
      </c>
      <c r="D217" s="283"/>
      <c r="E217" s="2">
        <v>1629.52</v>
      </c>
      <c r="F217" s="283"/>
      <c r="G217" s="2">
        <v>0</v>
      </c>
      <c r="H217" s="235">
        <v>45370</v>
      </c>
      <c r="I217" s="20"/>
    </row>
    <row r="218" spans="1:9" ht="19.5" customHeight="1" x14ac:dyDescent="0.2">
      <c r="A218" s="169" t="s">
        <v>1396</v>
      </c>
      <c r="B218" s="86" t="s">
        <v>1436</v>
      </c>
      <c r="C218" s="290">
        <f t="shared" si="3"/>
        <v>1520.39</v>
      </c>
      <c r="D218" s="283"/>
      <c r="E218" s="2">
        <v>1520.39</v>
      </c>
      <c r="F218" s="283"/>
      <c r="G218" s="2">
        <v>0</v>
      </c>
      <c r="H218" s="233">
        <v>45370</v>
      </c>
      <c r="I218" s="20"/>
    </row>
    <row r="219" spans="1:9" ht="19.5" customHeight="1" x14ac:dyDescent="0.2">
      <c r="A219" s="169" t="s">
        <v>1397</v>
      </c>
      <c r="B219" s="86" t="s">
        <v>153</v>
      </c>
      <c r="C219" s="290">
        <f t="shared" si="3"/>
        <v>52668</v>
      </c>
      <c r="D219" s="283"/>
      <c r="E219" s="2">
        <v>52668</v>
      </c>
      <c r="F219" s="283"/>
      <c r="G219" s="2">
        <v>0</v>
      </c>
      <c r="H219" s="235">
        <v>45370</v>
      </c>
      <c r="I219" s="20"/>
    </row>
    <row r="220" spans="1:9" ht="19.5" customHeight="1" x14ac:dyDescent="0.2">
      <c r="A220" s="169" t="s">
        <v>1398</v>
      </c>
      <c r="B220" s="86" t="s">
        <v>1437</v>
      </c>
      <c r="C220" s="290">
        <f t="shared" si="3"/>
        <v>9500</v>
      </c>
      <c r="D220" s="283"/>
      <c r="E220" s="2">
        <v>9500</v>
      </c>
      <c r="F220" s="283"/>
      <c r="G220" s="2">
        <v>0</v>
      </c>
      <c r="H220" s="235">
        <v>45370</v>
      </c>
      <c r="I220" s="20"/>
    </row>
    <row r="221" spans="1:9" ht="19.5" customHeight="1" x14ac:dyDescent="0.2">
      <c r="A221" s="169" t="s">
        <v>1399</v>
      </c>
      <c r="B221" s="86" t="s">
        <v>1438</v>
      </c>
      <c r="C221" s="282">
        <f t="shared" si="3"/>
        <v>20203</v>
      </c>
      <c r="D221" s="283"/>
      <c r="E221" s="2">
        <v>20203</v>
      </c>
      <c r="F221" s="283"/>
      <c r="G221" s="2">
        <v>0</v>
      </c>
      <c r="H221" s="233">
        <v>45370</v>
      </c>
      <c r="I221" s="20"/>
    </row>
    <row r="222" spans="1:9" ht="19.5" customHeight="1" x14ac:dyDescent="0.2">
      <c r="A222" s="348" t="s">
        <v>371</v>
      </c>
      <c r="B222" s="324"/>
      <c r="C222" s="74">
        <f>SUM(C101:C221)</f>
        <v>12937175.579999998</v>
      </c>
      <c r="D222" s="74">
        <f t="shared" ref="D222:G222" si="4">SUM(D101:D221)</f>
        <v>0</v>
      </c>
      <c r="E222" s="74">
        <f t="shared" si="4"/>
        <v>12937175.579999998</v>
      </c>
      <c r="F222" s="74">
        <f t="shared" si="4"/>
        <v>0</v>
      </c>
      <c r="G222" s="74">
        <f t="shared" si="4"/>
        <v>0</v>
      </c>
      <c r="H222" s="349"/>
      <c r="I222" s="20"/>
    </row>
    <row r="223" spans="1:9" ht="19.5" customHeight="1" x14ac:dyDescent="0.2">
      <c r="A223" s="169" t="s">
        <v>1589</v>
      </c>
      <c r="B223" s="86" t="s">
        <v>180</v>
      </c>
      <c r="C223" s="282">
        <f>SUM(D223:G223)</f>
        <v>440457.01</v>
      </c>
      <c r="D223" s="282"/>
      <c r="E223" s="2">
        <v>440457.01</v>
      </c>
      <c r="F223" s="282"/>
      <c r="G223" s="202">
        <v>0</v>
      </c>
      <c r="H223" s="354">
        <v>45385</v>
      </c>
      <c r="I223" s="20"/>
    </row>
    <row r="224" spans="1:9" ht="19.5" customHeight="1" x14ac:dyDescent="0.2">
      <c r="A224" s="169" t="s">
        <v>1590</v>
      </c>
      <c r="B224" s="86" t="s">
        <v>180</v>
      </c>
      <c r="C224" s="282">
        <f t="shared" ref="C224:C287" si="5">SUM(D224:G224)</f>
        <v>7552.27</v>
      </c>
      <c r="D224" s="282"/>
      <c r="E224" s="2">
        <v>7552.27</v>
      </c>
      <c r="F224" s="282"/>
      <c r="G224" s="202">
        <v>0</v>
      </c>
      <c r="H224" s="354">
        <v>45385</v>
      </c>
      <c r="I224" s="20"/>
    </row>
    <row r="225" spans="1:9" ht="19.5" customHeight="1" x14ac:dyDescent="0.2">
      <c r="A225" s="169" t="s">
        <v>1591</v>
      </c>
      <c r="B225" s="86" t="s">
        <v>701</v>
      </c>
      <c r="C225" s="282">
        <f t="shared" si="5"/>
        <v>362228.17</v>
      </c>
      <c r="D225" s="282"/>
      <c r="E225" s="2">
        <v>362228.17</v>
      </c>
      <c r="F225" s="282"/>
      <c r="G225" s="202">
        <v>0</v>
      </c>
      <c r="H225" s="354">
        <v>45385</v>
      </c>
      <c r="I225" s="20"/>
    </row>
    <row r="226" spans="1:9" ht="19.5" customHeight="1" x14ac:dyDescent="0.2">
      <c r="A226" s="169" t="s">
        <v>1592</v>
      </c>
      <c r="B226" s="86" t="s">
        <v>1593</v>
      </c>
      <c r="C226" s="282">
        <f t="shared" si="5"/>
        <v>643496.81999999995</v>
      </c>
      <c r="D226" s="282"/>
      <c r="E226" s="2">
        <v>643496.81999999995</v>
      </c>
      <c r="F226" s="282"/>
      <c r="G226" s="202">
        <v>0</v>
      </c>
      <c r="H226" s="354">
        <v>45385</v>
      </c>
      <c r="I226" s="20"/>
    </row>
    <row r="227" spans="1:9" ht="19.5" customHeight="1" x14ac:dyDescent="0.2">
      <c r="A227" s="169" t="s">
        <v>1594</v>
      </c>
      <c r="B227" s="86" t="s">
        <v>1426</v>
      </c>
      <c r="C227" s="282">
        <f t="shared" si="5"/>
        <v>35582.93</v>
      </c>
      <c r="D227" s="282"/>
      <c r="E227" s="2">
        <v>35582.93</v>
      </c>
      <c r="F227" s="282"/>
      <c r="G227" s="202">
        <v>0</v>
      </c>
      <c r="H227" s="354">
        <v>45385</v>
      </c>
      <c r="I227" s="20"/>
    </row>
    <row r="228" spans="1:9" ht="19.5" customHeight="1" x14ac:dyDescent="0.2">
      <c r="A228" s="169" t="s">
        <v>1595</v>
      </c>
      <c r="B228" s="86" t="s">
        <v>1596</v>
      </c>
      <c r="C228" s="282">
        <f t="shared" si="5"/>
        <v>255725.64</v>
      </c>
      <c r="D228" s="282"/>
      <c r="E228" s="2">
        <v>255725.64</v>
      </c>
      <c r="F228" s="282"/>
      <c r="G228" s="202">
        <v>0</v>
      </c>
      <c r="H228" s="354">
        <v>45385</v>
      </c>
      <c r="I228" s="20"/>
    </row>
    <row r="229" spans="1:9" ht="19.5" customHeight="1" x14ac:dyDescent="0.2">
      <c r="A229" s="169" t="s">
        <v>1597</v>
      </c>
      <c r="B229" s="86" t="s">
        <v>143</v>
      </c>
      <c r="C229" s="282">
        <f t="shared" si="5"/>
        <v>1377.5</v>
      </c>
      <c r="D229" s="282"/>
      <c r="E229" s="2">
        <v>1377.5</v>
      </c>
      <c r="F229" s="282"/>
      <c r="G229" s="202">
        <v>0</v>
      </c>
      <c r="H229" s="354">
        <v>45385</v>
      </c>
      <c r="I229" s="20"/>
    </row>
    <row r="230" spans="1:9" ht="19.5" customHeight="1" x14ac:dyDescent="0.2">
      <c r="A230" s="169" t="s">
        <v>1598</v>
      </c>
      <c r="B230" s="86" t="s">
        <v>209</v>
      </c>
      <c r="C230" s="282">
        <f t="shared" si="5"/>
        <v>12809.82</v>
      </c>
      <c r="D230" s="282"/>
      <c r="E230" s="2">
        <v>12809.82</v>
      </c>
      <c r="F230" s="282"/>
      <c r="G230" s="202">
        <v>0</v>
      </c>
      <c r="H230" s="354">
        <v>45385</v>
      </c>
      <c r="I230" s="20"/>
    </row>
    <row r="231" spans="1:9" ht="19.5" customHeight="1" x14ac:dyDescent="0.2">
      <c r="A231" s="385" t="s">
        <v>1599</v>
      </c>
      <c r="B231" s="86" t="s">
        <v>700</v>
      </c>
      <c r="C231" s="282">
        <f t="shared" si="5"/>
        <v>384558.88</v>
      </c>
      <c r="D231" s="282"/>
      <c r="E231" s="2">
        <v>384558.88</v>
      </c>
      <c r="F231" s="282"/>
      <c r="G231" s="202">
        <v>0</v>
      </c>
      <c r="H231" s="354">
        <v>45385</v>
      </c>
      <c r="I231" s="20"/>
    </row>
    <row r="232" spans="1:9" ht="19.5" customHeight="1" x14ac:dyDescent="0.2">
      <c r="A232" s="169" t="s">
        <v>1600</v>
      </c>
      <c r="B232" s="86" t="s">
        <v>1601</v>
      </c>
      <c r="C232" s="282">
        <f t="shared" si="5"/>
        <v>160547.21</v>
      </c>
      <c r="D232" s="282"/>
      <c r="E232" s="2">
        <v>160547.21</v>
      </c>
      <c r="F232" s="282"/>
      <c r="G232" s="202">
        <v>0</v>
      </c>
      <c r="H232" s="354">
        <v>45385</v>
      </c>
      <c r="I232" s="20"/>
    </row>
    <row r="233" spans="1:9" ht="19.5" customHeight="1" x14ac:dyDescent="0.2">
      <c r="A233" s="169" t="s">
        <v>1602</v>
      </c>
      <c r="B233" s="86" t="s">
        <v>275</v>
      </c>
      <c r="C233" s="282">
        <f t="shared" si="5"/>
        <v>7062.93</v>
      </c>
      <c r="D233" s="282"/>
      <c r="E233" s="2">
        <v>7062.93</v>
      </c>
      <c r="F233" s="282"/>
      <c r="G233" s="202">
        <v>0</v>
      </c>
      <c r="H233" s="354">
        <v>45385</v>
      </c>
      <c r="I233" s="20"/>
    </row>
    <row r="234" spans="1:9" ht="19.5" customHeight="1" x14ac:dyDescent="0.2">
      <c r="A234" s="169" t="s">
        <v>1603</v>
      </c>
      <c r="B234" s="86" t="s">
        <v>889</v>
      </c>
      <c r="C234" s="282">
        <f t="shared" si="5"/>
        <v>124632.53</v>
      </c>
      <c r="D234" s="282"/>
      <c r="E234" s="2">
        <v>124632.53</v>
      </c>
      <c r="F234" s="282"/>
      <c r="G234" s="202">
        <v>0</v>
      </c>
      <c r="H234" s="354">
        <v>45385</v>
      </c>
      <c r="I234" s="20"/>
    </row>
    <row r="235" spans="1:9" ht="19.5" customHeight="1" x14ac:dyDescent="0.2">
      <c r="A235" s="169" t="s">
        <v>1604</v>
      </c>
      <c r="B235" s="86" t="s">
        <v>1605</v>
      </c>
      <c r="C235" s="282">
        <f t="shared" si="5"/>
        <v>346514.25</v>
      </c>
      <c r="D235" s="282"/>
      <c r="E235" s="2">
        <v>346514.25</v>
      </c>
      <c r="F235" s="282"/>
      <c r="G235" s="202">
        <v>0</v>
      </c>
      <c r="H235" s="354">
        <v>45385</v>
      </c>
      <c r="I235" s="20"/>
    </row>
    <row r="236" spans="1:9" ht="19.5" customHeight="1" x14ac:dyDescent="0.2">
      <c r="A236" s="169" t="s">
        <v>1606</v>
      </c>
      <c r="B236" s="86" t="s">
        <v>1607</v>
      </c>
      <c r="C236" s="282">
        <f t="shared" si="5"/>
        <v>6006.85</v>
      </c>
      <c r="D236" s="282"/>
      <c r="E236" s="2">
        <v>6006.85</v>
      </c>
      <c r="F236" s="282"/>
      <c r="G236" s="202">
        <v>0</v>
      </c>
      <c r="H236" s="354">
        <v>45385</v>
      </c>
      <c r="I236" s="20"/>
    </row>
    <row r="237" spans="1:9" ht="19.5" customHeight="1" x14ac:dyDescent="0.2">
      <c r="A237" s="169" t="s">
        <v>1608</v>
      </c>
      <c r="B237" s="86" t="s">
        <v>248</v>
      </c>
      <c r="C237" s="282">
        <f t="shared" si="5"/>
        <v>420071.83</v>
      </c>
      <c r="D237" s="282"/>
      <c r="E237" s="2">
        <v>420071.83</v>
      </c>
      <c r="F237" s="282"/>
      <c r="G237" s="202">
        <v>0</v>
      </c>
      <c r="H237" s="354">
        <v>45385</v>
      </c>
      <c r="I237" s="20"/>
    </row>
    <row r="238" spans="1:9" ht="19.5" customHeight="1" x14ac:dyDescent="0.2">
      <c r="A238" s="169" t="s">
        <v>1609</v>
      </c>
      <c r="B238" s="86" t="s">
        <v>1610</v>
      </c>
      <c r="C238" s="282">
        <f t="shared" si="5"/>
        <v>58856.42</v>
      </c>
      <c r="D238" s="282"/>
      <c r="E238" s="2">
        <v>58856.42</v>
      </c>
      <c r="F238" s="282"/>
      <c r="G238" s="202">
        <v>0</v>
      </c>
      <c r="H238" s="354">
        <v>45385</v>
      </c>
      <c r="I238" s="20"/>
    </row>
    <row r="239" spans="1:9" ht="19.5" customHeight="1" x14ac:dyDescent="0.2">
      <c r="A239" s="169" t="s">
        <v>1611</v>
      </c>
      <c r="B239" s="86" t="s">
        <v>1612</v>
      </c>
      <c r="C239" s="282">
        <f t="shared" si="5"/>
        <v>186510.75</v>
      </c>
      <c r="D239" s="282"/>
      <c r="E239" s="2">
        <v>186510.75</v>
      </c>
      <c r="F239" s="282"/>
      <c r="G239" s="202">
        <v>0</v>
      </c>
      <c r="H239" s="354">
        <v>45385</v>
      </c>
      <c r="I239" s="20"/>
    </row>
    <row r="240" spans="1:9" ht="19.5" customHeight="1" x14ac:dyDescent="0.2">
      <c r="A240" s="169" t="s">
        <v>1613</v>
      </c>
      <c r="B240" s="86" t="s">
        <v>1614</v>
      </c>
      <c r="C240" s="282">
        <f t="shared" si="5"/>
        <v>94975.9</v>
      </c>
      <c r="D240" s="282"/>
      <c r="E240" s="2">
        <v>94975.9</v>
      </c>
      <c r="F240" s="282"/>
      <c r="G240" s="202">
        <v>0</v>
      </c>
      <c r="H240" s="354">
        <v>45385</v>
      </c>
      <c r="I240" s="20"/>
    </row>
    <row r="241" spans="1:9" ht="19.5" customHeight="1" x14ac:dyDescent="0.2">
      <c r="A241" s="169" t="s">
        <v>1615</v>
      </c>
      <c r="B241" s="86" t="s">
        <v>408</v>
      </c>
      <c r="C241" s="282">
        <f t="shared" si="5"/>
        <v>27817.83</v>
      </c>
      <c r="D241" s="282"/>
      <c r="E241" s="2">
        <v>27817.83</v>
      </c>
      <c r="F241" s="282"/>
      <c r="G241" s="202">
        <v>0</v>
      </c>
      <c r="H241" s="354">
        <v>45385</v>
      </c>
      <c r="I241" s="20"/>
    </row>
    <row r="242" spans="1:9" ht="19.5" customHeight="1" x14ac:dyDescent="0.2">
      <c r="A242" s="169" t="s">
        <v>1616</v>
      </c>
      <c r="B242" s="86" t="s">
        <v>211</v>
      </c>
      <c r="C242" s="282">
        <f t="shared" si="5"/>
        <v>3082.02</v>
      </c>
      <c r="D242" s="282"/>
      <c r="E242" s="2">
        <v>3082.02</v>
      </c>
      <c r="F242" s="282"/>
      <c r="G242" s="202">
        <v>0</v>
      </c>
      <c r="H242" s="354">
        <v>45385</v>
      </c>
      <c r="I242" s="20"/>
    </row>
    <row r="243" spans="1:9" ht="19.5" customHeight="1" x14ac:dyDescent="0.2">
      <c r="A243" s="169" t="s">
        <v>1617</v>
      </c>
      <c r="B243" s="86" t="s">
        <v>1664</v>
      </c>
      <c r="C243" s="282">
        <f t="shared" si="5"/>
        <v>164357</v>
      </c>
      <c r="D243" s="282"/>
      <c r="E243" s="2">
        <v>164357</v>
      </c>
      <c r="F243" s="282"/>
      <c r="G243" s="202">
        <v>0</v>
      </c>
      <c r="H243" s="354">
        <v>45385</v>
      </c>
      <c r="I243" s="20"/>
    </row>
    <row r="244" spans="1:9" ht="19.5" customHeight="1" x14ac:dyDescent="0.2">
      <c r="A244" s="169" t="s">
        <v>1618</v>
      </c>
      <c r="B244" s="86" t="s">
        <v>114</v>
      </c>
      <c r="C244" s="282">
        <f t="shared" si="5"/>
        <v>156023.87</v>
      </c>
      <c r="D244" s="282"/>
      <c r="E244" s="2">
        <v>156023.87</v>
      </c>
      <c r="F244" s="282"/>
      <c r="G244" s="202">
        <v>0</v>
      </c>
      <c r="H244" s="354">
        <v>45385</v>
      </c>
      <c r="I244" s="20"/>
    </row>
    <row r="245" spans="1:9" ht="19.5" customHeight="1" x14ac:dyDescent="0.2">
      <c r="A245" s="169" t="s">
        <v>1619</v>
      </c>
      <c r="B245" s="86" t="s">
        <v>888</v>
      </c>
      <c r="C245" s="282">
        <f t="shared" si="5"/>
        <v>70786.179999999993</v>
      </c>
      <c r="D245" s="282"/>
      <c r="E245" s="2">
        <v>70786.179999999993</v>
      </c>
      <c r="F245" s="282"/>
      <c r="G245" s="202">
        <v>0</v>
      </c>
      <c r="H245" s="354">
        <v>45385</v>
      </c>
      <c r="I245" s="20"/>
    </row>
    <row r="246" spans="1:9" ht="19.5" customHeight="1" x14ac:dyDescent="0.2">
      <c r="A246" s="169" t="s">
        <v>1620</v>
      </c>
      <c r="B246" s="86" t="s">
        <v>1621</v>
      </c>
      <c r="C246" s="282">
        <f t="shared" si="5"/>
        <v>196467.6</v>
      </c>
      <c r="D246" s="282"/>
      <c r="E246" s="2">
        <v>196467.6</v>
      </c>
      <c r="F246" s="282"/>
      <c r="G246" s="202">
        <v>0</v>
      </c>
      <c r="H246" s="354">
        <v>45385</v>
      </c>
      <c r="I246" s="20"/>
    </row>
    <row r="247" spans="1:9" ht="19.5" customHeight="1" x14ac:dyDescent="0.2">
      <c r="A247" s="169" t="s">
        <v>1622</v>
      </c>
      <c r="B247" s="86" t="s">
        <v>225</v>
      </c>
      <c r="C247" s="282">
        <f t="shared" si="5"/>
        <v>153759.85999999999</v>
      </c>
      <c r="D247" s="282"/>
      <c r="E247" s="2">
        <v>153759.85999999999</v>
      </c>
      <c r="F247" s="282"/>
      <c r="G247" s="202">
        <v>0</v>
      </c>
      <c r="H247" s="354">
        <v>45385</v>
      </c>
      <c r="I247" s="20"/>
    </row>
    <row r="248" spans="1:9" ht="19.5" customHeight="1" x14ac:dyDescent="0.2">
      <c r="A248" s="169" t="s">
        <v>1623</v>
      </c>
      <c r="B248" s="86" t="s">
        <v>248</v>
      </c>
      <c r="C248" s="282">
        <f t="shared" si="5"/>
        <v>1298820.1399999999</v>
      </c>
      <c r="D248" s="282"/>
      <c r="E248" s="2">
        <v>1298820.1399999999</v>
      </c>
      <c r="F248" s="282"/>
      <c r="G248" s="202">
        <v>0</v>
      </c>
      <c r="H248" s="354">
        <v>45385</v>
      </c>
      <c r="I248" s="20"/>
    </row>
    <row r="249" spans="1:9" ht="19.5" customHeight="1" x14ac:dyDescent="0.2">
      <c r="A249" s="169" t="s">
        <v>1624</v>
      </c>
      <c r="B249" s="86" t="s">
        <v>1625</v>
      </c>
      <c r="C249" s="282">
        <f t="shared" si="5"/>
        <v>29975.84</v>
      </c>
      <c r="D249" s="282"/>
      <c r="E249" s="2">
        <v>29975.84</v>
      </c>
      <c r="F249" s="282"/>
      <c r="G249" s="202">
        <v>0</v>
      </c>
      <c r="H249" s="354">
        <v>45385</v>
      </c>
      <c r="I249" s="20"/>
    </row>
    <row r="250" spans="1:9" ht="19.5" customHeight="1" x14ac:dyDescent="0.2">
      <c r="A250" s="169" t="s">
        <v>1626</v>
      </c>
      <c r="B250" s="86" t="s">
        <v>1627</v>
      </c>
      <c r="C250" s="282">
        <f t="shared" si="5"/>
        <v>129048.74</v>
      </c>
      <c r="D250" s="282"/>
      <c r="E250" s="2">
        <v>129048.74</v>
      </c>
      <c r="F250" s="282"/>
      <c r="G250" s="202">
        <v>0</v>
      </c>
      <c r="H250" s="354">
        <v>45385</v>
      </c>
      <c r="I250" s="20"/>
    </row>
    <row r="251" spans="1:9" ht="19.5" customHeight="1" x14ac:dyDescent="0.2">
      <c r="A251" s="169" t="s">
        <v>1628</v>
      </c>
      <c r="B251" s="86" t="s">
        <v>833</v>
      </c>
      <c r="C251" s="282">
        <f t="shared" si="5"/>
        <v>372330.62</v>
      </c>
      <c r="D251" s="282"/>
      <c r="E251" s="2">
        <v>372330.62</v>
      </c>
      <c r="F251" s="282"/>
      <c r="G251" s="202">
        <v>0</v>
      </c>
      <c r="H251" s="354">
        <v>45385</v>
      </c>
      <c r="I251" s="20"/>
    </row>
    <row r="252" spans="1:9" ht="19.5" customHeight="1" x14ac:dyDescent="0.2">
      <c r="A252" s="169" t="s">
        <v>1629</v>
      </c>
      <c r="B252" s="86" t="s">
        <v>833</v>
      </c>
      <c r="C252" s="282">
        <f t="shared" si="5"/>
        <v>29128.46</v>
      </c>
      <c r="D252" s="282"/>
      <c r="E252" s="2">
        <v>29128.46</v>
      </c>
      <c r="F252" s="282"/>
      <c r="G252" s="202">
        <v>0</v>
      </c>
      <c r="H252" s="354">
        <v>45385</v>
      </c>
      <c r="I252" s="20"/>
    </row>
    <row r="253" spans="1:9" ht="19.5" customHeight="1" x14ac:dyDescent="0.2">
      <c r="A253" s="169" t="s">
        <v>1630</v>
      </c>
      <c r="B253" s="86" t="s">
        <v>561</v>
      </c>
      <c r="C253" s="282">
        <f t="shared" si="5"/>
        <v>6557.85</v>
      </c>
      <c r="D253" s="282"/>
      <c r="E253" s="2">
        <v>6557.85</v>
      </c>
      <c r="F253" s="282"/>
      <c r="G253" s="202">
        <v>0</v>
      </c>
      <c r="H253" s="354">
        <v>45385</v>
      </c>
      <c r="I253" s="20"/>
    </row>
    <row r="254" spans="1:9" ht="19.5" customHeight="1" x14ac:dyDescent="0.2">
      <c r="A254" s="169" t="s">
        <v>1631</v>
      </c>
      <c r="B254" s="86" t="s">
        <v>742</v>
      </c>
      <c r="C254" s="282">
        <f t="shared" si="5"/>
        <v>155111.35999999999</v>
      </c>
      <c r="D254" s="282"/>
      <c r="E254" s="2">
        <v>155111.35999999999</v>
      </c>
      <c r="F254" s="282"/>
      <c r="G254" s="202">
        <v>0</v>
      </c>
      <c r="H254" s="354">
        <v>45385</v>
      </c>
      <c r="I254" s="20"/>
    </row>
    <row r="255" spans="1:9" ht="19.5" customHeight="1" x14ac:dyDescent="0.2">
      <c r="A255" s="169" t="s">
        <v>1632</v>
      </c>
      <c r="B255" s="86" t="s">
        <v>1633</v>
      </c>
      <c r="C255" s="282">
        <f t="shared" si="5"/>
        <v>6625.54</v>
      </c>
      <c r="D255" s="282"/>
      <c r="E255" s="2">
        <v>6625.54</v>
      </c>
      <c r="F255" s="282"/>
      <c r="G255" s="202">
        <v>0</v>
      </c>
      <c r="H255" s="354">
        <v>45385</v>
      </c>
      <c r="I255" s="20"/>
    </row>
    <row r="256" spans="1:9" ht="19.5" customHeight="1" x14ac:dyDescent="0.2">
      <c r="A256" s="169" t="s">
        <v>1634</v>
      </c>
      <c r="B256" s="86" t="s">
        <v>180</v>
      </c>
      <c r="C256" s="282">
        <f t="shared" si="5"/>
        <v>916754.09</v>
      </c>
      <c r="D256" s="282"/>
      <c r="E256" s="2">
        <v>916754.09</v>
      </c>
      <c r="F256" s="282"/>
      <c r="G256" s="202">
        <v>0</v>
      </c>
      <c r="H256" s="354">
        <v>45385</v>
      </c>
      <c r="I256" s="20"/>
    </row>
    <row r="257" spans="1:9" ht="19.5" customHeight="1" x14ac:dyDescent="0.2">
      <c r="A257" s="169" t="s">
        <v>1635</v>
      </c>
      <c r="B257" s="86" t="s">
        <v>180</v>
      </c>
      <c r="C257" s="282">
        <f t="shared" si="5"/>
        <v>8586.31</v>
      </c>
      <c r="D257" s="282"/>
      <c r="E257" s="2">
        <v>8586.31</v>
      </c>
      <c r="F257" s="282"/>
      <c r="G257" s="202">
        <v>0</v>
      </c>
      <c r="H257" s="354">
        <v>45385</v>
      </c>
      <c r="I257" s="20"/>
    </row>
    <row r="258" spans="1:9" ht="19.5" customHeight="1" x14ac:dyDescent="0.2">
      <c r="A258" s="169" t="s">
        <v>1636</v>
      </c>
      <c r="B258" s="86" t="s">
        <v>698</v>
      </c>
      <c r="C258" s="282">
        <f t="shared" si="5"/>
        <v>216198.5</v>
      </c>
      <c r="D258" s="282"/>
      <c r="E258" s="2">
        <v>216198.5</v>
      </c>
      <c r="F258" s="282"/>
      <c r="G258" s="202">
        <v>0</v>
      </c>
      <c r="H258" s="354">
        <v>45385</v>
      </c>
      <c r="I258" s="20"/>
    </row>
    <row r="259" spans="1:9" ht="19.5" customHeight="1" x14ac:dyDescent="0.2">
      <c r="A259" s="169" t="s">
        <v>1637</v>
      </c>
      <c r="B259" s="86" t="s">
        <v>1638</v>
      </c>
      <c r="C259" s="282">
        <f t="shared" si="5"/>
        <v>41522.69</v>
      </c>
      <c r="D259" s="282"/>
      <c r="E259" s="2">
        <v>41522.69</v>
      </c>
      <c r="F259" s="282"/>
      <c r="G259" s="202">
        <v>0</v>
      </c>
      <c r="H259" s="354">
        <v>45385</v>
      </c>
      <c r="I259" s="20"/>
    </row>
    <row r="260" spans="1:9" ht="19.5" customHeight="1" x14ac:dyDescent="0.2">
      <c r="A260" s="169" t="s">
        <v>1639</v>
      </c>
      <c r="B260" s="86" t="s">
        <v>1640</v>
      </c>
      <c r="C260" s="282">
        <f t="shared" si="5"/>
        <v>2687.36</v>
      </c>
      <c r="D260" s="282"/>
      <c r="E260" s="2">
        <v>2687.36</v>
      </c>
      <c r="F260" s="282"/>
      <c r="G260" s="202">
        <v>0</v>
      </c>
      <c r="H260" s="354">
        <v>45385</v>
      </c>
      <c r="I260" s="20"/>
    </row>
    <row r="261" spans="1:9" ht="19.5" customHeight="1" x14ac:dyDescent="0.2">
      <c r="A261" s="169" t="s">
        <v>1641</v>
      </c>
      <c r="B261" s="86" t="s">
        <v>840</v>
      </c>
      <c r="C261" s="282">
        <f t="shared" si="5"/>
        <v>551491.52</v>
      </c>
      <c r="D261" s="282"/>
      <c r="E261" s="2">
        <v>551491.52</v>
      </c>
      <c r="F261" s="282"/>
      <c r="G261" s="202">
        <v>0</v>
      </c>
      <c r="H261" s="354">
        <v>45385</v>
      </c>
      <c r="I261" s="20"/>
    </row>
    <row r="262" spans="1:9" ht="19.5" customHeight="1" x14ac:dyDescent="0.2">
      <c r="A262" s="169" t="s">
        <v>1642</v>
      </c>
      <c r="B262" s="278" t="s">
        <v>1663</v>
      </c>
      <c r="C262" s="282">
        <f t="shared" si="5"/>
        <v>330701.99</v>
      </c>
      <c r="D262" s="282"/>
      <c r="E262" s="2">
        <v>330701.99</v>
      </c>
      <c r="F262" s="282"/>
      <c r="G262" s="202">
        <v>0</v>
      </c>
      <c r="H262" s="354">
        <v>45385</v>
      </c>
      <c r="I262" s="20"/>
    </row>
    <row r="263" spans="1:9" ht="19.5" customHeight="1" x14ac:dyDescent="0.2">
      <c r="A263" s="169" t="s">
        <v>1643</v>
      </c>
      <c r="B263" s="278" t="s">
        <v>1663</v>
      </c>
      <c r="C263" s="282">
        <f t="shared" si="5"/>
        <v>22882.65</v>
      </c>
      <c r="D263" s="282"/>
      <c r="E263" s="2">
        <v>22882.65</v>
      </c>
      <c r="F263" s="282"/>
      <c r="G263" s="202">
        <v>0</v>
      </c>
      <c r="H263" s="354">
        <v>45385</v>
      </c>
      <c r="I263" s="20"/>
    </row>
    <row r="264" spans="1:9" ht="19.5" customHeight="1" x14ac:dyDescent="0.2">
      <c r="A264" s="169" t="s">
        <v>1644</v>
      </c>
      <c r="B264" s="86" t="s">
        <v>840</v>
      </c>
      <c r="C264" s="282">
        <f t="shared" si="5"/>
        <v>271477.3</v>
      </c>
      <c r="D264" s="282"/>
      <c r="E264" s="2">
        <v>271477.3</v>
      </c>
      <c r="F264" s="282"/>
      <c r="G264" s="202">
        <v>0</v>
      </c>
      <c r="H264" s="354">
        <v>45385</v>
      </c>
      <c r="I264" s="20"/>
    </row>
    <row r="265" spans="1:9" ht="19.5" customHeight="1" x14ac:dyDescent="0.2">
      <c r="A265" s="169" t="s">
        <v>1645</v>
      </c>
      <c r="B265" s="86" t="s">
        <v>326</v>
      </c>
      <c r="C265" s="282">
        <f t="shared" si="5"/>
        <v>219147.62</v>
      </c>
      <c r="D265" s="282"/>
      <c r="E265" s="2">
        <v>219147.62</v>
      </c>
      <c r="F265" s="282"/>
      <c r="G265" s="202">
        <v>0</v>
      </c>
      <c r="H265" s="354">
        <v>45385</v>
      </c>
      <c r="I265" s="20"/>
    </row>
    <row r="266" spans="1:9" ht="19.5" customHeight="1" x14ac:dyDescent="0.2">
      <c r="A266" s="169" t="s">
        <v>1646</v>
      </c>
      <c r="B266" s="86" t="s">
        <v>326</v>
      </c>
      <c r="C266" s="282">
        <f t="shared" si="5"/>
        <v>6281.91</v>
      </c>
      <c r="D266" s="282"/>
      <c r="E266" s="2">
        <v>6281.91</v>
      </c>
      <c r="F266" s="282"/>
      <c r="G266" s="202">
        <v>0</v>
      </c>
      <c r="H266" s="354">
        <v>45385</v>
      </c>
      <c r="I266" s="20"/>
    </row>
    <row r="267" spans="1:9" ht="19.5" customHeight="1" x14ac:dyDescent="0.2">
      <c r="A267" s="169" t="s">
        <v>1647</v>
      </c>
      <c r="B267" s="86" t="s">
        <v>293</v>
      </c>
      <c r="C267" s="282">
        <f t="shared" si="5"/>
        <v>27930</v>
      </c>
      <c r="D267" s="282"/>
      <c r="E267" s="2">
        <v>27930</v>
      </c>
      <c r="F267" s="282"/>
      <c r="G267" s="202">
        <v>0</v>
      </c>
      <c r="H267" s="354">
        <v>45385</v>
      </c>
      <c r="I267" s="20"/>
    </row>
    <row r="268" spans="1:9" ht="19.5" customHeight="1" x14ac:dyDescent="0.2">
      <c r="A268" s="169" t="s">
        <v>1648</v>
      </c>
      <c r="B268" s="86" t="s">
        <v>1649</v>
      </c>
      <c r="C268" s="282">
        <f t="shared" si="5"/>
        <v>13157.5</v>
      </c>
      <c r="D268" s="282"/>
      <c r="E268" s="2">
        <v>13157.5</v>
      </c>
      <c r="F268" s="282"/>
      <c r="G268" s="202">
        <v>0</v>
      </c>
      <c r="H268" s="354">
        <v>45385</v>
      </c>
      <c r="I268" s="20"/>
    </row>
    <row r="269" spans="1:9" ht="19.5" customHeight="1" x14ac:dyDescent="0.2">
      <c r="A269" s="169" t="s">
        <v>1650</v>
      </c>
      <c r="B269" s="86" t="s">
        <v>421</v>
      </c>
      <c r="C269" s="282">
        <f t="shared" si="5"/>
        <v>20767</v>
      </c>
      <c r="D269" s="282"/>
      <c r="E269" s="2">
        <v>20767</v>
      </c>
      <c r="F269" s="282"/>
      <c r="G269" s="202">
        <v>0</v>
      </c>
      <c r="H269" s="354">
        <v>45385</v>
      </c>
      <c r="I269" s="20"/>
    </row>
    <row r="270" spans="1:9" ht="19.5" customHeight="1" x14ac:dyDescent="0.2">
      <c r="A270" s="169" t="s">
        <v>1651</v>
      </c>
      <c r="B270" s="86" t="s">
        <v>885</v>
      </c>
      <c r="C270" s="282">
        <f t="shared" si="5"/>
        <v>50160</v>
      </c>
      <c r="D270" s="282"/>
      <c r="E270" s="2">
        <v>50160</v>
      </c>
      <c r="F270" s="282"/>
      <c r="G270" s="202">
        <v>0</v>
      </c>
      <c r="H270" s="354">
        <v>45385</v>
      </c>
      <c r="I270" s="20"/>
    </row>
    <row r="271" spans="1:9" ht="19.5" customHeight="1" x14ac:dyDescent="0.2">
      <c r="A271" s="169" t="s">
        <v>1652</v>
      </c>
      <c r="B271" s="86" t="s">
        <v>1402</v>
      </c>
      <c r="C271" s="282">
        <f t="shared" si="5"/>
        <v>1995</v>
      </c>
      <c r="D271" s="282"/>
      <c r="E271" s="2">
        <v>1995</v>
      </c>
      <c r="F271" s="282"/>
      <c r="G271" s="202">
        <v>0</v>
      </c>
      <c r="H271" s="354">
        <v>45385</v>
      </c>
      <c r="I271" s="20"/>
    </row>
    <row r="272" spans="1:9" ht="19.5" customHeight="1" x14ac:dyDescent="0.2">
      <c r="A272" s="169" t="s">
        <v>1653</v>
      </c>
      <c r="B272" s="86" t="s">
        <v>1654</v>
      </c>
      <c r="C272" s="282">
        <f t="shared" si="5"/>
        <v>152304</v>
      </c>
      <c r="D272" s="282"/>
      <c r="E272" s="2">
        <v>152304</v>
      </c>
      <c r="F272" s="282"/>
      <c r="G272" s="202">
        <v>0</v>
      </c>
      <c r="H272" s="354">
        <v>45385</v>
      </c>
      <c r="I272" s="20"/>
    </row>
    <row r="273" spans="1:9" ht="19.5" customHeight="1" x14ac:dyDescent="0.2">
      <c r="A273" s="169" t="s">
        <v>1655</v>
      </c>
      <c r="B273" s="86" t="s">
        <v>326</v>
      </c>
      <c r="C273" s="282">
        <f t="shared" si="5"/>
        <v>159094.04</v>
      </c>
      <c r="D273" s="282"/>
      <c r="E273" s="2">
        <v>159094.04</v>
      </c>
      <c r="F273" s="282"/>
      <c r="G273" s="202">
        <v>0</v>
      </c>
      <c r="H273" s="354">
        <v>45385</v>
      </c>
      <c r="I273" s="20"/>
    </row>
    <row r="274" spans="1:9" ht="19.5" customHeight="1" x14ac:dyDescent="0.2">
      <c r="A274" s="169" t="s">
        <v>1656</v>
      </c>
      <c r="B274" s="86" t="s">
        <v>1657</v>
      </c>
      <c r="C274" s="282">
        <f t="shared" si="5"/>
        <v>114114</v>
      </c>
      <c r="D274" s="282"/>
      <c r="E274" s="2">
        <v>114114</v>
      </c>
      <c r="F274" s="282"/>
      <c r="G274" s="202">
        <v>0</v>
      </c>
      <c r="H274" s="354">
        <v>45385</v>
      </c>
      <c r="I274" s="20"/>
    </row>
    <row r="275" spans="1:9" ht="19.5" customHeight="1" x14ac:dyDescent="0.2">
      <c r="A275" s="169" t="s">
        <v>1658</v>
      </c>
      <c r="B275" s="86" t="s">
        <v>421</v>
      </c>
      <c r="C275" s="282">
        <f t="shared" si="5"/>
        <v>26904</v>
      </c>
      <c r="D275" s="282"/>
      <c r="E275" s="2">
        <v>26904</v>
      </c>
      <c r="F275" s="282"/>
      <c r="G275" s="202">
        <v>0</v>
      </c>
      <c r="H275" s="354">
        <v>45385</v>
      </c>
      <c r="I275" s="20"/>
    </row>
    <row r="276" spans="1:9" ht="19.5" customHeight="1" x14ac:dyDescent="0.2">
      <c r="A276" s="169" t="s">
        <v>1659</v>
      </c>
      <c r="B276" s="86" t="s">
        <v>106</v>
      </c>
      <c r="C276" s="282">
        <f t="shared" si="5"/>
        <v>75810</v>
      </c>
      <c r="D276" s="282"/>
      <c r="E276" s="2">
        <v>75810</v>
      </c>
      <c r="F276" s="282"/>
      <c r="G276" s="202">
        <v>0</v>
      </c>
      <c r="H276" s="354">
        <v>45385</v>
      </c>
      <c r="I276" s="20"/>
    </row>
    <row r="277" spans="1:9" ht="19.5" customHeight="1" x14ac:dyDescent="0.2">
      <c r="A277" s="169" t="s">
        <v>1660</v>
      </c>
      <c r="B277" s="86" t="s">
        <v>1430</v>
      </c>
      <c r="C277" s="282">
        <f t="shared" si="5"/>
        <v>14107.5</v>
      </c>
      <c r="D277" s="282"/>
      <c r="E277" s="2">
        <v>14107.5</v>
      </c>
      <c r="F277" s="282"/>
      <c r="G277" s="202">
        <v>0</v>
      </c>
      <c r="H277" s="354">
        <v>45385</v>
      </c>
      <c r="I277" s="20"/>
    </row>
    <row r="278" spans="1:9" ht="19.5" customHeight="1" x14ac:dyDescent="0.2">
      <c r="A278" s="169" t="s">
        <v>1661</v>
      </c>
      <c r="B278" s="86" t="s">
        <v>1662</v>
      </c>
      <c r="C278" s="282">
        <f t="shared" si="5"/>
        <v>20862</v>
      </c>
      <c r="D278" s="282"/>
      <c r="E278" s="2">
        <v>20862</v>
      </c>
      <c r="F278" s="282"/>
      <c r="G278" s="202">
        <v>0</v>
      </c>
      <c r="H278" s="354">
        <v>45385</v>
      </c>
      <c r="I278" s="20"/>
    </row>
    <row r="279" spans="1:9" ht="19.5" customHeight="1" x14ac:dyDescent="0.2">
      <c r="A279" s="386" t="s">
        <v>1787</v>
      </c>
      <c r="B279" s="376" t="s">
        <v>522</v>
      </c>
      <c r="C279" s="282">
        <f t="shared" si="5"/>
        <v>196403.89</v>
      </c>
      <c r="D279" s="282"/>
      <c r="E279" s="375">
        <v>196403.89</v>
      </c>
      <c r="F279" s="282"/>
      <c r="G279" s="202">
        <v>0</v>
      </c>
      <c r="H279" s="354">
        <v>45399</v>
      </c>
      <c r="I279" s="20"/>
    </row>
    <row r="280" spans="1:9" ht="19.5" customHeight="1" x14ac:dyDescent="0.2">
      <c r="A280" s="386" t="s">
        <v>1785</v>
      </c>
      <c r="B280" s="376" t="s">
        <v>120</v>
      </c>
      <c r="C280" s="282">
        <f t="shared" si="5"/>
        <v>540927.29</v>
      </c>
      <c r="D280" s="282"/>
      <c r="E280" s="375">
        <v>540927.29</v>
      </c>
      <c r="F280" s="282"/>
      <c r="G280" s="202">
        <v>0</v>
      </c>
      <c r="H280" s="354">
        <v>45399</v>
      </c>
      <c r="I280" s="20"/>
    </row>
    <row r="281" spans="1:9" ht="19.5" customHeight="1" x14ac:dyDescent="0.2">
      <c r="A281" s="386" t="s">
        <v>1782</v>
      </c>
      <c r="B281" s="376" t="s">
        <v>246</v>
      </c>
      <c r="C281" s="282">
        <f t="shared" si="5"/>
        <v>154974.39999999999</v>
      </c>
      <c r="D281" s="282"/>
      <c r="E281" s="375">
        <v>154974.39999999999</v>
      </c>
      <c r="F281" s="282"/>
      <c r="G281" s="202">
        <v>0</v>
      </c>
      <c r="H281" s="354">
        <v>45399</v>
      </c>
      <c r="I281" s="20"/>
    </row>
    <row r="282" spans="1:9" ht="19.5" customHeight="1" x14ac:dyDescent="0.2">
      <c r="A282" s="386" t="s">
        <v>1783</v>
      </c>
      <c r="B282" s="376" t="s">
        <v>312</v>
      </c>
      <c r="C282" s="282">
        <f t="shared" si="5"/>
        <v>53117.29</v>
      </c>
      <c r="D282" s="282"/>
      <c r="E282" s="375">
        <v>53117.29</v>
      </c>
      <c r="F282" s="282"/>
      <c r="G282" s="202">
        <v>0</v>
      </c>
      <c r="H282" s="354">
        <v>45399</v>
      </c>
      <c r="I282" s="20"/>
    </row>
    <row r="283" spans="1:9" ht="19.5" customHeight="1" x14ac:dyDescent="0.2">
      <c r="A283" s="386" t="s">
        <v>1784</v>
      </c>
      <c r="B283" s="376" t="s">
        <v>1793</v>
      </c>
      <c r="C283" s="282">
        <f t="shared" si="5"/>
        <v>43281.24</v>
      </c>
      <c r="D283" s="282"/>
      <c r="E283" s="375">
        <v>43281.24</v>
      </c>
      <c r="F283" s="282"/>
      <c r="G283" s="202">
        <v>0</v>
      </c>
      <c r="H283" s="354">
        <v>45399</v>
      </c>
      <c r="I283" s="20"/>
    </row>
    <row r="284" spans="1:9" ht="19.5" customHeight="1" x14ac:dyDescent="0.2">
      <c r="A284" s="386" t="s">
        <v>1786</v>
      </c>
      <c r="B284" s="376" t="s">
        <v>1403</v>
      </c>
      <c r="C284" s="282">
        <f t="shared" si="5"/>
        <v>190270.72</v>
      </c>
      <c r="D284" s="282"/>
      <c r="E284" s="375">
        <v>190270.72</v>
      </c>
      <c r="F284" s="282"/>
      <c r="G284" s="202">
        <v>0</v>
      </c>
      <c r="H284" s="354">
        <v>45399</v>
      </c>
      <c r="I284" s="20"/>
    </row>
    <row r="285" spans="1:9" ht="19.5" customHeight="1" x14ac:dyDescent="0.2">
      <c r="A285" s="386" t="s">
        <v>1778</v>
      </c>
      <c r="B285" s="376" t="s">
        <v>1794</v>
      </c>
      <c r="C285" s="282">
        <f t="shared" si="5"/>
        <v>132913.16</v>
      </c>
      <c r="D285" s="282"/>
      <c r="E285" s="375">
        <v>132913.16</v>
      </c>
      <c r="F285" s="282"/>
      <c r="G285" s="202">
        <v>0</v>
      </c>
      <c r="H285" s="354">
        <v>45399</v>
      </c>
      <c r="I285" s="20"/>
    </row>
    <row r="286" spans="1:9" ht="19.5" customHeight="1" x14ac:dyDescent="0.2">
      <c r="A286" s="386" t="s">
        <v>1777</v>
      </c>
      <c r="B286" s="376" t="s">
        <v>1795</v>
      </c>
      <c r="C286" s="282">
        <f t="shared" si="5"/>
        <v>187054.69</v>
      </c>
      <c r="D286" s="282"/>
      <c r="E286" s="375">
        <v>187054.69</v>
      </c>
      <c r="F286" s="282"/>
      <c r="G286" s="202">
        <v>0</v>
      </c>
      <c r="H286" s="354">
        <v>45399</v>
      </c>
      <c r="I286" s="20"/>
    </row>
    <row r="287" spans="1:9" ht="19.5" customHeight="1" x14ac:dyDescent="0.2">
      <c r="A287" s="386" t="s">
        <v>1781</v>
      </c>
      <c r="B287" s="376" t="s">
        <v>1796</v>
      </c>
      <c r="C287" s="282">
        <f t="shared" si="5"/>
        <v>197801.35</v>
      </c>
      <c r="D287" s="282"/>
      <c r="E287" s="375">
        <v>197801.35</v>
      </c>
      <c r="F287" s="282"/>
      <c r="G287" s="202">
        <v>0</v>
      </c>
      <c r="H287" s="354">
        <v>45399</v>
      </c>
      <c r="I287" s="20"/>
    </row>
    <row r="288" spans="1:9" ht="19.5" customHeight="1" x14ac:dyDescent="0.2">
      <c r="A288" s="386" t="s">
        <v>1773</v>
      </c>
      <c r="B288" s="376" t="s">
        <v>1797</v>
      </c>
      <c r="C288" s="282">
        <f t="shared" ref="C288:C317" si="6">SUM(D288:G288)</f>
        <v>36248.83</v>
      </c>
      <c r="D288" s="282"/>
      <c r="E288" s="375">
        <v>36248.83</v>
      </c>
      <c r="F288" s="282"/>
      <c r="G288" s="202">
        <v>0</v>
      </c>
      <c r="H288" s="354">
        <v>45399</v>
      </c>
      <c r="I288" s="20"/>
    </row>
    <row r="289" spans="1:9" ht="19.5" customHeight="1" x14ac:dyDescent="0.2">
      <c r="A289" s="386" t="s">
        <v>1776</v>
      </c>
      <c r="B289" s="376" t="s">
        <v>1407</v>
      </c>
      <c r="C289" s="282">
        <f t="shared" si="6"/>
        <v>25140.43</v>
      </c>
      <c r="D289" s="282"/>
      <c r="E289" s="375">
        <v>25140.43</v>
      </c>
      <c r="F289" s="282"/>
      <c r="G289" s="202">
        <v>0</v>
      </c>
      <c r="H289" s="354">
        <v>45399</v>
      </c>
      <c r="I289" s="20"/>
    </row>
    <row r="290" spans="1:9" ht="19.5" customHeight="1" x14ac:dyDescent="0.2">
      <c r="A290" s="386" t="s">
        <v>1768</v>
      </c>
      <c r="B290" s="376" t="s">
        <v>1633</v>
      </c>
      <c r="C290" s="282">
        <f t="shared" si="6"/>
        <v>120419.34</v>
      </c>
      <c r="D290" s="282"/>
      <c r="E290" s="375">
        <v>120419.34</v>
      </c>
      <c r="F290" s="282"/>
      <c r="G290" s="202">
        <v>0</v>
      </c>
      <c r="H290" s="354">
        <v>45399</v>
      </c>
      <c r="I290" s="20"/>
    </row>
    <row r="291" spans="1:9" ht="19.5" customHeight="1" x14ac:dyDescent="0.2">
      <c r="A291" s="386" t="s">
        <v>1775</v>
      </c>
      <c r="B291" s="376" t="s">
        <v>1798</v>
      </c>
      <c r="C291" s="282">
        <f t="shared" si="6"/>
        <v>1187.5</v>
      </c>
      <c r="D291" s="282"/>
      <c r="E291" s="375">
        <v>1187.5</v>
      </c>
      <c r="F291" s="282"/>
      <c r="G291" s="202">
        <v>0</v>
      </c>
      <c r="H291" s="354">
        <v>45399</v>
      </c>
      <c r="I291" s="20"/>
    </row>
    <row r="292" spans="1:9" ht="19.5" customHeight="1" x14ac:dyDescent="0.2">
      <c r="A292" s="386" t="s">
        <v>1780</v>
      </c>
      <c r="B292" s="376" t="s">
        <v>1799</v>
      </c>
      <c r="C292" s="282">
        <f t="shared" si="6"/>
        <v>180834.52</v>
      </c>
      <c r="D292" s="282"/>
      <c r="E292" s="375">
        <v>180834.52</v>
      </c>
      <c r="F292" s="282"/>
      <c r="G292" s="202">
        <v>0</v>
      </c>
      <c r="H292" s="354">
        <v>45399</v>
      </c>
      <c r="I292" s="20"/>
    </row>
    <row r="293" spans="1:9" ht="19.5" customHeight="1" x14ac:dyDescent="0.2">
      <c r="A293" s="386" t="s">
        <v>1774</v>
      </c>
      <c r="B293" s="376" t="s">
        <v>1800</v>
      </c>
      <c r="C293" s="282">
        <f t="shared" si="6"/>
        <v>190934.66</v>
      </c>
      <c r="D293" s="282"/>
      <c r="E293" s="375">
        <v>190934.66</v>
      </c>
      <c r="F293" s="282"/>
      <c r="G293" s="202">
        <v>0</v>
      </c>
      <c r="H293" s="354">
        <v>45399</v>
      </c>
      <c r="I293" s="20"/>
    </row>
    <row r="294" spans="1:9" ht="19.5" customHeight="1" x14ac:dyDescent="0.2">
      <c r="A294" s="386" t="s">
        <v>1779</v>
      </c>
      <c r="B294" s="376" t="s">
        <v>1801</v>
      </c>
      <c r="C294" s="282">
        <f t="shared" si="6"/>
        <v>165379.65</v>
      </c>
      <c r="D294" s="282"/>
      <c r="E294" s="375">
        <v>165379.65</v>
      </c>
      <c r="F294" s="282"/>
      <c r="G294" s="202">
        <v>0</v>
      </c>
      <c r="H294" s="354">
        <v>45399</v>
      </c>
      <c r="I294" s="20"/>
    </row>
    <row r="295" spans="1:9" ht="19.5" customHeight="1" x14ac:dyDescent="0.2">
      <c r="A295" s="386" t="s">
        <v>1766</v>
      </c>
      <c r="B295" s="376" t="s">
        <v>610</v>
      </c>
      <c r="C295" s="282">
        <f t="shared" si="6"/>
        <v>179289.19</v>
      </c>
      <c r="D295" s="282"/>
      <c r="E295" s="375">
        <v>179289.19</v>
      </c>
      <c r="F295" s="282"/>
      <c r="G295" s="202">
        <v>0</v>
      </c>
      <c r="H295" s="354">
        <v>45399</v>
      </c>
      <c r="I295" s="20"/>
    </row>
    <row r="296" spans="1:9" ht="19.5" customHeight="1" x14ac:dyDescent="0.2">
      <c r="A296" s="386" t="s">
        <v>1772</v>
      </c>
      <c r="B296" s="376" t="s">
        <v>1802</v>
      </c>
      <c r="C296" s="282">
        <f t="shared" si="6"/>
        <v>101577.75</v>
      </c>
      <c r="D296" s="282"/>
      <c r="E296" s="375">
        <v>101577.75</v>
      </c>
      <c r="F296" s="282"/>
      <c r="G296" s="202">
        <v>0</v>
      </c>
      <c r="H296" s="354">
        <v>45399</v>
      </c>
      <c r="I296" s="20"/>
    </row>
    <row r="297" spans="1:9" ht="19.5" customHeight="1" x14ac:dyDescent="0.2">
      <c r="A297" s="386" t="s">
        <v>1764</v>
      </c>
      <c r="B297" s="376" t="s">
        <v>1627</v>
      </c>
      <c r="C297" s="282">
        <f t="shared" si="6"/>
        <v>87130.14</v>
      </c>
      <c r="D297" s="282"/>
      <c r="E297" s="375">
        <v>87130.14</v>
      </c>
      <c r="F297" s="282"/>
      <c r="G297" s="202">
        <v>0</v>
      </c>
      <c r="H297" s="354">
        <v>45399</v>
      </c>
      <c r="I297" s="20"/>
    </row>
    <row r="298" spans="1:9" ht="19.5" customHeight="1" x14ac:dyDescent="0.2">
      <c r="A298" s="386" t="s">
        <v>1763</v>
      </c>
      <c r="B298" s="376" t="s">
        <v>116</v>
      </c>
      <c r="C298" s="282">
        <f t="shared" si="6"/>
        <v>53557.2</v>
      </c>
      <c r="D298" s="282"/>
      <c r="E298" s="375">
        <v>53557.2</v>
      </c>
      <c r="F298" s="282"/>
      <c r="G298" s="202">
        <v>0</v>
      </c>
      <c r="H298" s="354">
        <v>45399</v>
      </c>
      <c r="I298" s="20"/>
    </row>
    <row r="299" spans="1:9" ht="19.5" customHeight="1" x14ac:dyDescent="0.2">
      <c r="A299" s="386" t="s">
        <v>1765</v>
      </c>
      <c r="B299" s="376" t="s">
        <v>326</v>
      </c>
      <c r="C299" s="282">
        <f t="shared" si="6"/>
        <v>54720</v>
      </c>
      <c r="D299" s="282"/>
      <c r="E299" s="375">
        <v>54720</v>
      </c>
      <c r="F299" s="282"/>
      <c r="G299" s="202">
        <v>0</v>
      </c>
      <c r="H299" s="354">
        <v>45399</v>
      </c>
      <c r="I299" s="20"/>
    </row>
    <row r="300" spans="1:9" ht="19.5" customHeight="1" x14ac:dyDescent="0.2">
      <c r="A300" s="169" t="s">
        <v>1857</v>
      </c>
      <c r="B300" s="86" t="s">
        <v>312</v>
      </c>
      <c r="C300" s="282">
        <f t="shared" si="6"/>
        <v>8746.18</v>
      </c>
      <c r="D300" s="282"/>
      <c r="E300" s="2">
        <v>8746.18</v>
      </c>
      <c r="F300" s="282"/>
      <c r="G300" s="2">
        <v>0</v>
      </c>
      <c r="H300" s="354">
        <v>45411</v>
      </c>
      <c r="I300" s="20"/>
    </row>
    <row r="301" spans="1:9" ht="19.5" customHeight="1" x14ac:dyDescent="0.2">
      <c r="A301" s="169" t="s">
        <v>1858</v>
      </c>
      <c r="B301" s="86" t="s">
        <v>130</v>
      </c>
      <c r="C301" s="282">
        <f t="shared" si="6"/>
        <v>184222.58</v>
      </c>
      <c r="D301" s="282"/>
      <c r="E301" s="2">
        <v>184222.58</v>
      </c>
      <c r="F301" s="282"/>
      <c r="G301" s="2">
        <v>0</v>
      </c>
      <c r="H301" s="354">
        <v>45411</v>
      </c>
      <c r="I301" s="20"/>
    </row>
    <row r="302" spans="1:9" ht="19.5" customHeight="1" x14ac:dyDescent="0.2">
      <c r="A302" s="169" t="s">
        <v>1859</v>
      </c>
      <c r="B302" s="86" t="s">
        <v>1860</v>
      </c>
      <c r="C302" s="282">
        <f t="shared" si="6"/>
        <v>185932.56</v>
      </c>
      <c r="D302" s="282"/>
      <c r="E302" s="2">
        <v>185932.56</v>
      </c>
      <c r="F302" s="282"/>
      <c r="G302" s="2">
        <v>0</v>
      </c>
      <c r="H302" s="354">
        <v>45411</v>
      </c>
      <c r="I302" s="20"/>
    </row>
    <row r="303" spans="1:9" ht="19.5" customHeight="1" x14ac:dyDescent="0.2">
      <c r="A303" s="169" t="s">
        <v>1861</v>
      </c>
      <c r="B303" s="86" t="s">
        <v>1862</v>
      </c>
      <c r="C303" s="282">
        <f t="shared" si="6"/>
        <v>79623.56</v>
      </c>
      <c r="D303" s="282"/>
      <c r="E303" s="2">
        <v>79623.56</v>
      </c>
      <c r="F303" s="282"/>
      <c r="G303" s="2">
        <v>0</v>
      </c>
      <c r="H303" s="354">
        <v>45411</v>
      </c>
      <c r="I303" s="20"/>
    </row>
    <row r="304" spans="1:9" ht="19.5" customHeight="1" x14ac:dyDescent="0.2">
      <c r="A304" s="169" t="s">
        <v>1863</v>
      </c>
      <c r="B304" s="86" t="s">
        <v>1864</v>
      </c>
      <c r="C304" s="282">
        <f t="shared" si="6"/>
        <v>21254.5</v>
      </c>
      <c r="D304" s="282"/>
      <c r="E304" s="2">
        <v>21254.5</v>
      </c>
      <c r="F304" s="282"/>
      <c r="G304" s="2">
        <v>0</v>
      </c>
      <c r="H304" s="354">
        <v>45411</v>
      </c>
      <c r="I304" s="20"/>
    </row>
    <row r="305" spans="1:9" ht="19.5" customHeight="1" x14ac:dyDescent="0.2">
      <c r="A305" s="169" t="s">
        <v>1865</v>
      </c>
      <c r="B305" s="86" t="s">
        <v>1866</v>
      </c>
      <c r="C305" s="282">
        <f t="shared" si="6"/>
        <v>13378.32</v>
      </c>
      <c r="D305" s="282"/>
      <c r="E305" s="2">
        <v>13378.32</v>
      </c>
      <c r="F305" s="282"/>
      <c r="G305" s="2">
        <v>0</v>
      </c>
      <c r="H305" s="354">
        <v>45411</v>
      </c>
      <c r="I305" s="20"/>
    </row>
    <row r="306" spans="1:9" ht="19.5" customHeight="1" x14ac:dyDescent="0.2">
      <c r="A306" s="169" t="s">
        <v>1867</v>
      </c>
      <c r="B306" s="278" t="s">
        <v>1880</v>
      </c>
      <c r="C306" s="282">
        <f t="shared" si="6"/>
        <v>790665.95</v>
      </c>
      <c r="D306" s="282"/>
      <c r="E306" s="2">
        <v>790665.95</v>
      </c>
      <c r="F306" s="282"/>
      <c r="G306" s="2">
        <v>0</v>
      </c>
      <c r="H306" s="354">
        <v>45411</v>
      </c>
      <c r="I306" s="20"/>
    </row>
    <row r="307" spans="1:9" ht="19.5" customHeight="1" x14ac:dyDescent="0.2">
      <c r="A307" s="169" t="s">
        <v>1868</v>
      </c>
      <c r="B307" s="86" t="s">
        <v>1430</v>
      </c>
      <c r="C307" s="282">
        <f t="shared" si="6"/>
        <v>29506.959999999999</v>
      </c>
      <c r="D307" s="282"/>
      <c r="E307" s="2">
        <v>29506.959999999999</v>
      </c>
      <c r="F307" s="282"/>
      <c r="G307" s="2">
        <v>0</v>
      </c>
      <c r="H307" s="354">
        <v>45411</v>
      </c>
      <c r="I307" s="20"/>
    </row>
    <row r="308" spans="1:9" ht="19.5" customHeight="1" x14ac:dyDescent="0.2">
      <c r="A308" s="169" t="s">
        <v>1869</v>
      </c>
      <c r="B308" s="86" t="s">
        <v>1430</v>
      </c>
      <c r="C308" s="282">
        <f t="shared" si="6"/>
        <v>10659</v>
      </c>
      <c r="D308" s="282"/>
      <c r="E308" s="2">
        <v>10659</v>
      </c>
      <c r="F308" s="282"/>
      <c r="G308" s="2">
        <v>0</v>
      </c>
      <c r="H308" s="354">
        <v>45411</v>
      </c>
      <c r="I308" s="20"/>
    </row>
    <row r="309" spans="1:9" ht="19.5" customHeight="1" x14ac:dyDescent="0.2">
      <c r="A309" s="169" t="s">
        <v>1870</v>
      </c>
      <c r="B309" s="86" t="s">
        <v>1430</v>
      </c>
      <c r="C309" s="282">
        <f t="shared" si="6"/>
        <v>8880.6</v>
      </c>
      <c r="D309" s="282"/>
      <c r="E309" s="2">
        <v>8880.6</v>
      </c>
      <c r="F309" s="282"/>
      <c r="G309" s="2">
        <v>0</v>
      </c>
      <c r="H309" s="354">
        <v>45411</v>
      </c>
      <c r="I309" s="20"/>
    </row>
    <row r="310" spans="1:9" ht="19.5" customHeight="1" x14ac:dyDescent="0.2">
      <c r="A310" s="169" t="s">
        <v>1871</v>
      </c>
      <c r="B310" s="86" t="s">
        <v>1430</v>
      </c>
      <c r="C310" s="282">
        <f t="shared" si="6"/>
        <v>20520</v>
      </c>
      <c r="D310" s="282"/>
      <c r="E310" s="2">
        <v>20520</v>
      </c>
      <c r="F310" s="282"/>
      <c r="G310" s="2">
        <v>0</v>
      </c>
      <c r="H310" s="354">
        <v>45411</v>
      </c>
      <c r="I310" s="20"/>
    </row>
    <row r="311" spans="1:9" ht="19.5" customHeight="1" x14ac:dyDescent="0.2">
      <c r="A311" s="169" t="s">
        <v>1872</v>
      </c>
      <c r="B311" s="86" t="s">
        <v>1430</v>
      </c>
      <c r="C311" s="282">
        <f t="shared" si="6"/>
        <v>32861.410000000003</v>
      </c>
      <c r="D311" s="282"/>
      <c r="E311" s="2">
        <v>32861.410000000003</v>
      </c>
      <c r="F311" s="282"/>
      <c r="G311" s="2">
        <v>0</v>
      </c>
      <c r="H311" s="354">
        <v>45411</v>
      </c>
      <c r="I311" s="20"/>
    </row>
    <row r="312" spans="1:9" ht="19.5" customHeight="1" x14ac:dyDescent="0.2">
      <c r="A312" s="169" t="s">
        <v>1873</v>
      </c>
      <c r="B312" s="86" t="s">
        <v>1430</v>
      </c>
      <c r="C312" s="282">
        <f t="shared" si="6"/>
        <v>4560</v>
      </c>
      <c r="D312" s="282"/>
      <c r="E312" s="2">
        <v>4560</v>
      </c>
      <c r="F312" s="282"/>
      <c r="G312" s="2">
        <v>0</v>
      </c>
      <c r="H312" s="354">
        <v>45411</v>
      </c>
      <c r="I312" s="20"/>
    </row>
    <row r="313" spans="1:9" ht="19.5" customHeight="1" x14ac:dyDescent="0.2">
      <c r="A313" s="169" t="s">
        <v>1874</v>
      </c>
      <c r="B313" s="86" t="s">
        <v>1430</v>
      </c>
      <c r="C313" s="282">
        <f t="shared" si="6"/>
        <v>12540</v>
      </c>
      <c r="D313" s="282"/>
      <c r="E313" s="2">
        <v>12540</v>
      </c>
      <c r="F313" s="282"/>
      <c r="G313" s="2">
        <v>0</v>
      </c>
      <c r="H313" s="354">
        <v>45411</v>
      </c>
      <c r="I313" s="20"/>
    </row>
    <row r="314" spans="1:9" ht="19.5" customHeight="1" x14ac:dyDescent="0.2">
      <c r="A314" s="169" t="s">
        <v>1875</v>
      </c>
      <c r="B314" s="86" t="s">
        <v>346</v>
      </c>
      <c r="C314" s="282">
        <f t="shared" si="6"/>
        <v>242058.58</v>
      </c>
      <c r="D314" s="282"/>
      <c r="E314" s="2">
        <v>242058.58</v>
      </c>
      <c r="F314" s="282"/>
      <c r="G314" s="2">
        <v>0</v>
      </c>
      <c r="H314" s="354">
        <v>45411</v>
      </c>
      <c r="I314" s="20"/>
    </row>
    <row r="315" spans="1:9" ht="19.5" customHeight="1" x14ac:dyDescent="0.2">
      <c r="A315" s="169" t="s">
        <v>1876</v>
      </c>
      <c r="B315" s="86" t="s">
        <v>1877</v>
      </c>
      <c r="C315" s="282">
        <f t="shared" si="6"/>
        <v>228821.16</v>
      </c>
      <c r="D315" s="282"/>
      <c r="E315" s="2">
        <v>228821.16</v>
      </c>
      <c r="F315" s="282"/>
      <c r="G315" s="2">
        <v>0</v>
      </c>
      <c r="H315" s="354">
        <v>45411</v>
      </c>
      <c r="I315" s="20"/>
    </row>
    <row r="316" spans="1:9" ht="19.5" customHeight="1" x14ac:dyDescent="0.2">
      <c r="A316" s="169" t="s">
        <v>1878</v>
      </c>
      <c r="B316" s="86" t="s">
        <v>1430</v>
      </c>
      <c r="C316" s="282">
        <f t="shared" si="6"/>
        <v>16245</v>
      </c>
      <c r="D316" s="282"/>
      <c r="E316" s="2">
        <v>16245</v>
      </c>
      <c r="F316" s="282"/>
      <c r="G316" s="2">
        <v>0</v>
      </c>
      <c r="H316" s="354">
        <v>45411</v>
      </c>
      <c r="I316" s="20"/>
    </row>
    <row r="317" spans="1:9" ht="19.5" customHeight="1" x14ac:dyDescent="0.2">
      <c r="A317" s="169" t="s">
        <v>1879</v>
      </c>
      <c r="B317" s="86" t="s">
        <v>282</v>
      </c>
      <c r="C317" s="282">
        <f t="shared" si="6"/>
        <v>6650</v>
      </c>
      <c r="D317" s="282"/>
      <c r="E317" s="2">
        <v>6650</v>
      </c>
      <c r="F317" s="282"/>
      <c r="G317" s="2">
        <v>0</v>
      </c>
      <c r="H317" s="354">
        <v>45411</v>
      </c>
      <c r="I317" s="20"/>
    </row>
    <row r="318" spans="1:9" ht="19.5" customHeight="1" x14ac:dyDescent="0.2">
      <c r="A318" s="356" t="s">
        <v>1552</v>
      </c>
      <c r="B318" s="357"/>
      <c r="C318" s="358">
        <f>SUM(C223:C317)</f>
        <v>14404087.200000001</v>
      </c>
      <c r="D318" s="358">
        <f t="shared" ref="D318:G318" si="7">SUM(D223:D317)</f>
        <v>0</v>
      </c>
      <c r="E318" s="358">
        <f t="shared" si="7"/>
        <v>14404087.200000001</v>
      </c>
      <c r="F318" s="358">
        <f t="shared" si="7"/>
        <v>0</v>
      </c>
      <c r="G318" s="358">
        <f t="shared" si="7"/>
        <v>0</v>
      </c>
      <c r="H318" s="359"/>
      <c r="I318" s="20"/>
    </row>
    <row r="319" spans="1:9" ht="19.5" customHeight="1" x14ac:dyDescent="0.2">
      <c r="A319" s="169" t="s">
        <v>1927</v>
      </c>
      <c r="B319" s="86" t="s">
        <v>1886</v>
      </c>
      <c r="C319" s="282">
        <f>SUM(D319:G319)</f>
        <v>131534.39000000001</v>
      </c>
      <c r="D319" s="282"/>
      <c r="E319" s="2">
        <v>131534.39000000001</v>
      </c>
      <c r="F319" s="282"/>
      <c r="G319" s="282">
        <v>0</v>
      </c>
      <c r="H319" s="354">
        <v>45432</v>
      </c>
      <c r="I319" s="20"/>
    </row>
    <row r="320" spans="1:9" ht="19.5" customHeight="1" x14ac:dyDescent="0.2">
      <c r="A320" s="169" t="s">
        <v>1928</v>
      </c>
      <c r="B320" s="86" t="s">
        <v>886</v>
      </c>
      <c r="C320" s="282">
        <f t="shared" ref="C320:C354" si="8">SUM(D320:G320)</f>
        <v>172490.28</v>
      </c>
      <c r="D320" s="282"/>
      <c r="E320" s="2">
        <v>172490.28</v>
      </c>
      <c r="F320" s="282"/>
      <c r="G320" s="282">
        <v>0</v>
      </c>
      <c r="H320" s="354">
        <v>45432</v>
      </c>
      <c r="I320" s="20"/>
    </row>
    <row r="321" spans="1:9" ht="19.5" customHeight="1" x14ac:dyDescent="0.2">
      <c r="A321" s="169" t="s">
        <v>1929</v>
      </c>
      <c r="B321" s="86" t="s">
        <v>1930</v>
      </c>
      <c r="C321" s="282">
        <f t="shared" si="8"/>
        <v>115315.76</v>
      </c>
      <c r="D321" s="282"/>
      <c r="E321" s="2">
        <v>115315.76</v>
      </c>
      <c r="F321" s="282"/>
      <c r="G321" s="282">
        <v>0</v>
      </c>
      <c r="H321" s="354">
        <v>45432</v>
      </c>
      <c r="I321" s="20"/>
    </row>
    <row r="322" spans="1:9" ht="19.5" customHeight="1" x14ac:dyDescent="0.2">
      <c r="A322" s="169" t="s">
        <v>1931</v>
      </c>
      <c r="B322" s="86" t="s">
        <v>1932</v>
      </c>
      <c r="C322" s="282">
        <f t="shared" si="8"/>
        <v>168642.19</v>
      </c>
      <c r="D322" s="282"/>
      <c r="E322" s="2">
        <v>168642.19</v>
      </c>
      <c r="F322" s="282"/>
      <c r="G322" s="282">
        <v>0</v>
      </c>
      <c r="H322" s="354">
        <v>45432</v>
      </c>
      <c r="I322" s="20"/>
    </row>
    <row r="323" spans="1:9" ht="19.5" customHeight="1" x14ac:dyDescent="0.2">
      <c r="A323" s="169" t="s">
        <v>1933</v>
      </c>
      <c r="B323" s="86" t="s">
        <v>1607</v>
      </c>
      <c r="C323" s="282">
        <f t="shared" si="8"/>
        <v>110486.52</v>
      </c>
      <c r="D323" s="282"/>
      <c r="E323" s="2">
        <v>110486.52</v>
      </c>
      <c r="F323" s="282"/>
      <c r="G323" s="282">
        <v>0</v>
      </c>
      <c r="H323" s="354">
        <v>45432</v>
      </c>
      <c r="I323" s="20"/>
    </row>
    <row r="324" spans="1:9" ht="19.5" customHeight="1" x14ac:dyDescent="0.2">
      <c r="A324" s="169" t="s">
        <v>1934</v>
      </c>
      <c r="B324" s="86" t="s">
        <v>248</v>
      </c>
      <c r="C324" s="282">
        <f t="shared" si="8"/>
        <v>312518.36</v>
      </c>
      <c r="D324" s="282"/>
      <c r="E324" s="2">
        <v>312518.36</v>
      </c>
      <c r="F324" s="282"/>
      <c r="G324" s="282">
        <v>0</v>
      </c>
      <c r="H324" s="354">
        <v>45432</v>
      </c>
      <c r="I324" s="20"/>
    </row>
    <row r="325" spans="1:9" ht="19.5" customHeight="1" x14ac:dyDescent="0.2">
      <c r="A325" s="169" t="s">
        <v>1935</v>
      </c>
      <c r="B325" s="86" t="s">
        <v>1936</v>
      </c>
      <c r="C325" s="282">
        <f t="shared" si="8"/>
        <v>184148.62</v>
      </c>
      <c r="D325" s="282"/>
      <c r="E325" s="2">
        <v>184148.62</v>
      </c>
      <c r="F325" s="282"/>
      <c r="G325" s="282">
        <v>0</v>
      </c>
      <c r="H325" s="354">
        <v>45432</v>
      </c>
      <c r="I325" s="20"/>
    </row>
    <row r="326" spans="1:9" ht="19.5" customHeight="1" x14ac:dyDescent="0.2">
      <c r="A326" s="169" t="s">
        <v>1937</v>
      </c>
      <c r="B326" s="86" t="s">
        <v>510</v>
      </c>
      <c r="C326" s="282">
        <f t="shared" si="8"/>
        <v>168452.73</v>
      </c>
      <c r="D326" s="282"/>
      <c r="E326" s="2">
        <v>168452.73</v>
      </c>
      <c r="F326" s="282"/>
      <c r="G326" s="282">
        <v>0</v>
      </c>
      <c r="H326" s="354">
        <v>45432</v>
      </c>
      <c r="I326" s="20"/>
    </row>
    <row r="327" spans="1:9" ht="19.5" customHeight="1" x14ac:dyDescent="0.2">
      <c r="A327" s="169" t="s">
        <v>1938</v>
      </c>
      <c r="B327" s="86" t="s">
        <v>608</v>
      </c>
      <c r="C327" s="282">
        <f t="shared" si="8"/>
        <v>48517.38</v>
      </c>
      <c r="D327" s="282"/>
      <c r="E327" s="2">
        <v>48517.38</v>
      </c>
      <c r="F327" s="282"/>
      <c r="G327" s="282">
        <v>0</v>
      </c>
      <c r="H327" s="354">
        <v>45432</v>
      </c>
      <c r="I327" s="20"/>
    </row>
    <row r="328" spans="1:9" ht="19.5" customHeight="1" x14ac:dyDescent="0.2">
      <c r="A328" s="169" t="s">
        <v>1939</v>
      </c>
      <c r="B328" s="86" t="s">
        <v>1940</v>
      </c>
      <c r="C328" s="282">
        <f t="shared" si="8"/>
        <v>102123.48</v>
      </c>
      <c r="D328" s="282"/>
      <c r="E328" s="2">
        <v>102123.48</v>
      </c>
      <c r="F328" s="282"/>
      <c r="G328" s="282">
        <v>0</v>
      </c>
      <c r="H328" s="354">
        <v>45432</v>
      </c>
      <c r="I328" s="20"/>
    </row>
    <row r="329" spans="1:9" ht="19.5" customHeight="1" x14ac:dyDescent="0.2">
      <c r="A329" s="169" t="s">
        <v>1941</v>
      </c>
      <c r="B329" s="86" t="s">
        <v>1942</v>
      </c>
      <c r="C329" s="282">
        <f t="shared" si="8"/>
        <v>189948.04</v>
      </c>
      <c r="D329" s="282"/>
      <c r="E329" s="2">
        <v>189948.04</v>
      </c>
      <c r="F329" s="282"/>
      <c r="G329" s="282">
        <v>0</v>
      </c>
      <c r="H329" s="354">
        <v>45432</v>
      </c>
      <c r="I329" s="20"/>
    </row>
    <row r="330" spans="1:9" ht="19.5" customHeight="1" x14ac:dyDescent="0.2">
      <c r="A330" s="169" t="s">
        <v>1943</v>
      </c>
      <c r="B330" s="86" t="s">
        <v>1944</v>
      </c>
      <c r="C330" s="282">
        <f t="shared" si="8"/>
        <v>105432.9</v>
      </c>
      <c r="D330" s="282"/>
      <c r="E330" s="2">
        <v>105432.9</v>
      </c>
      <c r="F330" s="282"/>
      <c r="G330" s="282">
        <v>0</v>
      </c>
      <c r="H330" s="354">
        <v>45432</v>
      </c>
      <c r="I330" s="20"/>
    </row>
    <row r="331" spans="1:9" ht="19.5" customHeight="1" x14ac:dyDescent="0.2">
      <c r="A331" s="169" t="s">
        <v>1945</v>
      </c>
      <c r="B331" s="86" t="s">
        <v>1946</v>
      </c>
      <c r="C331" s="282">
        <f t="shared" si="8"/>
        <v>171198.9</v>
      </c>
      <c r="D331" s="282"/>
      <c r="E331" s="2">
        <v>171198.9</v>
      </c>
      <c r="F331" s="282"/>
      <c r="G331" s="282">
        <v>0</v>
      </c>
      <c r="H331" s="354">
        <v>45432</v>
      </c>
      <c r="I331" s="20"/>
    </row>
    <row r="332" spans="1:9" ht="19.5" customHeight="1" x14ac:dyDescent="0.2">
      <c r="A332" s="169" t="s">
        <v>1947</v>
      </c>
      <c r="B332" s="86" t="s">
        <v>1948</v>
      </c>
      <c r="C332" s="282">
        <f t="shared" si="8"/>
        <v>161731.84</v>
      </c>
      <c r="D332" s="282"/>
      <c r="E332" s="2">
        <v>161731.84</v>
      </c>
      <c r="F332" s="282"/>
      <c r="G332" s="282">
        <v>0</v>
      </c>
      <c r="H332" s="354">
        <v>45432</v>
      </c>
      <c r="I332" s="20"/>
    </row>
    <row r="333" spans="1:9" ht="19.5" customHeight="1" x14ac:dyDescent="0.2">
      <c r="A333" s="169" t="s">
        <v>1949</v>
      </c>
      <c r="B333" s="86" t="s">
        <v>1950</v>
      </c>
      <c r="C333" s="282">
        <f t="shared" si="8"/>
        <v>52902.31</v>
      </c>
      <c r="D333" s="282"/>
      <c r="E333" s="2">
        <v>52902.31</v>
      </c>
      <c r="F333" s="282"/>
      <c r="G333" s="282">
        <v>0</v>
      </c>
      <c r="H333" s="354">
        <v>45432</v>
      </c>
      <c r="I333" s="20"/>
    </row>
    <row r="334" spans="1:9" ht="19.5" customHeight="1" x14ac:dyDescent="0.2">
      <c r="A334" s="169" t="s">
        <v>1951</v>
      </c>
      <c r="B334" s="86" t="s">
        <v>1952</v>
      </c>
      <c r="C334" s="282">
        <f t="shared" si="8"/>
        <v>68163.86</v>
      </c>
      <c r="D334" s="282"/>
      <c r="E334" s="2">
        <v>68163.86</v>
      </c>
      <c r="F334" s="282"/>
      <c r="G334" s="282">
        <v>0</v>
      </c>
      <c r="H334" s="354">
        <v>45432</v>
      </c>
      <c r="I334" s="20"/>
    </row>
    <row r="335" spans="1:9" ht="19.5" customHeight="1" x14ac:dyDescent="0.2">
      <c r="A335" s="169" t="s">
        <v>1953</v>
      </c>
      <c r="B335" s="86" t="s">
        <v>1954</v>
      </c>
      <c r="C335" s="282">
        <f t="shared" si="8"/>
        <v>176489.74</v>
      </c>
      <c r="D335" s="282"/>
      <c r="E335" s="2">
        <v>176489.74</v>
      </c>
      <c r="F335" s="282"/>
      <c r="G335" s="282">
        <v>0</v>
      </c>
      <c r="H335" s="354">
        <v>45432</v>
      </c>
      <c r="I335" s="20"/>
    </row>
    <row r="336" spans="1:9" ht="19.5" customHeight="1" x14ac:dyDescent="0.2">
      <c r="A336" s="169" t="s">
        <v>1955</v>
      </c>
      <c r="B336" s="86" t="s">
        <v>1864</v>
      </c>
      <c r="C336" s="282">
        <f t="shared" si="8"/>
        <v>127718.57</v>
      </c>
      <c r="D336" s="282"/>
      <c r="E336" s="2">
        <v>127718.57</v>
      </c>
      <c r="F336" s="282"/>
      <c r="G336" s="282">
        <v>0</v>
      </c>
      <c r="H336" s="354">
        <v>45432</v>
      </c>
      <c r="I336" s="20"/>
    </row>
    <row r="337" spans="1:9" ht="19.5" customHeight="1" x14ac:dyDescent="0.2">
      <c r="A337" s="169" t="s">
        <v>1956</v>
      </c>
      <c r="B337" s="86" t="s">
        <v>1957</v>
      </c>
      <c r="C337" s="282">
        <f t="shared" si="8"/>
        <v>179380.8</v>
      </c>
      <c r="D337" s="282"/>
      <c r="E337" s="2">
        <v>179380.8</v>
      </c>
      <c r="F337" s="282"/>
      <c r="G337" s="282">
        <v>0</v>
      </c>
      <c r="H337" s="354">
        <v>45432</v>
      </c>
      <c r="I337" s="20"/>
    </row>
    <row r="338" spans="1:9" ht="19.5" customHeight="1" x14ac:dyDescent="0.2">
      <c r="A338" s="169" t="s">
        <v>1958</v>
      </c>
      <c r="B338" s="86" t="s">
        <v>1866</v>
      </c>
      <c r="C338" s="282">
        <f t="shared" si="8"/>
        <v>6670.61</v>
      </c>
      <c r="D338" s="282"/>
      <c r="E338" s="2">
        <v>6670.61</v>
      </c>
      <c r="F338" s="282"/>
      <c r="G338" s="282">
        <v>0</v>
      </c>
      <c r="H338" s="354">
        <v>45432</v>
      </c>
      <c r="I338" s="20"/>
    </row>
    <row r="339" spans="1:9" ht="19.5" customHeight="1" x14ac:dyDescent="0.2">
      <c r="A339" s="169" t="s">
        <v>1959</v>
      </c>
      <c r="B339" s="86" t="s">
        <v>1960</v>
      </c>
      <c r="C339" s="282">
        <f t="shared" si="8"/>
        <v>192589.93</v>
      </c>
      <c r="D339" s="282"/>
      <c r="E339" s="2">
        <v>192589.93</v>
      </c>
      <c r="F339" s="282"/>
      <c r="G339" s="282">
        <v>0</v>
      </c>
      <c r="H339" s="354">
        <v>45432</v>
      </c>
      <c r="I339" s="20"/>
    </row>
    <row r="340" spans="1:9" ht="19.5" customHeight="1" x14ac:dyDescent="0.2">
      <c r="A340" s="169" t="s">
        <v>1961</v>
      </c>
      <c r="B340" s="86" t="s">
        <v>120</v>
      </c>
      <c r="C340" s="282">
        <f t="shared" si="8"/>
        <v>160439.99</v>
      </c>
      <c r="D340" s="282"/>
      <c r="E340" s="2">
        <v>160439.99</v>
      </c>
      <c r="F340" s="282"/>
      <c r="G340" s="282">
        <v>0</v>
      </c>
      <c r="H340" s="354">
        <v>45432</v>
      </c>
      <c r="I340" s="20"/>
    </row>
    <row r="341" spans="1:9" ht="19.5" customHeight="1" x14ac:dyDescent="0.2">
      <c r="A341" s="169" t="s">
        <v>1962</v>
      </c>
      <c r="B341" s="86" t="s">
        <v>1963</v>
      </c>
      <c r="C341" s="282">
        <f t="shared" si="8"/>
        <v>182846.29</v>
      </c>
      <c r="D341" s="282"/>
      <c r="E341" s="2">
        <v>182846.29</v>
      </c>
      <c r="F341" s="282"/>
      <c r="G341" s="282">
        <v>0</v>
      </c>
      <c r="H341" s="354">
        <v>45432</v>
      </c>
      <c r="I341" s="20"/>
    </row>
    <row r="342" spans="1:9" ht="19.5" customHeight="1" x14ac:dyDescent="0.2">
      <c r="A342" s="169" t="s">
        <v>1964</v>
      </c>
      <c r="B342" s="86" t="s">
        <v>248</v>
      </c>
      <c r="C342" s="282">
        <f t="shared" si="8"/>
        <v>554851.09</v>
      </c>
      <c r="D342" s="282"/>
      <c r="E342" s="2">
        <v>554851.09</v>
      </c>
      <c r="F342" s="282"/>
      <c r="G342" s="282">
        <v>0</v>
      </c>
      <c r="H342" s="354">
        <v>45432</v>
      </c>
      <c r="I342" s="20"/>
    </row>
    <row r="343" spans="1:9" ht="19.5" customHeight="1" x14ac:dyDescent="0.2">
      <c r="A343" s="169" t="s">
        <v>1965</v>
      </c>
      <c r="B343" s="86" t="s">
        <v>326</v>
      </c>
      <c r="C343" s="282">
        <f t="shared" si="8"/>
        <v>108072.19</v>
      </c>
      <c r="D343" s="282"/>
      <c r="E343" s="2">
        <v>108072.19</v>
      </c>
      <c r="F343" s="282"/>
      <c r="G343" s="282">
        <v>0</v>
      </c>
      <c r="H343" s="354">
        <v>45432</v>
      </c>
      <c r="I343" s="20"/>
    </row>
    <row r="344" spans="1:9" ht="19.5" customHeight="1" x14ac:dyDescent="0.2">
      <c r="A344" s="169" t="s">
        <v>1966</v>
      </c>
      <c r="B344" s="86" t="s">
        <v>326</v>
      </c>
      <c r="C344" s="282">
        <f t="shared" si="8"/>
        <v>128574.43</v>
      </c>
      <c r="D344" s="282"/>
      <c r="E344" s="2">
        <v>128574.43</v>
      </c>
      <c r="F344" s="282"/>
      <c r="G344" s="282">
        <v>0</v>
      </c>
      <c r="H344" s="354">
        <v>45432</v>
      </c>
      <c r="I344" s="20"/>
    </row>
    <row r="345" spans="1:9" ht="19.5" customHeight="1" x14ac:dyDescent="0.2">
      <c r="A345" s="169" t="s">
        <v>1967</v>
      </c>
      <c r="B345" s="86" t="s">
        <v>246</v>
      </c>
      <c r="C345" s="282">
        <f t="shared" si="8"/>
        <v>91696.3</v>
      </c>
      <c r="D345" s="282"/>
      <c r="E345" s="2">
        <v>91696.3</v>
      </c>
      <c r="F345" s="282"/>
      <c r="G345" s="282">
        <v>0</v>
      </c>
      <c r="H345" s="354">
        <v>45432</v>
      </c>
      <c r="I345" s="20"/>
    </row>
    <row r="346" spans="1:9" ht="19.5" customHeight="1" x14ac:dyDescent="0.2">
      <c r="A346" s="169" t="s">
        <v>1968</v>
      </c>
      <c r="B346" s="86" t="s">
        <v>326</v>
      </c>
      <c r="C346" s="282">
        <f t="shared" si="8"/>
        <v>471543.63</v>
      </c>
      <c r="D346" s="282"/>
      <c r="E346" s="2">
        <v>471543.63</v>
      </c>
      <c r="F346" s="282"/>
      <c r="G346" s="282">
        <v>0</v>
      </c>
      <c r="H346" s="354">
        <v>45432</v>
      </c>
      <c r="I346" s="20"/>
    </row>
    <row r="347" spans="1:9" ht="19.5" customHeight="1" x14ac:dyDescent="0.2">
      <c r="A347" s="169" t="s">
        <v>1969</v>
      </c>
      <c r="B347" s="86" t="s">
        <v>286</v>
      </c>
      <c r="C347" s="282">
        <f t="shared" si="8"/>
        <v>84854</v>
      </c>
      <c r="D347" s="282"/>
      <c r="E347" s="2">
        <v>84854</v>
      </c>
      <c r="F347" s="282"/>
      <c r="G347" s="282">
        <v>0</v>
      </c>
      <c r="H347" s="354">
        <v>45432</v>
      </c>
      <c r="I347" s="20"/>
    </row>
    <row r="348" spans="1:9" ht="19.5" customHeight="1" x14ac:dyDescent="0.2">
      <c r="A348" s="169" t="s">
        <v>1970</v>
      </c>
      <c r="B348" s="86" t="s">
        <v>326</v>
      </c>
      <c r="C348" s="282">
        <f t="shared" si="8"/>
        <v>211221.72</v>
      </c>
      <c r="D348" s="282"/>
      <c r="E348" s="2">
        <v>211221.72</v>
      </c>
      <c r="F348" s="282"/>
      <c r="G348" s="282">
        <v>0</v>
      </c>
      <c r="H348" s="354">
        <v>45432</v>
      </c>
      <c r="I348" s="20"/>
    </row>
    <row r="349" spans="1:9" ht="19.5" customHeight="1" x14ac:dyDescent="0.2">
      <c r="A349" s="169" t="s">
        <v>1971</v>
      </c>
      <c r="B349" s="86" t="s">
        <v>1972</v>
      </c>
      <c r="C349" s="282">
        <f t="shared" si="8"/>
        <v>35519.550000000003</v>
      </c>
      <c r="D349" s="282"/>
      <c r="E349" s="2">
        <v>35519.550000000003</v>
      </c>
      <c r="F349" s="282"/>
      <c r="G349" s="282">
        <v>0</v>
      </c>
      <c r="H349" s="354">
        <v>45432</v>
      </c>
      <c r="I349" s="20"/>
    </row>
    <row r="350" spans="1:9" ht="19.5" customHeight="1" x14ac:dyDescent="0.2">
      <c r="A350" s="169" t="s">
        <v>1973</v>
      </c>
      <c r="B350" s="86" t="s">
        <v>235</v>
      </c>
      <c r="C350" s="282">
        <f t="shared" si="8"/>
        <v>15000.26</v>
      </c>
      <c r="D350" s="282"/>
      <c r="E350" s="2">
        <v>15000.26</v>
      </c>
      <c r="F350" s="282"/>
      <c r="G350" s="282">
        <v>0</v>
      </c>
      <c r="H350" s="354">
        <v>45432</v>
      </c>
      <c r="I350" s="20"/>
    </row>
    <row r="351" spans="1:9" ht="19.5" customHeight="1" x14ac:dyDescent="0.2">
      <c r="A351" s="86" t="s">
        <v>2078</v>
      </c>
      <c r="B351" s="86" t="s">
        <v>180</v>
      </c>
      <c r="C351" s="282">
        <f t="shared" si="8"/>
        <v>109729.39</v>
      </c>
      <c r="D351" s="282"/>
      <c r="E351" s="2">
        <v>109729.39</v>
      </c>
      <c r="F351" s="282"/>
      <c r="G351" s="282">
        <v>0</v>
      </c>
      <c r="H351" s="403">
        <v>45436</v>
      </c>
      <c r="I351" s="20"/>
    </row>
    <row r="352" spans="1:9" ht="19.5" customHeight="1" x14ac:dyDescent="0.2">
      <c r="A352" s="86" t="s">
        <v>2079</v>
      </c>
      <c r="B352" s="86" t="s">
        <v>2080</v>
      </c>
      <c r="C352" s="282">
        <f t="shared" si="8"/>
        <v>124739.76</v>
      </c>
      <c r="D352" s="282"/>
      <c r="E352" s="2">
        <v>124739.76</v>
      </c>
      <c r="F352" s="282"/>
      <c r="G352" s="282">
        <v>0</v>
      </c>
      <c r="H352" s="403">
        <v>45436</v>
      </c>
      <c r="I352" s="20"/>
    </row>
    <row r="353" spans="1:13" ht="19.5" customHeight="1" x14ac:dyDescent="0.2">
      <c r="A353" s="86" t="s">
        <v>2081</v>
      </c>
      <c r="B353" s="86" t="s">
        <v>1946</v>
      </c>
      <c r="C353" s="282">
        <f t="shared" si="8"/>
        <v>12544.84</v>
      </c>
      <c r="D353" s="282"/>
      <c r="E353" s="2">
        <v>12544.84</v>
      </c>
      <c r="F353" s="282"/>
      <c r="G353" s="282">
        <v>0</v>
      </c>
      <c r="H353" s="403">
        <v>45436</v>
      </c>
      <c r="I353" s="20"/>
    </row>
    <row r="354" spans="1:13" ht="19.5" customHeight="1" x14ac:dyDescent="0.2">
      <c r="A354" s="86" t="s">
        <v>2082</v>
      </c>
      <c r="B354" s="86" t="s">
        <v>647</v>
      </c>
      <c r="C354" s="282">
        <f t="shared" si="8"/>
        <v>359342.14</v>
      </c>
      <c r="D354" s="282"/>
      <c r="E354" s="2">
        <v>359342.14</v>
      </c>
      <c r="F354" s="282"/>
      <c r="G354" s="282">
        <v>0</v>
      </c>
      <c r="H354" s="403">
        <v>45436</v>
      </c>
      <c r="I354" s="20"/>
    </row>
    <row r="355" spans="1:13" ht="19.5" customHeight="1" x14ac:dyDescent="0.2">
      <c r="A355" s="356" t="s">
        <v>1881</v>
      </c>
      <c r="B355" s="357"/>
      <c r="C355" s="358">
        <f>SUM(C319:C354)</f>
        <v>5597432.7899999972</v>
      </c>
      <c r="D355" s="358">
        <f t="shared" ref="D355:G355" si="9">SUM(D319:D354)</f>
        <v>0</v>
      </c>
      <c r="E355" s="358">
        <f t="shared" si="9"/>
        <v>5597432.7899999972</v>
      </c>
      <c r="F355" s="358">
        <f t="shared" si="9"/>
        <v>0</v>
      </c>
      <c r="G355" s="358">
        <f t="shared" si="9"/>
        <v>0</v>
      </c>
      <c r="H355" s="359"/>
      <c r="I355" s="20"/>
    </row>
    <row r="356" spans="1:13" ht="19.5" customHeight="1" x14ac:dyDescent="0.25">
      <c r="A356" s="410" t="s">
        <v>2084</v>
      </c>
      <c r="B356" s="411" t="s">
        <v>2093</v>
      </c>
      <c r="C356" s="282">
        <f>SUM(D356:G356)</f>
        <v>106992.42</v>
      </c>
      <c r="D356" s="283"/>
      <c r="E356" s="282">
        <v>106992.42</v>
      </c>
      <c r="F356" s="283"/>
      <c r="G356" s="282">
        <v>0</v>
      </c>
      <c r="H356" s="403">
        <v>45461</v>
      </c>
      <c r="I356" s="20"/>
    </row>
    <row r="357" spans="1:13" ht="19.5" customHeight="1" x14ac:dyDescent="0.25">
      <c r="A357" s="410" t="s">
        <v>2085</v>
      </c>
      <c r="B357" s="411" t="s">
        <v>2090</v>
      </c>
      <c r="C357" s="282">
        <f t="shared" ref="C357:C364" si="10">SUM(D357:G357)</f>
        <v>119993.27</v>
      </c>
      <c r="D357" s="283"/>
      <c r="E357" s="282">
        <v>119993.27</v>
      </c>
      <c r="F357" s="283"/>
      <c r="G357" s="282">
        <v>0</v>
      </c>
      <c r="H357" s="403">
        <v>45461</v>
      </c>
      <c r="I357" s="20"/>
    </row>
    <row r="358" spans="1:13" ht="19.5" customHeight="1" x14ac:dyDescent="0.25">
      <c r="A358" s="410" t="s">
        <v>2086</v>
      </c>
      <c r="B358" s="411" t="s">
        <v>1404</v>
      </c>
      <c r="C358" s="282">
        <f t="shared" si="10"/>
        <v>93808.23</v>
      </c>
      <c r="D358" s="283"/>
      <c r="E358" s="282">
        <v>93808.23</v>
      </c>
      <c r="F358" s="283"/>
      <c r="G358" s="282">
        <v>0</v>
      </c>
      <c r="H358" s="403">
        <v>45461</v>
      </c>
      <c r="I358" s="20"/>
    </row>
    <row r="359" spans="1:13" ht="19.5" customHeight="1" x14ac:dyDescent="0.25">
      <c r="A359" s="410" t="s">
        <v>2087</v>
      </c>
      <c r="B359" s="411" t="s">
        <v>2092</v>
      </c>
      <c r="C359" s="282">
        <f t="shared" si="10"/>
        <v>27855.39</v>
      </c>
      <c r="D359" s="283"/>
      <c r="E359" s="282">
        <v>27855.39</v>
      </c>
      <c r="F359" s="283"/>
      <c r="G359" s="282">
        <v>0</v>
      </c>
      <c r="H359" s="403">
        <v>45461</v>
      </c>
      <c r="I359" s="20"/>
    </row>
    <row r="360" spans="1:13" ht="19.5" customHeight="1" x14ac:dyDescent="0.25">
      <c r="A360" s="410" t="s">
        <v>2088</v>
      </c>
      <c r="B360" s="411" t="s">
        <v>2092</v>
      </c>
      <c r="C360" s="282">
        <f t="shared" si="10"/>
        <v>39285.54</v>
      </c>
      <c r="D360" s="283"/>
      <c r="E360" s="282">
        <v>39285.54</v>
      </c>
      <c r="F360" s="283"/>
      <c r="G360" s="282">
        <v>0</v>
      </c>
      <c r="H360" s="403">
        <v>45461</v>
      </c>
      <c r="I360" s="20"/>
    </row>
    <row r="361" spans="1:13" ht="19.5" customHeight="1" x14ac:dyDescent="0.2">
      <c r="A361" s="287" t="s">
        <v>2108</v>
      </c>
      <c r="B361" s="86" t="s">
        <v>2109</v>
      </c>
      <c r="C361" s="282">
        <f t="shared" si="10"/>
        <v>57032.959999999999</v>
      </c>
      <c r="D361" s="283"/>
      <c r="E361" s="2">
        <v>57032.959999999999</v>
      </c>
      <c r="F361" s="283"/>
      <c r="G361" s="282">
        <v>0</v>
      </c>
      <c r="H361" s="403">
        <v>45471</v>
      </c>
      <c r="I361" s="20"/>
    </row>
    <row r="362" spans="1:13" ht="19.5" customHeight="1" x14ac:dyDescent="0.2">
      <c r="A362" s="287" t="s">
        <v>2110</v>
      </c>
      <c r="B362" s="86" t="s">
        <v>2111</v>
      </c>
      <c r="C362" s="282">
        <f t="shared" si="10"/>
        <v>61349.06</v>
      </c>
      <c r="D362" s="283"/>
      <c r="E362" s="2">
        <v>61349.06</v>
      </c>
      <c r="F362" s="283"/>
      <c r="G362" s="282">
        <v>0</v>
      </c>
      <c r="H362" s="403">
        <v>45471</v>
      </c>
      <c r="I362" s="20"/>
    </row>
    <row r="363" spans="1:13" ht="19.5" customHeight="1" x14ac:dyDescent="0.2">
      <c r="A363" s="287" t="s">
        <v>2112</v>
      </c>
      <c r="B363" s="86" t="s">
        <v>2113</v>
      </c>
      <c r="C363" s="282">
        <f t="shared" si="10"/>
        <v>44453.120000000003</v>
      </c>
      <c r="D363" s="283"/>
      <c r="E363" s="2">
        <v>44453.120000000003</v>
      </c>
      <c r="F363" s="283"/>
      <c r="G363" s="282">
        <v>0</v>
      </c>
      <c r="H363" s="403">
        <v>45471</v>
      </c>
      <c r="I363" s="20"/>
    </row>
    <row r="364" spans="1:13" ht="19.5" customHeight="1" x14ac:dyDescent="0.2">
      <c r="A364" s="287" t="s">
        <v>2114</v>
      </c>
      <c r="B364" s="86" t="s">
        <v>2115</v>
      </c>
      <c r="C364" s="282">
        <f t="shared" si="10"/>
        <v>11629.89</v>
      </c>
      <c r="D364" s="283"/>
      <c r="E364" s="2">
        <v>11629.89</v>
      </c>
      <c r="F364" s="283"/>
      <c r="G364" s="282">
        <v>0</v>
      </c>
      <c r="H364" s="403">
        <v>45471</v>
      </c>
      <c r="I364" s="20"/>
    </row>
    <row r="365" spans="1:13" ht="19.5" customHeight="1" x14ac:dyDescent="0.2">
      <c r="A365" s="355" t="s">
        <v>2083</v>
      </c>
      <c r="B365" s="324"/>
      <c r="C365" s="74">
        <f>SUM(C356:C364)</f>
        <v>562399.88</v>
      </c>
      <c r="D365" s="74">
        <f t="shared" ref="D365:G365" si="11">SUM(D356:D364)</f>
        <v>0</v>
      </c>
      <c r="E365" s="74">
        <f t="shared" si="11"/>
        <v>562399.88</v>
      </c>
      <c r="F365" s="74">
        <f t="shared" si="11"/>
        <v>0</v>
      </c>
      <c r="G365" s="74">
        <f t="shared" si="11"/>
        <v>0</v>
      </c>
      <c r="H365" s="174"/>
      <c r="I365" s="20"/>
    </row>
    <row r="366" spans="1:13" ht="27" customHeight="1" thickBot="1" x14ac:dyDescent="0.25">
      <c r="A366" s="362" t="s">
        <v>17</v>
      </c>
      <c r="B366" s="363"/>
      <c r="C366" s="364">
        <f>C222+C100+C318+C355+C365</f>
        <v>39935346.240000002</v>
      </c>
      <c r="D366" s="364">
        <f t="shared" ref="D366:G366" si="12">D222+D100+D318+D355+D365</f>
        <v>0</v>
      </c>
      <c r="E366" s="364">
        <f t="shared" si="12"/>
        <v>39935346.240000002</v>
      </c>
      <c r="F366" s="364">
        <f t="shared" si="12"/>
        <v>0</v>
      </c>
      <c r="G366" s="364">
        <f t="shared" si="12"/>
        <v>0</v>
      </c>
      <c r="H366" s="365"/>
      <c r="I366" s="20"/>
    </row>
    <row r="367" spans="1:13" ht="22.5" customHeight="1" x14ac:dyDescent="0.2">
      <c r="A367" s="198"/>
      <c r="B367" s="198"/>
      <c r="C367" s="199"/>
      <c r="D367" s="199"/>
      <c r="E367" s="198"/>
      <c r="F367" s="199"/>
      <c r="G367" s="198"/>
      <c r="H367" s="199"/>
      <c r="I367" s="20"/>
    </row>
    <row r="368" spans="1:13" s="6" customFormat="1" ht="18" customHeight="1" thickBot="1" x14ac:dyDescent="0.25">
      <c r="A368"/>
      <c r="B368" s="3"/>
      <c r="C368" s="4"/>
      <c r="D368" s="4"/>
      <c r="E368" s="4"/>
      <c r="F368" s="4"/>
      <c r="G368" s="4"/>
      <c r="H368" s="10"/>
      <c r="J368" s="90"/>
      <c r="K368" s="90"/>
      <c r="L368" s="90"/>
      <c r="M368" s="90"/>
    </row>
    <row r="369" spans="1:13" s="6" customFormat="1" ht="16.5" customHeight="1" thickBot="1" x14ac:dyDescent="0.25">
      <c r="A369"/>
      <c r="B369"/>
      <c r="C369"/>
      <c r="D369" s="261" t="s">
        <v>52</v>
      </c>
      <c r="E369" s="262" t="s">
        <v>53</v>
      </c>
      <c r="F369" s="262" t="s">
        <v>54</v>
      </c>
      <c r="G369" s="263" t="s">
        <v>55</v>
      </c>
      <c r="H369" s="5"/>
      <c r="I369"/>
      <c r="J369" s="90"/>
      <c r="K369" s="90"/>
      <c r="L369" s="90"/>
      <c r="M369" s="90"/>
    </row>
    <row r="370" spans="1:13" s="6" customFormat="1" ht="25.5" customHeight="1" x14ac:dyDescent="0.2">
      <c r="A370" s="180" t="s">
        <v>44</v>
      </c>
      <c r="B370" s="97"/>
      <c r="C370" s="264">
        <f>C366-C371</f>
        <v>39935346.240000002</v>
      </c>
      <c r="D370" s="264">
        <f>SUM(D366-D371)</f>
        <v>0</v>
      </c>
      <c r="E370" s="264">
        <f t="shared" ref="E370:G370" si="13">SUM(E366-E371)</f>
        <v>39935346.240000002</v>
      </c>
      <c r="F370" s="264">
        <f t="shared" si="13"/>
        <v>0</v>
      </c>
      <c r="G370" s="389">
        <f t="shared" si="13"/>
        <v>0</v>
      </c>
      <c r="H370" s="5"/>
      <c r="I370"/>
      <c r="J370" s="59"/>
      <c r="L370" s="90"/>
      <c r="M370" s="90"/>
    </row>
    <row r="371" spans="1:13" s="6" customFormat="1" ht="22.5" customHeight="1" x14ac:dyDescent="0.2">
      <c r="A371" s="139" t="s">
        <v>43</v>
      </c>
      <c r="B371" s="86"/>
      <c r="C371" s="136">
        <f>SUM(D371:G371)</f>
        <v>0</v>
      </c>
      <c r="D371" s="136">
        <f>D84+D85+D86</f>
        <v>0</v>
      </c>
      <c r="E371" s="136">
        <v>0</v>
      </c>
      <c r="F371" s="136">
        <f>F84+F85+F86</f>
        <v>0</v>
      </c>
      <c r="G371" s="265">
        <f>G84+G85+G86</f>
        <v>0</v>
      </c>
      <c r="H371" s="5"/>
      <c r="I371"/>
      <c r="J371" s="59"/>
      <c r="L371" s="90"/>
      <c r="M371" s="90"/>
    </row>
    <row r="372" spans="1:13" s="6" customFormat="1" x14ac:dyDescent="0.2">
      <c r="A372" s="251" t="s">
        <v>19</v>
      </c>
      <c r="B372" s="107"/>
      <c r="C372" s="108">
        <f>SUM(C370:C371)</f>
        <v>39935346.240000002</v>
      </c>
      <c r="D372" s="108">
        <f t="shared" ref="D372:G372" si="14">SUM(D370:D371)</f>
        <v>0</v>
      </c>
      <c r="E372" s="108">
        <f t="shared" si="14"/>
        <v>39935346.240000002</v>
      </c>
      <c r="F372" s="108">
        <f t="shared" si="14"/>
        <v>0</v>
      </c>
      <c r="G372" s="252">
        <f t="shared" si="14"/>
        <v>0</v>
      </c>
      <c r="H372" s="5"/>
      <c r="I372"/>
      <c r="J372" s="59"/>
      <c r="L372" s="90"/>
      <c r="M372" s="90"/>
    </row>
    <row r="373" spans="1:13" s="6" customFormat="1" ht="22.5" customHeight="1" x14ac:dyDescent="0.2">
      <c r="A373" s="253" t="s">
        <v>101</v>
      </c>
      <c r="B373" s="186"/>
      <c r="C373" s="196">
        <f>C378</f>
        <v>0</v>
      </c>
      <c r="D373" s="196">
        <f t="shared" ref="D373:G373" si="15">D378</f>
        <v>0</v>
      </c>
      <c r="E373" s="196">
        <f t="shared" si="15"/>
        <v>0</v>
      </c>
      <c r="F373" s="196">
        <f t="shared" si="15"/>
        <v>0</v>
      </c>
      <c r="G373" s="254">
        <f t="shared" si="15"/>
        <v>0</v>
      </c>
      <c r="H373" s="5"/>
      <c r="I373"/>
      <c r="J373" s="59"/>
      <c r="L373" s="90"/>
      <c r="M373" s="90"/>
    </row>
    <row r="374" spans="1:13" s="6" customFormat="1" ht="22.5" customHeight="1" thickBot="1" x14ac:dyDescent="0.25">
      <c r="A374" s="131" t="s">
        <v>100</v>
      </c>
      <c r="B374" s="266"/>
      <c r="C374" s="132">
        <f>C372-C373</f>
        <v>39935346.240000002</v>
      </c>
      <c r="D374" s="132">
        <f t="shared" ref="D374:G374" si="16">D372-D373</f>
        <v>0</v>
      </c>
      <c r="E374" s="132">
        <f t="shared" si="16"/>
        <v>39935346.240000002</v>
      </c>
      <c r="F374" s="132">
        <f t="shared" si="16"/>
        <v>0</v>
      </c>
      <c r="G374" s="267">
        <f t="shared" si="16"/>
        <v>0</v>
      </c>
      <c r="H374" s="5"/>
      <c r="I374"/>
      <c r="J374" s="59"/>
      <c r="L374" s="90"/>
      <c r="M374" s="90"/>
    </row>
    <row r="375" spans="1:13" s="6" customFormat="1" ht="22.5" customHeight="1" thickBot="1" x14ac:dyDescent="0.25">
      <c r="A375"/>
      <c r="B375"/>
      <c r="C375"/>
      <c r="D375"/>
      <c r="E375"/>
      <c r="F375"/>
      <c r="G375"/>
      <c r="H375" s="5"/>
      <c r="I375"/>
      <c r="J375" s="59"/>
      <c r="L375" s="90"/>
      <c r="M375" s="90"/>
    </row>
    <row r="376" spans="1:13" s="6" customFormat="1" ht="22.5" customHeight="1" thickBot="1" x14ac:dyDescent="0.25">
      <c r="A376" s="104" t="s">
        <v>18</v>
      </c>
      <c r="B376" s="127"/>
      <c r="C376" s="117"/>
      <c r="D376" s="244" t="s">
        <v>48</v>
      </c>
      <c r="E376" s="245" t="s">
        <v>49</v>
      </c>
      <c r="F376" s="244" t="s">
        <v>50</v>
      </c>
      <c r="G376" s="246" t="s">
        <v>51</v>
      </c>
      <c r="H376" s="10"/>
      <c r="I376"/>
      <c r="J376" s="59"/>
      <c r="L376" s="90"/>
      <c r="M376" s="90"/>
    </row>
    <row r="377" spans="1:13" s="6" customFormat="1" x14ac:dyDescent="0.2">
      <c r="A377" s="137"/>
      <c r="B377" s="128"/>
      <c r="C377" s="2"/>
      <c r="D377" s="2"/>
      <c r="E377" s="2"/>
      <c r="F377" s="188"/>
      <c r="G377" s="2"/>
      <c r="H377" s="187"/>
      <c r="I377"/>
      <c r="J377" s="59"/>
      <c r="L377" s="90"/>
      <c r="M377" s="90"/>
    </row>
    <row r="378" spans="1:13" s="6" customFormat="1" ht="22.5" customHeight="1" x14ac:dyDescent="0.2">
      <c r="A378" s="107" t="s">
        <v>19</v>
      </c>
      <c r="B378" s="130"/>
      <c r="C378" s="108"/>
      <c r="D378" s="108"/>
      <c r="E378" s="108"/>
      <c r="F378" s="108"/>
      <c r="G378" s="108"/>
      <c r="H378" s="5"/>
      <c r="I378"/>
      <c r="J378" s="59"/>
      <c r="L378" s="90"/>
      <c r="M378" s="90"/>
    </row>
    <row r="379" spans="1:13" s="6" customFormat="1" x14ac:dyDescent="0.2">
      <c r="A379"/>
      <c r="B379"/>
      <c r="C379"/>
      <c r="D379"/>
      <c r="E379"/>
      <c r="F379"/>
      <c r="G379"/>
      <c r="H379" s="5"/>
      <c r="I379"/>
      <c r="J379" s="59"/>
      <c r="L379" s="90"/>
      <c r="M379" s="90"/>
    </row>
    <row r="380" spans="1:13" s="6" customFormat="1" ht="22.5" customHeight="1" x14ac:dyDescent="0.2">
      <c r="A380"/>
      <c r="B380"/>
      <c r="C380"/>
      <c r="D380"/>
      <c r="E380"/>
      <c r="F380"/>
      <c r="G380"/>
      <c r="H380" s="5"/>
      <c r="I380"/>
      <c r="J380" s="59"/>
      <c r="L380" s="90"/>
      <c r="M380" s="90"/>
    </row>
    <row r="381" spans="1:13" s="6" customFormat="1" ht="15.75" customHeight="1" x14ac:dyDescent="0.2">
      <c r="A381"/>
      <c r="B381"/>
      <c r="C381"/>
      <c r="D381"/>
      <c r="E381"/>
      <c r="F381"/>
      <c r="G381"/>
      <c r="H381" s="5"/>
      <c r="I381"/>
      <c r="J381" s="59"/>
      <c r="L381" s="90"/>
      <c r="M381" s="90"/>
    </row>
    <row r="382" spans="1:13" s="6" customFormat="1" ht="22.5" customHeight="1" x14ac:dyDescent="0.2">
      <c r="A382"/>
      <c r="B382"/>
      <c r="C382"/>
      <c r="D382"/>
      <c r="E382"/>
      <c r="F382"/>
      <c r="G382"/>
      <c r="H382" s="5"/>
      <c r="I382"/>
      <c r="J382" s="59"/>
      <c r="L382" s="90"/>
      <c r="M382" s="90"/>
    </row>
    <row r="383" spans="1:13" s="6" customFormat="1" ht="22.5" customHeight="1" x14ac:dyDescent="0.2">
      <c r="A383"/>
      <c r="B383"/>
      <c r="C383"/>
      <c r="D383"/>
      <c r="E383"/>
      <c r="F383"/>
      <c r="G383"/>
      <c r="H383" s="5"/>
      <c r="I383"/>
      <c r="J383" s="59"/>
      <c r="L383" s="90"/>
      <c r="M383" s="90"/>
    </row>
    <row r="384" spans="1:13" s="6" customFormat="1" ht="18.75" customHeight="1" x14ac:dyDescent="0.2">
      <c r="A384"/>
      <c r="B384"/>
      <c r="C384"/>
      <c r="D384"/>
      <c r="E384"/>
      <c r="F384"/>
      <c r="G384"/>
      <c r="H384" s="5"/>
      <c r="I384"/>
      <c r="J384" s="59"/>
      <c r="L384" s="90"/>
      <c r="M384" s="90"/>
    </row>
    <row r="385" spans="1:13" s="6" customFormat="1" x14ac:dyDescent="0.2">
      <c r="A385"/>
      <c r="B385"/>
      <c r="C385"/>
      <c r="D385"/>
      <c r="E385"/>
      <c r="F385"/>
      <c r="G385"/>
      <c r="H385" s="5"/>
      <c r="I385"/>
      <c r="J385" s="59"/>
      <c r="L385" s="90"/>
      <c r="M385" s="90"/>
    </row>
    <row r="386" spans="1:13" s="6" customFormat="1" ht="20.25" customHeight="1" x14ac:dyDescent="0.2">
      <c r="A386"/>
      <c r="B386"/>
      <c r="C386"/>
      <c r="D386"/>
      <c r="E386"/>
      <c r="F386"/>
      <c r="G386"/>
      <c r="H386" s="5"/>
      <c r="I386"/>
      <c r="J386" s="59"/>
      <c r="L386" s="90"/>
      <c r="M386" s="90"/>
    </row>
    <row r="387" spans="1:13" s="6" customFormat="1" ht="19.5" customHeight="1" x14ac:dyDescent="0.2">
      <c r="A387"/>
      <c r="B387"/>
      <c r="C387"/>
      <c r="D387"/>
      <c r="E387"/>
      <c r="F387"/>
      <c r="G387"/>
      <c r="H387" s="5"/>
      <c r="I387"/>
      <c r="J387" s="59"/>
      <c r="L387" s="90"/>
      <c r="M387" s="90"/>
    </row>
    <row r="388" spans="1:13" s="6" customFormat="1" ht="19.5" customHeight="1" x14ac:dyDescent="0.2">
      <c r="A388"/>
      <c r="B388"/>
      <c r="C388"/>
      <c r="D388"/>
      <c r="E388"/>
      <c r="F388"/>
      <c r="G388"/>
      <c r="H388" s="5"/>
      <c r="I388"/>
      <c r="J388" s="59"/>
      <c r="L388" s="90"/>
      <c r="M388" s="90"/>
    </row>
    <row r="389" spans="1:13" s="6" customFormat="1" ht="19.5" customHeight="1" x14ac:dyDescent="0.2">
      <c r="A389"/>
      <c r="B389"/>
      <c r="C389"/>
      <c r="D389"/>
      <c r="E389"/>
      <c r="F389"/>
      <c r="G389"/>
      <c r="H389" s="5"/>
      <c r="I389"/>
      <c r="J389" s="59"/>
      <c r="L389" s="90"/>
      <c r="M389" s="90"/>
    </row>
    <row r="390" spans="1:13" s="6" customFormat="1" ht="19.5" customHeight="1" x14ac:dyDescent="0.2">
      <c r="A390"/>
      <c r="B390"/>
      <c r="C390"/>
      <c r="D390"/>
      <c r="E390"/>
      <c r="F390"/>
      <c r="G390"/>
      <c r="H390" s="5"/>
      <c r="I390"/>
      <c r="J390" s="59"/>
      <c r="L390" s="90"/>
      <c r="M390" s="90"/>
    </row>
    <row r="391" spans="1:13" s="6" customFormat="1" ht="19.5" customHeight="1" x14ac:dyDescent="0.2">
      <c r="A391"/>
      <c r="B391"/>
      <c r="C391"/>
      <c r="D391"/>
      <c r="E391"/>
      <c r="F391"/>
      <c r="G391"/>
      <c r="H391" s="5"/>
      <c r="I391"/>
      <c r="J391" s="59"/>
      <c r="L391" s="90"/>
      <c r="M391" s="90"/>
    </row>
    <row r="392" spans="1:13" s="6" customFormat="1" ht="19.5" customHeight="1" x14ac:dyDescent="0.2">
      <c r="A392"/>
      <c r="B392"/>
      <c r="C392"/>
      <c r="D392"/>
      <c r="E392"/>
      <c r="F392"/>
      <c r="G392"/>
      <c r="H392" s="5"/>
      <c r="I392"/>
      <c r="J392" s="59"/>
      <c r="L392" s="90"/>
      <c r="M392" s="90"/>
    </row>
    <row r="393" spans="1:13" s="6" customFormat="1" ht="19.5" customHeight="1" x14ac:dyDescent="0.2">
      <c r="A393"/>
      <c r="B393"/>
      <c r="C393"/>
      <c r="D393"/>
      <c r="E393"/>
      <c r="F393"/>
      <c r="G393"/>
      <c r="H393" s="5"/>
      <c r="I393"/>
      <c r="J393" s="59"/>
      <c r="L393" s="90"/>
      <c r="M393" s="90"/>
    </row>
    <row r="394" spans="1:13" s="6" customFormat="1" ht="19.5" customHeight="1" x14ac:dyDescent="0.2">
      <c r="A394"/>
      <c r="B394"/>
      <c r="C394"/>
      <c r="D394"/>
      <c r="E394"/>
      <c r="F394"/>
      <c r="G394"/>
      <c r="H394" s="5"/>
      <c r="I394"/>
      <c r="J394" s="59"/>
      <c r="L394" s="90"/>
      <c r="M394" s="90"/>
    </row>
    <row r="395" spans="1:13" s="6" customFormat="1" ht="19.5" customHeight="1" x14ac:dyDescent="0.2">
      <c r="A395"/>
      <c r="B395"/>
      <c r="C395"/>
      <c r="D395"/>
      <c r="E395"/>
      <c r="F395"/>
      <c r="G395"/>
      <c r="H395" s="5"/>
      <c r="I395"/>
      <c r="J395" s="59"/>
      <c r="L395" s="90"/>
      <c r="M395" s="90"/>
    </row>
    <row r="396" spans="1:13" s="6" customFormat="1" ht="19.5" customHeight="1" x14ac:dyDescent="0.2">
      <c r="A396"/>
      <c r="B396"/>
      <c r="C396"/>
      <c r="D396"/>
      <c r="E396"/>
      <c r="F396"/>
      <c r="G396"/>
      <c r="H396" s="5"/>
      <c r="I396"/>
      <c r="J396" s="59"/>
      <c r="L396" s="90"/>
      <c r="M396" s="90"/>
    </row>
    <row r="397" spans="1:13" s="6" customFormat="1" ht="19.5" customHeight="1" x14ac:dyDescent="0.2">
      <c r="A397"/>
      <c r="B397"/>
      <c r="C397"/>
      <c r="D397"/>
      <c r="E397"/>
      <c r="F397"/>
      <c r="G397"/>
      <c r="H397" s="5"/>
      <c r="I397"/>
      <c r="J397" s="59"/>
      <c r="L397" s="90"/>
      <c r="M397" s="90"/>
    </row>
    <row r="398" spans="1:13" s="6" customFormat="1" ht="21" customHeight="1" x14ac:dyDescent="0.2">
      <c r="A398"/>
      <c r="B398"/>
      <c r="C398"/>
      <c r="D398"/>
      <c r="E398"/>
      <c r="F398"/>
      <c r="G398"/>
      <c r="H398" s="5"/>
      <c r="I398"/>
      <c r="J398" s="59"/>
      <c r="L398" s="90"/>
      <c r="M398" s="90"/>
    </row>
    <row r="399" spans="1:13" s="6" customFormat="1" ht="20.25" customHeight="1" x14ac:dyDescent="0.2">
      <c r="A399"/>
      <c r="B399"/>
      <c r="C399"/>
      <c r="D399"/>
      <c r="E399"/>
      <c r="F399"/>
      <c r="G399"/>
      <c r="H399" s="5"/>
      <c r="I399"/>
      <c r="J399" s="59"/>
      <c r="L399" s="90"/>
      <c r="M399" s="90"/>
    </row>
    <row r="400" spans="1:13" s="6" customFormat="1" ht="19.5" customHeight="1" x14ac:dyDescent="0.2">
      <c r="A400"/>
      <c r="B400"/>
      <c r="C400"/>
      <c r="D400"/>
      <c r="E400"/>
      <c r="F400"/>
      <c r="G400"/>
      <c r="H400" s="5"/>
      <c r="I400"/>
      <c r="J400" s="59"/>
      <c r="L400" s="90"/>
      <c r="M400" s="90"/>
    </row>
    <row r="401" spans="1:13" s="6" customFormat="1" ht="19.5" customHeight="1" x14ac:dyDescent="0.2">
      <c r="A401"/>
      <c r="B401"/>
      <c r="C401"/>
      <c r="D401"/>
      <c r="E401"/>
      <c r="F401"/>
      <c r="G401"/>
      <c r="H401" s="5"/>
      <c r="I401"/>
      <c r="J401" s="59"/>
      <c r="L401" s="90"/>
      <c r="M401" s="90"/>
    </row>
    <row r="402" spans="1:13" s="6" customFormat="1" ht="19.5" customHeight="1" x14ac:dyDescent="0.2">
      <c r="A402"/>
      <c r="B402"/>
      <c r="C402"/>
      <c r="D402"/>
      <c r="E402"/>
      <c r="F402"/>
      <c r="G402"/>
      <c r="H402" s="5"/>
      <c r="I402"/>
      <c r="J402" s="59"/>
      <c r="L402" s="90"/>
      <c r="M402" s="90"/>
    </row>
    <row r="403" spans="1:13" s="6" customFormat="1" ht="19.5" customHeight="1" x14ac:dyDescent="0.2">
      <c r="A403"/>
      <c r="B403"/>
      <c r="C403"/>
      <c r="D403"/>
      <c r="E403"/>
      <c r="F403"/>
      <c r="G403"/>
      <c r="H403" s="5"/>
      <c r="I403"/>
      <c r="J403" s="59"/>
      <c r="L403" s="90"/>
      <c r="M403" s="90"/>
    </row>
    <row r="404" spans="1:13" s="6" customFormat="1" ht="19.5" customHeight="1" x14ac:dyDescent="0.2">
      <c r="A404"/>
      <c r="B404"/>
      <c r="C404"/>
      <c r="D404"/>
      <c r="E404"/>
      <c r="F404"/>
      <c r="G404"/>
      <c r="H404" s="5"/>
      <c r="I404"/>
      <c r="J404" s="59"/>
      <c r="L404" s="90"/>
      <c r="M404" s="90"/>
    </row>
    <row r="405" spans="1:13" s="6" customFormat="1" ht="19.5" customHeight="1" x14ac:dyDescent="0.2">
      <c r="A405"/>
      <c r="B405"/>
      <c r="C405"/>
      <c r="D405"/>
      <c r="E405"/>
      <c r="F405"/>
      <c r="G405"/>
      <c r="H405" s="5"/>
      <c r="I405"/>
      <c r="J405" s="59"/>
      <c r="L405" s="90"/>
      <c r="M405" s="90"/>
    </row>
    <row r="406" spans="1:13" s="6" customFormat="1" ht="19.5" customHeight="1" x14ac:dyDescent="0.2">
      <c r="A406"/>
      <c r="B406"/>
      <c r="C406"/>
      <c r="D406"/>
      <c r="E406"/>
      <c r="F406"/>
      <c r="G406"/>
      <c r="H406" s="5"/>
      <c r="I406"/>
      <c r="J406" s="59"/>
      <c r="L406" s="90"/>
      <c r="M406" s="90"/>
    </row>
    <row r="407" spans="1:13" s="6" customFormat="1" ht="19.5" customHeight="1" x14ac:dyDescent="0.2">
      <c r="A407"/>
      <c r="B407"/>
      <c r="C407"/>
      <c r="D407"/>
      <c r="E407"/>
      <c r="F407"/>
      <c r="G407"/>
      <c r="H407" s="5"/>
      <c r="I407"/>
      <c r="J407" s="59"/>
      <c r="L407" s="90"/>
      <c r="M407" s="90"/>
    </row>
    <row r="408" spans="1:13" s="6" customFormat="1" ht="19.5" customHeight="1" x14ac:dyDescent="0.2">
      <c r="A408"/>
      <c r="B408"/>
      <c r="C408"/>
      <c r="D408"/>
      <c r="E408"/>
      <c r="F408"/>
      <c r="G408"/>
      <c r="H408" s="5"/>
      <c r="I408"/>
      <c r="J408" s="59"/>
      <c r="L408" s="90"/>
      <c r="M408" s="90"/>
    </row>
    <row r="409" spans="1:13" s="6" customFormat="1" ht="19.5" customHeight="1" x14ac:dyDescent="0.2">
      <c r="A409"/>
      <c r="B409"/>
      <c r="C409"/>
      <c r="D409"/>
      <c r="E409"/>
      <c r="F409"/>
      <c r="G409"/>
      <c r="H409" s="5"/>
      <c r="I409"/>
      <c r="J409" s="59"/>
      <c r="L409" s="90"/>
      <c r="M409" s="90"/>
    </row>
    <row r="410" spans="1:13" s="6" customFormat="1" ht="19.5" customHeight="1" x14ac:dyDescent="0.2">
      <c r="A410"/>
      <c r="B410"/>
      <c r="C410"/>
      <c r="D410"/>
      <c r="E410"/>
      <c r="F410"/>
      <c r="G410"/>
      <c r="H410" s="5"/>
      <c r="I410"/>
      <c r="J410" s="59"/>
      <c r="L410" s="90"/>
      <c r="M410" s="90"/>
    </row>
    <row r="411" spans="1:13" s="6" customFormat="1" ht="19.5" customHeight="1" x14ac:dyDescent="0.2">
      <c r="A411"/>
      <c r="B411"/>
      <c r="C411"/>
      <c r="D411"/>
      <c r="E411"/>
      <c r="F411"/>
      <c r="G411"/>
      <c r="H411" s="5"/>
      <c r="I411"/>
      <c r="J411" s="59"/>
      <c r="L411" s="90"/>
      <c r="M411" s="90"/>
    </row>
    <row r="412" spans="1:13" s="6" customFormat="1" ht="21" customHeight="1" x14ac:dyDescent="0.2">
      <c r="A412"/>
      <c r="B412"/>
      <c r="C412"/>
      <c r="D412"/>
      <c r="E412"/>
      <c r="F412"/>
      <c r="G412"/>
      <c r="H412" s="5"/>
      <c r="I412"/>
      <c r="J412" s="59"/>
      <c r="L412" s="90"/>
      <c r="M412" s="90"/>
    </row>
    <row r="413" spans="1:13" ht="27.75" customHeight="1" x14ac:dyDescent="0.2">
      <c r="J413" s="90"/>
      <c r="K413" s="91"/>
      <c r="L413" s="91"/>
      <c r="M413" s="91"/>
    </row>
    <row r="414" spans="1:13" ht="18" customHeight="1" x14ac:dyDescent="0.2">
      <c r="J414" s="90"/>
      <c r="K414" s="11"/>
      <c r="L414" s="11"/>
      <c r="M414" s="11"/>
    </row>
    <row r="415" spans="1:13" ht="18" customHeight="1" x14ac:dyDescent="0.2">
      <c r="J415" s="11"/>
      <c r="K415" s="11"/>
      <c r="L415" s="11"/>
      <c r="M415" s="11"/>
    </row>
    <row r="416" spans="1:13" ht="18" customHeight="1" x14ac:dyDescent="0.2">
      <c r="J416" s="11"/>
      <c r="K416" s="11"/>
      <c r="L416" s="11"/>
      <c r="M416" s="11"/>
    </row>
    <row r="417" spans="10:13" ht="18" customHeight="1" x14ac:dyDescent="0.2">
      <c r="J417" s="11"/>
      <c r="K417" s="11"/>
      <c r="L417" s="11"/>
      <c r="M417" s="11"/>
    </row>
    <row r="418" spans="10:13" ht="18" customHeight="1" x14ac:dyDescent="0.2">
      <c r="J418" s="11"/>
      <c r="K418" s="11"/>
      <c r="L418" s="11"/>
      <c r="M418" s="11"/>
    </row>
    <row r="419" spans="10:13" ht="18" customHeight="1" x14ac:dyDescent="0.2">
      <c r="J419" s="11"/>
      <c r="K419" s="11"/>
      <c r="L419" s="11"/>
      <c r="M419" s="11"/>
    </row>
    <row r="420" spans="10:13" ht="18" customHeight="1" x14ac:dyDescent="0.2">
      <c r="J420" s="11"/>
      <c r="K420" s="11"/>
      <c r="L420" s="11"/>
      <c r="M420" s="11"/>
    </row>
    <row r="421" spans="10:13" ht="18" customHeight="1" x14ac:dyDescent="0.2">
      <c r="J421" s="11"/>
      <c r="K421" s="11"/>
      <c r="L421" s="11"/>
      <c r="M421" s="11"/>
    </row>
    <row r="422" spans="10:13" ht="18" customHeight="1" x14ac:dyDescent="0.2">
      <c r="J422" s="11"/>
      <c r="K422" s="11"/>
      <c r="L422" s="11"/>
      <c r="M422" s="11"/>
    </row>
    <row r="423" spans="10:13" ht="18" customHeight="1" x14ac:dyDescent="0.2">
      <c r="J423" s="11"/>
      <c r="K423" s="11"/>
      <c r="L423" s="11"/>
      <c r="M423" s="11"/>
    </row>
    <row r="424" spans="10:13" ht="18" customHeight="1" x14ac:dyDescent="0.2">
      <c r="J424" s="11"/>
      <c r="K424" s="11"/>
      <c r="L424" s="11"/>
      <c r="M424" s="11"/>
    </row>
    <row r="425" spans="10:13" ht="18" customHeight="1" x14ac:dyDescent="0.2">
      <c r="J425" s="11"/>
      <c r="K425" s="11"/>
      <c r="L425" s="11"/>
      <c r="M425" s="11"/>
    </row>
    <row r="426" spans="10:13" ht="18" customHeight="1" x14ac:dyDescent="0.2">
      <c r="J426" s="11"/>
      <c r="K426" s="11"/>
      <c r="L426" s="11"/>
      <c r="M426" s="11"/>
    </row>
    <row r="427" spans="10:13" ht="18" customHeight="1" x14ac:dyDescent="0.2">
      <c r="J427" s="11"/>
      <c r="K427" s="11"/>
      <c r="L427" s="11"/>
      <c r="M427" s="11"/>
    </row>
    <row r="428" spans="10:13" ht="18" customHeight="1" x14ac:dyDescent="0.2"/>
    <row r="429" spans="10:13" ht="18" customHeight="1" x14ac:dyDescent="0.2"/>
    <row r="430" spans="10:13" ht="18" customHeight="1" x14ac:dyDescent="0.2"/>
    <row r="431" spans="10:13" ht="18" customHeight="1" x14ac:dyDescent="0.2"/>
    <row r="432" spans="10:13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pane ySplit="10" topLeftCell="A44" activePane="bottomLeft" state="frozen"/>
      <selection pane="bottomLeft" activeCell="E58" sqref="E58:G58"/>
    </sheetView>
  </sheetViews>
  <sheetFormatPr defaultRowHeight="12.75" x14ac:dyDescent="0.2"/>
  <cols>
    <col min="1" max="1" width="28.85546875" customWidth="1"/>
    <col min="2" max="2" width="68.85546875" customWidth="1"/>
    <col min="3" max="3" width="16.7109375" customWidth="1"/>
    <col min="4" max="5" width="14.57031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15.75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12" s="1" customFormat="1" ht="23.25" customHeight="1" x14ac:dyDescent="0.25">
      <c r="A2" s="439" t="s">
        <v>1</v>
      </c>
      <c r="B2" s="439"/>
      <c r="C2" s="439"/>
      <c r="D2" s="12"/>
      <c r="E2" s="36"/>
      <c r="F2" s="36"/>
      <c r="G2" s="37"/>
      <c r="H2" s="38"/>
    </row>
    <row r="3" spans="1:12" s="1" customFormat="1" ht="15" x14ac:dyDescent="0.2">
      <c r="A3" s="29" t="s">
        <v>56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57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440"/>
      <c r="B5" s="441"/>
      <c r="C5" s="441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2" s="1" customFormat="1" ht="18" customHeight="1" thickBot="1" x14ac:dyDescent="0.25">
      <c r="A7" s="32">
        <v>302081</v>
      </c>
      <c r="B7" s="33" t="s">
        <v>58</v>
      </c>
      <c r="C7" s="33">
        <v>45813</v>
      </c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426" t="s">
        <v>8</v>
      </c>
      <c r="B9" s="442" t="s">
        <v>28</v>
      </c>
      <c r="C9" s="418" t="s">
        <v>10</v>
      </c>
      <c r="D9" s="421" t="s">
        <v>11</v>
      </c>
      <c r="E9" s="422"/>
      <c r="F9" s="422"/>
      <c r="G9" s="423"/>
      <c r="H9" s="424" t="s">
        <v>12</v>
      </c>
    </row>
    <row r="10" spans="1:12" ht="22.5" customHeight="1" thickBot="1" x14ac:dyDescent="0.25">
      <c r="A10" s="427"/>
      <c r="B10" s="443"/>
      <c r="C10" s="419"/>
      <c r="D10" s="197" t="s">
        <v>48</v>
      </c>
      <c r="E10" s="46" t="s">
        <v>53</v>
      </c>
      <c r="F10" s="197" t="s">
        <v>54</v>
      </c>
      <c r="G10" s="46" t="s">
        <v>55</v>
      </c>
      <c r="H10" s="425"/>
    </row>
    <row r="11" spans="1:12" ht="22.5" customHeight="1" x14ac:dyDescent="0.2">
      <c r="A11" s="302" t="s">
        <v>304</v>
      </c>
      <c r="B11" s="270" t="s">
        <v>327</v>
      </c>
      <c r="C11" s="309">
        <f>SUM(D11:G11)</f>
        <v>323658.93999999994</v>
      </c>
      <c r="D11" s="310"/>
      <c r="E11" s="309">
        <v>275110.09999999998</v>
      </c>
      <c r="F11" s="310"/>
      <c r="G11" s="309">
        <v>48548.84</v>
      </c>
      <c r="H11" s="307">
        <v>45337</v>
      </c>
      <c r="I11" s="220" t="s">
        <v>328</v>
      </c>
    </row>
    <row r="12" spans="1:12" ht="22.5" customHeight="1" x14ac:dyDescent="0.2">
      <c r="A12" s="291" t="s">
        <v>305</v>
      </c>
      <c r="B12" s="222" t="s">
        <v>327</v>
      </c>
      <c r="C12" s="223">
        <f t="shared" ref="C12:C27" si="0">SUM(D12:G12)</f>
        <v>1249401.43</v>
      </c>
      <c r="D12" s="224"/>
      <c r="E12" s="223">
        <v>1061991.22</v>
      </c>
      <c r="F12" s="224"/>
      <c r="G12" s="223">
        <v>187410.21</v>
      </c>
      <c r="H12" s="277">
        <v>45337</v>
      </c>
      <c r="I12" s="220" t="s">
        <v>328</v>
      </c>
    </row>
    <row r="13" spans="1:12" ht="22.5" customHeight="1" x14ac:dyDescent="0.2">
      <c r="A13" s="291" t="s">
        <v>306</v>
      </c>
      <c r="B13" s="222" t="s">
        <v>327</v>
      </c>
      <c r="C13" s="223">
        <f t="shared" si="0"/>
        <v>29886.54</v>
      </c>
      <c r="D13" s="224"/>
      <c r="E13" s="223">
        <v>25403.56</v>
      </c>
      <c r="F13" s="224"/>
      <c r="G13" s="223">
        <v>4482.9799999999996</v>
      </c>
      <c r="H13" s="277">
        <v>45337</v>
      </c>
      <c r="I13" s="220" t="s">
        <v>328</v>
      </c>
    </row>
    <row r="14" spans="1:12" ht="19.5" customHeight="1" x14ac:dyDescent="0.2">
      <c r="A14" s="169" t="s">
        <v>307</v>
      </c>
      <c r="B14" s="86" t="s">
        <v>123</v>
      </c>
      <c r="C14" s="164">
        <f t="shared" si="0"/>
        <v>4659.2299999999996</v>
      </c>
      <c r="D14" s="201"/>
      <c r="E14" s="164">
        <v>4168.78</v>
      </c>
      <c r="F14" s="201"/>
      <c r="G14" s="164">
        <v>490.45</v>
      </c>
      <c r="H14" s="233">
        <v>45337</v>
      </c>
      <c r="I14" s="20"/>
    </row>
    <row r="15" spans="1:12" ht="19.5" customHeight="1" x14ac:dyDescent="0.2">
      <c r="A15" s="169" t="s">
        <v>308</v>
      </c>
      <c r="B15" s="86" t="s">
        <v>246</v>
      </c>
      <c r="C15" s="164">
        <f t="shared" si="0"/>
        <v>29271.85</v>
      </c>
      <c r="D15" s="201"/>
      <c r="E15" s="164">
        <v>26190.6</v>
      </c>
      <c r="F15" s="201"/>
      <c r="G15" s="164">
        <v>3081.25</v>
      </c>
      <c r="H15" s="233">
        <v>45337</v>
      </c>
      <c r="I15" s="20"/>
    </row>
    <row r="16" spans="1:12" ht="19.5" customHeight="1" x14ac:dyDescent="0.2">
      <c r="A16" s="169" t="s">
        <v>309</v>
      </c>
      <c r="B16" s="86" t="s">
        <v>310</v>
      </c>
      <c r="C16" s="164">
        <f t="shared" si="0"/>
        <v>3299.39</v>
      </c>
      <c r="D16" s="201"/>
      <c r="E16" s="164">
        <v>2952.08</v>
      </c>
      <c r="F16" s="201"/>
      <c r="G16" s="164">
        <v>347.31</v>
      </c>
      <c r="H16" s="233">
        <v>45337</v>
      </c>
      <c r="I16" s="20"/>
    </row>
    <row r="17" spans="1:11" ht="19.5" customHeight="1" x14ac:dyDescent="0.2">
      <c r="A17" s="169" t="s">
        <v>311</v>
      </c>
      <c r="B17" s="86" t="s">
        <v>312</v>
      </c>
      <c r="C17" s="164">
        <f t="shared" si="0"/>
        <v>9683.6</v>
      </c>
      <c r="D17" s="201"/>
      <c r="E17" s="164">
        <v>8664.27</v>
      </c>
      <c r="F17" s="201"/>
      <c r="G17" s="164">
        <v>1019.33</v>
      </c>
      <c r="H17" s="233">
        <v>45337</v>
      </c>
      <c r="I17" s="20"/>
    </row>
    <row r="18" spans="1:11" ht="19.5" customHeight="1" x14ac:dyDescent="0.2">
      <c r="A18" s="169" t="s">
        <v>313</v>
      </c>
      <c r="B18" s="86" t="s">
        <v>314</v>
      </c>
      <c r="C18" s="164">
        <f t="shared" si="0"/>
        <v>9772.91</v>
      </c>
      <c r="D18" s="201"/>
      <c r="E18" s="164">
        <v>8744.18</v>
      </c>
      <c r="F18" s="201"/>
      <c r="G18" s="164">
        <v>1028.73</v>
      </c>
      <c r="H18" s="233">
        <v>45337</v>
      </c>
      <c r="I18" s="20"/>
    </row>
    <row r="19" spans="1:11" ht="19.5" customHeight="1" x14ac:dyDescent="0.2">
      <c r="A19" s="169" t="s">
        <v>315</v>
      </c>
      <c r="B19" s="86" t="s">
        <v>314</v>
      </c>
      <c r="C19" s="164">
        <f t="shared" si="0"/>
        <v>4188.3900000000003</v>
      </c>
      <c r="D19" s="201"/>
      <c r="E19" s="164">
        <v>3747.51</v>
      </c>
      <c r="F19" s="201"/>
      <c r="G19" s="164">
        <v>440.88</v>
      </c>
      <c r="H19" s="233">
        <v>45337</v>
      </c>
      <c r="I19" s="20"/>
    </row>
    <row r="20" spans="1:11" ht="19.5" customHeight="1" x14ac:dyDescent="0.2">
      <c r="A20" s="169" t="s">
        <v>316</v>
      </c>
      <c r="B20" s="86" t="s">
        <v>317</v>
      </c>
      <c r="C20" s="164">
        <f t="shared" si="0"/>
        <v>3463.32</v>
      </c>
      <c r="D20" s="201"/>
      <c r="E20" s="164">
        <v>3098.76</v>
      </c>
      <c r="F20" s="201"/>
      <c r="G20" s="164">
        <v>364.56</v>
      </c>
      <c r="H20" s="233">
        <v>45337</v>
      </c>
      <c r="I20" s="20"/>
    </row>
    <row r="21" spans="1:11" ht="19.5" customHeight="1" x14ac:dyDescent="0.2">
      <c r="A21" s="169" t="s">
        <v>318</v>
      </c>
      <c r="B21" s="86" t="s">
        <v>273</v>
      </c>
      <c r="C21" s="164">
        <f t="shared" si="0"/>
        <v>10611.67</v>
      </c>
      <c r="D21" s="201"/>
      <c r="E21" s="164">
        <v>9494.65</v>
      </c>
      <c r="F21" s="201"/>
      <c r="G21" s="164">
        <v>1117.02</v>
      </c>
      <c r="H21" s="233">
        <v>45337</v>
      </c>
      <c r="I21" s="20"/>
    </row>
    <row r="22" spans="1:11" ht="19.5" customHeight="1" x14ac:dyDescent="0.2">
      <c r="A22" s="169" t="s">
        <v>319</v>
      </c>
      <c r="B22" s="86" t="s">
        <v>112</v>
      </c>
      <c r="C22" s="164">
        <f t="shared" si="0"/>
        <v>71352.39</v>
      </c>
      <c r="D22" s="201"/>
      <c r="E22" s="164">
        <v>63841.61</v>
      </c>
      <c r="F22" s="201"/>
      <c r="G22" s="164">
        <v>7510.78</v>
      </c>
      <c r="H22" s="233">
        <v>45337</v>
      </c>
      <c r="I22" s="20"/>
    </row>
    <row r="23" spans="1:11" ht="19.5" customHeight="1" x14ac:dyDescent="0.2">
      <c r="A23" s="169" t="s">
        <v>320</v>
      </c>
      <c r="B23" s="86" t="s">
        <v>153</v>
      </c>
      <c r="C23" s="164">
        <f t="shared" si="0"/>
        <v>3013.33</v>
      </c>
      <c r="D23" s="201"/>
      <c r="E23" s="164">
        <v>2696.14</v>
      </c>
      <c r="F23" s="201"/>
      <c r="G23" s="164">
        <v>317.19</v>
      </c>
      <c r="H23" s="233">
        <v>45337</v>
      </c>
      <c r="I23" s="20"/>
    </row>
    <row r="24" spans="1:11" ht="19.5" customHeight="1" x14ac:dyDescent="0.2">
      <c r="A24" s="169" t="s">
        <v>321</v>
      </c>
      <c r="B24" s="86" t="s">
        <v>322</v>
      </c>
      <c r="C24" s="164">
        <f t="shared" si="0"/>
        <v>33232.47</v>
      </c>
      <c r="D24" s="201"/>
      <c r="E24" s="164">
        <v>29734.32</v>
      </c>
      <c r="F24" s="201"/>
      <c r="G24" s="164">
        <v>3498.15</v>
      </c>
      <c r="H24" s="233">
        <v>45337</v>
      </c>
      <c r="I24" s="20"/>
    </row>
    <row r="25" spans="1:11" ht="19.5" customHeight="1" x14ac:dyDescent="0.2">
      <c r="A25" s="169" t="s">
        <v>323</v>
      </c>
      <c r="B25" s="86" t="s">
        <v>322</v>
      </c>
      <c r="C25" s="164">
        <f t="shared" si="0"/>
        <v>2797.6400000000003</v>
      </c>
      <c r="D25" s="201"/>
      <c r="E25" s="164">
        <v>2503.15</v>
      </c>
      <c r="F25" s="201"/>
      <c r="G25" s="164">
        <v>294.49</v>
      </c>
      <c r="H25" s="233">
        <v>45337</v>
      </c>
      <c r="I25" s="20"/>
    </row>
    <row r="26" spans="1:11" ht="19.5" customHeight="1" x14ac:dyDescent="0.2">
      <c r="A26" s="169" t="s">
        <v>324</v>
      </c>
      <c r="B26" s="86" t="s">
        <v>261</v>
      </c>
      <c r="C26" s="164">
        <f t="shared" si="0"/>
        <v>117308.42</v>
      </c>
      <c r="D26" s="201"/>
      <c r="E26" s="164">
        <v>104960.17</v>
      </c>
      <c r="F26" s="201"/>
      <c r="G26" s="164">
        <v>12348.25</v>
      </c>
      <c r="H26" s="233">
        <v>45337</v>
      </c>
      <c r="I26" s="20"/>
    </row>
    <row r="27" spans="1:11" ht="19.5" customHeight="1" x14ac:dyDescent="0.2">
      <c r="A27" s="169" t="s">
        <v>325</v>
      </c>
      <c r="B27" s="86" t="s">
        <v>326</v>
      </c>
      <c r="C27" s="164">
        <f t="shared" si="0"/>
        <v>142306.25</v>
      </c>
      <c r="D27" s="201"/>
      <c r="E27" s="164">
        <v>127326.64</v>
      </c>
      <c r="F27" s="201"/>
      <c r="G27" s="164">
        <v>14979.61</v>
      </c>
      <c r="H27" s="233">
        <v>45337</v>
      </c>
      <c r="I27" s="20"/>
    </row>
    <row r="28" spans="1:11" ht="19.5" customHeight="1" thickBot="1" x14ac:dyDescent="0.25">
      <c r="A28" s="311" t="s">
        <v>669</v>
      </c>
      <c r="B28" s="312" t="s">
        <v>327</v>
      </c>
      <c r="C28" s="313">
        <f>SUM(D28:G28)</f>
        <v>7624.8</v>
      </c>
      <c r="D28" s="314"/>
      <c r="E28" s="315">
        <v>6481.08</v>
      </c>
      <c r="F28" s="314"/>
      <c r="G28" s="315">
        <v>1143.72</v>
      </c>
      <c r="H28" s="316">
        <v>45351</v>
      </c>
      <c r="I28" s="220" t="s">
        <v>328</v>
      </c>
    </row>
    <row r="29" spans="1:11" ht="19.5" customHeight="1" thickBot="1" x14ac:dyDescent="0.25">
      <c r="A29" s="209" t="s">
        <v>303</v>
      </c>
      <c r="B29" s="210"/>
      <c r="C29" s="211">
        <f>SUM(C11:C28)</f>
        <v>2055532.5699999996</v>
      </c>
      <c r="D29" s="211">
        <f t="shared" ref="D29:G29" si="1">SUM(D11:D28)</f>
        <v>0</v>
      </c>
      <c r="E29" s="211">
        <f t="shared" si="1"/>
        <v>1767108.8199999998</v>
      </c>
      <c r="F29" s="211">
        <f t="shared" si="1"/>
        <v>0</v>
      </c>
      <c r="G29" s="211">
        <f t="shared" si="1"/>
        <v>288423.74999999994</v>
      </c>
      <c r="H29" s="293"/>
      <c r="I29" s="20"/>
      <c r="J29" s="4"/>
      <c r="K29" s="4"/>
    </row>
    <row r="30" spans="1:11" ht="19.5" customHeight="1" x14ac:dyDescent="0.2">
      <c r="A30" s="285" t="s">
        <v>670</v>
      </c>
      <c r="B30" s="286" t="s">
        <v>314</v>
      </c>
      <c r="C30" s="290">
        <f t="shared" ref="C30:C42" si="2">SUM(D30:G30)</f>
        <v>1396.13</v>
      </c>
      <c r="D30" s="284"/>
      <c r="E30" s="288">
        <v>1249.17</v>
      </c>
      <c r="F30" s="284"/>
      <c r="G30" s="288">
        <v>146.96</v>
      </c>
      <c r="H30" s="292">
        <v>45356</v>
      </c>
      <c r="I30" s="20"/>
    </row>
    <row r="31" spans="1:11" ht="19.5" customHeight="1" x14ac:dyDescent="0.2">
      <c r="A31" s="236" t="s">
        <v>671</v>
      </c>
      <c r="B31" s="287" t="s">
        <v>153</v>
      </c>
      <c r="C31" s="282">
        <f t="shared" si="2"/>
        <v>2616.5299999999997</v>
      </c>
      <c r="D31" s="283"/>
      <c r="E31" s="289">
        <v>2341.1</v>
      </c>
      <c r="F31" s="283"/>
      <c r="G31" s="289">
        <v>275.43</v>
      </c>
      <c r="H31" s="233">
        <v>45356</v>
      </c>
      <c r="I31" s="20"/>
    </row>
    <row r="32" spans="1:11" ht="19.5" customHeight="1" x14ac:dyDescent="0.2">
      <c r="A32" s="236" t="s">
        <v>672</v>
      </c>
      <c r="B32" s="287" t="s">
        <v>326</v>
      </c>
      <c r="C32" s="282">
        <f t="shared" si="2"/>
        <v>20572.88</v>
      </c>
      <c r="D32" s="283"/>
      <c r="E32" s="289">
        <v>18407.310000000001</v>
      </c>
      <c r="F32" s="283"/>
      <c r="G32" s="289">
        <v>2165.5700000000002</v>
      </c>
      <c r="H32" s="233">
        <v>45356</v>
      </c>
      <c r="I32" s="20"/>
    </row>
    <row r="33" spans="1:11" ht="19.5" customHeight="1" x14ac:dyDescent="0.2">
      <c r="A33" s="236" t="s">
        <v>673</v>
      </c>
      <c r="B33" s="287" t="s">
        <v>312</v>
      </c>
      <c r="C33" s="282">
        <f t="shared" si="2"/>
        <v>44034.22</v>
      </c>
      <c r="D33" s="283"/>
      <c r="E33" s="289">
        <v>39399.040000000001</v>
      </c>
      <c r="F33" s="283"/>
      <c r="G33" s="289">
        <v>4635.18</v>
      </c>
      <c r="H33" s="233">
        <v>45356</v>
      </c>
      <c r="I33" s="20"/>
    </row>
    <row r="34" spans="1:11" ht="19.5" customHeight="1" x14ac:dyDescent="0.2">
      <c r="A34" s="236" t="s">
        <v>674</v>
      </c>
      <c r="B34" s="287" t="s">
        <v>261</v>
      </c>
      <c r="C34" s="282">
        <f t="shared" si="2"/>
        <v>8690.6</v>
      </c>
      <c r="D34" s="283"/>
      <c r="E34" s="289">
        <v>7775.8</v>
      </c>
      <c r="F34" s="283"/>
      <c r="G34" s="289">
        <v>914.8</v>
      </c>
      <c r="H34" s="233">
        <v>45356</v>
      </c>
      <c r="I34" s="20"/>
      <c r="J34" s="317"/>
      <c r="K34" s="317"/>
    </row>
    <row r="35" spans="1:11" ht="19.5" customHeight="1" x14ac:dyDescent="0.2">
      <c r="A35" s="294" t="s">
        <v>675</v>
      </c>
      <c r="B35" s="295" t="s">
        <v>322</v>
      </c>
      <c r="C35" s="296">
        <f t="shared" si="2"/>
        <v>21497.15</v>
      </c>
      <c r="D35" s="297"/>
      <c r="E35" s="298">
        <v>19234.29</v>
      </c>
      <c r="F35" s="297"/>
      <c r="G35" s="298">
        <v>2262.86</v>
      </c>
      <c r="H35" s="235">
        <v>45356</v>
      </c>
      <c r="I35" s="20"/>
    </row>
    <row r="36" spans="1:11" ht="19.5" customHeight="1" x14ac:dyDescent="0.2">
      <c r="A36" s="291" t="s">
        <v>1439</v>
      </c>
      <c r="B36" s="221" t="s">
        <v>1324</v>
      </c>
      <c r="C36" s="334">
        <f t="shared" si="2"/>
        <v>362570.04000000004</v>
      </c>
      <c r="D36" s="335"/>
      <c r="E36" s="275">
        <v>308184.53000000003</v>
      </c>
      <c r="F36" s="335"/>
      <c r="G36" s="275">
        <v>54385.51</v>
      </c>
      <c r="H36" s="277">
        <v>45370</v>
      </c>
      <c r="I36" s="220" t="s">
        <v>328</v>
      </c>
    </row>
    <row r="37" spans="1:11" ht="19.5" customHeight="1" x14ac:dyDescent="0.2">
      <c r="A37" s="291" t="s">
        <v>1440</v>
      </c>
      <c r="B37" s="221" t="s">
        <v>1324</v>
      </c>
      <c r="C37" s="334">
        <f t="shared" si="2"/>
        <v>205178.56</v>
      </c>
      <c r="D37" s="335"/>
      <c r="E37" s="275">
        <v>174401.78</v>
      </c>
      <c r="F37" s="335"/>
      <c r="G37" s="275">
        <v>30776.78</v>
      </c>
      <c r="H37" s="301">
        <v>45370</v>
      </c>
      <c r="I37" s="220" t="s">
        <v>328</v>
      </c>
    </row>
    <row r="38" spans="1:11" ht="19.5" customHeight="1" x14ac:dyDescent="0.2">
      <c r="A38" s="169" t="s">
        <v>1441</v>
      </c>
      <c r="B38" s="86" t="s">
        <v>162</v>
      </c>
      <c r="C38" s="296">
        <f t="shared" si="2"/>
        <v>19143.419999999998</v>
      </c>
      <c r="D38" s="297"/>
      <c r="E38" s="2">
        <v>17128.32</v>
      </c>
      <c r="F38" s="297"/>
      <c r="G38" s="2">
        <v>2015.1</v>
      </c>
      <c r="H38" s="235">
        <v>45370</v>
      </c>
      <c r="I38" s="20"/>
    </row>
    <row r="39" spans="1:11" ht="19.5" customHeight="1" x14ac:dyDescent="0.2">
      <c r="A39" s="169" t="s">
        <v>1442</v>
      </c>
      <c r="B39" s="86" t="s">
        <v>153</v>
      </c>
      <c r="C39" s="296">
        <f t="shared" si="2"/>
        <v>8543.4</v>
      </c>
      <c r="D39" s="297"/>
      <c r="E39" s="2">
        <v>7644.09</v>
      </c>
      <c r="F39" s="297"/>
      <c r="G39" s="2">
        <v>899.31</v>
      </c>
      <c r="H39" s="233">
        <v>45370</v>
      </c>
      <c r="I39" s="20"/>
    </row>
    <row r="40" spans="1:11" ht="19.5" customHeight="1" x14ac:dyDescent="0.2">
      <c r="A40" s="169" t="s">
        <v>1443</v>
      </c>
      <c r="B40" s="86" t="s">
        <v>123</v>
      </c>
      <c r="C40" s="296">
        <f t="shared" si="2"/>
        <v>28604.210000000003</v>
      </c>
      <c r="D40" s="297"/>
      <c r="E40" s="2">
        <v>25593.24</v>
      </c>
      <c r="F40" s="297"/>
      <c r="G40" s="2">
        <v>3010.97</v>
      </c>
      <c r="H40" s="233">
        <v>45370</v>
      </c>
      <c r="I40" s="20"/>
    </row>
    <row r="41" spans="1:11" ht="19.5" customHeight="1" x14ac:dyDescent="0.2">
      <c r="A41" s="169" t="s">
        <v>1444</v>
      </c>
      <c r="B41" s="86" t="s">
        <v>127</v>
      </c>
      <c r="C41" s="296">
        <f t="shared" si="2"/>
        <v>127731.06999999999</v>
      </c>
      <c r="D41" s="297"/>
      <c r="E41" s="2">
        <v>114285.7</v>
      </c>
      <c r="F41" s="297"/>
      <c r="G41" s="2">
        <v>13445.37</v>
      </c>
      <c r="H41" s="235">
        <v>45370</v>
      </c>
      <c r="I41" s="20"/>
    </row>
    <row r="42" spans="1:11" ht="19.5" customHeight="1" x14ac:dyDescent="0.2">
      <c r="A42" s="169" t="s">
        <v>1445</v>
      </c>
      <c r="B42" s="86" t="s">
        <v>127</v>
      </c>
      <c r="C42" s="282">
        <f t="shared" si="2"/>
        <v>70369.14</v>
      </c>
      <c r="D42" s="283"/>
      <c r="E42" s="2">
        <v>62961.86</v>
      </c>
      <c r="F42" s="283"/>
      <c r="G42" s="2">
        <v>7407.28</v>
      </c>
      <c r="H42" s="233">
        <v>45370</v>
      </c>
      <c r="I42" s="20"/>
    </row>
    <row r="43" spans="1:11" ht="19.5" customHeight="1" x14ac:dyDescent="0.2">
      <c r="A43" s="348" t="s">
        <v>371</v>
      </c>
      <c r="B43" s="324"/>
      <c r="C43" s="74">
        <f>SUM(C30:C42)</f>
        <v>920947.35000000009</v>
      </c>
      <c r="D43" s="74">
        <f>SUM(D30:D42)</f>
        <v>0</v>
      </c>
      <c r="E43" s="74">
        <f>SUM(E30:E42)</f>
        <v>798606.22999999986</v>
      </c>
      <c r="F43" s="74">
        <f>SUM(F30:F42)</f>
        <v>0</v>
      </c>
      <c r="G43" s="74">
        <f>SUM(G30:G42)</f>
        <v>122341.12</v>
      </c>
      <c r="H43" s="349"/>
      <c r="I43" s="20"/>
    </row>
    <row r="44" spans="1:11" ht="19.5" customHeight="1" x14ac:dyDescent="0.2">
      <c r="A44" s="169" t="s">
        <v>1665</v>
      </c>
      <c r="B44" s="86" t="s">
        <v>278</v>
      </c>
      <c r="C44" s="282">
        <f>SUM(D44:G44)</f>
        <v>1342.9099999999999</v>
      </c>
      <c r="D44" s="282"/>
      <c r="E44" s="2">
        <v>1201.55</v>
      </c>
      <c r="F44" s="282"/>
      <c r="G44" s="2">
        <v>141.36000000000001</v>
      </c>
      <c r="H44" s="354">
        <v>45385</v>
      </c>
      <c r="I44" s="20"/>
    </row>
    <row r="45" spans="1:11" ht="19.5" customHeight="1" x14ac:dyDescent="0.2">
      <c r="A45" s="169" t="s">
        <v>1666</v>
      </c>
      <c r="B45" s="86" t="s">
        <v>275</v>
      </c>
      <c r="C45" s="282">
        <f t="shared" ref="C45:C52" si="3">SUM(D45:G45)</f>
        <v>1809.65</v>
      </c>
      <c r="D45" s="282"/>
      <c r="E45" s="2">
        <v>1619.17</v>
      </c>
      <c r="F45" s="282"/>
      <c r="G45" s="2">
        <v>190.48</v>
      </c>
      <c r="H45" s="354">
        <v>45385</v>
      </c>
      <c r="I45" s="20"/>
    </row>
    <row r="46" spans="1:11" ht="19.5" customHeight="1" x14ac:dyDescent="0.2">
      <c r="A46" s="169" t="s">
        <v>1667</v>
      </c>
      <c r="B46" s="86" t="s">
        <v>275</v>
      </c>
      <c r="C46" s="282">
        <f t="shared" si="3"/>
        <v>1032.8499999999999</v>
      </c>
      <c r="D46" s="282"/>
      <c r="E46" s="2">
        <v>924.13</v>
      </c>
      <c r="F46" s="282"/>
      <c r="G46" s="2">
        <v>108.72</v>
      </c>
      <c r="H46" s="354">
        <v>45385</v>
      </c>
      <c r="I46" s="20"/>
    </row>
    <row r="47" spans="1:11" ht="19.5" customHeight="1" x14ac:dyDescent="0.2">
      <c r="A47" s="169" t="s">
        <v>1668</v>
      </c>
      <c r="B47" s="86" t="s">
        <v>275</v>
      </c>
      <c r="C47" s="282">
        <f t="shared" si="3"/>
        <v>17455.55</v>
      </c>
      <c r="D47" s="282"/>
      <c r="E47" s="2">
        <v>15618.12</v>
      </c>
      <c r="F47" s="282"/>
      <c r="G47" s="2">
        <v>1837.43</v>
      </c>
      <c r="H47" s="354">
        <v>45385</v>
      </c>
      <c r="I47" s="20"/>
    </row>
    <row r="48" spans="1:11" ht="19.5" customHeight="1" x14ac:dyDescent="0.2">
      <c r="A48" s="378" t="s">
        <v>1767</v>
      </c>
      <c r="B48" s="376" t="s">
        <v>275</v>
      </c>
      <c r="C48" s="296">
        <f t="shared" si="3"/>
        <v>8637.39</v>
      </c>
      <c r="D48" s="296"/>
      <c r="E48" s="379">
        <v>7728.19</v>
      </c>
      <c r="F48" s="296"/>
      <c r="G48" s="379">
        <v>909.2</v>
      </c>
      <c r="H48" s="380">
        <v>45399</v>
      </c>
      <c r="I48" s="20"/>
    </row>
    <row r="49" spans="1:13" ht="19.5" customHeight="1" x14ac:dyDescent="0.2">
      <c r="A49" s="381" t="s">
        <v>1789</v>
      </c>
      <c r="B49" s="377" t="s">
        <v>1324</v>
      </c>
      <c r="C49" s="334">
        <f t="shared" si="3"/>
        <v>165042.99</v>
      </c>
      <c r="D49" s="366"/>
      <c r="E49" s="377">
        <v>165042.99</v>
      </c>
      <c r="F49" s="366"/>
      <c r="G49" s="366">
        <v>0</v>
      </c>
      <c r="H49" s="382">
        <v>45399</v>
      </c>
      <c r="I49" s="220" t="s">
        <v>328</v>
      </c>
    </row>
    <row r="50" spans="1:13" ht="19.5" customHeight="1" x14ac:dyDescent="0.2">
      <c r="A50" s="381" t="s">
        <v>1790</v>
      </c>
      <c r="B50" s="377" t="s">
        <v>1324</v>
      </c>
      <c r="C50" s="334">
        <f t="shared" si="3"/>
        <v>80762.649999999994</v>
      </c>
      <c r="D50" s="366"/>
      <c r="E50" s="377">
        <v>80762.649999999994</v>
      </c>
      <c r="F50" s="366"/>
      <c r="G50" s="366">
        <v>0</v>
      </c>
      <c r="H50" s="382">
        <v>45399</v>
      </c>
      <c r="I50" s="220" t="s">
        <v>328</v>
      </c>
    </row>
    <row r="51" spans="1:13" ht="19.5" customHeight="1" x14ac:dyDescent="0.2">
      <c r="A51" s="381" t="s">
        <v>1791</v>
      </c>
      <c r="B51" s="377" t="s">
        <v>1324</v>
      </c>
      <c r="C51" s="334">
        <f t="shared" si="3"/>
        <v>130530.52</v>
      </c>
      <c r="D51" s="366"/>
      <c r="E51" s="377">
        <v>130530.52</v>
      </c>
      <c r="F51" s="366"/>
      <c r="G51" s="366">
        <v>0</v>
      </c>
      <c r="H51" s="382">
        <v>45399</v>
      </c>
      <c r="I51" s="220" t="s">
        <v>328</v>
      </c>
    </row>
    <row r="52" spans="1:13" ht="19.5" customHeight="1" x14ac:dyDescent="0.2">
      <c r="A52" s="381" t="s">
        <v>1792</v>
      </c>
      <c r="B52" s="377" t="s">
        <v>1324</v>
      </c>
      <c r="C52" s="334">
        <f t="shared" si="3"/>
        <v>68396.72</v>
      </c>
      <c r="D52" s="366"/>
      <c r="E52" s="377">
        <v>68396.72</v>
      </c>
      <c r="F52" s="366"/>
      <c r="G52" s="366">
        <v>0</v>
      </c>
      <c r="H52" s="382">
        <v>45399</v>
      </c>
      <c r="I52" s="220" t="s">
        <v>328</v>
      </c>
    </row>
    <row r="53" spans="1:13" ht="19.5" customHeight="1" x14ac:dyDescent="0.2">
      <c r="A53" s="348" t="s">
        <v>1552</v>
      </c>
      <c r="B53" s="324"/>
      <c r="C53" s="74">
        <f>SUM(C44:C52)</f>
        <v>475011.23</v>
      </c>
      <c r="D53" s="74">
        <f t="shared" ref="D53:G53" si="4">SUM(D44:D52)</f>
        <v>0</v>
      </c>
      <c r="E53" s="74">
        <f t="shared" si="4"/>
        <v>471824.04000000004</v>
      </c>
      <c r="F53" s="74">
        <f t="shared" si="4"/>
        <v>0</v>
      </c>
      <c r="G53" s="74">
        <f t="shared" si="4"/>
        <v>3187.1900000000005</v>
      </c>
      <c r="H53" s="349"/>
      <c r="I53" s="20"/>
    </row>
    <row r="54" spans="1:13" ht="19.5" customHeight="1" thickBot="1" x14ac:dyDescent="0.25">
      <c r="A54" s="362" t="s">
        <v>17</v>
      </c>
      <c r="B54" s="363"/>
      <c r="C54" s="364">
        <f>C43+C29+C53</f>
        <v>3451491.15</v>
      </c>
      <c r="D54" s="364">
        <f t="shared" ref="D54:G54" si="5">D43+D29+D53</f>
        <v>0</v>
      </c>
      <c r="E54" s="364">
        <f t="shared" si="5"/>
        <v>3037539.09</v>
      </c>
      <c r="F54" s="364">
        <f t="shared" si="5"/>
        <v>0</v>
      </c>
      <c r="G54" s="364">
        <f t="shared" si="5"/>
        <v>413952.05999999994</v>
      </c>
      <c r="H54" s="365"/>
      <c r="I54" s="20"/>
    </row>
    <row r="55" spans="1:13" ht="18" customHeight="1" thickBot="1" x14ac:dyDescent="0.25">
      <c r="B55" s="3"/>
      <c r="C55" s="4"/>
      <c r="D55" s="4"/>
      <c r="E55" s="4"/>
      <c r="F55" s="4"/>
      <c r="G55" s="4"/>
      <c r="H55" s="10"/>
      <c r="J55" s="90"/>
      <c r="K55" s="11"/>
      <c r="L55" s="11"/>
      <c r="M55" s="11"/>
    </row>
    <row r="56" spans="1:13" ht="18" customHeight="1" thickBot="1" x14ac:dyDescent="0.25">
      <c r="D56" s="261" t="s">
        <v>52</v>
      </c>
      <c r="E56" s="262" t="s">
        <v>53</v>
      </c>
      <c r="F56" s="262" t="s">
        <v>54</v>
      </c>
      <c r="G56" s="263" t="s">
        <v>55</v>
      </c>
      <c r="J56" s="11"/>
      <c r="K56" s="11"/>
      <c r="L56" s="11"/>
      <c r="M56" s="11"/>
    </row>
    <row r="57" spans="1:13" ht="18" customHeight="1" x14ac:dyDescent="0.2">
      <c r="A57" s="180" t="s">
        <v>44</v>
      </c>
      <c r="B57" s="97"/>
      <c r="C57" s="248">
        <f>C54-C58</f>
        <v>828437.96</v>
      </c>
      <c r="D57" s="248">
        <f>SUM(D54-D58)</f>
        <v>0</v>
      </c>
      <c r="E57" s="248">
        <f t="shared" ref="E57:G57" si="6">SUM(E54-E58)</f>
        <v>741233.93999999948</v>
      </c>
      <c r="F57" s="248">
        <f t="shared" si="6"/>
        <v>0</v>
      </c>
      <c r="G57" s="249">
        <f t="shared" si="6"/>
        <v>87204.019999999902</v>
      </c>
      <c r="J57" s="11"/>
      <c r="K57" s="11"/>
      <c r="L57" s="11"/>
      <c r="M57" s="11"/>
    </row>
    <row r="58" spans="1:13" ht="18" customHeight="1" x14ac:dyDescent="0.2">
      <c r="A58" s="139" t="s">
        <v>43</v>
      </c>
      <c r="B58" s="86"/>
      <c r="C58" s="111">
        <f t="shared" ref="C58:D58" si="7">C11+C12+C13+C28+C36+C37+C49+C50+C51+C52</f>
        <v>2623053.19</v>
      </c>
      <c r="D58" s="111">
        <f t="shared" si="7"/>
        <v>0</v>
      </c>
      <c r="E58" s="111">
        <f>E11+E12+E13+E28+E36+E37+E49+E50+E51+E52</f>
        <v>2296305.1500000004</v>
      </c>
      <c r="F58" s="111">
        <f t="shared" ref="F58:G58" si="8">F11+F12+F13+F28+F36+F37+F49+F50+F51+F52</f>
        <v>0</v>
      </c>
      <c r="G58" s="111">
        <f t="shared" si="8"/>
        <v>326748.04000000004</v>
      </c>
      <c r="J58" s="11"/>
      <c r="K58" s="11"/>
      <c r="L58" s="11"/>
      <c r="M58" s="11"/>
    </row>
    <row r="59" spans="1:13" ht="21" customHeight="1" x14ac:dyDescent="0.2">
      <c r="A59" s="251" t="s">
        <v>19</v>
      </c>
      <c r="B59" s="107"/>
      <c r="C59" s="108">
        <f>SUM(C57:C58)</f>
        <v>3451491.15</v>
      </c>
      <c r="D59" s="108">
        <f t="shared" ref="D59:G59" si="9">SUM(D57:D58)</f>
        <v>0</v>
      </c>
      <c r="E59" s="108">
        <f t="shared" si="9"/>
        <v>3037539.09</v>
      </c>
      <c r="F59" s="108">
        <f t="shared" si="9"/>
        <v>0</v>
      </c>
      <c r="G59" s="252">
        <f t="shared" si="9"/>
        <v>413952.05999999994</v>
      </c>
      <c r="J59" s="11"/>
      <c r="K59" s="11"/>
      <c r="L59" s="11"/>
      <c r="M59" s="11"/>
    </row>
    <row r="60" spans="1:13" ht="21" customHeight="1" x14ac:dyDescent="0.2">
      <c r="A60" s="253" t="s">
        <v>101</v>
      </c>
      <c r="B60" s="186"/>
      <c r="C60" s="196">
        <f>C66</f>
        <v>0</v>
      </c>
      <c r="D60" s="196">
        <f t="shared" ref="D60:G60" si="10">D66</f>
        <v>0</v>
      </c>
      <c r="E60" s="196">
        <f t="shared" si="10"/>
        <v>0</v>
      </c>
      <c r="F60" s="196">
        <f t="shared" si="10"/>
        <v>0</v>
      </c>
      <c r="G60" s="254">
        <f t="shared" si="10"/>
        <v>0</v>
      </c>
      <c r="J60" s="11"/>
      <c r="K60" s="11"/>
      <c r="L60" s="11"/>
      <c r="M60" s="11"/>
    </row>
    <row r="61" spans="1:13" ht="21" customHeight="1" thickBot="1" x14ac:dyDescent="0.25">
      <c r="A61" s="131" t="s">
        <v>100</v>
      </c>
      <c r="B61" s="266"/>
      <c r="C61" s="132">
        <f>C59-C60</f>
        <v>3451491.15</v>
      </c>
      <c r="D61" s="132">
        <f t="shared" ref="D61:G61" si="11">D59-D60</f>
        <v>0</v>
      </c>
      <c r="E61" s="132">
        <f t="shared" si="11"/>
        <v>3037539.09</v>
      </c>
      <c r="F61" s="132">
        <f t="shared" si="11"/>
        <v>0</v>
      </c>
      <c r="G61" s="267">
        <f t="shared" si="11"/>
        <v>413952.05999999994</v>
      </c>
      <c r="J61" s="11"/>
      <c r="K61" s="11"/>
      <c r="L61" s="11"/>
      <c r="M61" s="11"/>
    </row>
    <row r="62" spans="1:13" ht="18" customHeight="1" x14ac:dyDescent="0.2">
      <c r="J62" s="11"/>
      <c r="K62" s="11"/>
      <c r="L62" s="11"/>
      <c r="M62" s="11"/>
    </row>
    <row r="63" spans="1:13" ht="18" customHeight="1" thickBot="1" x14ac:dyDescent="0.25">
      <c r="J63" s="11"/>
      <c r="K63" s="11"/>
      <c r="L63" s="11"/>
      <c r="M63" s="11"/>
    </row>
    <row r="64" spans="1:13" ht="18" customHeight="1" thickBot="1" x14ac:dyDescent="0.25">
      <c r="A64" s="104" t="s">
        <v>18</v>
      </c>
      <c r="B64" s="127"/>
      <c r="C64" s="117"/>
      <c r="D64" s="45" t="s">
        <v>48</v>
      </c>
      <c r="E64" s="46" t="s">
        <v>49</v>
      </c>
      <c r="F64" s="45" t="s">
        <v>50</v>
      </c>
      <c r="G64" s="46" t="s">
        <v>51</v>
      </c>
      <c r="H64" s="10"/>
      <c r="J64" s="11"/>
      <c r="K64" s="11"/>
      <c r="L64" s="11"/>
      <c r="M64" s="11"/>
    </row>
    <row r="65" spans="1:13" ht="18" customHeight="1" x14ac:dyDescent="0.2">
      <c r="A65" s="137"/>
      <c r="B65" s="128"/>
      <c r="C65" s="2"/>
      <c r="D65" s="2"/>
      <c r="E65" s="2"/>
      <c r="F65" s="188"/>
      <c r="G65" s="2"/>
      <c r="H65" s="187"/>
      <c r="J65" s="11"/>
      <c r="K65" s="11"/>
      <c r="L65" s="11"/>
      <c r="M65" s="11"/>
    </row>
    <row r="66" spans="1:13" ht="18" customHeight="1" x14ac:dyDescent="0.2">
      <c r="A66" s="107" t="s">
        <v>19</v>
      </c>
      <c r="B66" s="130"/>
      <c r="C66" s="108"/>
      <c r="D66" s="108"/>
      <c r="E66" s="108"/>
      <c r="F66" s="108"/>
      <c r="G66" s="108"/>
      <c r="J66" s="11"/>
      <c r="K66" s="11"/>
      <c r="L66" s="11"/>
      <c r="M66" s="11"/>
    </row>
    <row r="67" spans="1:13" ht="18" customHeight="1" x14ac:dyDescent="0.2">
      <c r="J67" s="11"/>
      <c r="K67" s="11"/>
      <c r="L67" s="11"/>
      <c r="M67" s="11"/>
    </row>
    <row r="68" spans="1:13" ht="18" customHeight="1" x14ac:dyDescent="0.2">
      <c r="J68" s="11"/>
      <c r="K68" s="11"/>
      <c r="L68" s="11"/>
      <c r="M68" s="11"/>
    </row>
    <row r="69" spans="1:13" ht="18" customHeight="1" x14ac:dyDescent="0.2"/>
    <row r="70" spans="1:13" ht="18" customHeight="1" x14ac:dyDescent="0.2"/>
    <row r="71" spans="1:13" ht="18" customHeight="1" x14ac:dyDescent="0.2"/>
    <row r="72" spans="1:13" ht="18" customHeight="1" x14ac:dyDescent="0.2">
      <c r="E72" s="11"/>
    </row>
    <row r="73" spans="1:13" ht="18" customHeight="1" x14ac:dyDescent="0.2">
      <c r="E73" s="11"/>
    </row>
    <row r="74" spans="1:13" ht="18" customHeight="1" x14ac:dyDescent="0.2">
      <c r="E74" s="11"/>
    </row>
    <row r="75" spans="1:13" ht="18" customHeight="1" x14ac:dyDescent="0.2"/>
    <row r="76" spans="1:13" ht="18" customHeight="1" x14ac:dyDescent="0.2"/>
    <row r="77" spans="1:13" ht="18" customHeight="1" x14ac:dyDescent="0.2"/>
    <row r="78" spans="1:13" ht="18" customHeight="1" x14ac:dyDescent="0.2"/>
    <row r="79" spans="1:13" ht="18" customHeight="1" x14ac:dyDescent="0.2"/>
    <row r="80" spans="1:13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pane xSplit="1" ySplit="10" topLeftCell="B14" activePane="bottomRight" state="frozen"/>
      <selection pane="topRight"/>
      <selection pane="bottomLeft"/>
      <selection pane="bottomRight" activeCell="C21" sqref="C21"/>
    </sheetView>
  </sheetViews>
  <sheetFormatPr defaultRowHeight="12.75" x14ac:dyDescent="0.2"/>
  <cols>
    <col min="1" max="1" width="23.28515625" customWidth="1"/>
    <col min="2" max="2" width="46" customWidth="1"/>
    <col min="3" max="3" width="16.7109375" customWidth="1"/>
    <col min="4" max="4" width="18" customWidth="1"/>
    <col min="5" max="5" width="17.28515625" customWidth="1"/>
    <col min="6" max="7" width="14.28515625" customWidth="1"/>
    <col min="8" max="8" width="17.7109375" style="5" customWidth="1"/>
    <col min="9" max="9" width="12.140625" customWidth="1"/>
    <col min="10" max="10" width="18.28515625" customWidth="1"/>
    <col min="11" max="11" width="11.28515625" bestFit="1" customWidth="1"/>
    <col min="12" max="12" width="16.140625" customWidth="1"/>
    <col min="13" max="13" width="13" customWidth="1"/>
    <col min="14" max="14" width="18.28515625" customWidth="1"/>
  </cols>
  <sheetData>
    <row r="1" spans="1:12" ht="15.75" x14ac:dyDescent="0.25">
      <c r="A1" s="417" t="s">
        <v>102</v>
      </c>
      <c r="B1" s="417"/>
      <c r="C1" s="417"/>
      <c r="D1" s="417"/>
      <c r="E1" s="417"/>
      <c r="F1" s="417"/>
      <c r="G1" s="417"/>
      <c r="H1" s="417"/>
    </row>
    <row r="2" spans="1:12" s="1" customFormat="1" ht="23.25" customHeight="1" x14ac:dyDescent="0.25">
      <c r="A2" s="439" t="s">
        <v>1</v>
      </c>
      <c r="B2" s="439"/>
      <c r="C2" s="439"/>
      <c r="D2" s="12"/>
      <c r="E2" s="36"/>
      <c r="F2" s="36"/>
      <c r="G2" s="37"/>
      <c r="H2" s="38"/>
    </row>
    <row r="3" spans="1:12" s="1" customFormat="1" ht="15" x14ac:dyDescent="0.2">
      <c r="A3" s="29" t="s">
        <v>59</v>
      </c>
      <c r="B3" s="29"/>
      <c r="C3" s="29"/>
      <c r="D3" s="29"/>
      <c r="E3" s="39"/>
      <c r="F3" s="39"/>
      <c r="G3" s="39"/>
      <c r="H3" s="38"/>
    </row>
    <row r="4" spans="1:12" s="1" customFormat="1" ht="15" x14ac:dyDescent="0.2">
      <c r="A4" s="29" t="s">
        <v>60</v>
      </c>
      <c r="B4" s="29"/>
      <c r="C4" s="29"/>
      <c r="D4" s="29"/>
      <c r="E4" s="39"/>
      <c r="F4" s="37"/>
      <c r="G4" s="37"/>
      <c r="H4" s="38"/>
    </row>
    <row r="5" spans="1:12" s="1" customFormat="1" ht="16.5" thickBot="1" x14ac:dyDescent="0.3">
      <c r="A5" s="440"/>
      <c r="B5" s="441"/>
      <c r="C5" s="441"/>
      <c r="D5" s="40"/>
      <c r="E5" s="40"/>
      <c r="F5" s="37"/>
      <c r="G5" s="37"/>
      <c r="H5" s="38"/>
      <c r="L5" s="49"/>
    </row>
    <row r="6" spans="1:12" s="1" customFormat="1" ht="19.5" customHeight="1" x14ac:dyDescent="0.2">
      <c r="A6" s="30" t="s">
        <v>4</v>
      </c>
      <c r="B6" s="31" t="s">
        <v>5</v>
      </c>
      <c r="C6" s="31" t="s">
        <v>6</v>
      </c>
      <c r="D6" s="40"/>
      <c r="E6" s="40"/>
      <c r="F6" s="37"/>
      <c r="G6" s="37"/>
      <c r="H6" s="38"/>
    </row>
    <row r="7" spans="1:12" s="1" customFormat="1" ht="18" customHeight="1" thickBot="1" x14ac:dyDescent="0.25">
      <c r="A7" s="32">
        <v>302091</v>
      </c>
      <c r="B7" s="33" t="s">
        <v>61</v>
      </c>
      <c r="C7" s="33"/>
      <c r="D7" s="34"/>
      <c r="E7" s="34"/>
      <c r="F7" s="34"/>
      <c r="G7" s="34"/>
      <c r="H7" s="38"/>
    </row>
    <row r="8" spans="1:12" ht="18.75" customHeight="1" thickBot="1" x14ac:dyDescent="0.25">
      <c r="A8" s="41"/>
      <c r="B8" s="34"/>
      <c r="C8" s="34"/>
      <c r="D8" s="34"/>
      <c r="E8" s="34"/>
      <c r="F8" s="34"/>
      <c r="G8" s="34"/>
      <c r="H8" s="35"/>
    </row>
    <row r="9" spans="1:12" ht="18.75" customHeight="1" x14ac:dyDescent="0.2">
      <c r="A9" s="426" t="s">
        <v>8</v>
      </c>
      <c r="B9" s="442" t="s">
        <v>28</v>
      </c>
      <c r="C9" s="418" t="s">
        <v>10</v>
      </c>
      <c r="D9" s="421" t="s">
        <v>11</v>
      </c>
      <c r="E9" s="422"/>
      <c r="F9" s="422"/>
      <c r="G9" s="423"/>
      <c r="H9" s="424" t="s">
        <v>12</v>
      </c>
    </row>
    <row r="10" spans="1:12" ht="21" customHeight="1" thickBot="1" x14ac:dyDescent="0.25">
      <c r="A10" s="427"/>
      <c r="B10" s="443"/>
      <c r="C10" s="419"/>
      <c r="D10" s="321" t="s">
        <v>20</v>
      </c>
      <c r="E10" s="46" t="s">
        <v>21</v>
      </c>
      <c r="F10" s="321" t="s">
        <v>22</v>
      </c>
      <c r="G10" s="46" t="s">
        <v>23</v>
      </c>
      <c r="H10" s="425"/>
    </row>
    <row r="11" spans="1:12" ht="21" customHeight="1" x14ac:dyDescent="0.2">
      <c r="A11" s="217" t="s">
        <v>1446</v>
      </c>
      <c r="B11" s="217" t="s">
        <v>1454</v>
      </c>
      <c r="C11" s="272">
        <f>SUM(D11:G11)</f>
        <v>2600</v>
      </c>
      <c r="D11" s="330"/>
      <c r="E11" s="218">
        <v>2600</v>
      </c>
      <c r="F11" s="330"/>
      <c r="G11" s="218">
        <v>0</v>
      </c>
      <c r="H11" s="292">
        <v>45370</v>
      </c>
    </row>
    <row r="12" spans="1:12" ht="21" customHeight="1" x14ac:dyDescent="0.2">
      <c r="A12" s="86" t="s">
        <v>1447</v>
      </c>
      <c r="B12" s="86" t="s">
        <v>1455</v>
      </c>
      <c r="C12" s="325">
        <f t="shared" ref="C12:C18" si="0">SUM(D12:G12)</f>
        <v>7800</v>
      </c>
      <c r="D12" s="331"/>
      <c r="E12" s="2">
        <v>7800</v>
      </c>
      <c r="F12" s="331"/>
      <c r="G12" s="2">
        <v>0</v>
      </c>
      <c r="H12" s="233">
        <v>45370</v>
      </c>
    </row>
    <row r="13" spans="1:12" ht="21" customHeight="1" x14ac:dyDescent="0.2">
      <c r="A13" s="86" t="s">
        <v>1448</v>
      </c>
      <c r="B13" s="86" t="s">
        <v>1456</v>
      </c>
      <c r="C13" s="325">
        <f t="shared" si="0"/>
        <v>7800</v>
      </c>
      <c r="D13" s="331"/>
      <c r="E13" s="2">
        <v>7800</v>
      </c>
      <c r="F13" s="331"/>
      <c r="G13" s="2">
        <v>0</v>
      </c>
      <c r="H13" s="235">
        <v>45370</v>
      </c>
    </row>
    <row r="14" spans="1:12" ht="21" customHeight="1" x14ac:dyDescent="0.2">
      <c r="A14" s="86" t="s">
        <v>1449</v>
      </c>
      <c r="B14" s="86" t="s">
        <v>1457</v>
      </c>
      <c r="C14" s="325">
        <f t="shared" si="0"/>
        <v>18200</v>
      </c>
      <c r="D14" s="331"/>
      <c r="E14" s="2">
        <v>18200</v>
      </c>
      <c r="F14" s="331"/>
      <c r="G14" s="2">
        <v>0</v>
      </c>
      <c r="H14" s="233">
        <v>45370</v>
      </c>
    </row>
    <row r="15" spans="1:12" ht="21" customHeight="1" x14ac:dyDescent="0.2">
      <c r="A15" s="86" t="s">
        <v>1450</v>
      </c>
      <c r="B15" s="86" t="s">
        <v>1458</v>
      </c>
      <c r="C15" s="325">
        <f t="shared" si="0"/>
        <v>5200</v>
      </c>
      <c r="D15" s="331"/>
      <c r="E15" s="2">
        <v>5200</v>
      </c>
      <c r="F15" s="331"/>
      <c r="G15" s="2">
        <v>0</v>
      </c>
      <c r="H15" s="233">
        <v>45370</v>
      </c>
    </row>
    <row r="16" spans="1:12" ht="21" customHeight="1" x14ac:dyDescent="0.2">
      <c r="A16" s="86" t="s">
        <v>1451</v>
      </c>
      <c r="B16" s="86" t="s">
        <v>1459</v>
      </c>
      <c r="C16" s="325">
        <f t="shared" si="0"/>
        <v>5200</v>
      </c>
      <c r="D16" s="331"/>
      <c r="E16" s="2">
        <v>5200</v>
      </c>
      <c r="F16" s="331"/>
      <c r="G16" s="2">
        <v>0</v>
      </c>
      <c r="H16" s="235">
        <v>45370</v>
      </c>
    </row>
    <row r="17" spans="1:16" ht="21" customHeight="1" x14ac:dyDescent="0.2">
      <c r="A17" s="86" t="s">
        <v>1452</v>
      </c>
      <c r="B17" s="86" t="s">
        <v>1460</v>
      </c>
      <c r="C17" s="325">
        <f t="shared" si="0"/>
        <v>5200</v>
      </c>
      <c r="D17" s="331"/>
      <c r="E17" s="2">
        <v>5200</v>
      </c>
      <c r="F17" s="331"/>
      <c r="G17" s="2">
        <v>0</v>
      </c>
      <c r="H17" s="233">
        <v>45370</v>
      </c>
    </row>
    <row r="18" spans="1:16" ht="21" customHeight="1" x14ac:dyDescent="0.2">
      <c r="A18" s="86" t="s">
        <v>1453</v>
      </c>
      <c r="B18" s="86" t="s">
        <v>1461</v>
      </c>
      <c r="C18" s="325">
        <f t="shared" si="0"/>
        <v>15600</v>
      </c>
      <c r="D18" s="331"/>
      <c r="E18" s="2">
        <v>15600</v>
      </c>
      <c r="F18" s="331"/>
      <c r="G18" s="2">
        <v>0</v>
      </c>
      <c r="H18" s="233">
        <v>45370</v>
      </c>
    </row>
    <row r="19" spans="1:16" ht="21" customHeight="1" x14ac:dyDescent="0.2">
      <c r="A19" s="221" t="s">
        <v>1669</v>
      </c>
      <c r="B19" s="222" t="s">
        <v>327</v>
      </c>
      <c r="C19" s="366">
        <f>SUM(D19:G19)</f>
        <v>1600</v>
      </c>
      <c r="D19" s="366"/>
      <c r="E19" s="366">
        <v>1600</v>
      </c>
      <c r="F19" s="366"/>
      <c r="G19" s="366">
        <v>0</v>
      </c>
      <c r="H19" s="367">
        <v>45378</v>
      </c>
      <c r="I19" s="220" t="s">
        <v>328</v>
      </c>
    </row>
    <row r="20" spans="1:16" s="6" customFormat="1" ht="21" customHeight="1" thickBot="1" x14ac:dyDescent="0.25">
      <c r="A20" s="355" t="s">
        <v>371</v>
      </c>
      <c r="B20" s="324"/>
      <c r="C20" s="74">
        <f>SUM(C11:C19)</f>
        <v>69200</v>
      </c>
      <c r="D20" s="74">
        <f t="shared" ref="D20:G20" si="1">SUM(D11:D19)</f>
        <v>0</v>
      </c>
      <c r="E20" s="74">
        <f t="shared" si="1"/>
        <v>69200</v>
      </c>
      <c r="F20" s="74">
        <f t="shared" si="1"/>
        <v>0</v>
      </c>
      <c r="G20" s="74">
        <f t="shared" si="1"/>
        <v>0</v>
      </c>
      <c r="H20" s="74"/>
      <c r="I20"/>
    </row>
    <row r="21" spans="1:16" s="6" customFormat="1" ht="24.75" customHeight="1" thickBot="1" x14ac:dyDescent="0.25">
      <c r="A21" s="213" t="s">
        <v>676</v>
      </c>
      <c r="B21" s="214"/>
      <c r="C21" s="215">
        <f>C20</f>
        <v>69200</v>
      </c>
      <c r="D21" s="215">
        <f>D20</f>
        <v>0</v>
      </c>
      <c r="E21" s="215">
        <f>E20</f>
        <v>69200</v>
      </c>
      <c r="F21" s="215">
        <f>F20</f>
        <v>0</v>
      </c>
      <c r="G21" s="215">
        <f>G20</f>
        <v>0</v>
      </c>
      <c r="H21" s="216"/>
      <c r="I21"/>
    </row>
    <row r="22" spans="1:16" ht="21" customHeight="1" thickBot="1" x14ac:dyDescent="0.25">
      <c r="A22" s="198"/>
      <c r="B22" s="198"/>
      <c r="C22" s="199"/>
      <c r="D22" s="199"/>
      <c r="E22" s="198"/>
      <c r="F22" s="199"/>
      <c r="G22" s="198"/>
      <c r="H22" s="199"/>
    </row>
    <row r="23" spans="1:16" ht="18" customHeight="1" thickBot="1" x14ac:dyDescent="0.25">
      <c r="D23" s="258" t="s">
        <v>20</v>
      </c>
      <c r="E23" s="259" t="s">
        <v>21</v>
      </c>
      <c r="F23" s="259" t="s">
        <v>22</v>
      </c>
      <c r="G23" s="260" t="s">
        <v>23</v>
      </c>
      <c r="J23" s="90"/>
      <c r="K23" s="11"/>
      <c r="L23" s="11"/>
      <c r="M23" s="11"/>
      <c r="P23" s="20"/>
    </row>
    <row r="24" spans="1:16" ht="18" customHeight="1" x14ac:dyDescent="0.2">
      <c r="A24" s="180" t="s">
        <v>44</v>
      </c>
      <c r="B24" s="97"/>
      <c r="C24" s="341">
        <f>C21-C25</f>
        <v>67600</v>
      </c>
      <c r="D24" s="341">
        <f t="shared" ref="D24:G24" si="2">D21-D25</f>
        <v>0</v>
      </c>
      <c r="E24" s="341">
        <f t="shared" si="2"/>
        <v>67600</v>
      </c>
      <c r="F24" s="341">
        <f t="shared" si="2"/>
        <v>0</v>
      </c>
      <c r="G24" s="342">
        <f t="shared" si="2"/>
        <v>0</v>
      </c>
      <c r="J24" s="11"/>
      <c r="K24" s="11"/>
      <c r="L24" s="11"/>
      <c r="M24" s="11"/>
      <c r="P24" s="114"/>
    </row>
    <row r="25" spans="1:16" ht="24.75" customHeight="1" x14ac:dyDescent="0.2">
      <c r="A25" s="139" t="s">
        <v>43</v>
      </c>
      <c r="B25" s="86"/>
      <c r="C25" s="343">
        <f>C19</f>
        <v>1600</v>
      </c>
      <c r="D25" s="343">
        <f t="shared" ref="D25:G25" si="3">D19</f>
        <v>0</v>
      </c>
      <c r="E25" s="343">
        <f t="shared" si="3"/>
        <v>1600</v>
      </c>
      <c r="F25" s="343">
        <f t="shared" si="3"/>
        <v>0</v>
      </c>
      <c r="G25" s="343">
        <f t="shared" si="3"/>
        <v>0</v>
      </c>
      <c r="J25" s="11"/>
      <c r="K25" s="11"/>
      <c r="L25" s="11"/>
      <c r="M25" s="11"/>
    </row>
    <row r="26" spans="1:16" ht="18" customHeight="1" x14ac:dyDescent="0.2">
      <c r="A26" s="251" t="s">
        <v>19</v>
      </c>
      <c r="B26" s="107"/>
      <c r="C26" s="108">
        <f>SUM(D26:G26)</f>
        <v>69200</v>
      </c>
      <c r="D26" s="108">
        <f>SUM(D24:D25)</f>
        <v>0</v>
      </c>
      <c r="E26" s="108">
        <f t="shared" ref="E26:G26" si="4">SUM(E24:E25)</f>
        <v>69200</v>
      </c>
      <c r="F26" s="108">
        <f t="shared" si="4"/>
        <v>0</v>
      </c>
      <c r="G26" s="252">
        <f t="shared" si="4"/>
        <v>0</v>
      </c>
      <c r="J26" s="11"/>
      <c r="K26" s="11"/>
      <c r="L26" s="11"/>
      <c r="M26" s="11"/>
    </row>
    <row r="27" spans="1:16" ht="21" customHeight="1" x14ac:dyDescent="0.2">
      <c r="A27" s="253" t="s">
        <v>101</v>
      </c>
      <c r="B27" s="186"/>
      <c r="C27" s="196">
        <f>SUM(D27:G27)</f>
        <v>0</v>
      </c>
      <c r="D27" s="196"/>
      <c r="E27" s="196"/>
      <c r="F27" s="196"/>
      <c r="G27" s="254"/>
      <c r="J27" s="11"/>
      <c r="K27" s="11"/>
      <c r="L27" s="11"/>
      <c r="M27" s="11"/>
    </row>
    <row r="28" spans="1:16" ht="18" customHeight="1" thickBot="1" x14ac:dyDescent="0.25">
      <c r="A28" s="131" t="s">
        <v>100</v>
      </c>
      <c r="B28" s="266"/>
      <c r="C28" s="132">
        <f>SUM(D28:G28)</f>
        <v>69200</v>
      </c>
      <c r="D28" s="132">
        <f>SUM(D26-D27)</f>
        <v>0</v>
      </c>
      <c r="E28" s="132">
        <f t="shared" ref="E28:G28" si="5">SUM(E26-E27)</f>
        <v>69200</v>
      </c>
      <c r="F28" s="132">
        <f t="shared" si="5"/>
        <v>0</v>
      </c>
      <c r="G28" s="267">
        <f t="shared" si="5"/>
        <v>0</v>
      </c>
      <c r="J28" s="11"/>
      <c r="K28" s="11"/>
      <c r="L28" s="11"/>
      <c r="M28" s="11"/>
    </row>
    <row r="29" spans="1:16" ht="18" customHeight="1" thickBot="1" x14ac:dyDescent="0.25">
      <c r="A29" s="269"/>
      <c r="B29" s="268"/>
      <c r="C29" s="268"/>
      <c r="D29" s="268"/>
      <c r="E29" s="268"/>
      <c r="F29" s="268"/>
      <c r="G29" s="268"/>
      <c r="J29" s="11"/>
      <c r="K29" s="11"/>
      <c r="L29" s="11"/>
      <c r="M29" s="11"/>
    </row>
    <row r="30" spans="1:16" ht="18" customHeight="1" thickBot="1" x14ac:dyDescent="0.25">
      <c r="A30" s="104" t="s">
        <v>18</v>
      </c>
      <c r="B30" s="247"/>
      <c r="C30" s="117"/>
      <c r="D30" s="244" t="s">
        <v>13</v>
      </c>
      <c r="E30" s="245" t="s">
        <v>14</v>
      </c>
      <c r="F30" s="244" t="s">
        <v>15</v>
      </c>
      <c r="G30" s="246" t="s">
        <v>16</v>
      </c>
      <c r="H30" s="10"/>
      <c r="J30" s="11"/>
      <c r="K30" s="11"/>
      <c r="L30" s="11"/>
      <c r="M30" s="11"/>
    </row>
    <row r="31" spans="1:16" ht="18" customHeight="1" x14ac:dyDescent="0.2">
      <c r="A31" s="137"/>
      <c r="B31" s="128"/>
      <c r="C31" s="2"/>
      <c r="D31" s="2"/>
      <c r="E31" s="2"/>
      <c r="F31" s="188"/>
      <c r="G31" s="2"/>
      <c r="H31" s="187"/>
      <c r="J31" s="11"/>
      <c r="K31" s="11"/>
      <c r="L31" s="11"/>
      <c r="M31" s="11"/>
    </row>
    <row r="32" spans="1:16" ht="18" customHeight="1" x14ac:dyDescent="0.2">
      <c r="A32" s="107" t="s">
        <v>19</v>
      </c>
      <c r="B32" s="130"/>
      <c r="C32" s="108"/>
      <c r="D32" s="108"/>
      <c r="E32" s="108"/>
      <c r="F32" s="108"/>
      <c r="G32" s="108"/>
      <c r="J32" s="11"/>
      <c r="K32" s="11"/>
      <c r="L32" s="11"/>
      <c r="M32" s="11"/>
    </row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75DCE5DB38D4AB8FC8921DC36330F" ma:contentTypeVersion="12" ma:contentTypeDescription="Umožňuje vytvoriť nový dokument." ma:contentTypeScope="" ma:versionID="820ccda0d7e8d81309e14fc2abbdb81e">
  <xsd:schema xmlns:xsd="http://www.w3.org/2001/XMLSchema" xmlns:xs="http://www.w3.org/2001/XMLSchema" xmlns:p="http://schemas.microsoft.com/office/2006/metadata/properties" xmlns:ns2="648f6163-8cb5-49bd-be48-72867b61307d" xmlns:ns3="25bc8d21-7b30-4b00-8637-09c2694dac04" targetNamespace="http://schemas.microsoft.com/office/2006/metadata/properties" ma:root="true" ma:fieldsID="fb544f317b9e445568cb79cc3a844938" ns2:_="" ns3:_="">
    <xsd:import namespace="648f6163-8cb5-49bd-be48-72867b61307d"/>
    <xsd:import namespace="25bc8d21-7b30-4b00-8637-09c2694da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f6163-8cb5-49bd-be48-72867b613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v odhlásenia" ma:internalName="Stav_x0020_odhl_x00e1_seni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c8d21-7b30-4b00-8637-09c2694da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51e1ff1-873b-4350-b181-e413db9a462d}" ma:internalName="TaxCatchAll" ma:showField="CatchAllData" ma:web="25bc8d21-7b30-4b00-8637-09c2694dac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812F38-FAD5-4ED8-A6F4-6277403EEB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D3DD8-C416-423B-91ED-06CB8309D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f6163-8cb5-49bd-be48-72867b61307d"/>
    <ds:schemaRef ds:uri="25bc8d21-7b30-4b00-8637-09c2694da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</vt:i4>
      </vt:variant>
    </vt:vector>
  </HeadingPairs>
  <TitlesOfParts>
    <vt:vector size="14" baseType="lpstr">
      <vt:lpstr>1.1.</vt:lpstr>
      <vt:lpstr>2.1.</vt:lpstr>
      <vt:lpstr>3.1.</vt:lpstr>
      <vt:lpstr>4.1.</vt:lpstr>
      <vt:lpstr>5.1.</vt:lpstr>
      <vt:lpstr>6.1.</vt:lpstr>
      <vt:lpstr>7.1.</vt:lpstr>
      <vt:lpstr>8.1.</vt:lpstr>
      <vt:lpstr>9.1. </vt:lpstr>
      <vt:lpstr>10.1.</vt:lpstr>
      <vt:lpstr>OP Dodatočný príspevok</vt:lpstr>
      <vt:lpstr>Sumár čerpania</vt:lpstr>
      <vt:lpstr>ELURY </vt:lpstr>
      <vt:lpstr>'2.1.'!Oblasť_tlače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Krútelová, Mária</dc:creator>
  <cp:keywords/>
  <dc:description/>
  <cp:lastModifiedBy>Bojnanská, Katarína</cp:lastModifiedBy>
  <cp:revision/>
  <dcterms:created xsi:type="dcterms:W3CDTF">1996-10-14T23:33:28Z</dcterms:created>
  <dcterms:modified xsi:type="dcterms:W3CDTF">2024-06-27T13:01:41Z</dcterms:modified>
  <cp:category/>
  <cp:contentStatus/>
</cp:coreProperties>
</file>