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Y:\Riadiaca dokumentácia\Príručka pre prijímateľa\4_Príručka pre prijímateľa_POO_verzia 1.2 OIPOO zmeny\3_finalizacia\Príručka pre prijímateľa POO, 1.2_TC s komentarmi\Prílohy\"/>
    </mc:Choice>
  </mc:AlternateContent>
  <bookViews>
    <workbookView xWindow="0" yWindow="0" windowWidth="19200" windowHeight="6930"/>
  </bookViews>
  <sheets>
    <sheet name="Pracovný výkaz" sheetId="1" r:id="rId1"/>
    <sheet name="Návod na používanie PV" sheetId="6" r:id="rId2"/>
    <sheet name="Hárok2" sheetId="4" state="hidden" r:id="rId3"/>
  </sheets>
  <externalReferences>
    <externalReference r:id="rId4"/>
    <externalReference r:id="rId5"/>
  </externalReferences>
  <definedNames>
    <definedName name="Aktivita" localSheetId="1">'[1]Pracovný výkaz'!#REF!</definedName>
    <definedName name="Aktivita">Hárok2!$A$45:$A$46</definedName>
    <definedName name="mesiac" localSheetId="1">[2]Hárok2!$B$66</definedName>
    <definedName name="mesiac">Hárok2!$B$66</definedName>
    <definedName name="mesiace" localSheetId="1">[2]Hárok2!$A$31:$A$42</definedName>
    <definedName name="mesiace">Hárok2!$A$31:$A$42</definedName>
    <definedName name="_xlnm.Print_Area" localSheetId="1">'Návod na používanie PV'!$A$1:$L$26</definedName>
    <definedName name="_xlnm.Print_Area" localSheetId="0">'Pracovný výkaz'!$A$1:$AL$70</definedName>
    <definedName name="POO">[2]Hárok2!$A$45:$A$46</definedName>
    <definedName name="roky" localSheetId="1">[2]Hárok2!$A$21:$A$28</definedName>
    <definedName name="roky">Hárok2!$A$21:$A$28</definedName>
    <definedName name="sviatky_datum" localSheetId="1">[2]Hárok2!$A$50:$B$64</definedName>
    <definedName name="sviatky_datum">Hárok2!$A$50:$B$64</definedName>
    <definedName name="sviatky_nazov">Hárok2!$B$50:$C$64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6" i="4" l="1"/>
  <c r="C33" i="1" s="1"/>
  <c r="O33" i="1" l="1"/>
  <c r="AF32" i="1"/>
  <c r="AF33" i="1" s="1"/>
  <c r="AE32" i="1"/>
  <c r="AE33" i="1" s="1"/>
  <c r="AG32" i="1"/>
  <c r="AG33" i="1" s="1"/>
  <c r="Z33" i="1"/>
  <c r="R33" i="1"/>
  <c r="J33" i="1"/>
  <c r="Y33" i="1"/>
  <c r="Q33" i="1"/>
  <c r="I33" i="1"/>
  <c r="H33" i="1"/>
  <c r="W33" i="1"/>
  <c r="G33" i="1"/>
  <c r="AD33" i="1"/>
  <c r="V33" i="1"/>
  <c r="N33" i="1"/>
  <c r="F33" i="1"/>
  <c r="AC33" i="1"/>
  <c r="U33" i="1"/>
  <c r="M33" i="1"/>
  <c r="E33" i="1"/>
  <c r="X33" i="1"/>
  <c r="L33" i="1"/>
  <c r="D33" i="1"/>
  <c r="P33" i="1"/>
  <c r="AB33" i="1"/>
  <c r="T33" i="1"/>
  <c r="AA33" i="1"/>
  <c r="S33" i="1"/>
  <c r="K33" i="1"/>
  <c r="B49" i="4" l="1"/>
  <c r="C64" i="4" s="1"/>
  <c r="A57" i="4" l="1"/>
  <c r="C59" i="4"/>
  <c r="A52" i="4"/>
  <c r="A60" i="4"/>
  <c r="C53" i="4"/>
  <c r="C61" i="4"/>
  <c r="C57" i="4"/>
  <c r="A58" i="4"/>
  <c r="C52" i="4"/>
  <c r="A53" i="4"/>
  <c r="A61" i="4"/>
  <c r="C54" i="4"/>
  <c r="C62" i="4"/>
  <c r="A64" i="4"/>
  <c r="C50" i="4"/>
  <c r="C58" i="4"/>
  <c r="C60" i="4"/>
  <c r="A54" i="4"/>
  <c r="A62" i="4"/>
  <c r="C55" i="4"/>
  <c r="C63" i="4"/>
  <c r="A56" i="4"/>
  <c r="C51" i="4"/>
  <c r="A59" i="4"/>
  <c r="A55" i="4"/>
  <c r="A63" i="4"/>
  <c r="C56" i="4"/>
  <c r="A51" i="4" l="1"/>
  <c r="A50" i="4"/>
  <c r="AH51" i="1" l="1"/>
  <c r="AI51" i="1" s="1"/>
  <c r="AH50" i="1"/>
  <c r="AI50" i="1" s="1"/>
  <c r="AH49" i="1"/>
  <c r="AI49" i="1" s="1"/>
  <c r="AH34" i="1"/>
  <c r="AH45" i="1"/>
  <c r="AI45" i="1" s="1"/>
  <c r="AH35" i="1"/>
  <c r="AJ35" i="1" s="1"/>
  <c r="AH36" i="1"/>
  <c r="AJ36" i="1" s="1"/>
  <c r="AH37" i="1"/>
  <c r="AI37" i="1" s="1"/>
  <c r="AH38" i="1"/>
  <c r="AI38" i="1" s="1"/>
  <c r="AH39" i="1"/>
  <c r="AJ39" i="1" s="1"/>
  <c r="AH40" i="1"/>
  <c r="AJ40" i="1" s="1"/>
  <c r="AH41" i="1"/>
  <c r="AJ41" i="1" s="1"/>
  <c r="AH42" i="1"/>
  <c r="AI42" i="1" s="1"/>
  <c r="AH43" i="1"/>
  <c r="AI43" i="1" s="1"/>
  <c r="AH44" i="1"/>
  <c r="AH46" i="1"/>
  <c r="AI46" i="1" s="1"/>
  <c r="AG47" i="1"/>
  <c r="AG52" i="1" s="1"/>
  <c r="AF47" i="1"/>
  <c r="AF52" i="1" s="1"/>
  <c r="AE47" i="1"/>
  <c r="AE52" i="1" s="1"/>
  <c r="AD47" i="1"/>
  <c r="AD52" i="1" s="1"/>
  <c r="AC47" i="1"/>
  <c r="AC52" i="1" s="1"/>
  <c r="AB47" i="1"/>
  <c r="AB52" i="1" s="1"/>
  <c r="AA47" i="1"/>
  <c r="AA52" i="1" s="1"/>
  <c r="Z47" i="1"/>
  <c r="Z52" i="1" s="1"/>
  <c r="Y47" i="1"/>
  <c r="Y52" i="1" s="1"/>
  <c r="X47" i="1"/>
  <c r="X52" i="1" s="1"/>
  <c r="W47" i="1"/>
  <c r="W52" i="1" s="1"/>
  <c r="V47" i="1"/>
  <c r="V52" i="1" s="1"/>
  <c r="U47" i="1"/>
  <c r="U52" i="1" s="1"/>
  <c r="T47" i="1"/>
  <c r="T52" i="1" s="1"/>
  <c r="S47" i="1"/>
  <c r="S52" i="1" s="1"/>
  <c r="R47" i="1"/>
  <c r="R52" i="1" s="1"/>
  <c r="Q47" i="1"/>
  <c r="Q52" i="1" s="1"/>
  <c r="P47" i="1"/>
  <c r="P52" i="1" s="1"/>
  <c r="O47" i="1"/>
  <c r="O52" i="1" s="1"/>
  <c r="N47" i="1"/>
  <c r="N52" i="1" s="1"/>
  <c r="M47" i="1"/>
  <c r="M52" i="1" s="1"/>
  <c r="L47" i="1"/>
  <c r="L52" i="1" s="1"/>
  <c r="K47" i="1"/>
  <c r="K52" i="1" s="1"/>
  <c r="J47" i="1"/>
  <c r="J52" i="1" s="1"/>
  <c r="I47" i="1"/>
  <c r="I52" i="1" s="1"/>
  <c r="H47" i="1"/>
  <c r="H52" i="1" s="1"/>
  <c r="G47" i="1"/>
  <c r="G52" i="1" s="1"/>
  <c r="F47" i="1"/>
  <c r="F52" i="1" s="1"/>
  <c r="E47" i="1"/>
  <c r="E52" i="1" s="1"/>
  <c r="D47" i="1"/>
  <c r="D52" i="1" s="1"/>
  <c r="C47" i="1"/>
  <c r="C52" i="1" s="1"/>
  <c r="AJ45" i="1" l="1"/>
  <c r="AJ43" i="1"/>
  <c r="AJ42" i="1"/>
  <c r="AI41" i="1"/>
  <c r="AI40" i="1"/>
  <c r="AI39" i="1"/>
  <c r="AK37" i="1"/>
  <c r="AK41" i="1"/>
  <c r="AK38" i="1"/>
  <c r="AK42" i="1"/>
  <c r="AK34" i="1"/>
  <c r="AK43" i="1"/>
  <c r="AK35" i="1"/>
  <c r="AK36" i="1"/>
  <c r="AK40" i="1"/>
  <c r="AK44" i="1"/>
  <c r="AK39" i="1"/>
  <c r="AI36" i="1"/>
  <c r="AI35" i="1"/>
  <c r="AJ34" i="1"/>
  <c r="AI34" i="1"/>
  <c r="AH52" i="1"/>
  <c r="AJ38" i="1"/>
  <c r="AJ44" i="1"/>
  <c r="AJ37" i="1"/>
  <c r="AH47" i="1"/>
  <c r="AI44" i="1"/>
  <c r="AL36" i="1" l="1"/>
  <c r="AL35" i="1"/>
  <c r="AL37" i="1"/>
  <c r="AL41" i="1"/>
  <c r="AL38" i="1"/>
  <c r="AL42" i="1"/>
  <c r="AL34" i="1"/>
  <c r="AL39" i="1"/>
  <c r="AL43" i="1"/>
  <c r="AL40" i="1"/>
  <c r="AL44" i="1"/>
  <c r="AI52" i="1"/>
  <c r="AI47" i="1"/>
  <c r="AJ47" i="1"/>
  <c r="AK47" i="1" l="1"/>
  <c r="AL47" i="1" l="1"/>
</calcChain>
</file>

<file path=xl/comments1.xml><?xml version="1.0" encoding="utf-8"?>
<comments xmlns="http://schemas.openxmlformats.org/spreadsheetml/2006/main">
  <authors>
    <author>Trnovská Kamila</author>
    <author>Martin Mačanga</author>
    <author>Suba, Annamária</author>
  </authors>
  <commentList>
    <comment ref="A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Uviesť meno a priezvisko fyzickej osoby, ktorá predmetnú činnosť vykonala (v tvare: titul pred menom, meno a priezvisko, titul za menom. (v súlade s personálnou maticou).</t>
        </r>
      </text>
    </comment>
    <comment ref="A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Vybrať mesiac v ktorom boli predmetné činnosti vykonané, v súlade s personálnou maticou, harmonogramom realizácie projektu a pod.</t>
        </r>
      </text>
    </comment>
    <comment ref="A7" authorId="1" shapeId="0">
      <text>
        <r>
          <rPr>
            <b/>
            <sz val="9"/>
            <color indexed="81"/>
            <rFont val="Segoe UI"/>
            <family val="2"/>
            <charset val="238"/>
          </rPr>
          <t>Martin Mačanga:</t>
        </r>
        <r>
          <rPr>
            <sz val="9"/>
            <color indexed="81"/>
            <rFont val="Segoe UI"/>
            <family val="2"/>
            <charset val="238"/>
          </rPr>
          <t xml:space="preserve">
V prípade, ak zamestnanec vykonáva činnosti na viacerých projektoch PSK CP1, uvedie samostatne všetky projekty a konkrétnych prijímateľov.</t>
        </r>
      </text>
    </comment>
    <comment ref="H7" authorId="2" shapeId="0">
      <text>
        <r>
          <rPr>
            <b/>
            <sz val="9"/>
            <color indexed="81"/>
            <rFont val="Segoe UI"/>
            <family val="2"/>
            <charset val="238"/>
          </rPr>
          <t>Suba, Annamária:</t>
        </r>
        <r>
          <rPr>
            <sz val="9"/>
            <color indexed="81"/>
            <rFont val="Segoe UI"/>
            <family val="2"/>
            <charset val="238"/>
          </rPr>
          <t xml:space="preserve">
V prípade, ak zamestnanec vykonáva činnosti na viacerých projektoch PO7 a PO14 OPII, uvedie samostatne všetky projekty a konkrétnych prijímateľov. </t>
        </r>
      </text>
    </comment>
    <comment ref="H8" authorId="2" shapeId="0">
      <text>
        <r>
          <rPr>
            <b/>
            <sz val="9"/>
            <color indexed="81"/>
            <rFont val="Segoe UI"/>
            <family val="2"/>
            <charset val="238"/>
          </rPr>
          <t>Suba, Annamária:</t>
        </r>
        <r>
          <rPr>
            <sz val="9"/>
            <color indexed="81"/>
            <rFont val="Segoe UI"/>
            <family val="2"/>
            <charset val="238"/>
          </rPr>
          <t xml:space="preserve">
Uviesť kód ITMS2014+ príslušného projektu, v rámci ktorého boli  predmetné činnosti na danej pozícii vykonané.</t>
        </r>
      </text>
    </comment>
    <comment ref="A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Uviesť kód ITMS príslušného projektu, v rámci ktorého boli  predmetné činnosti na danej pozícii vykonané.</t>
        </r>
      </text>
    </comment>
    <comment ref="H9" authorId="2" shapeId="0">
      <text>
        <r>
          <rPr>
            <b/>
            <sz val="9"/>
            <color indexed="81"/>
            <rFont val="Segoe UI"/>
            <family val="2"/>
            <charset val="238"/>
          </rPr>
          <t>Suba, Annamária:</t>
        </r>
        <r>
          <rPr>
            <sz val="9"/>
            <color indexed="81"/>
            <rFont val="Segoe UI"/>
            <family val="2"/>
            <charset val="238"/>
          </rPr>
          <t xml:space="preserve">
napr. projektový/finančný manažér, IT tester, IT programátor a i.</t>
        </r>
      </text>
    </comment>
    <comment ref="A10" authorId="1" shapeId="0">
      <text>
        <r>
          <rPr>
            <b/>
            <sz val="9"/>
            <color indexed="81"/>
            <rFont val="Segoe UI"/>
            <family val="2"/>
            <charset val="238"/>
          </rPr>
          <t>Martin Mačanga:</t>
        </r>
        <r>
          <rPr>
            <sz val="9"/>
            <color indexed="81"/>
            <rFont val="Segoe UI"/>
            <family val="2"/>
            <charset val="238"/>
          </rPr>
          <t xml:space="preserve">
napr. projektový/finančný manažér, IT tester, IT programátor a i.</t>
        </r>
      </text>
    </comment>
    <comment ref="A11" authorId="1" shapeId="0">
      <text>
        <r>
          <rPr>
            <b/>
            <sz val="9"/>
            <color indexed="81"/>
            <rFont val="Segoe UI"/>
            <family val="2"/>
            <charset val="238"/>
          </rPr>
          <t>Martin Mačanga:</t>
        </r>
        <r>
          <rPr>
            <sz val="9"/>
            <color indexed="81"/>
            <rFont val="Segoe UI"/>
            <family val="2"/>
            <charset val="238"/>
          </rPr>
          <t xml:space="preserve">
napr. pracovná zmluva na TPP, dohoda o vykonaní práce, dodávateľská zmluva a i.</t>
        </r>
      </text>
    </comment>
    <comment ref="H11" authorId="2" shapeId="0">
      <text>
        <r>
          <rPr>
            <b/>
            <sz val="9"/>
            <color indexed="81"/>
            <rFont val="Segoe UI"/>
            <family val="2"/>
            <charset val="238"/>
          </rPr>
          <t>Suba, Annamária:</t>
        </r>
        <r>
          <rPr>
            <sz val="9"/>
            <color indexed="81"/>
            <rFont val="Segoe UI"/>
            <family val="2"/>
            <charset val="238"/>
          </rPr>
          <t xml:space="preserve">
napr. pracovná zmluva na TPP, dohoda o vykonaní práce, dodávateľská zmluva a i.</t>
        </r>
      </text>
    </comment>
    <comment ref="A12" authorId="1" shapeId="0">
      <text>
        <r>
          <rPr>
            <b/>
            <sz val="9"/>
            <color indexed="81"/>
            <rFont val="Segoe UI"/>
            <family val="2"/>
            <charset val="238"/>
          </rPr>
          <t>Martin Mačanga:</t>
        </r>
        <r>
          <rPr>
            <sz val="9"/>
            <color indexed="81"/>
            <rFont val="Segoe UI"/>
            <family val="2"/>
            <charset val="238"/>
          </rPr>
          <t xml:space="preserve">
V prípade, ak zamestnanec vykonáva činnosti na viacerých projektoch PSK CP1, uvedie samostatne všetky projekty a konkrétnych prijímateľov. </t>
        </r>
      </text>
    </comment>
    <comment ref="H12" authorId="2" shapeId="0">
      <text>
        <r>
          <rPr>
            <b/>
            <sz val="9"/>
            <color indexed="81"/>
            <rFont val="Segoe UI"/>
            <family val="2"/>
            <charset val="238"/>
          </rPr>
          <t>Suba, Annamária:</t>
        </r>
        <r>
          <rPr>
            <sz val="9"/>
            <color indexed="81"/>
            <rFont val="Segoe UI"/>
            <family val="2"/>
            <charset val="238"/>
          </rPr>
          <t xml:space="preserve">
V prípade, ak zamestnanec vykonáva činnosti na viacerých projektoch PO7 a PO14 OPII, uvedie samostatne všetky projekty a konkrétnych prijímateľov.</t>
        </r>
        <r>
          <rPr>
            <b/>
            <sz val="9"/>
            <color indexed="81"/>
            <rFont val="Segoe UI"/>
            <family val="2"/>
            <charset val="238"/>
          </rPr>
          <t xml:space="preserve"> </t>
        </r>
      </text>
    </comment>
    <comment ref="H13" authorId="2" shapeId="0">
      <text>
        <r>
          <rPr>
            <b/>
            <sz val="9"/>
            <color indexed="81"/>
            <rFont val="Segoe UI"/>
            <family val="2"/>
            <charset val="238"/>
          </rPr>
          <t>Suba, Annamária:</t>
        </r>
        <r>
          <rPr>
            <sz val="9"/>
            <color indexed="81"/>
            <rFont val="Segoe UI"/>
            <family val="2"/>
            <charset val="238"/>
          </rPr>
          <t xml:space="preserve">
Uviesť kód ITMS2014+ príslušného projektu, v rámci ktorého boli  predmetné činnosti na danej pozícii vykonané.</t>
        </r>
      </text>
    </comment>
    <comment ref="A1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Uviesť kód ITMS2014+ príslušného projektu, v rámci ktorého boli  predmetné činnosti na danej pozícii vykonané.</t>
        </r>
      </text>
    </comment>
    <comment ref="H14" authorId="2" shapeId="0">
      <text>
        <r>
          <rPr>
            <b/>
            <sz val="9"/>
            <color indexed="81"/>
            <rFont val="Segoe UI"/>
            <family val="2"/>
            <charset val="238"/>
          </rPr>
          <t>Suba, Annamária:</t>
        </r>
        <r>
          <rPr>
            <sz val="9"/>
            <color indexed="81"/>
            <rFont val="Segoe UI"/>
            <family val="2"/>
            <charset val="238"/>
          </rPr>
          <t xml:space="preserve">
napr. projektový/finančný manažér, IT tester, IT programátor a i.</t>
        </r>
      </text>
    </comment>
    <comment ref="A15" authorId="1" shapeId="0">
      <text>
        <r>
          <rPr>
            <b/>
            <sz val="9"/>
            <color indexed="81"/>
            <rFont val="Segoe UI"/>
            <family val="2"/>
            <charset val="238"/>
          </rPr>
          <t>Martin Mačanga:</t>
        </r>
        <r>
          <rPr>
            <sz val="9"/>
            <color indexed="81"/>
            <rFont val="Segoe UI"/>
            <family val="2"/>
            <charset val="238"/>
          </rPr>
          <t xml:space="preserve">
napr. projektový/finančný manažér, IT tester, IT programátor a i.</t>
        </r>
      </text>
    </comment>
    <comment ref="A16" authorId="1" shapeId="0">
      <text>
        <r>
          <rPr>
            <b/>
            <sz val="9"/>
            <color indexed="81"/>
            <rFont val="Segoe UI"/>
            <family val="2"/>
            <charset val="238"/>
          </rPr>
          <t>Martin Mačanga:</t>
        </r>
        <r>
          <rPr>
            <sz val="9"/>
            <color indexed="81"/>
            <rFont val="Segoe UI"/>
            <family val="2"/>
            <charset val="238"/>
          </rPr>
          <t xml:space="preserve">
napr. pracovná zmluva na TPP, dohoda o vykonaní práce, dodávateľská zmluva a i.</t>
        </r>
      </text>
    </comment>
    <comment ref="H16" authorId="2" shapeId="0">
      <text>
        <r>
          <rPr>
            <b/>
            <sz val="9"/>
            <color indexed="81"/>
            <rFont val="Segoe UI"/>
            <family val="2"/>
            <charset val="238"/>
          </rPr>
          <t>Suba, Annamária:</t>
        </r>
        <r>
          <rPr>
            <sz val="9"/>
            <color indexed="81"/>
            <rFont val="Segoe UI"/>
            <family val="2"/>
            <charset val="238"/>
          </rPr>
          <t xml:space="preserve">
napr. pracovná zmluva na TPP, dohoda o vykonaní práce, dodávateľská zmluva a i.</t>
        </r>
      </text>
    </comment>
    <comment ref="A17" authorId="1" shapeId="0">
      <text>
        <r>
          <rPr>
            <sz val="9"/>
            <color indexed="81"/>
            <rFont val="Segoe UI"/>
            <family val="2"/>
            <charset val="238"/>
          </rPr>
          <t xml:space="preserve">V prípade, ak zamestnanec vykonáva činnosti na viacerých investíciách/reformách v rámci Komponentu 17 Plánu obnovy a odolnosti, uvedie samostatne všetky I/R a konkrétnych prijímateľov. </t>
        </r>
      </text>
    </comment>
    <comment ref="A2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Uviesť kód príslušného projektu, v rámci ktorého boli  predmetné činnosti na danej pozícii vykonané.</t>
        </r>
      </text>
    </comment>
    <comment ref="A22" authorId="1" shapeId="0">
      <text>
        <r>
          <rPr>
            <sz val="9"/>
            <color indexed="81"/>
            <rFont val="Segoe UI"/>
            <family val="2"/>
            <charset val="238"/>
          </rPr>
          <t>napr. projektový/finančný manažér, IT tester, IT programátor a i.</t>
        </r>
      </text>
    </comment>
    <comment ref="A23" authorId="1" shapeId="0">
      <text>
        <r>
          <rPr>
            <sz val="9"/>
            <color indexed="81"/>
            <rFont val="Segoe UI"/>
            <family val="2"/>
            <charset val="238"/>
          </rPr>
          <t>napr. pracovná zmluva na TPP, dohoda o vykonaní práce, dodávateľská zmluva a i.</t>
        </r>
      </text>
    </comment>
    <comment ref="A24" authorId="1" shapeId="0">
      <text>
        <r>
          <rPr>
            <sz val="9"/>
            <color indexed="81"/>
            <rFont val="Segoe UI"/>
            <family val="2"/>
            <charset val="238"/>
          </rPr>
          <t xml:space="preserve">V prípade, ak zamestnanec vykonáva činnosti na viacerých investíciách/reformách v rámci Komponentu 17 Plánu obnovy a odolnosti, uvedie samostatne všetky I/R a konkrétnych prijímateľov. </t>
        </r>
      </text>
    </comment>
    <comment ref="A2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Uviesť kód príslušného projektu, v rámci ktorého boli  predmetné činnosti na danej pozícii vykonané.</t>
        </r>
      </text>
    </comment>
    <comment ref="A29" authorId="1" shapeId="0">
      <text>
        <r>
          <rPr>
            <sz val="9"/>
            <color indexed="81"/>
            <rFont val="Segoe UI"/>
            <family val="2"/>
            <charset val="238"/>
          </rPr>
          <t>napr. projektový/finančný manažér, IT tester, IT programátor a i.</t>
        </r>
      </text>
    </comment>
    <comment ref="A30" authorId="1" shapeId="0">
      <text>
        <r>
          <rPr>
            <sz val="9"/>
            <color indexed="81"/>
            <rFont val="Segoe UI"/>
            <family val="2"/>
            <charset val="238"/>
          </rPr>
          <t>napr. pracovná zmluva na TPP, dohoda o vykonaní práce, dodávateľská zmluva a i.</t>
        </r>
      </text>
    </comment>
    <comment ref="A3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 prípade, ak zamestnanec vykonáva viac ako jednu pracovnú pozícií na danom projekte, resp.  vykonáva činnosti na viacerých projektoch PSK CP1 uvedie ich v riadku 35, resp. pridá nový riadok.</t>
        </r>
      </text>
    </comment>
    <comment ref="B3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Uviesť číslo rozpočtovej položky, v rámci  ktorej osoba pracuje na projekte.</t>
        </r>
      </text>
    </comment>
    <comment ref="A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prípade, ak zamestnanec vykonáva viac ako jednu pracovnú pozícií na danom projekte, resp. vykonáva činnosti na viacerých projektoch PSK CP1 doplní nový riadok pod riiadok 35 v  zmysle riadkov č. 34- 35.. 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Uviesť číslo rozpočtovej položky, v rámci  ktorej osoba pracuje na projekte.</t>
        </r>
      </text>
    </comment>
    <comment ref="A36" authorId="2" shapeId="0">
      <text>
        <r>
          <rPr>
            <sz val="9"/>
            <color indexed="81"/>
            <rFont val="Segoe UI"/>
            <family val="2"/>
            <charset val="238"/>
          </rPr>
          <t>V prípade, ak zamestnanec vykonáva viac ako jednu pracovnú pozícií na danom projekte, resp.  vykonáva činnosti na viacerých projektoch PO7 a PO14 OPII uvedie ich v riadku č. 37</t>
        </r>
      </text>
    </comment>
    <comment ref="B36" authorId="2" shapeId="0">
      <text>
        <r>
          <rPr>
            <sz val="9"/>
            <color indexed="81"/>
            <rFont val="Segoe UI"/>
            <family val="2"/>
            <charset val="238"/>
          </rPr>
          <t>Uviesť číslo rozpočtovej položky, v rámci  ktorej osoba pracuje na projekte.</t>
        </r>
      </text>
    </comment>
    <comment ref="A37" authorId="2" shapeId="0">
      <text>
        <r>
          <rPr>
            <sz val="9"/>
            <color indexed="81"/>
            <rFont val="Segoe UI"/>
            <family val="2"/>
            <charset val="238"/>
          </rPr>
          <t>V prípade, ak zamestnanec vykonáva viac ako jednu pracovnú pozícií na danom projekte, resp.  vykonáva činnosti na viacerých projektoch PO7 a PO14 OPII 
doplní nový riadok pod riadok 37 v zmysle riadkov č. 36- 37.</t>
        </r>
      </text>
    </comment>
    <comment ref="B37" authorId="2" shapeId="0">
      <text>
        <r>
          <rPr>
            <sz val="9"/>
            <color indexed="81"/>
            <rFont val="Segoe UI"/>
            <family val="2"/>
            <charset val="238"/>
          </rPr>
          <t>Uviesť číslo rozpočtovej položky, v rámci  ktorej osoba pracuje na projekte.</t>
        </r>
      </text>
    </comment>
    <comment ref="A38" authorId="0" shapeId="0">
      <text>
        <r>
          <rPr>
            <sz val="9"/>
            <color indexed="81"/>
            <rFont val="Segoe UI"/>
            <family val="2"/>
            <charset val="238"/>
          </rPr>
          <t>Prijímateľ uvedie vo formáte: identifikácia operačného programu/číslo projektu/číslo položky rozpočtu ostatné pracovné pomery v ďalších projektoch v rámci EŠIF a PSK s výnimkou PO7 a PO14 OPII. a PSK CP1, ktoré implementuje SIPI MIRRI SR. V prípade potreby môže prijímateľ doplniť ďalšie riadky tak aby povinne uviedol všetky pracovné pomery v rámci projektov PSK a EŠIF s výnimkou projektov implementovaných SIPI MIRRI SR.</t>
        </r>
      </text>
    </comment>
    <comment ref="A3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prípade, ak zamestnanec vykonáva viac ako jednu pracovnú pozícií na danom projekte, resp.  vykonáva činnosti na viacerých projektoch K17 - POO MIRRI SR uvedie ich v riadkoch č. 17 až 19. </t>
        </r>
      </text>
    </comment>
    <comment ref="B3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Uviesť rozpočtovú položku, v rámci  ktorej osoba pracuje na projekte.</t>
        </r>
      </text>
    </comment>
    <comment ref="A4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prípade, ak zamestnanec vykonáva viac ako jednu pracovnú pozícií na danom projekte, resp.  vykonáva činnosti na viacerých projektoch K17 - POO MIRRI SR uvedie ich v riadkoch č. 18 až 19. </t>
        </r>
      </text>
    </comment>
    <comment ref="B4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Uviesť rozpočtovú položku, v rámci  ktorej osoba pracuje na projekte.</t>
        </r>
      </text>
    </comment>
    <comment ref="A41" authorId="2" shapeId="0">
      <text>
        <r>
          <rPr>
            <sz val="9"/>
            <color indexed="81"/>
            <rFont val="Segoe UI"/>
            <family val="2"/>
            <charset val="238"/>
          </rPr>
          <t>V prípade, ak zamestnanec vykonáva viac ako jednu pracovnú pozícií na danom projekte, resp.  vykonáva činnosti na viacerých projektoch K17 - POO MIRRI SR uvedie ich v riadku č. 19.</t>
        </r>
      </text>
    </comment>
    <comment ref="B41" authorId="2" shapeId="0">
      <text>
        <r>
          <rPr>
            <sz val="9"/>
            <color indexed="81"/>
            <rFont val="Segoe UI"/>
            <family val="2"/>
            <charset val="238"/>
          </rPr>
          <t xml:space="preserve">
Uviesť rozpočtovú položku, v rámci  ktorej osoba pracuje na projekte.</t>
        </r>
      </text>
    </comment>
    <comment ref="A42" authorId="2" shapeId="0">
      <text>
        <r>
          <rPr>
            <sz val="9"/>
            <color indexed="81"/>
            <rFont val="Segoe UI"/>
            <family val="2"/>
            <charset val="238"/>
          </rPr>
          <t>V prípade, ak zamestnanec vykonáva viac ako jednu pracovnú pozícií na danom projekte, resp.  vykonáva činnosti na viacerých projektoch K17 - POO MIRRI SR doplní nový riadok  v zmylse riadkov č. 16 až 19.</t>
        </r>
      </text>
    </comment>
    <comment ref="B42" authorId="2" shapeId="0">
      <text>
        <r>
          <rPr>
            <sz val="9"/>
            <color indexed="81"/>
            <rFont val="Segoe UI"/>
            <family val="2"/>
            <charset val="238"/>
          </rPr>
          <t xml:space="preserve">
Uviesť rozpočtovú položku, v rámci  ktorej osoba pracuje na projekte.</t>
        </r>
      </text>
    </comment>
    <comment ref="A43" authorId="0" shapeId="0">
      <text>
        <r>
          <rPr>
            <sz val="9"/>
            <color indexed="81"/>
            <rFont val="Segoe UI"/>
            <family val="2"/>
            <charset val="238"/>
          </rPr>
          <t>Prijímateľ uvedie vo formáte: identifikácia komponentu, identifikáciia investície/reformy, kód projektu ostatné pracovné pomery v ďalších projektoch v rámci POO s výnimkou K17 MIRRI SR. V prípade potreby môže prijímateľ doplniť ďalšie riadky tak aby povinne uviedol všetky pracovné pomery v rámci projektov POO s výnimkou K17 MIRRI SR.</t>
        </r>
      </text>
    </comment>
    <comment ref="AH4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súčet obsahuje odpracované ČH vrátane neprítomností v práci
</t>
        </r>
      </text>
    </comment>
    <comment ref="K5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>Usmernenie ako uviesť v ZPV výsledok/výstup pracovnej činnosti.</t>
        </r>
        <r>
          <rPr>
            <sz val="9"/>
            <color indexed="81"/>
            <rFont val="Segoe UI"/>
            <family val="2"/>
            <charset val="238"/>
          </rPr>
          <t xml:space="preserve">
V tejto časti ZPV je potrebné uviesť konkrétne výstupy ku ktorým viedla vykonávaná činnosť resp. výsledky tejto činnosti.
Pri výstupe je potrebné uviesť či je v ukončenom stave alebo v príprave. 
</t>
        </r>
        <r>
          <rPr>
            <b/>
            <sz val="9"/>
            <color indexed="81"/>
            <rFont val="Segoe UI"/>
            <family val="2"/>
            <charset val="238"/>
          </rPr>
          <t>Príklady výstupov:</t>
        </r>
        <r>
          <rPr>
            <sz val="9"/>
            <color indexed="81"/>
            <rFont val="Segoe UI"/>
            <family val="2"/>
            <charset val="238"/>
          </rPr>
          <t xml:space="preserve">
• názov vytváraného administratívneho/odborného dokumentu/časti 
   dokumentu 
• názvy analyzovaných vstupných materiálov a iné.
• uvedenie konkrétnej publikácie
</t>
        </r>
      </text>
    </comment>
    <comment ref="K6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>Usmernenie ako uviesť v ZPV výsledok/výstup pracovnej činnosti.</t>
        </r>
        <r>
          <rPr>
            <sz val="9"/>
            <color indexed="81"/>
            <rFont val="Segoe UI"/>
            <family val="2"/>
            <charset val="238"/>
          </rPr>
          <t xml:space="preserve">
V tejto časti ZPV je potrebné uviesť konkrétne výstupy ku ktorým viedla vykonávaná činnosť resp. výsledky tejto činnosti.
Pri výstupe je potrebné uviesť či je v ukončenom stave alebo v príprave. 
</t>
        </r>
        <r>
          <rPr>
            <b/>
            <sz val="9"/>
            <color indexed="81"/>
            <rFont val="Segoe UI"/>
            <family val="2"/>
            <charset val="238"/>
          </rPr>
          <t>Príklady výstupov:</t>
        </r>
        <r>
          <rPr>
            <sz val="9"/>
            <color indexed="81"/>
            <rFont val="Segoe UI"/>
            <family val="2"/>
            <charset val="238"/>
          </rPr>
          <t xml:space="preserve">
• názov vytváraného administratívneho/odborného dokumentu/časti 
   dokumentu 
• názvy analyzovaných vstupných materiálov a iné.
• uvedenie konkrétnej publikácie
</t>
        </r>
      </text>
    </comment>
    <comment ref="K6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>Usmernenie ako uviesť v ZPV výsledok/výstup pracovnej činnosti.</t>
        </r>
        <r>
          <rPr>
            <sz val="9"/>
            <color indexed="81"/>
            <rFont val="Segoe UI"/>
            <family val="2"/>
            <charset val="238"/>
          </rPr>
          <t xml:space="preserve">
V tejto časti ZPV je potrebné uviesť konkrétne výstupy ku ktorým viedla vykonávaná činnosť resp. výsledky tejto činnosti.
Pri výstupe je potrebné uviesť či je v ukončenom stave alebo v príprave. 
</t>
        </r>
        <r>
          <rPr>
            <b/>
            <sz val="9"/>
            <color indexed="81"/>
            <rFont val="Segoe UI"/>
            <family val="2"/>
            <charset val="238"/>
          </rPr>
          <t>Príklady výstupov:</t>
        </r>
        <r>
          <rPr>
            <sz val="9"/>
            <color indexed="81"/>
            <rFont val="Segoe UI"/>
            <family val="2"/>
            <charset val="238"/>
          </rPr>
          <t xml:space="preserve">
• názov vytváraného administratívneho/odborného dokumentu/časti 
   dokumentu 
• názvy analyzovaných vstupných materiálov a iné.
• uvedenie konkrétnej publikácie
</t>
        </r>
      </text>
    </comment>
  </commentList>
</comments>
</file>

<file path=xl/sharedStrings.xml><?xml version="1.0" encoding="utf-8"?>
<sst xmlns="http://schemas.openxmlformats.org/spreadsheetml/2006/main" count="142" uniqueCount="106">
  <si>
    <t xml:space="preserve">Číslo pracovného výkazu: </t>
  </si>
  <si>
    <t>Meno osoby:</t>
  </si>
  <si>
    <t>Mesiac:</t>
  </si>
  <si>
    <t>január</t>
  </si>
  <si>
    <t>Rok:</t>
  </si>
  <si>
    <t>Fond pracovného času v mesiaci:</t>
  </si>
  <si>
    <t>Názov prijímateľa PSK CP 1 č. 1:</t>
  </si>
  <si>
    <t>Názov prijímateľa PO7 a PO14 OPII č. 1:</t>
  </si>
  <si>
    <t>Kód projektu v ITMS:</t>
  </si>
  <si>
    <t>Kód projektu v ITMS 2014+:</t>
  </si>
  <si>
    <t>Pozícia v projekte:</t>
  </si>
  <si>
    <t>Typ aktivity:</t>
  </si>
  <si>
    <t>Druh zmluvného vzťahu:</t>
  </si>
  <si>
    <t>Názov prijímateľa PSK CP1 č. X:</t>
  </si>
  <si>
    <t>Názov prijímateľa PO7 a PO14 OPII č. X:</t>
  </si>
  <si>
    <t>Názov prijímateľa POO K-17 MIRRI SR č. 1:</t>
  </si>
  <si>
    <t>Komponent:</t>
  </si>
  <si>
    <t>17 - Digitálne Slovensko</t>
  </si>
  <si>
    <t>Investícia/Reforma:</t>
  </si>
  <si>
    <t>Kód projektu :</t>
  </si>
  <si>
    <t>Názov prijímateľa POO K-17 MIRRI SR č. X:</t>
  </si>
  <si>
    <t>Deň: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</si>
  <si>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ČH</t>
    </r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</si>
  <si>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ČD</t>
    </r>
  </si>
  <si>
    <t>% podiel odpracovaných hodín na projekte</t>
  </si>
  <si>
    <t>∑ oprávnených ČH</t>
  </si>
  <si>
    <t>% podiel oprávnených hodín na projekte</t>
  </si>
  <si>
    <r>
      <t>Č. položky rozpočtu NFP/dodávateľa za PO7 a PO 14 OPII (</t>
    </r>
    <r>
      <rPr>
        <b/>
        <i/>
        <sz val="11"/>
        <color theme="1"/>
        <rFont val="Calibri"/>
        <family val="2"/>
        <charset val="238"/>
        <scheme val="minor"/>
      </rPr>
      <t>projekt č. 1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</si>
  <si>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Č. položky rozpočtu NFP/dodávateľa za PO7 a PO14 OPII (</t>
    </r>
    <r>
      <rPr>
        <b/>
        <i/>
        <sz val="11"/>
        <color theme="1"/>
        <rFont val="Calibri"/>
        <family val="2"/>
        <charset val="238"/>
        <scheme val="minor"/>
      </rPr>
      <t>projekt č. 2</t>
    </r>
    <r>
      <rPr>
        <b/>
        <sz val="11"/>
        <color theme="1"/>
        <rFont val="Calibri"/>
        <family val="2"/>
        <charset val="238"/>
        <scheme val="minor"/>
      </rPr>
      <t>)</t>
    </r>
  </si>
  <si>
    <t>Ďalšie pracovné pomery v rámci iných projektov EŠIF a PSK CP1 (mimo projektov SIPI MIRRI SR)</t>
  </si>
  <si>
    <t>Ďalšie pracovné pomery v rámci iných projektov POO (mimo K17)</t>
  </si>
  <si>
    <t>Pracovné pomery mimo EŠIF, PSK a POO:</t>
  </si>
  <si>
    <t>Neprítomnosti nárokované z projektu (dovolenky, lekár, PN a i.)</t>
  </si>
  <si>
    <t>n/a</t>
  </si>
  <si>
    <t>Neprítomnosti (dovolenky nenárokovateľné z projektu)</t>
  </si>
  <si>
    <t>Spolu za jedného zamestnávateľa</t>
  </si>
  <si>
    <t>Spolu za všetkých zmestnávateľov</t>
  </si>
  <si>
    <r>
      <t>Stručný popis oprávnených činností na proj</t>
    </r>
    <r>
      <rPr>
        <b/>
        <sz val="11"/>
        <rFont val="Calibri"/>
        <family val="2"/>
        <charset val="238"/>
        <scheme val="minor"/>
      </rPr>
      <t>ektoch PSK</t>
    </r>
  </si>
  <si>
    <t>Výstup/Výsledok pracovnej činnosti:</t>
  </si>
  <si>
    <r>
      <t>Stručný popis oprávnených činností na proj</t>
    </r>
    <r>
      <rPr>
        <b/>
        <sz val="11"/>
        <rFont val="Calibri"/>
        <family val="2"/>
        <charset val="238"/>
        <scheme val="minor"/>
      </rPr>
      <t>ektoch PO7 a PO14 OPII</t>
    </r>
  </si>
  <si>
    <r>
      <t>Stručný popis oprávnených činností na proj</t>
    </r>
    <r>
      <rPr>
        <b/>
        <sz val="11"/>
        <rFont val="Calibri"/>
        <family val="2"/>
        <charset val="238"/>
        <scheme val="minor"/>
      </rPr>
      <t>ektoch POO Komponent 17 MIRRI SR</t>
    </r>
  </si>
  <si>
    <t>Dátum:</t>
  </si>
  <si>
    <t>Meno, priezvisko, podpis osoby predkladajúcej pracovný výkaz (zamestnanca):</t>
  </si>
  <si>
    <t>Meno, priezvisko, podpis osoby akceptujúcej pracovný výkaz (priamy nadriadený):</t>
  </si>
  <si>
    <t>Čestné výhlásenie:</t>
  </si>
  <si>
    <t>Vyššie uvedeným podpisom potvrdzujem, že údaje uvedené v pracovnom výkaze sú pravdivé, reálne a správne a som si vedomá/ý následkov spojených s uvedením/predložením nesprávneho, neúplného alebo falšovaného výkazu.</t>
  </si>
  <si>
    <t xml:space="preserve">Žiadame prijímateľov o dôslednú kontrolu PV, po predložení ŽoP nebude možná ich následná vecná úprava! </t>
  </si>
  <si>
    <t>"Všeobecné informácie":
1. Pracovný výkaz sa vypracuje na každý mesiac t. j. nie je možné predložiť pracovný výkaz na viac mesiacov.
2. Odpracované hodiny v jednotlivých dňoch sa uvádzajú vo formáte čísla, nie vo formáte hodín. Napr. po odpracovaní 1 hodiny a 30 minút je potrebné uviesť číslo v tvare 1,5. Uvádzať čísla v hodinovom rozsahu, prípadne polhodinovom rozsahu (t.j. zobrazenie na 1 desatinné miesto).  
3. Vypĺňajú sa len políčka s bielym podkladom. Políčka so šedým podkladom sú prednastavené, zásah do nich spôsobí nepresnosti.
4. Neúplné, nepresné a nepravdivé informácie môžu mať za následok vznik neoprávnených výdavkov alebo predĺženie lehoty spracovania žiadosti o platbu. Žiadame prijímateľov o dôslednú kontrolu PV, po predložení ŽoP nebude možná ich následná vecná úprava! Zároveň žiadame prijímateľov o ukladanie PV do ITMS/ITMS2014+ spolu s ostatnými prílohami pred predložením ŽoP.
5. V tabuľke "Počet hodín zamestnanca v danom mesiaci" sa uvádza fond pracovného času, odpracované hodiny, sviatok, dovolenka, lekár, pracovná neschopnosť, náhradné voľno, platený nadčas v danom mesiaci za ten pracovný pomer, v rámci ktorého si prijímateľ nárokuje preplatiť mzdu za pracovnú pozíciu/ie na TPP. 
6. Stručný popis oprávnených činností na projektoch PSK CP1  - uviesť za dané obdobie stručný popis činností pracovníka viažúcich sa najmä k výstupom projektu: napr. názov výstupu/materiálu – či je  v príprave, alebo bol ukončený/ak je to relevantné.
7. Stručný popis oprávnených činností na projektoch PO7 a PO14 OPII  - uviesť za dané obdobie stručný popis činností pracovníka viažúcich sa najmä k výstupom projektu: napr. názov výstupu/materiálu – či je  v príprave, alebo bol ukončený/ak je to relevantné 
8. Stručný popis oprávnených činností na projektoch  POO - K 17 MIRRI SR - uviesť za dané obdobie stručný popis činností pracovníka viažúcich sa najmä k výstupom projektu: napr. názov výstupu/materiálu – či je  v príprave, alebo bol ukončený/ak je to relevantné.
n/a - uvedené bunky sa nevypĺňajú.
stĺpce AH, AI, AJ, AK a AL sú vzorcové bunky.
9. V prípade ak zamestnanec pracuje aj na projektoch POO - K17 MIRRI SR, doplní na pracovný výkaz vedľa loga MIRRI SR aj príslušné logá Plánu obnovy a odolnosti SR, ktoré sa nachádzajú nižšie.</t>
  </si>
  <si>
    <t>Investícia 1: Lepšie služby pre občanov a podnikateľov</t>
  </si>
  <si>
    <t>Investícia 2: Digitálna transformácia poskytovania služieb verejnej správy</t>
  </si>
  <si>
    <t>Investícia 3: Zapojenie sa do cezhraničných európskych projektov („multi-country projects“) vedúcich k budovaniu digitálnej ekonomiky</t>
  </si>
  <si>
    <t>Investícia 4: Podpora projektov zameraných na vývoj a aplikáciu špičkových digitálnych technológií</t>
  </si>
  <si>
    <t>Investícia 5: Granty so zjednodušenou administratívou („Fast grants“) – Hackatóny</t>
  </si>
  <si>
    <t>Investícia 6: Posilnenie preventívnych opatrení, zvýšenie rýchlosti detekcie a riešenia incidentov (Informačné technológie vo verejnej správe – ITVS)</t>
  </si>
  <si>
    <t>Investícia 6b: Posilnenie preventívnych opatrení, zvýšenie rýchlosti detekcie a riešenia incidentov (ITVS – Informačné technológie vo verejnej správe)</t>
  </si>
  <si>
    <t>Investícia 7: Zlepšovanie digitálnych zručnosti seniorov a distribúcia Senior tabletov</t>
  </si>
  <si>
    <t>Reforma 1: Budovanie eGovernment riešení prioritných životných situácií</t>
  </si>
  <si>
    <t>Reforma 2: Centrálny manažment IT zdrojov</t>
  </si>
  <si>
    <t>Reforma 3: Riadenie procesu digitálnej transformácie ekonomiky a spoločnosti</t>
  </si>
  <si>
    <t>Reforma 4: Štandardizácia technických a procesných riešení kybernetickej a informačnej bezpečnosti (ITVS – Informačné technológie vo verejnej správe)</t>
  </si>
  <si>
    <t>Reforma 5: Skvalitnenie vzdelávania a zabezpečenie spôsobilostí v oblasti kybernetickej a informačnej bezpečnosti (ITVS – Informačné technológie vo verejnej správe)</t>
  </si>
  <si>
    <t>Reforma 6: Strategický prístup k vzdelávaniu v oblasti digitálnych zručností v spolupráci so zástupcami kľúčových zainteresovaných strán</t>
  </si>
  <si>
    <t>Roky</t>
  </si>
  <si>
    <t>Mesiace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</si>
  <si>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</si>
  <si>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</si>
  <si>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</si>
  <si>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</si>
  <si>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</si>
  <si>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</si>
  <si>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</si>
  <si>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</si>
  <si>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</si>
  <si>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</si>
  <si>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</si>
  <si>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Typy</t>
  </si>
  <si>
    <t>hlavná</t>
  </si>
  <si>
    <t>podporná</t>
  </si>
  <si>
    <t>Sviatky</t>
  </si>
  <si>
    <t>rok pre výpočet sviatku</t>
  </si>
  <si>
    <t>Deň vzniku Slovenskej republiky</t>
  </si>
  <si>
    <t>Zjavenie Pána (Traja králi)</t>
  </si>
  <si>
    <t>Veľký piatok</t>
  </si>
  <si>
    <t>Veľkonočný pondelok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</si>
  <si>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</si>
  <si>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</si>
  <si>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</si>
  <si>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</si>
  <si>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</si>
  <si>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</si>
  <si>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</si>
  <si>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</si>
  <si>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Štedrý deň</t>
  </si>
  <si>
    <t>1. sviatok vianočný</t>
  </si>
  <si>
    <t>2. sviatok vianočný</t>
  </si>
  <si>
    <t>číslo mesiaca</t>
  </si>
  <si>
    <t>Ďalšie pracovné pomery  mimo PO7 a PO 14 EŠIF, opatrení RO PSK a POO K-17, u iných zamestnávateľov</t>
  </si>
  <si>
    <t>Ďalšie pracovné pomery mimo PO7 a PO 14 EŠIF, opatrení RO PSK a POO K-17, u iných zamestnávateľov</t>
  </si>
  <si>
    <t>Ďalšie pracovné pomery , mimo PO7 a PO 14 EŠIF, opatrení RO PSK a POO K-17, u iných zamestnávateľov</t>
  </si>
  <si>
    <r>
      <t>Kód ITMS PSK CP1 (</t>
    </r>
    <r>
      <rPr>
        <b/>
        <i/>
        <sz val="11"/>
        <rFont val="Calibri"/>
        <family val="2"/>
        <charset val="238"/>
        <scheme val="minor"/>
      </rPr>
      <t>projekt  č. 1</t>
    </r>
    <r>
      <rPr>
        <b/>
        <sz val="11"/>
        <rFont val="Calibri"/>
        <family val="2"/>
        <charset val="238"/>
        <scheme val="minor"/>
      </rPr>
      <t>)</t>
    </r>
  </si>
  <si>
    <r>
      <t>Kód ITMS PSK CP1 (</t>
    </r>
    <r>
      <rPr>
        <b/>
        <i/>
        <sz val="11"/>
        <rFont val="Calibri"/>
        <family val="2"/>
        <charset val="238"/>
        <scheme val="minor"/>
      </rPr>
      <t>projekt  č. 2</t>
    </r>
    <r>
      <rPr>
        <b/>
        <sz val="11"/>
        <rFont val="Calibri"/>
        <family val="2"/>
        <charset val="238"/>
        <scheme val="minor"/>
      </rPr>
      <t>)</t>
    </r>
  </si>
  <si>
    <r>
      <t>Kód projektu  POO K-17 MIRRI SR  (</t>
    </r>
    <r>
      <rPr>
        <b/>
        <i/>
        <sz val="11"/>
        <rFont val="Calibri"/>
        <family val="2"/>
        <charset val="238"/>
        <scheme val="minor"/>
      </rPr>
      <t>projekt č. 1</t>
    </r>
    <r>
      <rPr>
        <b/>
        <sz val="11"/>
        <rFont val="Calibri"/>
        <family val="2"/>
        <charset val="238"/>
        <scheme val="minor"/>
      </rPr>
      <t>)</t>
    </r>
  </si>
  <si>
    <r>
      <t>Kód projektu POO K-17 MIRRI SR  (</t>
    </r>
    <r>
      <rPr>
        <b/>
        <i/>
        <sz val="11"/>
        <rFont val="Calibri"/>
        <family val="2"/>
        <charset val="238"/>
        <scheme val="minor"/>
      </rPr>
      <t>projekt č. 2</t>
    </r>
    <r>
      <rPr>
        <b/>
        <sz val="11"/>
        <rFont val="Calibri"/>
        <family val="2"/>
        <charset val="238"/>
        <scheme val="minor"/>
      </rPr>
      <t>)</t>
    </r>
  </si>
  <si>
    <r>
      <t>Kód projektu POO  K-17 MIRRI SR  (</t>
    </r>
    <r>
      <rPr>
        <b/>
        <i/>
        <sz val="11"/>
        <rFont val="Calibri"/>
        <family val="2"/>
        <charset val="238"/>
        <scheme val="minor"/>
      </rPr>
      <t>projekt č. 3</t>
    </r>
    <r>
      <rPr>
        <b/>
        <sz val="11"/>
        <rFont val="Calibri"/>
        <family val="2"/>
        <charset val="238"/>
        <scheme val="minor"/>
      </rPr>
      <t>)</t>
    </r>
  </si>
  <si>
    <r>
      <t>Kód projektu POO K-17 MIRRI SR (</t>
    </r>
    <r>
      <rPr>
        <b/>
        <i/>
        <sz val="11"/>
        <rFont val="Calibri"/>
        <family val="2"/>
        <charset val="238"/>
        <scheme val="minor"/>
      </rPr>
      <t>projekt č. 4</t>
    </r>
    <r>
      <rPr>
        <b/>
        <sz val="11"/>
        <rFont val="Calibri"/>
        <family val="2"/>
        <charset val="238"/>
        <scheme val="minor"/>
      </rPr>
      <t>)</t>
    </r>
  </si>
  <si>
    <r>
      <rPr>
        <b/>
        <sz val="8"/>
        <color rgb="FF000000"/>
        <rFont val="Verdana"/>
        <family val="2"/>
        <charset val="238"/>
      </rPr>
      <t>Zjednodušený mesačný pracovný výkaz</t>
    </r>
    <r>
      <rPr>
        <sz val="8"/>
        <color rgb="FF000000"/>
        <rFont val="Verdana"/>
        <family val="2"/>
        <charset val="238"/>
      </rPr>
      <t xml:space="preserve"> (PV) - zaznamenáva odpracované hodiny uhradené zamestnávateľom podľa výplatnej pásky pri 8 hod. dennom pracovnom čase (v súhrne aj človekodni) v rámci aktivít konkrétneho projektu/projektov, konkrétnym pracovníkom, v konkrétnom období realizácie projektu podľa zmluvy o PPM a zmluvy o poskytnutí NFP. PV obsahuje všetky úväzky pracovníka (aj za prípadné rôzne pracovné pozície na projekte, realizované aj vo viacerých aktivitách alebo položkách rozpočtu) vykazované v rámci jedného kalendárneho mesiaca u 1 prijímateľa. Prijímateľ predkladá PV na SO OPII  a vykonávateľovi Plánu obnovy a odolnosti Komponent 17 (MIRRI SR) v rámci podpornej dokumentácie k žiadosti o platbu (ŽoP) ku konkrétnym položkám len v prípade, ak sa v rozpočte podľa zmluvy o poskytnutí NFP alebo zmluvy o PPM (alebo v zmluve s dodávateľom) uvádza v položke rozpočtu ako merná jednotka ČD ( človekodeň/ manday), hodina, človekohodina a pod. Samotný formulár PV je pre prijímateľov záväzný, avšak prijímateľ môže doplniť ďalšie informácie podľa vlastného uváženia. 
PV predkladá prijímateľ na poskytovateľovi a vykonávateľovi POO Komponent 17 (MIRRI SR) aj v editovateľnej verzii za účelom administratívnej finančnej kontroly ŽoP.  V prípade listinného predloženia PV je potrebné ho vytlačiť obojstranne.
2</t>
    </r>
    <r>
      <rPr>
        <b/>
        <sz val="8"/>
        <color rgb="FF000000"/>
        <rFont val="Verdana"/>
        <family val="2"/>
        <charset val="238"/>
      </rPr>
      <t>. „Číslo pracovného výkazu</t>
    </r>
    <r>
      <rPr>
        <sz val="8"/>
        <color rgb="FF000000"/>
        <rFont val="Verdana"/>
        <family val="2"/>
        <charset val="238"/>
      </rPr>
      <t>" - označenie PV jednoznačným identifikátorom podľa časovej následnosti vystavenia jednotlivých PV.
3</t>
    </r>
    <r>
      <rPr>
        <b/>
        <sz val="8"/>
        <color rgb="FF000000"/>
        <rFont val="Verdana"/>
        <family val="2"/>
        <charset val="238"/>
      </rPr>
      <t>. „Meno osoby"</t>
    </r>
    <r>
      <rPr>
        <sz val="8"/>
        <color rgb="FF000000"/>
        <rFont val="Verdana"/>
        <family val="2"/>
        <charset val="238"/>
      </rPr>
      <t xml:space="preserve"> - uviesť meno a priezvisko fyzickej osoby zamestnanca/experta, ktorý predmetnú činnosť vykonal (v tvare: titul pred menom, meno a priezvisko, titul za menom.
4</t>
    </r>
    <r>
      <rPr>
        <b/>
        <sz val="8"/>
        <color rgb="FF000000"/>
        <rFont val="Verdana"/>
        <family val="2"/>
        <charset val="238"/>
      </rPr>
      <t>. „Mesiac"</t>
    </r>
    <r>
      <rPr>
        <sz val="8"/>
        <color rgb="FF000000"/>
        <rFont val="Verdana"/>
        <family val="2"/>
        <charset val="238"/>
      </rPr>
      <t xml:space="preserve"> - vybrať mesiac, v ktorom boli predmetné činnosti vykonané.
5</t>
    </r>
    <r>
      <rPr>
        <b/>
        <sz val="8"/>
        <color rgb="FF000000"/>
        <rFont val="Verdana"/>
        <family val="2"/>
        <charset val="238"/>
      </rPr>
      <t>. „Rok</t>
    </r>
    <r>
      <rPr>
        <sz val="8"/>
        <color rgb="FF000000"/>
        <rFont val="Verdana"/>
        <family val="2"/>
        <charset val="238"/>
      </rPr>
      <t>" - vybrať rok, v ktorom boli predmetné činnosti vykonané.
6</t>
    </r>
    <r>
      <rPr>
        <b/>
        <sz val="8"/>
        <color rgb="FF000000"/>
        <rFont val="Verdana"/>
        <family val="2"/>
        <charset val="238"/>
      </rPr>
      <t>. „Fond pracovného času v mesiaci"</t>
    </r>
    <r>
      <rPr>
        <sz val="8"/>
        <color rgb="FF000000"/>
        <rFont val="Verdana"/>
        <family val="2"/>
        <charset val="238"/>
      </rPr>
      <t xml:space="preserve"> - uviesť disponibilný celkový fond pracovného času v konkrétnom kalendárnom mesiaci v hodinách (na dve desatinné miesta), </t>
    </r>
    <r>
      <rPr>
        <sz val="8"/>
        <rFont val="Verdana"/>
        <family val="2"/>
        <charset val="238"/>
      </rPr>
      <t>napr. pre zamestnancov v trvalom pracovnom pomere v zmysle  https://calendar.zoznam.sk/worktime-sksk.php , resp. v prípade zamestnancov pracujúcich na DoVP/DoPČ alebo v rámci Dodávateľskej zmluvy sa uvedie celkový počet skutočne odpracovaných hodín v danom mesiaci.
7</t>
    </r>
    <r>
      <rPr>
        <b/>
        <sz val="8"/>
        <rFont val="Verdana"/>
        <family val="2"/>
        <charset val="238"/>
      </rPr>
      <t>. „Názov prijímateľa"</t>
    </r>
    <r>
      <rPr>
        <sz val="8"/>
        <rFont val="Verdana"/>
        <family val="2"/>
        <charset val="238"/>
      </rPr>
      <t xml:space="preserve"> - uviesť názov Prijímateľa/Partnera (zamestnávateľa), s ktorým má daná osoba uzatvorený daný právny vzťah. </t>
    </r>
    <r>
      <rPr>
        <sz val="8"/>
        <color rgb="FF000000"/>
        <rFont val="Verdana"/>
        <family val="2"/>
        <charset val="238"/>
      </rPr>
      <t xml:space="preserve">
8</t>
    </r>
    <r>
      <rPr>
        <b/>
        <sz val="8"/>
        <color rgb="FF000000"/>
        <rFont val="Verdana"/>
        <family val="2"/>
        <charset val="238"/>
      </rPr>
      <t>. "K</t>
    </r>
    <r>
      <rPr>
        <b/>
        <sz val="8"/>
        <rFont val="Verdana"/>
        <family val="2"/>
        <charset val="238"/>
      </rPr>
      <t>ód projektu ITMS2014+:/Kód projektu"</t>
    </r>
    <r>
      <rPr>
        <sz val="8"/>
        <rFont val="Verdana"/>
        <family val="2"/>
        <charset val="238"/>
      </rPr>
      <t xml:space="preserve"> - uviesť kód ITMS2014+ príslušného projektu, v rámci ktorého boli vykonávané činnosti na danej pozícií/uviesť kód príslušného projektu POO Komponent 17 (MIRRI SR), v rámci ktorého boli vykonávané činnosti na danej pozícii.
9</t>
    </r>
    <r>
      <rPr>
        <b/>
        <sz val="8"/>
        <rFont val="Verdana"/>
        <family val="2"/>
        <charset val="238"/>
      </rPr>
      <t>. "Pozícia v projekte"</t>
    </r>
    <r>
      <rPr>
        <sz val="8"/>
        <rFont val="Verdana"/>
        <family val="2"/>
        <charset val="238"/>
      </rPr>
      <t xml:space="preserve"> - názov pozície podľa rozpočtu v zmluve o poskytnutí NFP/PPM a podľa opisu štátno-zamestnaneckého miesta. Ak pozícia v uvedených dokumentoch nie je definovaná, treba uviesť názov pozície pracovníka v rámci zaradenia u dodávateľa/prijímateľa/partnera, resp. názov vyplývajúci z prevažujúcej činnosti na projekte. V prípade výkonu viacerých druhov pozícií na projekte je potrebné uviesť všetky realizované pozície.
10</t>
    </r>
    <r>
      <rPr>
        <b/>
        <sz val="8"/>
        <rFont val="Verdana"/>
        <family val="2"/>
        <charset val="238"/>
      </rPr>
      <t>. "Druh zmluvného vzťahu"</t>
    </r>
    <r>
      <rPr>
        <sz val="8"/>
        <rFont val="Verdana"/>
        <family val="2"/>
        <charset val="238"/>
      </rPr>
      <t xml:space="preserve"> - Uvedie sa napr. služobná zmluva, pracovná zmluva, DoVP/DoPČ, Dodávateľská zmluva/Rámcová zmluva s udenením čísla zmluvy 
V prípade, ak zamestnanec vykonáva činno</t>
    </r>
    <r>
      <rPr>
        <sz val="8"/>
        <color rgb="FF000000"/>
        <rFont val="Verdana"/>
        <family val="2"/>
        <charset val="238"/>
      </rPr>
      <t>sti na viacerých projektoch PSK CP1, PO7 OPII a POO K 17 MIRRI SR, resp. vykonáva viac ako jednu pracovnú pozíciu na projekte sa tie uvádzajú samostatne, prípadne sa vkladajú ďalšie riadky v zmysle bodov</t>
    </r>
    <r>
      <rPr>
        <b/>
        <sz val="8"/>
        <color rgb="FF000000"/>
        <rFont val="Verdana"/>
        <family val="2"/>
        <charset val="238"/>
      </rPr>
      <t xml:space="preserve"> 7-11,  resp. doplnením do stĺpcov H-Q, prípadne stĺpcov W-AF </t>
    </r>
    <r>
      <rPr>
        <sz val="8"/>
        <color rgb="FF000000"/>
        <rFont val="Verdana"/>
        <family val="2"/>
        <charset val="238"/>
      </rPr>
      <t>.
32.-33</t>
    </r>
    <r>
      <rPr>
        <b/>
        <sz val="8"/>
        <color rgb="FF000000"/>
        <rFont val="Verdana"/>
        <family val="2"/>
        <charset val="238"/>
      </rPr>
      <t>. „Deň“</t>
    </r>
    <r>
      <rPr>
        <sz val="8"/>
        <color rgb="FF000000"/>
        <rFont val="Verdana"/>
        <family val="2"/>
        <charset val="238"/>
      </rPr>
      <t xml:space="preserve"> – preddefinované (oranžová výplň bunky - sviatok, žltá výplň bunky - víkend).
34</t>
    </r>
    <r>
      <rPr>
        <b/>
        <sz val="8"/>
        <color rgb="FF000000"/>
        <rFont val="Verdana"/>
        <family val="2"/>
        <charset val="238"/>
      </rPr>
      <t xml:space="preserve">. </t>
    </r>
    <r>
      <rPr>
        <b/>
        <sz val="8"/>
        <rFont val="Verdana"/>
        <family val="2"/>
        <charset val="238"/>
      </rPr>
      <t xml:space="preserve">"Kód ITMS PSK CP1 (projekt č. 1)" - </t>
    </r>
    <r>
      <rPr>
        <sz val="8"/>
        <color rgb="FF000000"/>
        <rFont val="Verdana"/>
        <family val="2"/>
        <charset val="238"/>
      </rPr>
      <t xml:space="preserve">uvedie sa </t>
    </r>
    <r>
      <rPr>
        <sz val="8"/>
        <rFont val="Verdana"/>
        <family val="2"/>
        <charset val="238"/>
      </rPr>
      <t>kód ITMS relevantného projektu v rámci opatrení PSK CP1 poskytovateľa SIPI. 
35. "</t>
    </r>
    <r>
      <rPr>
        <b/>
        <sz val="8"/>
        <rFont val="Verdana"/>
        <family val="2"/>
        <charset val="238"/>
      </rPr>
      <t>Kód ITMS PSK CP1 (projekt č. 2 )</t>
    </r>
    <r>
      <rPr>
        <sz val="8"/>
        <rFont val="Verdana"/>
        <family val="2"/>
        <charset val="238"/>
      </rPr>
      <t>" - v prípade, ak zamestnanec vykonáva činnosti na viacerých projektoch  PSK CP1 impl</t>
    </r>
    <r>
      <rPr>
        <sz val="8"/>
        <color rgb="FF000000"/>
        <rFont val="Verdana"/>
        <family val="2"/>
        <charset val="238"/>
      </rPr>
      <t xml:space="preserve">ementovaných SIPI, resp. vykonáva viac ako jednu pracovnú pozíciu na danom projekte  (za ktorý sa ŽoP predkladá) vyplnia sa uvedené riadky samostatne za všetky projekty/pozície . V opačnom prípade uvedené riadky  nevypĺňajú. Ak zamestnanec  pracuje na viac ako 2 projektoch PSK CP1 u poskytovateľa SIPI, resp. viacerých pozíciách doplní sa ďalší riadok pod riadok 35.
36. </t>
    </r>
    <r>
      <rPr>
        <b/>
        <sz val="8"/>
        <color rgb="FF000000"/>
        <rFont val="Verdana"/>
        <family val="2"/>
        <charset val="238"/>
      </rPr>
      <t>"Č. položky rozpočtu NFP/dodávateľa za PO7 a PO14 OPII (projekt č. 1)</t>
    </r>
    <r>
      <rPr>
        <sz val="8"/>
        <color rgb="FF000000"/>
        <rFont val="Verdana"/>
        <family val="2"/>
        <charset val="238"/>
      </rPr>
      <t>" - uvedie sa číslo položky podľa podrobného rozpočtu Zmluvy o poskytnutí NFP a zároveň (ak relevantné) číslo položky podľa rozpočtu Zmluvy s dodávateľom prislúchajúce konkrétnej odpracovanej činnosti rele</t>
    </r>
    <r>
      <rPr>
        <sz val="8"/>
        <rFont val="Verdana"/>
        <family val="2"/>
        <charset val="238"/>
      </rPr>
      <t xml:space="preserve">vantného projektu v rámci PO7 a PO14 OPII u poskytovateľa SIPI.
37. </t>
    </r>
    <r>
      <rPr>
        <b/>
        <sz val="8"/>
        <rFont val="Verdana"/>
        <family val="2"/>
        <charset val="238"/>
      </rPr>
      <t>"Č. položky rozpočtu NFP/dodávateľa za PO7 a PO14 OPII (projekt č. 2)</t>
    </r>
    <r>
      <rPr>
        <sz val="8"/>
        <rFont val="Verdana"/>
        <family val="2"/>
        <charset val="238"/>
      </rPr>
      <t xml:space="preserve">" - v prípade, ak zamestnanec vykonáva činnosti na viacerých projektoch PO7 a PO14 OPII implementovaných SIPI, resp. vykonáva viac ako jednu pracovnú pozíciu na danom projekte  (za ktorý sa ŽoP predkladá) vyplnia sa uvedené riadky samostatne za všetky projekty/pozície . V opačnom prípade sa uvedené riadky  nevypĺňajú. Ak zamestnanec  pracuje na viac ako 2 projektoch PO7 a PO14 OPII u poskytovateľa SIPI, resp. viacerých pozíciách doplní sa ďalší riadok pod riadok 37.
38. </t>
    </r>
    <r>
      <rPr>
        <b/>
        <sz val="8"/>
        <rFont val="Verdana"/>
        <family val="2"/>
        <charset val="238"/>
      </rPr>
      <t>"Ďalšie pracovné pomery v rámci u tohto Prijímateľa v iných projektov EŠIF a PSK (mimo projektov SIPI MIRRI SR)</t>
    </r>
    <r>
      <rPr>
        <sz val="8"/>
        <rFont val="Verdana"/>
        <family val="2"/>
        <charset val="238"/>
      </rPr>
      <t>" - uvedie vo formáte: identifikácia operačného programu, resp. PSK/číslo projektu/číslo položky rozpočtu ostatné pracovné pomery v ďalších projektoch v rámci EŠIF a PSK (s výnimkou projektov implementovaných SIPI MIRRI SR). V prípade potreby môže prijímateľ doplniť ďalšie riadky tak, aby povinne uviedol všetky pracovné pomery v zmysle uvedeného.
39. "</t>
    </r>
    <r>
      <rPr>
        <b/>
        <sz val="8"/>
        <rFont val="Verdana"/>
        <family val="2"/>
        <charset val="238"/>
      </rPr>
      <t>Kód projektu POO K 17 MIRRI SR (Projekt č. 1)</t>
    </r>
    <r>
      <rPr>
        <sz val="8"/>
        <color rgb="FF000000"/>
        <rFont val="Verdana"/>
        <family val="2"/>
        <charset val="238"/>
      </rPr>
      <t>" - uvedie sa k</t>
    </r>
    <r>
      <rPr>
        <sz val="8"/>
        <rFont val="Verdana"/>
        <family val="2"/>
        <charset val="238"/>
      </rPr>
      <t>ód projektu Zmluvy o PPM. 
40.-42. "</t>
    </r>
    <r>
      <rPr>
        <b/>
        <sz val="8"/>
        <rFont val="Verdana"/>
        <family val="2"/>
        <charset val="238"/>
      </rPr>
      <t xml:space="preserve"> Kód projektu POO K 17 MIRRI SR (Projekt č. 2 - 4)</t>
    </r>
    <r>
      <rPr>
        <sz val="8"/>
        <rFont val="Verdana"/>
        <family val="2"/>
        <charset val="238"/>
      </rPr>
      <t>" - v prípade, ak zamestnanec vykonáva činnosti na viacerých reformách/investíciách POO K-17 MIRRI SR  vyplní uvedené riadky samostatne. V opačnom prípade uvedené riadky sa nevypĺňajú. Ak zamestnanec  pracuje na viac ako 4 projektoch POO K 17 MIRRI SR doplní sa ďalší riadok.
43.  "</t>
    </r>
    <r>
      <rPr>
        <b/>
        <sz val="8"/>
        <rFont val="Verdana"/>
        <family val="2"/>
        <charset val="238"/>
      </rPr>
      <t>Ďalšie pracovné pomery u tohto Prijímateľa v rámci iných projektov POO (mimo K17 MIRRI SR)</t>
    </r>
    <r>
      <rPr>
        <sz val="8"/>
        <rFont val="Verdana"/>
        <family val="2"/>
        <charset val="238"/>
      </rPr>
      <t xml:space="preserve"> " - vo formáte: identifikácia komponentu, identifikácia investície/reformy, kód projektu ostatné pracovné pomery v ďalších projektoch v rámci POO s výnimkou K17 MIRRI SR. V prípade potreby môže prijímateľ doplniť ďalšie riadky tak, aby povinne uviedol všetky pracovné pomery v rámci projektov POO s výnimkou K17 MIRRI SR.
44. "</t>
    </r>
    <r>
      <rPr>
        <b/>
        <sz val="8"/>
        <rFont val="Verdana"/>
        <family val="2"/>
        <charset val="238"/>
      </rPr>
      <t>Pracovné pomery mimo EŠIF, PSK a POO</t>
    </r>
    <r>
      <rPr>
        <sz val="8"/>
        <rFont val="Verdana"/>
        <family val="2"/>
        <charset val="238"/>
      </rPr>
      <t>" - uvádza sa čas za všetky ostatné pracovné činnosti mimo EŠIF, PSK a POO kumulatívne u tohto jedného prijímateľa.
45. "</t>
    </r>
    <r>
      <rPr>
        <b/>
        <sz val="8"/>
        <rFont val="Verdana"/>
        <family val="2"/>
        <charset val="238"/>
      </rPr>
      <t>Neprítomnosti nárokované z projektu (dovolenky, lekár, PN a i.)</t>
    </r>
    <r>
      <rPr>
        <sz val="8"/>
        <rFont val="Verdana"/>
        <family val="2"/>
        <charset val="238"/>
      </rPr>
      <t>" - uvedie sa počet  oprávnených hodín náhrady neprítomnosti interného zamestnanca za daný deň (napr. dovolenka, lekár, služobná cesta a pod.). Jedná sa o dovolenku prislúchajúcu k obdobiu odpracovanému príslušným zamestnancom na danom projekte. Oprávnená je skutočne čerpaná dovolenka v čase realizácie projektu (t. j. aj prenesená dovolenka z predchádzajúceho roku, ak  nárok na dovolenku vznikol v súvislosti s výkonom práce na projekte, t. j. zamestnanec v predchádzajúcom roku pracoval na projekte).“
46. "</t>
    </r>
    <r>
      <rPr>
        <b/>
        <sz val="8"/>
        <rFont val="Verdana"/>
        <family val="2"/>
        <charset val="238"/>
      </rPr>
      <t>Neprítomnosti (dovolenky nenárokované z projektu)</t>
    </r>
    <r>
      <rPr>
        <sz val="8"/>
        <rFont val="Verdana"/>
        <family val="2"/>
        <charset val="238"/>
      </rPr>
      <t>" - uvedie sa počet neoprávnených hodín dovolenky inetrného zamestnanca za daný deň. Jedná sa o dovolenku, ktorá je nenárokovateľná z dôvodu, že nárok na dovolenku vznikol v čase (v predchádzajúcom roku), keď zamestnanec ešte na danom projekte nepracoval.
47. "</t>
    </r>
    <r>
      <rPr>
        <b/>
        <sz val="8"/>
        <rFont val="Verdana"/>
        <family val="2"/>
        <charset val="238"/>
      </rPr>
      <t>Spolu za jedného zamestnávateľa</t>
    </r>
    <r>
      <rPr>
        <sz val="8"/>
        <rFont val="Verdana"/>
        <family val="2"/>
        <charset val="238"/>
      </rPr>
      <t>" - uvedie sa súčet všetkých hodín za jednotlivé dni (súčet riadkov 34 až 46) u jedného a toho istého zamestnávateľa.
49. - 51. "</t>
    </r>
    <r>
      <rPr>
        <b/>
        <sz val="8"/>
        <rFont val="Verdana"/>
        <family val="2"/>
        <charset val="238"/>
      </rPr>
      <t>Ďalšie pracovné pomery, mimo PO7 a PO 14 EŠIF, opatrení RO PSK a POO K-17, teda u iných zamestnávateľov "</t>
    </r>
    <r>
      <rPr>
        <sz val="8"/>
        <rFont val="Verdana"/>
        <family val="2"/>
        <charset val="238"/>
      </rPr>
      <t xml:space="preserve"> - prijimateľ uvedie počet odpracovaných hodín v danom dni u každého iného zamestnávateľa samostatne. V prípade potreby sa doplnia riadky. 
52.- "</t>
    </r>
    <r>
      <rPr>
        <b/>
        <sz val="8"/>
        <rFont val="Verdana"/>
        <family val="2"/>
        <charset val="238"/>
      </rPr>
      <t>Spolu za všetkých zamestnávateľov</t>
    </r>
    <r>
      <rPr>
        <sz val="8"/>
        <rFont val="Verdana"/>
        <family val="2"/>
        <charset val="238"/>
      </rPr>
      <t>" - uvedie sa súčet všetkých hodín za jednotlivé dni (súčet riadkov 47, 49, 50 a 51) u všetkých zamestnávateľov. 
AH. "</t>
    </r>
    <r>
      <rPr>
        <b/>
        <sz val="8"/>
        <rFont val="Verdana"/>
        <family val="2"/>
        <charset val="238"/>
      </rPr>
      <t>∑ odpracovaných ČH</t>
    </r>
    <r>
      <rPr>
        <sz val="8"/>
        <rFont val="Verdana"/>
        <family val="2"/>
        <charset val="238"/>
      </rPr>
      <t>" - Vzorcová bunka. Súčet odpracovaných hodín uhradených zamestnávateľom podľa výplatnej pásky (t. j.  nadčasy, ktoré nie sú vykonávané zamestnancom na príkaz nadriadeného zamestnanca/zamestnávateľa sa neuvádzajú). 
AI. "</t>
    </r>
    <r>
      <rPr>
        <b/>
        <sz val="8"/>
        <rFont val="Verdana"/>
        <family val="2"/>
        <charset val="238"/>
      </rPr>
      <t>∑ odpracovaných ČD</t>
    </r>
    <r>
      <rPr>
        <sz val="8"/>
        <rFont val="Verdana"/>
        <family val="2"/>
        <charset val="238"/>
      </rPr>
      <t xml:space="preserve"> "- Vzorcová bunka. Ide o človekodni. Použije sa  v prípade preukázania 8 hodinového pracovného času (napr. zamestnanci prijímateľa/partnera, pomerne financovaní z rozpočtu projektu v zmysle kolektívnej zmluvy vyššieho stupňa). Vzorec je potrebné upraviť aj v prípade individuálneho pracovného času dohodnutého v súlade s § 85 Zákonníka práce a pracovnou zmluvou, resp. dohodou  zamestnanca (napr. 6 hodinový pracovný čas). V prípade zamestnancov čiastočne/pomerne hradených z rozpočtu projektu prijímateľ/partner taktiež uvedie reálne odpracované ČD (pre účely kontroly čerpania položky podrobného rozpočtu Zmluvy o poskytnutí NFP).
AJ. " </t>
    </r>
    <r>
      <rPr>
        <b/>
        <sz val="8"/>
        <rFont val="Verdana"/>
        <family val="2"/>
        <charset val="238"/>
      </rPr>
      <t>% podiel odpracovaných hodín na projekte</t>
    </r>
    <r>
      <rPr>
        <sz val="8"/>
        <rFont val="Verdana"/>
        <family val="2"/>
        <charset val="238"/>
      </rPr>
      <t xml:space="preserve">" - Vzorcová bunka. Ide o prepočítaný percentuálny podiel odpracovaných hodín na projekte podľa disponibilného celkového fondu pracovného času v konkrétnom kalendárnom mesiaci (na dve desatinné miesta); tento údaj je irelevantný pre  zamestnancov v rámci dodávateľsko-odberateľských vzťahov.
AK. " </t>
    </r>
    <r>
      <rPr>
        <b/>
        <sz val="8"/>
        <rFont val="Verdana"/>
        <family val="2"/>
        <charset val="238"/>
      </rPr>
      <t>∑ oprávnených človekohodín</t>
    </r>
    <r>
      <rPr>
        <sz val="8"/>
        <rFont val="Verdana"/>
        <family val="2"/>
        <charset val="238"/>
      </rPr>
      <t>"  -  Vzorcová bunka. Ide o súčet skutočne odpracovaných oprávnených hodín a pomernej časti počtu hodín neprítomností nárokovateľných z daného projektu.
Tento údaj prijímateľ uvedie do Prílohy č. 2a SHPVik- časti Počet oprávnených hodín za mesiac na projekte (stĺpec M), resp.  do Prílohy č. 2b SHPV</t>
    </r>
    <r>
      <rPr>
        <strike/>
        <sz val="8"/>
        <rFont val="Verdana"/>
        <family val="2"/>
        <charset val="238"/>
      </rPr>
      <t>e</t>
    </r>
    <r>
      <rPr>
        <sz val="8"/>
        <rFont val="Verdana"/>
        <family val="2"/>
        <charset val="238"/>
      </rPr>
      <t xml:space="preserve">k - časti počet oprávnených hodín za mesiac na projekte (stĺpec M) Príručky pre prijímateľa PSK 2021-2027 CP1 opatrenia 1.1.1 , 1.2.1, 1.2.2, 1.4.2 </t>
    </r>
    <r>
      <rPr>
        <strike/>
        <sz val="8"/>
        <rFont val="Verdana"/>
        <family val="2"/>
        <charset val="238"/>
      </rPr>
      <t>a</t>
    </r>
    <r>
      <rPr>
        <sz val="8"/>
        <rFont val="Verdana"/>
        <family val="2"/>
        <charset val="238"/>
      </rPr>
      <t xml:space="preserve"> 1.5.1, 5.1.3 a 5.2.3 .
AL. " </t>
    </r>
    <r>
      <rPr>
        <b/>
        <sz val="8"/>
        <rFont val="Verdana"/>
        <family val="2"/>
        <charset val="238"/>
      </rPr>
      <t>% podiel oprávnených hodín na projekte</t>
    </r>
    <r>
      <rPr>
        <sz val="8"/>
        <rFont val="Verdana"/>
        <family val="2"/>
        <charset val="238"/>
      </rPr>
      <t xml:space="preserve">" - Vzorcová bunka.  Ide o podiel skutočne odpracovaných oprávnených hodín na danom projekte a pomernej časti oprávnených náhrad neprítomnosti zamestnanca na pracovisku.
Tento %  podiel oprávnených hodín na projekte, ktorý sa po vyplnení všetkých polí tabuľľky objaví v riadku daného projektu uvedie  prijímateľ PSK CP1  do Prílohy č. 6 Rozpis mzdových výdavkov  ako Oprávnený výdavok (bunka G13) a taktiež aj do Prílohy č. 2a/resp. 2b SHPVik a SHPVek - %-ny posiela oprávnených hodín za mesiac na projekte (stĺpec L) Príručky pre prijímateľa PSK 2021-2027 CP1 opatrenia 1.1.1 , 1.2.1, 1.2.2, 1.4.2 </t>
    </r>
    <r>
      <rPr>
        <strike/>
        <sz val="8"/>
        <rFont val="Verdana"/>
        <family val="2"/>
        <charset val="238"/>
      </rPr>
      <t>a</t>
    </r>
    <r>
      <rPr>
        <sz val="8"/>
        <rFont val="Verdana"/>
        <family val="2"/>
        <charset val="238"/>
      </rPr>
      <t xml:space="preserve"> 1.5.1, 5.1.3 a 5.2.3
67. "</t>
    </r>
    <r>
      <rPr>
        <b/>
        <sz val="8"/>
        <rFont val="Verdana"/>
        <family val="2"/>
        <charset val="238"/>
      </rPr>
      <t>Osoba predkladajúca PV</t>
    </r>
    <r>
      <rPr>
        <sz val="8"/>
        <rFont val="Verdana"/>
        <family val="2"/>
        <charset val="238"/>
      </rPr>
      <t>" - Meno, priezvisko a podpis pracovníka, ktorý vypracoval PV za ním realizované činnosti v rámci projektu. Tento pracovník je zodpovedný za formálnu, časovú a vecnú správnosť PV.
68. "</t>
    </r>
    <r>
      <rPr>
        <b/>
        <sz val="8"/>
        <rFont val="Verdana"/>
        <family val="2"/>
        <charset val="238"/>
      </rPr>
      <t>Osoba akceptujúca PV</t>
    </r>
    <r>
      <rPr>
        <sz val="8"/>
        <rFont val="Verdana"/>
        <family val="2"/>
        <charset val="238"/>
      </rPr>
      <t xml:space="preserve">" - Podpis priameho nadriadeného, ktorý je zodpovedná za akceptáciu predloženého PV, t. j. za realizované činnosti na projekte. Treba uviesť jeho meno, priezvisko a titul. Uvedený dátum nesmie byť v neskoršom termíne, ako je dátum spracovania a schválenia miezd a dátum úhrady výdavku. V prípade externých (dodávateľsko-odberateľského vzťahy) služieb nie je možné vykazovať dátum v neskoršom termíne, ako je dátum dodania/akceptovania diela, resp. jeho časti. 
</t>
    </r>
    <r>
      <rPr>
        <sz val="8"/>
        <color rgb="FF000000"/>
        <rFont val="Verdana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</si>
</sst>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#,##0.0"/>
    <numFmt numFmtId="166" formatCode="mmmm"/>
    <numFmt numFmtId="167" formatCode="ddd"/>
    <numFmt numFmtId="168" formatCode="h:mm;@"/>
    <numFmt numFmtId="169" formatCode="0.0000%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10"/>
      <name val="Arial CE"/>
      <charset val="238"/>
    </font>
    <font>
      <sz val="8"/>
      <name val="Tahoma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rgb="FF0061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b/>
      <strike/>
      <sz val="9"/>
      <color rgb="FFFF0000"/>
      <name val="Verdana"/>
      <family val="2"/>
      <charset val="238"/>
    </font>
    <font>
      <strike/>
      <sz val="9"/>
      <color rgb="FFFF0000"/>
      <name val="Verdana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strike/>
      <sz val="8"/>
      <name val="Verdana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DCE6F1"/>
        <bgColor indexed="64"/>
      </patternFill>
    </fill>
  </fills>
  <borders count="6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4" fillId="0" borderId="0"/>
    <xf numFmtId="0" fontId="6" fillId="0" borderId="0"/>
    <xf numFmtId="0" fontId="17" fillId="0" borderId="0" applyBorder="0" applyAlignment="0" applyProtection="0"/>
    <xf numFmtId="9" fontId="18" fillId="0" borderId="0" applyFont="0" applyFill="0" applyBorder="0" applyAlignment="0" applyProtection="0"/>
  </cellStyleXfs>
  <cellXfs count="252">
    <xf numFmtId="0" fontId="0" fillId="0" borderId="0" xfId="0"/>
    <xf numFmtId="0" fontId="6" fillId="0" borderId="0" xfId="4"/>
    <xf numFmtId="0" fontId="9" fillId="0" borderId="0" xfId="4" applyFont="1" applyAlignment="1">
      <alignment vertical="top"/>
    </xf>
    <xf numFmtId="0" fontId="7" fillId="0" borderId="0" xfId="4" applyFont="1" applyAlignment="1">
      <alignment vertical="top" wrapText="1"/>
    </xf>
    <xf numFmtId="0" fontId="8" fillId="0" borderId="6" xfId="0" applyFont="1" applyBorder="1" applyAlignment="1" applyProtection="1">
      <alignment vertical="top" wrapText="1"/>
      <protection locked="0"/>
    </xf>
    <xf numFmtId="0" fontId="8" fillId="0" borderId="0" xfId="0" applyFont="1" applyAlignment="1" applyProtection="1">
      <alignment vertical="top" wrapText="1"/>
      <protection locked="0"/>
    </xf>
    <xf numFmtId="0" fontId="8" fillId="5" borderId="28" xfId="0" applyFont="1" applyFill="1" applyBorder="1" applyAlignment="1" applyProtection="1">
      <alignment vertical="center"/>
      <protection locked="0"/>
    </xf>
    <xf numFmtId="0" fontId="8" fillId="5" borderId="18" xfId="0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0" borderId="4" xfId="0" applyFont="1" applyBorder="1" applyAlignment="1" applyProtection="1">
      <alignment vertical="top" wrapText="1"/>
      <protection locked="0"/>
    </xf>
    <xf numFmtId="0" fontId="0" fillId="6" borderId="0" xfId="0" applyFill="1" applyAlignment="1" applyProtection="1">
      <alignment horizontal="center" vertical="center"/>
      <protection locked="0"/>
    </xf>
    <xf numFmtId="0" fontId="0" fillId="6" borderId="0" xfId="0" applyFill="1" applyProtection="1">
      <protection locked="0"/>
    </xf>
    <xf numFmtId="0" fontId="10" fillId="9" borderId="34" xfId="1" applyFont="1" applyFill="1" applyBorder="1" applyAlignment="1" applyProtection="1">
      <protection locked="0"/>
    </xf>
    <xf numFmtId="0" fontId="0" fillId="6" borderId="34" xfId="0" applyFill="1" applyBorder="1" applyAlignment="1" applyProtection="1">
      <alignment horizontal="center"/>
      <protection locked="0"/>
    </xf>
    <xf numFmtId="0" fontId="10" fillId="9" borderId="35" xfId="1" applyFont="1" applyFill="1" applyBorder="1" applyAlignment="1" applyProtection="1">
      <protection locked="0"/>
    </xf>
    <xf numFmtId="0" fontId="0" fillId="6" borderId="35" xfId="0" applyFill="1" applyBorder="1" applyAlignment="1" applyProtection="1">
      <alignment horizontal="center"/>
      <protection locked="0"/>
    </xf>
    <xf numFmtId="0" fontId="0" fillId="6" borderId="0" xfId="0" applyFill="1" applyAlignment="1" applyProtection="1">
      <alignment horizontal="center"/>
      <protection locked="0"/>
    </xf>
    <xf numFmtId="0" fontId="10" fillId="9" borderId="36" xfId="1" applyFont="1" applyFill="1" applyBorder="1" applyAlignment="1" applyProtection="1">
      <protection locked="0"/>
    </xf>
    <xf numFmtId="0" fontId="0" fillId="6" borderId="36" xfId="0" applyFill="1" applyBorder="1" applyAlignment="1" applyProtection="1">
      <alignment horizontal="center"/>
      <protection locked="0"/>
    </xf>
    <xf numFmtId="0" fontId="0" fillId="6" borderId="44" xfId="0" applyFill="1" applyBorder="1" applyAlignment="1" applyProtection="1">
      <alignment horizontal="center"/>
      <protection locked="0"/>
    </xf>
    <xf numFmtId="0" fontId="10" fillId="8" borderId="44" xfId="1" applyFont="1" applyFill="1" applyBorder="1" applyAlignment="1" applyProtection="1">
      <alignment wrapText="1"/>
      <protection locked="0"/>
    </xf>
    <xf numFmtId="0" fontId="10" fillId="8" borderId="44" xfId="1" applyFont="1" applyFill="1" applyBorder="1" applyAlignment="1" applyProtection="1">
      <protection locked="0"/>
    </xf>
    <xf numFmtId="0" fontId="10" fillId="8" borderId="35" xfId="1" applyFont="1" applyFill="1" applyBorder="1" applyAlignment="1" applyProtection="1">
      <protection locked="0"/>
    </xf>
    <xf numFmtId="0" fontId="10" fillId="8" borderId="36" xfId="1" applyFont="1" applyFill="1" applyBorder="1" applyAlignment="1" applyProtection="1">
      <protection locked="0"/>
    </xf>
    <xf numFmtId="0" fontId="10" fillId="10" borderId="44" xfId="1" applyFont="1" applyFill="1" applyBorder="1" applyAlignment="1" applyProtection="1">
      <alignment wrapText="1"/>
      <protection locked="0"/>
    </xf>
    <xf numFmtId="0" fontId="10" fillId="10" borderId="44" xfId="1" applyFont="1" applyFill="1" applyBorder="1" applyAlignment="1" applyProtection="1">
      <protection locked="0"/>
    </xf>
    <xf numFmtId="0" fontId="10" fillId="10" borderId="35" xfId="1" applyFont="1" applyFill="1" applyBorder="1" applyAlignment="1" applyProtection="1">
      <protection locked="0"/>
    </xf>
    <xf numFmtId="0" fontId="10" fillId="10" borderId="36" xfId="1" applyFont="1" applyFill="1" applyBorder="1" applyAlignment="1" applyProtection="1">
      <protection locked="0"/>
    </xf>
    <xf numFmtId="0" fontId="0" fillId="3" borderId="11" xfId="0" applyFill="1" applyBorder="1" applyProtection="1">
      <protection locked="0"/>
    </xf>
    <xf numFmtId="0" fontId="0" fillId="3" borderId="12" xfId="0" applyFill="1" applyBorder="1" applyProtection="1">
      <protection locked="0"/>
    </xf>
    <xf numFmtId="0" fontId="19" fillId="3" borderId="13" xfId="0" applyFont="1" applyFill="1" applyBorder="1" applyProtection="1">
      <protection locked="0"/>
    </xf>
    <xf numFmtId="0" fontId="10" fillId="7" borderId="25" xfId="1" applyFont="1" applyFill="1" applyBorder="1" applyAlignment="1" applyProtection="1">
      <alignment vertical="center"/>
      <protection locked="0"/>
    </xf>
    <xf numFmtId="0" fontId="10" fillId="7" borderId="17" xfId="1" applyFont="1" applyFill="1" applyBorder="1" applyAlignment="1" applyProtection="1">
      <alignment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  <protection locked="0"/>
    </xf>
    <xf numFmtId="4" fontId="10" fillId="5" borderId="20" xfId="0" applyNumberFormat="1" applyFont="1" applyFill="1" applyBorder="1" applyAlignment="1" applyProtection="1">
      <alignment horizontal="center"/>
      <protection locked="0"/>
    </xf>
    <xf numFmtId="169" fontId="0" fillId="6" borderId="0" xfId="0" applyNumberFormat="1" applyFill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10" fillId="13" borderId="24" xfId="1" applyFont="1" applyFill="1" applyBorder="1" applyAlignment="1" applyProtection="1">
      <alignment wrapText="1"/>
      <protection locked="0"/>
    </xf>
    <xf numFmtId="0" fontId="10" fillId="14" borderId="45" xfId="1" applyFont="1" applyFill="1" applyBorder="1" applyAlignment="1" applyProtection="1">
      <alignment wrapText="1"/>
      <protection locked="0"/>
    </xf>
    <xf numFmtId="0" fontId="15" fillId="7" borderId="14" xfId="0" applyFont="1" applyFill="1" applyBorder="1" applyAlignment="1" applyProtection="1">
      <alignment horizontal="left" vertical="center" wrapText="1"/>
      <protection locked="0"/>
    </xf>
    <xf numFmtId="0" fontId="13" fillId="0" borderId="4" xfId="0" applyFont="1" applyBorder="1" applyProtection="1">
      <protection locked="0"/>
    </xf>
    <xf numFmtId="10" fontId="0" fillId="6" borderId="0" xfId="0" applyNumberFormat="1" applyFill="1" applyProtection="1"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15" fillId="7" borderId="46" xfId="0" applyFont="1" applyFill="1" applyBorder="1" applyAlignment="1" applyProtection="1">
      <alignment horizontal="left" vertical="center" wrapText="1"/>
      <protection locked="0"/>
    </xf>
    <xf numFmtId="0" fontId="15" fillId="12" borderId="21" xfId="0" applyFont="1" applyFill="1" applyBorder="1" applyAlignment="1" applyProtection="1">
      <alignment horizontal="left" vertical="center" wrapText="1"/>
      <protection locked="0"/>
    </xf>
    <xf numFmtId="0" fontId="13" fillId="0" borderId="6" xfId="0" applyFont="1" applyBorder="1" applyProtection="1"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4" fontId="10" fillId="5" borderId="26" xfId="0" applyNumberFormat="1" applyFont="1" applyFill="1" applyBorder="1" applyAlignment="1" applyProtection="1">
      <alignment horizontal="center"/>
      <protection locked="0"/>
    </xf>
    <xf numFmtId="0" fontId="15" fillId="16" borderId="48" xfId="0" applyFont="1" applyFill="1" applyBorder="1" applyAlignment="1" applyProtection="1">
      <alignment horizontal="left" vertical="center" wrapText="1"/>
      <protection locked="0"/>
    </xf>
    <xf numFmtId="0" fontId="13" fillId="0" borderId="8" xfId="0" applyFont="1" applyBorder="1" applyProtection="1"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4" fontId="10" fillId="5" borderId="0" xfId="0" applyNumberFormat="1" applyFont="1" applyFill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164" fontId="0" fillId="4" borderId="38" xfId="0" applyNumberFormat="1" applyFill="1" applyBorder="1" applyAlignment="1" applyProtection="1">
      <alignment horizontal="center"/>
      <protection locked="0"/>
    </xf>
    <xf numFmtId="164" fontId="0" fillId="4" borderId="39" xfId="0" applyNumberFormat="1" applyFill="1" applyBorder="1" applyAlignment="1" applyProtection="1">
      <alignment horizontal="center"/>
      <protection locked="0"/>
    </xf>
    <xf numFmtId="164" fontId="0" fillId="4" borderId="32" xfId="0" applyNumberFormat="1" applyFill="1" applyBorder="1" applyAlignment="1" applyProtection="1">
      <alignment horizontal="center"/>
      <protection locked="0"/>
    </xf>
    <xf numFmtId="4" fontId="0" fillId="5" borderId="39" xfId="0" applyNumberForma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168" fontId="0" fillId="0" borderId="0" xfId="0" applyNumberFormat="1" applyProtection="1">
      <protection locked="0"/>
    </xf>
    <xf numFmtId="0" fontId="10" fillId="6" borderId="0" xfId="0" applyFont="1" applyFill="1" applyAlignment="1" applyProtection="1">
      <alignment horizontal="center"/>
      <protection locked="0"/>
    </xf>
    <xf numFmtId="0" fontId="0" fillId="6" borderId="0" xfId="0" applyFill="1" applyAlignment="1" applyProtection="1">
      <alignment horizontal="left" vertical="top"/>
      <protection locked="0"/>
    </xf>
    <xf numFmtId="0" fontId="10" fillId="5" borderId="38" xfId="0" applyFont="1" applyFill="1" applyBorder="1" applyAlignment="1" applyProtection="1">
      <alignment horizontal="center" vertical="center" wrapText="1"/>
      <protection locked="0"/>
    </xf>
    <xf numFmtId="166" fontId="0" fillId="0" borderId="0" xfId="0" applyNumberFormat="1" applyProtection="1">
      <protection locked="0"/>
    </xf>
    <xf numFmtId="10" fontId="0" fillId="5" borderId="1" xfId="0" applyNumberFormat="1" applyFill="1" applyBorder="1" applyAlignment="1">
      <alignment horizontal="center"/>
    </xf>
    <xf numFmtId="10" fontId="0" fillId="5" borderId="53" xfId="0" applyNumberFormat="1" applyFill="1" applyBorder="1" applyAlignment="1">
      <alignment horizontal="center"/>
    </xf>
    <xf numFmtId="10" fontId="0" fillId="5" borderId="31" xfId="0" applyNumberFormat="1" applyFill="1" applyBorder="1" applyAlignment="1">
      <alignment horizontal="center"/>
    </xf>
    <xf numFmtId="10" fontId="0" fillId="0" borderId="54" xfId="0" applyNumberFormat="1" applyBorder="1" applyAlignment="1">
      <alignment horizontal="center"/>
    </xf>
    <xf numFmtId="10" fontId="0" fillId="0" borderId="39" xfId="0" applyNumberFormat="1" applyBorder="1" applyAlignment="1">
      <alignment horizontal="center"/>
    </xf>
    <xf numFmtId="10" fontId="0" fillId="0" borderId="50" xfId="0" applyNumberFormat="1" applyBorder="1" applyAlignment="1">
      <alignment horizontal="center"/>
    </xf>
    <xf numFmtId="10" fontId="0" fillId="5" borderId="33" xfId="6" applyNumberFormat="1" applyFont="1" applyFill="1" applyBorder="1" applyAlignment="1" applyProtection="1">
      <alignment horizontal="center"/>
    </xf>
    <xf numFmtId="10" fontId="0" fillId="5" borderId="50" xfId="6" applyNumberFormat="1" applyFont="1" applyFill="1" applyBorder="1" applyAlignment="1" applyProtection="1">
      <alignment horizontal="center"/>
    </xf>
    <xf numFmtId="4" fontId="10" fillId="5" borderId="24" xfId="0" applyNumberFormat="1" applyFont="1" applyFill="1" applyBorder="1" applyAlignment="1">
      <alignment horizontal="center"/>
    </xf>
    <xf numFmtId="4" fontId="10" fillId="5" borderId="18" xfId="0" applyNumberFormat="1" applyFont="1" applyFill="1" applyBorder="1" applyAlignment="1">
      <alignment horizontal="center"/>
    </xf>
    <xf numFmtId="4" fontId="10" fillId="5" borderId="19" xfId="0" applyNumberFormat="1" applyFont="1" applyFill="1" applyBorder="1" applyAlignment="1">
      <alignment horizontal="center"/>
    </xf>
    <xf numFmtId="4" fontId="0" fillId="5" borderId="33" xfId="0" applyNumberFormat="1" applyFill="1" applyBorder="1" applyAlignment="1">
      <alignment horizontal="center"/>
    </xf>
    <xf numFmtId="164" fontId="0" fillId="6" borderId="0" xfId="0" applyNumberFormat="1" applyFill="1" applyAlignment="1" applyProtection="1">
      <alignment horizontal="center"/>
      <protection locked="0"/>
    </xf>
    <xf numFmtId="4" fontId="0" fillId="6" borderId="0" xfId="0" applyNumberFormat="1" applyFill="1" applyAlignment="1">
      <alignment horizontal="center"/>
    </xf>
    <xf numFmtId="4" fontId="0" fillId="6" borderId="0" xfId="0" applyNumberFormat="1" applyFill="1" applyAlignment="1" applyProtection="1">
      <alignment horizontal="center"/>
      <protection locked="0"/>
    </xf>
    <xf numFmtId="10" fontId="0" fillId="6" borderId="0" xfId="6" applyNumberFormat="1" applyFont="1" applyFill="1" applyBorder="1" applyAlignment="1" applyProtection="1">
      <alignment horizontal="center"/>
    </xf>
    <xf numFmtId="0" fontId="0" fillId="0" borderId="58" xfId="0" applyBorder="1" applyProtection="1">
      <protection locked="0"/>
    </xf>
    <xf numFmtId="4" fontId="0" fillId="5" borderId="58" xfId="0" applyNumberFormat="1" applyFill="1" applyBorder="1" applyAlignment="1">
      <alignment horizontal="center"/>
    </xf>
    <xf numFmtId="4" fontId="0" fillId="5" borderId="58" xfId="0" applyNumberForma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4" fontId="0" fillId="5" borderId="1" xfId="0" applyNumberFormat="1" applyFill="1" applyBorder="1" applyAlignment="1">
      <alignment horizontal="center"/>
    </xf>
    <xf numFmtId="4" fontId="0" fillId="5" borderId="1" xfId="0" applyNumberFormat="1" applyFill="1" applyBorder="1" applyAlignment="1" applyProtection="1">
      <alignment horizontal="center"/>
      <protection locked="0"/>
    </xf>
    <xf numFmtId="0" fontId="10" fillId="0" borderId="38" xfId="0" applyFont="1" applyBorder="1" applyProtection="1">
      <protection locked="0"/>
    </xf>
    <xf numFmtId="167" fontId="0" fillId="4" borderId="59" xfId="0" applyNumberFormat="1" applyFill="1" applyBorder="1" applyProtection="1">
      <protection locked="0"/>
    </xf>
    <xf numFmtId="10" fontId="0" fillId="6" borderId="58" xfId="6" applyNumberFormat="1" applyFont="1" applyFill="1" applyBorder="1" applyAlignment="1" applyProtection="1">
      <alignment horizontal="center"/>
    </xf>
    <xf numFmtId="10" fontId="0" fillId="6" borderId="16" xfId="6" applyNumberFormat="1" applyFont="1" applyFill="1" applyBorder="1" applyAlignment="1" applyProtection="1">
      <alignment horizontal="center"/>
    </xf>
    <xf numFmtId="10" fontId="0" fillId="6" borderId="31" xfId="6" applyNumberFormat="1" applyFont="1" applyFill="1" applyBorder="1" applyAlignment="1" applyProtection="1">
      <alignment horizontal="center"/>
    </xf>
    <xf numFmtId="10" fontId="0" fillId="6" borderId="4" xfId="6" applyNumberFormat="1" applyFont="1" applyFill="1" applyBorder="1" applyAlignment="1" applyProtection="1">
      <alignment horizontal="center"/>
    </xf>
    <xf numFmtId="10" fontId="0" fillId="6" borderId="49" xfId="6" applyNumberFormat="1" applyFont="1" applyFill="1" applyBorder="1" applyAlignment="1" applyProtection="1">
      <alignment horizontal="center"/>
    </xf>
    <xf numFmtId="10" fontId="0" fillId="6" borderId="48" xfId="6" applyNumberFormat="1" applyFont="1" applyFill="1" applyBorder="1" applyAlignment="1" applyProtection="1">
      <alignment horizontal="center"/>
    </xf>
    <xf numFmtId="0" fontId="0" fillId="0" borderId="31" xfId="0" applyBorder="1" applyProtection="1">
      <protection locked="0"/>
    </xf>
    <xf numFmtId="4" fontId="0" fillId="5" borderId="31" xfId="0" applyNumberFormat="1" applyFill="1" applyBorder="1" applyAlignment="1">
      <alignment horizontal="center"/>
    </xf>
    <xf numFmtId="4" fontId="0" fillId="5" borderId="31" xfId="0" applyNumberFormat="1" applyFill="1" applyBorder="1" applyAlignment="1" applyProtection="1">
      <alignment horizontal="center"/>
      <protection locked="0"/>
    </xf>
    <xf numFmtId="0" fontId="0" fillId="0" borderId="38" xfId="0" applyBorder="1" applyProtection="1">
      <protection locked="0"/>
    </xf>
    <xf numFmtId="4" fontId="0" fillId="5" borderId="39" xfId="0" applyNumberFormat="1" applyFill="1" applyBorder="1" applyAlignment="1">
      <alignment horizontal="center"/>
    </xf>
    <xf numFmtId="4" fontId="0" fillId="5" borderId="32" xfId="0" applyNumberFormat="1" applyFill="1" applyBorder="1" applyAlignment="1" applyProtection="1">
      <alignment horizontal="center"/>
      <protection locked="0"/>
    </xf>
    <xf numFmtId="164" fontId="0" fillId="6" borderId="58" xfId="0" applyNumberFormat="1" applyFill="1" applyBorder="1" applyAlignment="1" applyProtection="1">
      <alignment horizontal="center"/>
      <protection locked="0"/>
    </xf>
    <xf numFmtId="164" fontId="0" fillId="6" borderId="1" xfId="0" applyNumberFormat="1" applyFill="1" applyBorder="1" applyAlignment="1" applyProtection="1">
      <alignment horizontal="center"/>
      <protection locked="0"/>
    </xf>
    <xf numFmtId="164" fontId="0" fillId="6" borderId="31" xfId="0" applyNumberFormat="1" applyFill="1" applyBorder="1" applyAlignment="1" applyProtection="1">
      <alignment horizontal="center"/>
      <protection locked="0"/>
    </xf>
    <xf numFmtId="2" fontId="0" fillId="5" borderId="56" xfId="0" applyNumberFormat="1" applyFill="1" applyBorder="1" applyAlignment="1">
      <alignment horizontal="center"/>
    </xf>
    <xf numFmtId="2" fontId="0" fillId="6" borderId="57" xfId="0" applyNumberFormat="1" applyFill="1" applyBorder="1" applyAlignment="1">
      <alignment horizontal="center"/>
    </xf>
    <xf numFmtId="2" fontId="0" fillId="0" borderId="55" xfId="0" applyNumberFormat="1" applyBorder="1" applyAlignment="1">
      <alignment horizontal="center"/>
    </xf>
    <xf numFmtId="4" fontId="0" fillId="5" borderId="10" xfId="6" applyNumberFormat="1" applyFont="1" applyFill="1" applyBorder="1" applyAlignment="1" applyProtection="1">
      <alignment horizontal="center"/>
    </xf>
    <xf numFmtId="2" fontId="0" fillId="6" borderId="58" xfId="6" applyNumberFormat="1" applyFont="1" applyFill="1" applyBorder="1" applyAlignment="1" applyProtection="1">
      <alignment horizontal="center"/>
    </xf>
    <xf numFmtId="2" fontId="0" fillId="6" borderId="31" xfId="6" applyNumberFormat="1" applyFont="1" applyFill="1" applyBorder="1" applyAlignment="1" applyProtection="1">
      <alignment horizontal="center"/>
    </xf>
    <xf numFmtId="2" fontId="0" fillId="6" borderId="48" xfId="6" applyNumberFormat="1" applyFont="1" applyFill="1" applyBorder="1" applyAlignment="1" applyProtection="1">
      <alignment horizontal="center"/>
    </xf>
    <xf numFmtId="0" fontId="10" fillId="19" borderId="35" xfId="1" applyFont="1" applyFill="1" applyBorder="1" applyAlignment="1" applyProtection="1">
      <protection locked="0"/>
    </xf>
    <xf numFmtId="0" fontId="10" fillId="19" borderId="36" xfId="1" applyFont="1" applyFill="1" applyBorder="1" applyAlignment="1" applyProtection="1">
      <protection locked="0"/>
    </xf>
    <xf numFmtId="0" fontId="10" fillId="20" borderId="35" xfId="1" applyFont="1" applyFill="1" applyBorder="1" applyAlignment="1" applyProtection="1">
      <protection locked="0"/>
    </xf>
    <xf numFmtId="0" fontId="10" fillId="20" borderId="36" xfId="1" applyFont="1" applyFill="1" applyBorder="1" applyAlignment="1" applyProtection="1">
      <protection locked="0"/>
    </xf>
    <xf numFmtId="0" fontId="10" fillId="21" borderId="35" xfId="1" applyFont="1" applyFill="1" applyBorder="1" applyAlignment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>
      <alignment horizontal="left"/>
    </xf>
    <xf numFmtId="14" fontId="0" fillId="0" borderId="0" xfId="0" applyNumberFormat="1"/>
    <xf numFmtId="14" fontId="8" fillId="0" borderId="16" xfId="0" applyNumberFormat="1" applyFont="1" applyBorder="1" applyAlignment="1" applyProtection="1">
      <alignment vertical="center"/>
      <protection locked="0"/>
    </xf>
    <xf numFmtId="0" fontId="10" fillId="16" borderId="48" xfId="0" applyFont="1" applyFill="1" applyBorder="1" applyAlignment="1" applyProtection="1">
      <alignment vertical="top" wrapText="1"/>
      <protection locked="0"/>
    </xf>
    <xf numFmtId="0" fontId="10" fillId="10" borderId="40" xfId="1" applyFont="1" applyFill="1" applyBorder="1" applyAlignment="1" applyProtection="1">
      <alignment horizontal="left"/>
      <protection locked="0"/>
    </xf>
    <xf numFmtId="0" fontId="10" fillId="10" borderId="44" xfId="1" applyFont="1" applyFill="1" applyBorder="1" applyAlignment="1" applyProtection="1">
      <alignment horizontal="left"/>
      <protection locked="0"/>
    </xf>
    <xf numFmtId="0" fontId="0" fillId="6" borderId="40" xfId="0" applyFill="1" applyBorder="1" applyAlignment="1" applyProtection="1">
      <alignment horizontal="center" wrapText="1"/>
      <protection locked="0"/>
    </xf>
    <xf numFmtId="0" fontId="0" fillId="6" borderId="44" xfId="0" applyFill="1" applyBorder="1" applyAlignment="1" applyProtection="1">
      <alignment horizontal="center" wrapText="1"/>
      <protection locked="0"/>
    </xf>
    <xf numFmtId="0" fontId="10" fillId="20" borderId="66" xfId="1" applyFont="1" applyFill="1" applyBorder="1" applyAlignment="1" applyProtection="1">
      <alignment horizontal="left"/>
      <protection locked="0"/>
    </xf>
    <xf numFmtId="0" fontId="10" fillId="20" borderId="44" xfId="1" applyFont="1" applyFill="1" applyBorder="1" applyAlignment="1" applyProtection="1">
      <alignment horizontal="left"/>
      <protection locked="0"/>
    </xf>
    <xf numFmtId="0" fontId="10" fillId="19" borderId="66" xfId="1" applyFont="1" applyFill="1" applyBorder="1" applyAlignment="1" applyProtection="1">
      <alignment horizontal="left"/>
      <protection locked="0"/>
    </xf>
    <xf numFmtId="0" fontId="10" fillId="19" borderId="44" xfId="1" applyFont="1" applyFill="1" applyBorder="1" applyAlignment="1" applyProtection="1">
      <alignment horizontal="left"/>
      <protection locked="0"/>
    </xf>
    <xf numFmtId="0" fontId="0" fillId="6" borderId="66" xfId="0" applyFill="1" applyBorder="1" applyAlignment="1" applyProtection="1">
      <alignment horizontal="left"/>
      <protection locked="0"/>
    </xf>
    <xf numFmtId="0" fontId="0" fillId="6" borderId="44" xfId="0" applyFill="1" applyBorder="1" applyAlignment="1" applyProtection="1">
      <alignment horizontal="left"/>
      <protection locked="0"/>
    </xf>
    <xf numFmtId="0" fontId="10" fillId="8" borderId="40" xfId="1" applyFont="1" applyFill="1" applyBorder="1" applyAlignment="1" applyProtection="1">
      <alignment horizontal="left"/>
      <protection locked="0"/>
    </xf>
    <xf numFmtId="0" fontId="10" fillId="8" borderId="44" xfId="1" applyFont="1" applyFill="1" applyBorder="1" applyAlignment="1" applyProtection="1">
      <alignment horizontal="left"/>
      <protection locked="0"/>
    </xf>
    <xf numFmtId="0" fontId="10" fillId="17" borderId="21" xfId="0" applyFont="1" applyFill="1" applyBorder="1" applyAlignment="1" applyProtection="1">
      <alignment horizontal="left"/>
      <protection locked="0"/>
    </xf>
    <xf numFmtId="0" fontId="10" fillId="17" borderId="26" xfId="0" applyFont="1" applyFill="1" applyBorder="1" applyAlignment="1" applyProtection="1">
      <alignment horizontal="left"/>
      <protection locked="0"/>
    </xf>
    <xf numFmtId="0" fontId="10" fillId="17" borderId="63" xfId="0" applyFont="1" applyFill="1" applyBorder="1" applyAlignment="1" applyProtection="1">
      <alignment horizontal="left"/>
      <protection locked="0"/>
    </xf>
    <xf numFmtId="0" fontId="0" fillId="6" borderId="18" xfId="0" applyFill="1" applyBorder="1" applyAlignment="1" applyProtection="1">
      <alignment horizontal="left"/>
      <protection locked="0"/>
    </xf>
    <xf numFmtId="0" fontId="0" fillId="6" borderId="41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10" fillId="18" borderId="14" xfId="0" applyFont="1" applyFill="1" applyBorder="1" applyAlignment="1" applyProtection="1">
      <alignment horizontal="left"/>
      <protection locked="0"/>
    </xf>
    <xf numFmtId="0" fontId="10" fillId="18" borderId="20" xfId="0" applyFont="1" applyFill="1" applyBorder="1" applyAlignment="1" applyProtection="1">
      <alignment horizontal="left"/>
      <protection locked="0"/>
    </xf>
    <xf numFmtId="0" fontId="10" fillId="18" borderId="62" xfId="0" applyFont="1" applyFill="1" applyBorder="1" applyAlignment="1" applyProtection="1">
      <alignment horizontal="left"/>
      <protection locked="0"/>
    </xf>
    <xf numFmtId="0" fontId="0" fillId="6" borderId="14" xfId="0" applyFill="1" applyBorder="1" applyAlignment="1" applyProtection="1">
      <alignment horizontal="left"/>
      <protection locked="0"/>
    </xf>
    <xf numFmtId="0" fontId="0" fillId="6" borderId="20" xfId="0" applyFill="1" applyBorder="1" applyAlignment="1" applyProtection="1">
      <alignment horizontal="left"/>
      <protection locked="0"/>
    </xf>
    <xf numFmtId="0" fontId="0" fillId="6" borderId="62" xfId="0" applyFill="1" applyBorder="1" applyAlignment="1" applyProtection="1">
      <alignment horizontal="left"/>
      <protection locked="0"/>
    </xf>
    <xf numFmtId="0" fontId="10" fillId="18" borderId="21" xfId="0" applyFont="1" applyFill="1" applyBorder="1" applyAlignment="1" applyProtection="1">
      <alignment horizontal="left"/>
      <protection locked="0"/>
    </xf>
    <xf numFmtId="0" fontId="10" fillId="18" borderId="26" xfId="0" applyFont="1" applyFill="1" applyBorder="1" applyAlignment="1" applyProtection="1">
      <alignment horizontal="left"/>
      <protection locked="0"/>
    </xf>
    <xf numFmtId="0" fontId="10" fillId="18" borderId="63" xfId="0" applyFont="1" applyFill="1" applyBorder="1" applyAlignment="1" applyProtection="1">
      <alignment horizontal="left"/>
      <protection locked="0"/>
    </xf>
    <xf numFmtId="0" fontId="0" fillId="6" borderId="21" xfId="0" applyFill="1" applyBorder="1" applyAlignment="1" applyProtection="1">
      <alignment horizontal="left"/>
      <protection locked="0"/>
    </xf>
    <xf numFmtId="0" fontId="0" fillId="6" borderId="26" xfId="0" applyFill="1" applyBorder="1" applyAlignment="1" applyProtection="1">
      <alignment horizontal="left"/>
      <protection locked="0"/>
    </xf>
    <xf numFmtId="0" fontId="0" fillId="6" borderId="63" xfId="0" applyFill="1" applyBorder="1" applyAlignment="1" applyProtection="1">
      <alignment horizontal="left"/>
      <protection locked="0"/>
    </xf>
    <xf numFmtId="0" fontId="10" fillId="18" borderId="28" xfId="0" applyFont="1" applyFill="1" applyBorder="1" applyAlignment="1" applyProtection="1">
      <alignment horizontal="left"/>
      <protection locked="0"/>
    </xf>
    <xf numFmtId="0" fontId="10" fillId="18" borderId="58" xfId="0" applyFont="1" applyFill="1" applyBorder="1" applyAlignment="1" applyProtection="1">
      <alignment horizontal="left"/>
      <protection locked="0"/>
    </xf>
    <xf numFmtId="0" fontId="10" fillId="18" borderId="16" xfId="0" applyFont="1" applyFill="1" applyBorder="1" applyAlignment="1" applyProtection="1">
      <alignment horizontal="left"/>
      <protection locked="0"/>
    </xf>
    <xf numFmtId="0" fontId="0" fillId="6" borderId="28" xfId="0" applyFill="1" applyBorder="1" applyAlignment="1" applyProtection="1">
      <alignment horizontal="left"/>
      <protection locked="0"/>
    </xf>
    <xf numFmtId="0" fontId="0" fillId="6" borderId="58" xfId="0" applyFill="1" applyBorder="1" applyAlignment="1" applyProtection="1">
      <alignment horizontal="left"/>
      <protection locked="0"/>
    </xf>
    <xf numFmtId="0" fontId="0" fillId="6" borderId="16" xfId="0" applyFill="1" applyBorder="1" applyAlignment="1" applyProtection="1">
      <alignment horizontal="left"/>
      <protection locked="0"/>
    </xf>
    <xf numFmtId="0" fontId="10" fillId="18" borderId="24" xfId="0" applyFont="1" applyFill="1" applyBorder="1" applyAlignment="1" applyProtection="1">
      <alignment horizontal="left"/>
      <protection locked="0"/>
    </xf>
    <xf numFmtId="0" fontId="10" fillId="18" borderId="1" xfId="0" applyFont="1" applyFill="1" applyBorder="1" applyAlignment="1" applyProtection="1">
      <alignment horizontal="left"/>
      <protection locked="0"/>
    </xf>
    <xf numFmtId="0" fontId="10" fillId="18" borderId="4" xfId="0" applyFont="1" applyFill="1" applyBorder="1" applyAlignment="1" applyProtection="1">
      <alignment horizontal="left"/>
      <protection locked="0"/>
    </xf>
    <xf numFmtId="0" fontId="0" fillId="6" borderId="24" xfId="0" applyFill="1" applyBorder="1" applyAlignment="1" applyProtection="1">
      <alignment horizontal="left"/>
      <protection locked="0"/>
    </xf>
    <xf numFmtId="0" fontId="0" fillId="6" borderId="1" xfId="0" applyFill="1" applyBorder="1" applyAlignment="1" applyProtection="1">
      <alignment horizontal="left"/>
      <protection locked="0"/>
    </xf>
    <xf numFmtId="0" fontId="0" fillId="6" borderId="4" xfId="0" applyFill="1" applyBorder="1" applyAlignment="1" applyProtection="1">
      <alignment horizontal="left"/>
      <protection locked="0"/>
    </xf>
    <xf numFmtId="0" fontId="10" fillId="5" borderId="9" xfId="0" applyFont="1" applyFill="1" applyBorder="1" applyAlignment="1" applyProtection="1">
      <alignment horizontal="center" vertical="top" wrapText="1"/>
      <protection locked="0"/>
    </xf>
    <xf numFmtId="0" fontId="10" fillId="5" borderId="10" xfId="0" applyFont="1" applyFill="1" applyBorder="1" applyAlignment="1" applyProtection="1">
      <alignment horizontal="center" vertical="top" wrapText="1"/>
      <protection locked="0"/>
    </xf>
    <xf numFmtId="0" fontId="10" fillId="5" borderId="30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left" vertical="center" wrapText="1"/>
      <protection locked="0"/>
    </xf>
    <xf numFmtId="0" fontId="2" fillId="4" borderId="10" xfId="0" applyFont="1" applyFill="1" applyBorder="1" applyAlignment="1" applyProtection="1">
      <alignment horizontal="left" vertical="center" wrapText="1"/>
      <protection locked="0"/>
    </xf>
    <xf numFmtId="0" fontId="2" fillId="4" borderId="30" xfId="0" applyFont="1" applyFill="1" applyBorder="1" applyAlignment="1" applyProtection="1">
      <alignment horizontal="left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locked="0"/>
    </xf>
    <xf numFmtId="0" fontId="2" fillId="4" borderId="30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top"/>
      <protection locked="0"/>
    </xf>
    <xf numFmtId="0" fontId="0" fillId="0" borderId="22" xfId="0" applyBorder="1" applyAlignment="1" applyProtection="1">
      <alignment horizontal="center" vertical="top"/>
      <protection locked="0"/>
    </xf>
    <xf numFmtId="0" fontId="0" fillId="0" borderId="7" xfId="0" applyBorder="1" applyAlignment="1" applyProtection="1">
      <alignment horizontal="center" vertical="top"/>
      <protection locked="0"/>
    </xf>
    <xf numFmtId="0" fontId="0" fillId="0" borderId="25" xfId="0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0" fillId="0" borderId="17" xfId="0" applyBorder="1" applyAlignment="1" applyProtection="1">
      <alignment horizontal="center" vertical="top"/>
      <protection locked="0"/>
    </xf>
    <xf numFmtId="0" fontId="2" fillId="4" borderId="45" xfId="0" applyFont="1" applyFill="1" applyBorder="1" applyAlignment="1" applyProtection="1">
      <alignment horizontal="center" vertical="center" wrapText="1"/>
      <protection locked="0"/>
    </xf>
    <xf numFmtId="0" fontId="2" fillId="4" borderId="64" xfId="0" applyFont="1" applyFill="1" applyBorder="1" applyAlignment="1" applyProtection="1">
      <alignment horizontal="center" vertical="center" wrapText="1"/>
      <protection locked="0"/>
    </xf>
    <xf numFmtId="0" fontId="2" fillId="4" borderId="65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left" vertical="center" wrapText="1"/>
      <protection locked="0"/>
    </xf>
    <xf numFmtId="0" fontId="2" fillId="4" borderId="23" xfId="0" applyFont="1" applyFill="1" applyBorder="1" applyAlignment="1" applyProtection="1">
      <alignment horizontal="left" vertical="center" wrapText="1"/>
      <protection locked="0"/>
    </xf>
    <xf numFmtId="0" fontId="2" fillId="4" borderId="8" xfId="0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 applyProtection="1">
      <alignment horizontal="left" vertical="center" wrapText="1"/>
      <protection locked="0"/>
    </xf>
    <xf numFmtId="0" fontId="2" fillId="4" borderId="22" xfId="0" applyFont="1" applyFill="1" applyBorder="1" applyAlignment="1" applyProtection="1">
      <alignment horizontal="left" vertical="center" wrapText="1"/>
      <protection locked="0"/>
    </xf>
    <xf numFmtId="0" fontId="2" fillId="4" borderId="7" xfId="0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center" vertical="top"/>
      <protection locked="0"/>
    </xf>
    <xf numFmtId="0" fontId="0" fillId="0" borderId="23" xfId="0" applyBorder="1" applyAlignment="1" applyProtection="1">
      <alignment horizontal="center" vertical="top"/>
      <protection locked="0"/>
    </xf>
    <xf numFmtId="0" fontId="0" fillId="0" borderId="8" xfId="0" applyBorder="1" applyAlignment="1" applyProtection="1">
      <alignment horizontal="center" vertical="top"/>
      <protection locked="0"/>
    </xf>
    <xf numFmtId="0" fontId="0" fillId="6" borderId="3" xfId="0" applyFill="1" applyBorder="1" applyAlignment="1" applyProtection="1">
      <alignment horizontal="center" vertical="top"/>
      <protection locked="0"/>
    </xf>
    <xf numFmtId="0" fontId="0" fillId="6" borderId="22" xfId="0" applyFill="1" applyBorder="1" applyAlignment="1" applyProtection="1">
      <alignment horizontal="center" vertical="top"/>
      <protection locked="0"/>
    </xf>
    <xf numFmtId="0" fontId="0" fillId="6" borderId="7" xfId="0" applyFill="1" applyBorder="1" applyAlignment="1" applyProtection="1">
      <alignment horizontal="center" vertical="top"/>
      <protection locked="0"/>
    </xf>
    <xf numFmtId="0" fontId="0" fillId="6" borderId="25" xfId="0" applyFill="1" applyBorder="1" applyAlignment="1" applyProtection="1">
      <alignment horizontal="center" vertical="top"/>
      <protection locked="0"/>
    </xf>
    <xf numFmtId="0" fontId="0" fillId="6" borderId="0" xfId="0" applyFill="1" applyAlignment="1" applyProtection="1">
      <alignment horizontal="center" vertical="top"/>
      <protection locked="0"/>
    </xf>
    <xf numFmtId="0" fontId="0" fillId="6" borderId="17" xfId="0" applyFill="1" applyBorder="1" applyAlignment="1" applyProtection="1">
      <alignment horizontal="center" vertical="top"/>
      <protection locked="0"/>
    </xf>
    <xf numFmtId="0" fontId="0" fillId="6" borderId="5" xfId="0" applyFill="1" applyBorder="1" applyAlignment="1" applyProtection="1">
      <alignment horizontal="center" vertical="top"/>
      <protection locked="0"/>
    </xf>
    <xf numFmtId="0" fontId="0" fillId="6" borderId="23" xfId="0" applyFill="1" applyBorder="1" applyAlignment="1" applyProtection="1">
      <alignment horizontal="center" vertical="top"/>
      <protection locked="0"/>
    </xf>
    <xf numFmtId="0" fontId="0" fillId="6" borderId="8" xfId="0" applyFill="1" applyBorder="1" applyAlignment="1" applyProtection="1">
      <alignment horizontal="center" vertical="top"/>
      <protection locked="0"/>
    </xf>
    <xf numFmtId="0" fontId="10" fillId="7" borderId="15" xfId="1" applyFont="1" applyFill="1" applyBorder="1" applyAlignment="1" applyProtection="1">
      <alignment horizontal="center" vertical="center"/>
      <protection locked="0"/>
    </xf>
    <xf numFmtId="0" fontId="10" fillId="7" borderId="37" xfId="1" applyFont="1" applyFill="1" applyBorder="1" applyAlignment="1" applyProtection="1">
      <alignment horizontal="center" vertical="center"/>
      <protection locked="0"/>
    </xf>
    <xf numFmtId="0" fontId="0" fillId="8" borderId="51" xfId="0" applyFill="1" applyBorder="1" applyAlignment="1" applyProtection="1">
      <alignment horizontal="center" vertical="center" wrapText="1"/>
      <protection locked="0"/>
    </xf>
    <xf numFmtId="0" fontId="0" fillId="8" borderId="52" xfId="0" applyFill="1" applyBorder="1" applyAlignment="1" applyProtection="1">
      <alignment horizontal="center" vertical="center" wrapText="1"/>
      <protection locked="0"/>
    </xf>
    <xf numFmtId="0" fontId="0" fillId="0" borderId="55" xfId="0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30" xfId="0" applyBorder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center" vertical="center"/>
      <protection locked="0"/>
    </xf>
    <xf numFmtId="0" fontId="0" fillId="8" borderId="11" xfId="0" applyFill="1" applyBorder="1" applyAlignment="1" applyProtection="1">
      <alignment horizontal="center" vertical="center" wrapText="1"/>
      <protection locked="0"/>
    </xf>
    <xf numFmtId="0" fontId="0" fillId="8" borderId="43" xfId="0" applyFill="1" applyBorder="1" applyAlignment="1" applyProtection="1">
      <alignment horizontal="center" vertical="center" wrapText="1"/>
      <protection locked="0"/>
    </xf>
    <xf numFmtId="0" fontId="0" fillId="8" borderId="12" xfId="0" applyFill="1" applyBorder="1" applyAlignment="1" applyProtection="1">
      <alignment horizontal="center" vertical="center" wrapText="1"/>
      <protection locked="0"/>
    </xf>
    <xf numFmtId="0" fontId="0" fillId="8" borderId="42" xfId="0" applyFill="1" applyBorder="1" applyAlignment="1" applyProtection="1">
      <alignment horizontal="center" vertical="center" wrapText="1"/>
      <protection locked="0"/>
    </xf>
    <xf numFmtId="0" fontId="0" fillId="0" borderId="42" xfId="0" applyBorder="1" applyAlignment="1">
      <alignment horizontal="center" vertical="center" wrapText="1"/>
    </xf>
    <xf numFmtId="0" fontId="10" fillId="17" borderId="15" xfId="0" applyFont="1" applyFill="1" applyBorder="1" applyAlignment="1" applyProtection="1">
      <alignment horizontal="left"/>
      <protection locked="0"/>
    </xf>
    <xf numFmtId="0" fontId="10" fillId="17" borderId="61" xfId="0" applyFont="1" applyFill="1" applyBorder="1" applyAlignment="1" applyProtection="1">
      <alignment horizontal="left"/>
      <protection locked="0"/>
    </xf>
    <xf numFmtId="0" fontId="10" fillId="17" borderId="37" xfId="0" applyFont="1" applyFill="1" applyBorder="1" applyAlignment="1" applyProtection="1">
      <alignment horizontal="left"/>
      <protection locked="0"/>
    </xf>
    <xf numFmtId="0" fontId="10" fillId="17" borderId="14" xfId="0" applyFont="1" applyFill="1" applyBorder="1" applyAlignment="1" applyProtection="1">
      <alignment horizontal="left"/>
      <protection locked="0"/>
    </xf>
    <xf numFmtId="0" fontId="10" fillId="17" borderId="20" xfId="0" applyFont="1" applyFill="1" applyBorder="1" applyAlignment="1" applyProtection="1">
      <alignment horizontal="left"/>
      <protection locked="0"/>
    </xf>
    <xf numFmtId="0" fontId="10" fillId="17" borderId="62" xfId="0" applyFont="1" applyFill="1" applyBorder="1" applyAlignment="1" applyProtection="1">
      <alignment horizontal="left"/>
      <protection locked="0"/>
    </xf>
    <xf numFmtId="0" fontId="22" fillId="0" borderId="3" xfId="4" applyFont="1" applyBorder="1" applyAlignment="1">
      <alignment horizontal="left" vertical="top" wrapText="1"/>
    </xf>
    <xf numFmtId="0" fontId="7" fillId="0" borderId="22" xfId="4" applyFont="1" applyBorder="1" applyAlignment="1">
      <alignment horizontal="left" vertical="top" wrapText="1"/>
    </xf>
    <xf numFmtId="0" fontId="7" fillId="0" borderId="7" xfId="4" applyFont="1" applyBorder="1" applyAlignment="1">
      <alignment horizontal="left" vertical="top" wrapText="1"/>
    </xf>
    <xf numFmtId="0" fontId="7" fillId="0" borderId="25" xfId="4" applyFont="1" applyBorder="1" applyAlignment="1">
      <alignment horizontal="left" vertical="top" wrapText="1"/>
    </xf>
    <xf numFmtId="0" fontId="7" fillId="0" borderId="0" xfId="4" applyFont="1" applyAlignment="1">
      <alignment horizontal="left" vertical="top" wrapText="1"/>
    </xf>
    <xf numFmtId="0" fontId="7" fillId="0" borderId="17" xfId="4" applyFont="1" applyBorder="1" applyAlignment="1">
      <alignment horizontal="left" vertical="top" wrapText="1"/>
    </xf>
    <xf numFmtId="0" fontId="20" fillId="0" borderId="25" xfId="4" applyFont="1" applyBorder="1" applyAlignment="1">
      <alignment horizontal="left" vertical="top" wrapText="1"/>
    </xf>
    <xf numFmtId="0" fontId="20" fillId="0" borderId="0" xfId="4" applyFont="1" applyAlignment="1">
      <alignment horizontal="left" vertical="top" wrapText="1"/>
    </xf>
    <xf numFmtId="0" fontId="20" fillId="0" borderId="17" xfId="4" applyFont="1" applyBorder="1" applyAlignment="1">
      <alignment horizontal="left" vertical="top" wrapText="1"/>
    </xf>
    <xf numFmtId="0" fontId="7" fillId="0" borderId="5" xfId="4" applyFont="1" applyBorder="1" applyAlignment="1">
      <alignment horizontal="center" vertical="top" wrapText="1"/>
    </xf>
    <xf numFmtId="0" fontId="7" fillId="0" borderId="23" xfId="4" applyFont="1" applyBorder="1" applyAlignment="1">
      <alignment horizontal="center" vertical="top" wrapText="1"/>
    </xf>
    <xf numFmtId="0" fontId="7" fillId="0" borderId="8" xfId="4" applyFont="1" applyBorder="1" applyAlignment="1">
      <alignment horizontal="center" vertical="top" wrapText="1"/>
    </xf>
    <xf numFmtId="0" fontId="14" fillId="21" borderId="15" xfId="1" applyFont="1" applyFill="1" applyBorder="1" applyAlignment="1" applyProtection="1">
      <alignment wrapText="1"/>
      <protection locked="0"/>
    </xf>
    <xf numFmtId="0" fontId="14" fillId="22" borderId="45" xfId="1" applyFont="1" applyFill="1" applyBorder="1" applyAlignment="1" applyProtection="1">
      <alignment wrapText="1"/>
      <protection locked="0"/>
    </xf>
    <xf numFmtId="0" fontId="14" fillId="16" borderId="28" xfId="0" applyFont="1" applyFill="1" applyBorder="1" applyAlignment="1" applyProtection="1">
      <alignment vertical="top" wrapText="1"/>
      <protection locked="0"/>
    </xf>
    <xf numFmtId="0" fontId="14" fillId="16" borderId="60" xfId="0" applyFont="1" applyFill="1" applyBorder="1" applyAlignment="1" applyProtection="1">
      <alignment vertical="top" wrapText="1"/>
      <protection locked="0"/>
    </xf>
    <xf numFmtId="0" fontId="14" fillId="8" borderId="15" xfId="1" applyFont="1" applyFill="1" applyBorder="1" applyAlignment="1" applyProtection="1">
      <alignment wrapText="1"/>
      <protection locked="0"/>
    </xf>
    <xf numFmtId="0" fontId="14" fillId="11" borderId="15" xfId="1" applyFont="1" applyFill="1" applyBorder="1" applyAlignment="1" applyProtection="1">
      <alignment wrapText="1"/>
      <protection locked="0"/>
    </xf>
    <xf numFmtId="0" fontId="14" fillId="15" borderId="15" xfId="1" applyFont="1" applyFill="1" applyBorder="1" applyAlignment="1" applyProtection="1">
      <alignment wrapText="1"/>
      <protection locked="0"/>
    </xf>
    <xf numFmtId="0" fontId="14" fillId="10" borderId="15" xfId="1" applyFont="1" applyFill="1" applyBorder="1" applyAlignment="1" applyProtection="1">
      <alignment wrapText="1"/>
      <protection locked="0"/>
    </xf>
    <xf numFmtId="0" fontId="23" fillId="6" borderId="0" xfId="0" applyFont="1" applyFill="1" applyBorder="1" applyAlignment="1" applyProtection="1">
      <alignment horizontal="center" vertical="center" wrapText="1"/>
      <protection locked="0"/>
    </xf>
    <xf numFmtId="0" fontId="24" fillId="6" borderId="0" xfId="0" applyFont="1" applyFill="1" applyBorder="1" applyAlignment="1" applyProtection="1">
      <alignment vertical="center"/>
      <protection locked="0"/>
    </xf>
    <xf numFmtId="165" fontId="24" fillId="6" borderId="0" xfId="0" applyNumberFormat="1" applyFont="1" applyFill="1" applyBorder="1" applyProtection="1">
      <protection locked="0"/>
    </xf>
    <xf numFmtId="0" fontId="24" fillId="6" borderId="0" xfId="0" applyFont="1" applyFill="1" applyBorder="1" applyProtection="1">
      <protection locked="0"/>
    </xf>
    <xf numFmtId="4" fontId="24" fillId="6" borderId="0" xfId="0" applyNumberFormat="1" applyFont="1" applyFill="1" applyBorder="1" applyProtection="1">
      <protection locked="0"/>
    </xf>
    <xf numFmtId="0" fontId="25" fillId="6" borderId="0" xfId="0" applyFont="1" applyFill="1" applyBorder="1" applyProtection="1">
      <protection locked="0"/>
    </xf>
    <xf numFmtId="165" fontId="25" fillId="6" borderId="0" xfId="0" applyNumberFormat="1" applyFont="1" applyFill="1" applyBorder="1" applyProtection="1">
      <protection locked="0"/>
    </xf>
  </cellXfs>
  <cellStyles count="7">
    <cellStyle name="Dobrá" xfId="1" builtinId="26"/>
    <cellStyle name="Normálna" xfId="0" builtinId="0"/>
    <cellStyle name="Normálne 2" xfId="3"/>
    <cellStyle name="Normálne 3" xfId="4"/>
    <cellStyle name="normální_Směny plán 2004_II" xfId="2"/>
    <cellStyle name="Percentá" xfId="6" builtinId="5"/>
    <cellStyle name="VMC format" xfId="5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CE6F1"/>
      <color rgb="FFDDD9C4"/>
      <color rgb="FF0000FF"/>
      <color rgb="FFFFFF66"/>
      <color rgb="FF68E016"/>
      <color rgb="FFFCAAF2"/>
      <color rgb="FF0066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0</xdr:row>
      <xdr:rowOff>0</xdr:rowOff>
    </xdr:from>
    <xdr:to>
      <xdr:col>30</xdr:col>
      <xdr:colOff>231406</xdr:colOff>
      <xdr:row>1</xdr:row>
      <xdr:rowOff>4695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5925" y="0"/>
          <a:ext cx="10394581" cy="14143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325438</xdr:colOff>
      <xdr:row>29</xdr:row>
      <xdr:rowOff>277813</xdr:rowOff>
    </xdr:from>
    <xdr:to>
      <xdr:col>5</xdr:col>
      <xdr:colOff>310587</xdr:colOff>
      <xdr:row>29</xdr:row>
      <xdr:rowOff>912813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438" y="18661063"/>
          <a:ext cx="3033149" cy="63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218015</xdr:colOff>
      <xdr:row>29</xdr:row>
      <xdr:rowOff>285018</xdr:rowOff>
    </xdr:from>
    <xdr:to>
      <xdr:col>10</xdr:col>
      <xdr:colOff>283725</xdr:colOff>
      <xdr:row>29</xdr:row>
      <xdr:rowOff>834723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5215" y="18668268"/>
          <a:ext cx="1894510" cy="549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ba\Desktop\pr&#237;loha%20&#269;.%203%20-%20Zjednodu&#353;en&#253;%20mesa&#269;n&#253;%20pracovn&#253;%20v&#253;ka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ba\Desktop\dokumenty\OP%20SK\Pl&#225;n%20obnovy%20a%20odolnosti-%20RRF\riadiaca%20dokument&#225;cia-POO\Pr&#237;ru&#269;ka%20pre%20prij&#237;mate&#318;a%20POO\Pr&#237;loha_3_Zjednodu&#353;en&#253;_mesa&#269;n&#253;%20pracovn&#253;%20v&#253;kaz_8_hod_POO_verzia%20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acovný výkaz"/>
      <sheetName val="Návod na používanie PV"/>
      <sheetName val="Hárok2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acovný výkaz"/>
      <sheetName val="Návod na používanie PV"/>
      <sheetName val="Hárok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A1:AQ71"/>
  <sheetViews>
    <sheetView tabSelected="1" view="pageLayout" topLeftCell="A19" zoomScale="73" zoomScaleNormal="85" zoomScaleSheetLayoutView="100" zoomScalePageLayoutView="73" workbookViewId="0">
      <selection activeCell="W70" sqref="W70"/>
    </sheetView>
  </sheetViews>
  <sheetFormatPr defaultColWidth="9.140625" defaultRowHeight="15" x14ac:dyDescent="0.25"/>
  <cols>
    <col min="1" max="1" width="32" style="66" customWidth="1"/>
    <col min="2" max="2" width="26.42578125" style="66" customWidth="1"/>
    <col min="3" max="11" width="5.7109375" style="66" customWidth="1"/>
    <col min="12" max="12" width="6" style="66" customWidth="1"/>
    <col min="13" max="33" width="5.7109375" style="66" customWidth="1"/>
    <col min="34" max="34" width="15.5703125" style="66" customWidth="1"/>
    <col min="35" max="35" width="15.85546875" style="66" customWidth="1"/>
    <col min="36" max="36" width="16" style="66" customWidth="1"/>
    <col min="37" max="37" width="17.7109375" style="66" customWidth="1"/>
    <col min="38" max="38" width="17" style="66" customWidth="1"/>
    <col min="39" max="39" width="2.7109375" style="66" customWidth="1"/>
    <col min="40" max="40" width="3.7109375" style="66" customWidth="1"/>
    <col min="41" max="41" width="11.7109375" style="66" customWidth="1"/>
    <col min="42" max="42" width="0.42578125" style="66" customWidth="1"/>
    <col min="43" max="43" width="8.85546875" style="66" customWidth="1"/>
    <col min="44" max="16384" width="9.140625" style="66"/>
  </cols>
  <sheetData>
    <row r="1" spans="1:43" s="11" customFormat="1" ht="111" customHeight="1" thickBot="1" x14ac:dyDescent="0.3">
      <c r="A1" s="213"/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10"/>
      <c r="AN1" s="10"/>
      <c r="AP1" s="10"/>
      <c r="AQ1" s="10"/>
    </row>
    <row r="2" spans="1:43" s="11" customFormat="1" x14ac:dyDescent="0.25">
      <c r="A2" s="12" t="s">
        <v>0</v>
      </c>
      <c r="B2" s="13"/>
    </row>
    <row r="3" spans="1:43" s="11" customFormat="1" x14ac:dyDescent="0.25">
      <c r="A3" s="14" t="s">
        <v>1</v>
      </c>
      <c r="B3" s="15"/>
      <c r="L3" s="16"/>
    </row>
    <row r="4" spans="1:43" s="11" customFormat="1" x14ac:dyDescent="0.25">
      <c r="A4" s="14" t="s">
        <v>2</v>
      </c>
      <c r="B4" s="15" t="s">
        <v>3</v>
      </c>
    </row>
    <row r="5" spans="1:43" s="11" customFormat="1" x14ac:dyDescent="0.25">
      <c r="A5" s="14" t="s">
        <v>4</v>
      </c>
      <c r="B5" s="15">
        <v>2024</v>
      </c>
    </row>
    <row r="6" spans="1:43" s="11" customFormat="1" ht="15.75" thickBot="1" x14ac:dyDescent="0.3">
      <c r="A6" s="17" t="s">
        <v>5</v>
      </c>
      <c r="B6" s="18">
        <v>176</v>
      </c>
    </row>
    <row r="7" spans="1:43" s="11" customFormat="1" x14ac:dyDescent="0.25">
      <c r="A7" s="134" t="s">
        <v>6</v>
      </c>
      <c r="B7" s="136"/>
      <c r="H7" s="219" t="s">
        <v>7</v>
      </c>
      <c r="I7" s="220"/>
      <c r="J7" s="220"/>
      <c r="K7" s="220"/>
      <c r="L7" s="221"/>
      <c r="M7" s="161"/>
      <c r="N7" s="162"/>
      <c r="O7" s="162"/>
      <c r="P7" s="162"/>
      <c r="Q7" s="163"/>
    </row>
    <row r="8" spans="1:43" s="11" customFormat="1" x14ac:dyDescent="0.25">
      <c r="A8" s="135"/>
      <c r="B8" s="137"/>
      <c r="H8" s="222" t="s">
        <v>9</v>
      </c>
      <c r="I8" s="223"/>
      <c r="J8" s="223"/>
      <c r="K8" s="223"/>
      <c r="L8" s="224"/>
      <c r="M8" s="167"/>
      <c r="N8" s="168"/>
      <c r="O8" s="168"/>
      <c r="P8" s="168"/>
      <c r="Q8" s="169"/>
    </row>
    <row r="9" spans="1:43" s="11" customFormat="1" x14ac:dyDescent="0.25">
      <c r="A9" s="118" t="s">
        <v>8</v>
      </c>
      <c r="B9" s="15"/>
      <c r="H9" s="222" t="s">
        <v>10</v>
      </c>
      <c r="I9" s="223"/>
      <c r="J9" s="223"/>
      <c r="K9" s="223"/>
      <c r="L9" s="224"/>
      <c r="M9" s="167"/>
      <c r="N9" s="168"/>
      <c r="O9" s="168"/>
      <c r="P9" s="168"/>
      <c r="Q9" s="169"/>
    </row>
    <row r="10" spans="1:43" s="11" customFormat="1" x14ac:dyDescent="0.25">
      <c r="A10" s="122" t="s">
        <v>10</v>
      </c>
      <c r="B10" s="15"/>
      <c r="H10" s="222" t="s">
        <v>11</v>
      </c>
      <c r="I10" s="223"/>
      <c r="J10" s="223"/>
      <c r="K10" s="223"/>
      <c r="L10" s="224"/>
      <c r="M10" s="167"/>
      <c r="N10" s="168"/>
      <c r="O10" s="168"/>
      <c r="P10" s="168"/>
      <c r="Q10" s="169"/>
    </row>
    <row r="11" spans="1:43" s="11" customFormat="1" ht="15.75" thickBot="1" x14ac:dyDescent="0.3">
      <c r="A11" s="119" t="s">
        <v>12</v>
      </c>
      <c r="B11" s="18"/>
      <c r="H11" s="140" t="s">
        <v>12</v>
      </c>
      <c r="I11" s="141"/>
      <c r="J11" s="141"/>
      <c r="K11" s="141"/>
      <c r="L11" s="142"/>
      <c r="M11" s="143"/>
      <c r="N11" s="144"/>
      <c r="O11" s="144"/>
      <c r="P11" s="144"/>
      <c r="Q11" s="145"/>
    </row>
    <row r="12" spans="1:43" s="11" customFormat="1" x14ac:dyDescent="0.25">
      <c r="A12" s="132" t="s">
        <v>13</v>
      </c>
      <c r="B12" s="136"/>
      <c r="H12" s="158" t="s">
        <v>14</v>
      </c>
      <c r="I12" s="159"/>
      <c r="J12" s="159"/>
      <c r="K12" s="159"/>
      <c r="L12" s="160"/>
      <c r="M12" s="161"/>
      <c r="N12" s="162"/>
      <c r="O12" s="162"/>
      <c r="P12" s="162"/>
      <c r="Q12" s="163"/>
    </row>
    <row r="13" spans="1:43" s="11" customFormat="1" x14ac:dyDescent="0.25">
      <c r="A13" s="133"/>
      <c r="B13" s="137"/>
      <c r="H13" s="164" t="s">
        <v>9</v>
      </c>
      <c r="I13" s="165"/>
      <c r="J13" s="165"/>
      <c r="K13" s="165"/>
      <c r="L13" s="166"/>
      <c r="M13" s="167"/>
      <c r="N13" s="168"/>
      <c r="O13" s="168"/>
      <c r="P13" s="168"/>
      <c r="Q13" s="169"/>
    </row>
    <row r="14" spans="1:43" s="11" customFormat="1" x14ac:dyDescent="0.25">
      <c r="A14" s="120" t="s">
        <v>9</v>
      </c>
      <c r="B14" s="15"/>
      <c r="H14" s="146" t="s">
        <v>10</v>
      </c>
      <c r="I14" s="147"/>
      <c r="J14" s="147"/>
      <c r="K14" s="147"/>
      <c r="L14" s="148"/>
      <c r="M14" s="149"/>
      <c r="N14" s="150"/>
      <c r="O14" s="150"/>
      <c r="P14" s="150"/>
      <c r="Q14" s="151"/>
    </row>
    <row r="15" spans="1:43" s="11" customFormat="1" x14ac:dyDescent="0.25">
      <c r="A15" s="120" t="s">
        <v>10</v>
      </c>
      <c r="B15" s="15"/>
      <c r="H15" s="146" t="s">
        <v>11</v>
      </c>
      <c r="I15" s="147"/>
      <c r="J15" s="147"/>
      <c r="K15" s="147"/>
      <c r="L15" s="148"/>
      <c r="M15" s="149"/>
      <c r="N15" s="150"/>
      <c r="O15" s="150"/>
      <c r="P15" s="150"/>
      <c r="Q15" s="151"/>
    </row>
    <row r="16" spans="1:43" s="11" customFormat="1" ht="15.75" thickBot="1" x14ac:dyDescent="0.3">
      <c r="A16" s="121" t="s">
        <v>12</v>
      </c>
      <c r="B16" s="18"/>
      <c r="H16" s="152" t="s">
        <v>12</v>
      </c>
      <c r="I16" s="153"/>
      <c r="J16" s="153"/>
      <c r="K16" s="153"/>
      <c r="L16" s="154"/>
      <c r="M16" s="155"/>
      <c r="N16" s="156"/>
      <c r="O16" s="156"/>
      <c r="P16" s="156"/>
      <c r="Q16" s="157"/>
    </row>
    <row r="17" spans="1:38" s="11" customFormat="1" ht="30" x14ac:dyDescent="0.25">
      <c r="A17" s="20" t="s">
        <v>15</v>
      </c>
      <c r="B17" s="19"/>
    </row>
    <row r="18" spans="1:38" s="11" customFormat="1" x14ac:dyDescent="0.25">
      <c r="A18" s="21" t="s">
        <v>16</v>
      </c>
      <c r="B18" s="19" t="s">
        <v>17</v>
      </c>
    </row>
    <row r="19" spans="1:38" s="11" customFormat="1" x14ac:dyDescent="0.25">
      <c r="A19" s="138" t="s">
        <v>18</v>
      </c>
      <c r="B19" s="130"/>
    </row>
    <row r="20" spans="1:38" s="11" customFormat="1" x14ac:dyDescent="0.25">
      <c r="A20" s="139"/>
      <c r="B20" s="131"/>
    </row>
    <row r="21" spans="1:38" s="11" customFormat="1" x14ac:dyDescent="0.25">
      <c r="A21" s="22" t="s">
        <v>19</v>
      </c>
      <c r="B21" s="15"/>
    </row>
    <row r="22" spans="1:38" s="11" customFormat="1" x14ac:dyDescent="0.25">
      <c r="A22" s="22" t="s">
        <v>10</v>
      </c>
      <c r="B22" s="15"/>
    </row>
    <row r="23" spans="1:38" s="11" customFormat="1" ht="15.75" thickBot="1" x14ac:dyDescent="0.3">
      <c r="A23" s="23" t="s">
        <v>12</v>
      </c>
      <c r="B23" s="18"/>
    </row>
    <row r="24" spans="1:38" s="11" customFormat="1" ht="30" x14ac:dyDescent="0.25">
      <c r="A24" s="24" t="s">
        <v>20</v>
      </c>
      <c r="B24" s="19"/>
    </row>
    <row r="25" spans="1:38" s="11" customFormat="1" x14ac:dyDescent="0.25">
      <c r="A25" s="25" t="s">
        <v>16</v>
      </c>
      <c r="B25" s="19" t="s">
        <v>17</v>
      </c>
    </row>
    <row r="26" spans="1:38" s="11" customFormat="1" x14ac:dyDescent="0.25">
      <c r="A26" s="128" t="s">
        <v>18</v>
      </c>
      <c r="B26" s="130"/>
    </row>
    <row r="27" spans="1:38" s="11" customFormat="1" x14ac:dyDescent="0.25">
      <c r="A27" s="129"/>
      <c r="B27" s="131"/>
    </row>
    <row r="28" spans="1:38" s="11" customFormat="1" x14ac:dyDescent="0.25">
      <c r="A28" s="26" t="s">
        <v>19</v>
      </c>
      <c r="B28" s="15"/>
    </row>
    <row r="29" spans="1:38" s="11" customFormat="1" x14ac:dyDescent="0.25">
      <c r="A29" s="26" t="s">
        <v>10</v>
      </c>
      <c r="B29" s="15"/>
    </row>
    <row r="30" spans="1:38" s="11" customFormat="1" ht="15.75" thickBot="1" x14ac:dyDescent="0.3">
      <c r="A30" s="27" t="s">
        <v>12</v>
      </c>
      <c r="B30" s="18"/>
    </row>
    <row r="31" spans="1:38" s="11" customFormat="1" ht="15.75" customHeight="1" thickBot="1" x14ac:dyDescent="0.3"/>
    <row r="32" spans="1:38" s="11" customFormat="1" ht="15.75" customHeight="1" thickBot="1" x14ac:dyDescent="0.3">
      <c r="A32" s="206" t="s">
        <v>21</v>
      </c>
      <c r="B32" s="207"/>
      <c r="C32" s="28">
        <v>1</v>
      </c>
      <c r="D32" s="29">
        <v>2</v>
      </c>
      <c r="E32" s="29">
        <v>3</v>
      </c>
      <c r="F32" s="29">
        <v>4</v>
      </c>
      <c r="G32" s="29">
        <v>5</v>
      </c>
      <c r="H32" s="29">
        <v>6</v>
      </c>
      <c r="I32" s="29">
        <v>7</v>
      </c>
      <c r="J32" s="29">
        <v>8</v>
      </c>
      <c r="K32" s="29">
        <v>9</v>
      </c>
      <c r="L32" s="29">
        <v>10</v>
      </c>
      <c r="M32" s="29">
        <v>11</v>
      </c>
      <c r="N32" s="29">
        <v>12</v>
      </c>
      <c r="O32" s="29">
        <v>13</v>
      </c>
      <c r="P32" s="29">
        <v>14</v>
      </c>
      <c r="Q32" s="29">
        <v>15</v>
      </c>
      <c r="R32" s="29">
        <v>16</v>
      </c>
      <c r="S32" s="29">
        <v>17</v>
      </c>
      <c r="T32" s="29">
        <v>18</v>
      </c>
      <c r="U32" s="29">
        <v>19</v>
      </c>
      <c r="V32" s="29">
        <v>20</v>
      </c>
      <c r="W32" s="29">
        <v>21</v>
      </c>
      <c r="X32" s="29">
        <v>22</v>
      </c>
      <c r="Y32" s="29">
        <v>23</v>
      </c>
      <c r="Z32" s="29">
        <v>24</v>
      </c>
      <c r="AA32" s="29">
        <v>25</v>
      </c>
      <c r="AB32" s="29">
        <v>26</v>
      </c>
      <c r="AC32" s="29">
        <v>27</v>
      </c>
      <c r="AD32" s="29">
        <v>28</v>
      </c>
      <c r="AE32" s="29">
        <f>IF(DAY(EOMONTH(DATE(B5,mesiac,1),0))&gt;28,29,"")</f>
        <v>29</v>
      </c>
      <c r="AF32" s="29">
        <f>IF(DAY(EOMONTH(DATE(B5,mesiac,1),0))&gt;29,30,"")</f>
        <v>30</v>
      </c>
      <c r="AG32" s="30">
        <f>IF(DAY(EOMONTH(DATE(B5,mesiac,1),0))&gt;30,31,"")</f>
        <v>31</v>
      </c>
      <c r="AH32" s="214" t="s">
        <v>22</v>
      </c>
      <c r="AI32" s="216" t="s">
        <v>23</v>
      </c>
      <c r="AJ32" s="216" t="s">
        <v>24</v>
      </c>
      <c r="AK32" s="216" t="s">
        <v>25</v>
      </c>
      <c r="AL32" s="208" t="s">
        <v>26</v>
      </c>
    </row>
    <row r="33" spans="1:43" s="11" customFormat="1" ht="53.25" customHeight="1" thickBot="1" x14ac:dyDescent="0.3">
      <c r="A33" s="31"/>
      <c r="B33" s="32"/>
      <c r="C33" s="95">
        <f t="shared" ref="C33:AG33" si="0">IF(LEN(C32)=0,"",(DATE($B$5,mesiac,C32)))</f>
        <v>45292</v>
      </c>
      <c r="D33" s="95">
        <f t="shared" si="0"/>
        <v>45293</v>
      </c>
      <c r="E33" s="95">
        <f t="shared" si="0"/>
        <v>45294</v>
      </c>
      <c r="F33" s="95">
        <f t="shared" si="0"/>
        <v>45295</v>
      </c>
      <c r="G33" s="95">
        <f t="shared" si="0"/>
        <v>45296</v>
      </c>
      <c r="H33" s="95">
        <f t="shared" si="0"/>
        <v>45297</v>
      </c>
      <c r="I33" s="95">
        <f t="shared" si="0"/>
        <v>45298</v>
      </c>
      <c r="J33" s="95">
        <f t="shared" si="0"/>
        <v>45299</v>
      </c>
      <c r="K33" s="95">
        <f t="shared" si="0"/>
        <v>45300</v>
      </c>
      <c r="L33" s="95">
        <f t="shared" si="0"/>
        <v>45301</v>
      </c>
      <c r="M33" s="95">
        <f t="shared" si="0"/>
        <v>45302</v>
      </c>
      <c r="N33" s="95">
        <f t="shared" si="0"/>
        <v>45303</v>
      </c>
      <c r="O33" s="95">
        <f t="shared" si="0"/>
        <v>45304</v>
      </c>
      <c r="P33" s="95">
        <f t="shared" si="0"/>
        <v>45305</v>
      </c>
      <c r="Q33" s="95">
        <f t="shared" si="0"/>
        <v>45306</v>
      </c>
      <c r="R33" s="95">
        <f t="shared" si="0"/>
        <v>45307</v>
      </c>
      <c r="S33" s="95">
        <f t="shared" si="0"/>
        <v>45308</v>
      </c>
      <c r="T33" s="95">
        <f t="shared" si="0"/>
        <v>45309</v>
      </c>
      <c r="U33" s="95">
        <f t="shared" si="0"/>
        <v>45310</v>
      </c>
      <c r="V33" s="95">
        <f t="shared" si="0"/>
        <v>45311</v>
      </c>
      <c r="W33" s="95">
        <f t="shared" si="0"/>
        <v>45312</v>
      </c>
      <c r="X33" s="95">
        <f t="shared" si="0"/>
        <v>45313</v>
      </c>
      <c r="Y33" s="95">
        <f t="shared" si="0"/>
        <v>45314</v>
      </c>
      <c r="Z33" s="95">
        <f t="shared" si="0"/>
        <v>45315</v>
      </c>
      <c r="AA33" s="95">
        <f t="shared" si="0"/>
        <v>45316</v>
      </c>
      <c r="AB33" s="95">
        <f t="shared" si="0"/>
        <v>45317</v>
      </c>
      <c r="AC33" s="95">
        <f t="shared" si="0"/>
        <v>45318</v>
      </c>
      <c r="AD33" s="95">
        <f t="shared" si="0"/>
        <v>45319</v>
      </c>
      <c r="AE33" s="95">
        <f t="shared" si="0"/>
        <v>45320</v>
      </c>
      <c r="AF33" s="95">
        <f t="shared" si="0"/>
        <v>45321</v>
      </c>
      <c r="AG33" s="95">
        <f t="shared" si="0"/>
        <v>45322</v>
      </c>
      <c r="AH33" s="215"/>
      <c r="AI33" s="217"/>
      <c r="AJ33" s="217"/>
      <c r="AK33" s="218"/>
      <c r="AL33" s="209"/>
    </row>
    <row r="34" spans="1:43" s="11" customFormat="1" ht="41.25" customHeight="1" x14ac:dyDescent="0.25">
      <c r="A34" s="237" t="s">
        <v>99</v>
      </c>
      <c r="B34" s="33"/>
      <c r="C34" s="34"/>
      <c r="D34" s="35"/>
      <c r="E34" s="35"/>
      <c r="F34" s="35"/>
      <c r="G34" s="35"/>
      <c r="H34" s="35"/>
      <c r="I34" s="36"/>
      <c r="J34" s="36"/>
      <c r="K34" s="36"/>
      <c r="L34" s="35"/>
      <c r="M34" s="35"/>
      <c r="N34" s="36"/>
      <c r="O34" s="36"/>
      <c r="P34" s="36"/>
      <c r="Q34" s="36"/>
      <c r="R34" s="36"/>
      <c r="S34" s="35"/>
      <c r="T34" s="35"/>
      <c r="U34" s="35"/>
      <c r="V34" s="36"/>
      <c r="W34" s="36"/>
      <c r="X34" s="36"/>
      <c r="Y34" s="36"/>
      <c r="Z34" s="35"/>
      <c r="AA34" s="35"/>
      <c r="AB34" s="35"/>
      <c r="AC34" s="36"/>
      <c r="AD34" s="36"/>
      <c r="AE34" s="36"/>
      <c r="AF34" s="35"/>
      <c r="AG34" s="35"/>
      <c r="AH34" s="80">
        <f>SUM(C34:AG34)</f>
        <v>0</v>
      </c>
      <c r="AI34" s="37">
        <f>ROUNDDOWN($AH$34/8,2)</f>
        <v>0</v>
      </c>
      <c r="AJ34" s="72">
        <f>ROUNDDOWN(($AH34/$B$6),4)</f>
        <v>0</v>
      </c>
      <c r="AK34" s="111" t="str">
        <f>IFERROR(ROUND(((AH34)+(AH$45*(AH34/(SUM(AH$34:AH$44))))),4),"")</f>
        <v/>
      </c>
      <c r="AL34" s="73" t="str">
        <f>IFERROR(ROUND(((AJ34)+(AJ$45*(AJ34/(SUM(AJ$34:AJ$44))))),4),"")</f>
        <v/>
      </c>
      <c r="AO34" s="38"/>
    </row>
    <row r="35" spans="1:43" s="11" customFormat="1" ht="44.25" customHeight="1" x14ac:dyDescent="0.25">
      <c r="A35" s="238" t="s">
        <v>100</v>
      </c>
      <c r="B35" s="39"/>
      <c r="C35" s="34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80">
        <f t="shared" ref="AH35:AH46" si="1">SUM(C35:AG35)</f>
        <v>0</v>
      </c>
      <c r="AI35" s="37">
        <f>ROUNDDOWN($AH$35/8,2)</f>
        <v>0</v>
      </c>
      <c r="AJ35" s="72">
        <f t="shared" ref="AJ35:AJ45" si="2">ROUNDDOWN(($AH35/$B$6),4)</f>
        <v>0</v>
      </c>
      <c r="AK35" s="111" t="str">
        <f>IFERROR(ROUND(((AH35)+(AH$45*(AH35/(SUM(AH$34:AH$44))))),4),"")</f>
        <v/>
      </c>
      <c r="AL35" s="73" t="str">
        <f>IFERROR(ROUND(((AJ35)+(AJ$45*(AJ35/(SUM(AJ$34:AJ$44))))),4),"")</f>
        <v/>
      </c>
    </row>
    <row r="36" spans="1:43" s="11" customFormat="1" ht="45" customHeight="1" x14ac:dyDescent="0.25">
      <c r="A36" s="40" t="s">
        <v>27</v>
      </c>
      <c r="B36" s="39"/>
      <c r="C36" s="34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80">
        <f t="shared" si="1"/>
        <v>0</v>
      </c>
      <c r="AI36" s="37">
        <f>ROUNDDOWN($AH$36/8,2)</f>
        <v>0</v>
      </c>
      <c r="AJ36" s="72">
        <f t="shared" si="2"/>
        <v>0</v>
      </c>
      <c r="AK36" s="111" t="str">
        <f t="shared" ref="AK36:AK44" si="3">IFERROR(ROUND(((AH36)+(AH$45*(AH36/(SUM(AH$34:AH$44))))),4),"")</f>
        <v/>
      </c>
      <c r="AL36" s="73" t="str">
        <f t="shared" ref="AL36:AL44" si="4">IFERROR(ROUND(((AJ36)+(AJ$45*(AJ36/(SUM(AJ$34:AJ$44))))),4),"")</f>
        <v/>
      </c>
    </row>
    <row r="37" spans="1:43" s="11" customFormat="1" ht="44.25" customHeight="1" x14ac:dyDescent="0.25">
      <c r="A37" s="41" t="s">
        <v>28</v>
      </c>
      <c r="B37" s="39"/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80">
        <f t="shared" si="1"/>
        <v>0</v>
      </c>
      <c r="AI37" s="37">
        <f>ROUNDDOWN($AH$37/8,2)</f>
        <v>0</v>
      </c>
      <c r="AJ37" s="72">
        <f t="shared" si="2"/>
        <v>0</v>
      </c>
      <c r="AK37" s="111" t="str">
        <f t="shared" si="3"/>
        <v/>
      </c>
      <c r="AL37" s="73" t="str">
        <f t="shared" si="4"/>
        <v/>
      </c>
    </row>
    <row r="38" spans="1:43" s="11" customFormat="1" ht="41.25" customHeight="1" thickBot="1" x14ac:dyDescent="0.3">
      <c r="A38" s="42" t="s">
        <v>29</v>
      </c>
      <c r="B38" s="43"/>
      <c r="C38" s="34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80">
        <f t="shared" si="1"/>
        <v>0</v>
      </c>
      <c r="AI38" s="37">
        <f>ROUNDDOWN($AH$38/8,2)</f>
        <v>0</v>
      </c>
      <c r="AJ38" s="72">
        <f t="shared" si="2"/>
        <v>0</v>
      </c>
      <c r="AK38" s="111" t="str">
        <f t="shared" si="3"/>
        <v/>
      </c>
      <c r="AL38" s="73" t="str">
        <f t="shared" si="4"/>
        <v/>
      </c>
      <c r="AO38" s="44"/>
    </row>
    <row r="39" spans="1:43" s="11" customFormat="1" ht="32.25" customHeight="1" thickBot="1" x14ac:dyDescent="0.3">
      <c r="A39" s="241" t="s">
        <v>101</v>
      </c>
      <c r="B39" s="39"/>
      <c r="C39" s="45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35"/>
      <c r="R39" s="35"/>
      <c r="S39" s="35"/>
      <c r="T39" s="35"/>
      <c r="U39" s="46"/>
      <c r="V39" s="46"/>
      <c r="W39" s="46"/>
      <c r="X39" s="35"/>
      <c r="Y39" s="46"/>
      <c r="Z39" s="46"/>
      <c r="AA39" s="46"/>
      <c r="AB39" s="46"/>
      <c r="AC39" s="46"/>
      <c r="AD39" s="46"/>
      <c r="AE39" s="35"/>
      <c r="AF39" s="35"/>
      <c r="AG39" s="35"/>
      <c r="AH39" s="80">
        <f t="shared" si="1"/>
        <v>0</v>
      </c>
      <c r="AI39" s="37">
        <f>ROUNDDOWN($AH$39/8,2)</f>
        <v>0</v>
      </c>
      <c r="AJ39" s="72">
        <f t="shared" si="2"/>
        <v>0</v>
      </c>
      <c r="AK39" s="111" t="str">
        <f t="shared" si="3"/>
        <v/>
      </c>
      <c r="AL39" s="73" t="str">
        <f t="shared" si="4"/>
        <v/>
      </c>
    </row>
    <row r="40" spans="1:43" s="11" customFormat="1" ht="36.75" customHeight="1" thickBot="1" x14ac:dyDescent="0.3">
      <c r="A40" s="242" t="s">
        <v>102</v>
      </c>
      <c r="B40" s="39"/>
      <c r="C40" s="45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35"/>
      <c r="R40" s="35"/>
      <c r="S40" s="35"/>
      <c r="T40" s="35"/>
      <c r="U40" s="46"/>
      <c r="V40" s="46"/>
      <c r="W40" s="46"/>
      <c r="X40" s="35"/>
      <c r="Y40" s="46"/>
      <c r="Z40" s="46"/>
      <c r="AA40" s="46"/>
      <c r="AB40" s="46"/>
      <c r="AC40" s="46"/>
      <c r="AD40" s="46"/>
      <c r="AE40" s="35"/>
      <c r="AF40" s="35"/>
      <c r="AG40" s="35"/>
      <c r="AH40" s="80">
        <f t="shared" si="1"/>
        <v>0</v>
      </c>
      <c r="AI40" s="37">
        <f>ROUNDDOWN($AH$40/8,2)</f>
        <v>0</v>
      </c>
      <c r="AJ40" s="72">
        <f>ROUNDDOWN(($AH40/$B$6),4)</f>
        <v>0</v>
      </c>
      <c r="AK40" s="111" t="str">
        <f t="shared" si="3"/>
        <v/>
      </c>
      <c r="AL40" s="73" t="str">
        <f t="shared" si="4"/>
        <v/>
      </c>
      <c r="AQ40" s="44"/>
    </row>
    <row r="41" spans="1:43" s="11" customFormat="1" ht="36.75" customHeight="1" thickBot="1" x14ac:dyDescent="0.3">
      <c r="A41" s="243" t="s">
        <v>103</v>
      </c>
      <c r="B41" s="39"/>
      <c r="C41" s="45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35"/>
      <c r="R41" s="35"/>
      <c r="S41" s="35"/>
      <c r="T41" s="35"/>
      <c r="U41" s="46"/>
      <c r="V41" s="46"/>
      <c r="W41" s="46"/>
      <c r="X41" s="35"/>
      <c r="Y41" s="46"/>
      <c r="Z41" s="46"/>
      <c r="AA41" s="46"/>
      <c r="AB41" s="46"/>
      <c r="AC41" s="46"/>
      <c r="AD41" s="46"/>
      <c r="AE41" s="35"/>
      <c r="AF41" s="35"/>
      <c r="AG41" s="35"/>
      <c r="AH41" s="80">
        <f t="shared" si="1"/>
        <v>0</v>
      </c>
      <c r="AI41" s="37">
        <f>ROUNDDOWN($AH$41/8,2)</f>
        <v>0</v>
      </c>
      <c r="AJ41" s="72">
        <f t="shared" si="2"/>
        <v>0</v>
      </c>
      <c r="AK41" s="111" t="str">
        <f t="shared" si="3"/>
        <v/>
      </c>
      <c r="AL41" s="73" t="str">
        <f t="shared" si="4"/>
        <v/>
      </c>
    </row>
    <row r="42" spans="1:43" s="11" customFormat="1" ht="32.25" customHeight="1" x14ac:dyDescent="0.25">
      <c r="A42" s="244" t="s">
        <v>104</v>
      </c>
      <c r="B42" s="39"/>
      <c r="C42" s="45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35"/>
      <c r="R42" s="35"/>
      <c r="S42" s="35"/>
      <c r="T42" s="35"/>
      <c r="U42" s="46"/>
      <c r="V42" s="46"/>
      <c r="W42" s="46"/>
      <c r="X42" s="35"/>
      <c r="Y42" s="46"/>
      <c r="Z42" s="46"/>
      <c r="AA42" s="46"/>
      <c r="AB42" s="46"/>
      <c r="AC42" s="46"/>
      <c r="AD42" s="46"/>
      <c r="AE42" s="35"/>
      <c r="AF42" s="35"/>
      <c r="AG42" s="35"/>
      <c r="AH42" s="80">
        <f t="shared" si="1"/>
        <v>0</v>
      </c>
      <c r="AI42" s="37">
        <f>ROUNDDOWN($AH$42/8,2)</f>
        <v>0</v>
      </c>
      <c r="AJ42" s="72">
        <f t="shared" si="2"/>
        <v>0</v>
      </c>
      <c r="AK42" s="111" t="str">
        <f t="shared" si="3"/>
        <v/>
      </c>
      <c r="AL42" s="73" t="str">
        <f t="shared" si="4"/>
        <v/>
      </c>
    </row>
    <row r="43" spans="1:43" s="11" customFormat="1" ht="27" customHeight="1" x14ac:dyDescent="0.25">
      <c r="A43" s="42" t="s">
        <v>30</v>
      </c>
      <c r="B43" s="39"/>
      <c r="C43" s="45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35"/>
      <c r="R43" s="35"/>
      <c r="S43" s="35"/>
      <c r="T43" s="35"/>
      <c r="U43" s="46"/>
      <c r="V43" s="46"/>
      <c r="W43" s="46"/>
      <c r="X43" s="35"/>
      <c r="Y43" s="46"/>
      <c r="Z43" s="46"/>
      <c r="AA43" s="46"/>
      <c r="AB43" s="46"/>
      <c r="AC43" s="46"/>
      <c r="AD43" s="46"/>
      <c r="AE43" s="35"/>
      <c r="AF43" s="35"/>
      <c r="AG43" s="35"/>
      <c r="AH43" s="80">
        <f t="shared" si="1"/>
        <v>0</v>
      </c>
      <c r="AI43" s="37">
        <f>ROUNDDOWN($AH$43/8,2)</f>
        <v>0</v>
      </c>
      <c r="AJ43" s="72">
        <f t="shared" si="2"/>
        <v>0</v>
      </c>
      <c r="AK43" s="111" t="str">
        <f t="shared" si="3"/>
        <v/>
      </c>
      <c r="AL43" s="73" t="str">
        <f t="shared" si="4"/>
        <v/>
      </c>
    </row>
    <row r="44" spans="1:43" s="11" customFormat="1" ht="27" customHeight="1" x14ac:dyDescent="0.25">
      <c r="A44" s="47" t="s">
        <v>31</v>
      </c>
      <c r="B44" s="43"/>
      <c r="C44" s="45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35"/>
      <c r="R44" s="35"/>
      <c r="S44" s="35"/>
      <c r="T44" s="35"/>
      <c r="U44" s="46"/>
      <c r="V44" s="46"/>
      <c r="W44" s="46"/>
      <c r="X44" s="35"/>
      <c r="Y44" s="46"/>
      <c r="Z44" s="46"/>
      <c r="AA44" s="46"/>
      <c r="AB44" s="46"/>
      <c r="AC44" s="46"/>
      <c r="AD44" s="46"/>
      <c r="AE44" s="35"/>
      <c r="AF44" s="35"/>
      <c r="AG44" s="35"/>
      <c r="AH44" s="80">
        <f t="shared" si="1"/>
        <v>0</v>
      </c>
      <c r="AI44" s="37">
        <f>ROUNDDOWN($AH$44/8,2)</f>
        <v>0</v>
      </c>
      <c r="AJ44" s="72">
        <f t="shared" si="2"/>
        <v>0</v>
      </c>
      <c r="AK44" s="111" t="str">
        <f t="shared" si="3"/>
        <v/>
      </c>
      <c r="AL44" s="73" t="str">
        <f t="shared" si="4"/>
        <v/>
      </c>
      <c r="AO44" s="44"/>
      <c r="AP44" s="44"/>
      <c r="AQ44" s="44"/>
    </row>
    <row r="45" spans="1:43" s="11" customFormat="1" ht="27" customHeight="1" thickBot="1" x14ac:dyDescent="0.3">
      <c r="A45" s="48" t="s">
        <v>32</v>
      </c>
      <c r="B45" s="49"/>
      <c r="C45" s="50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52"/>
      <c r="AH45" s="81">
        <f t="shared" si="1"/>
        <v>0</v>
      </c>
      <c r="AI45" s="53">
        <f>ROUNDDOWN($AH$45/8,2)</f>
        <v>0</v>
      </c>
      <c r="AJ45" s="74">
        <f t="shared" si="2"/>
        <v>0</v>
      </c>
      <c r="AK45" s="112" t="s">
        <v>33</v>
      </c>
      <c r="AL45" s="75" t="s">
        <v>33</v>
      </c>
      <c r="AQ45" s="44"/>
    </row>
    <row r="46" spans="1:43" s="11" customFormat="1" ht="27" customHeight="1" thickBot="1" x14ac:dyDescent="0.3">
      <c r="A46" s="54" t="s">
        <v>34</v>
      </c>
      <c r="B46" s="55"/>
      <c r="C46" s="56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9"/>
      <c r="AH46" s="82">
        <f t="shared" si="1"/>
        <v>0</v>
      </c>
      <c r="AI46" s="60">
        <f>ROUNDDOWN($AH$46/8,2)</f>
        <v>0</v>
      </c>
      <c r="AJ46" s="76" t="s">
        <v>33</v>
      </c>
      <c r="AK46" s="113" t="s">
        <v>33</v>
      </c>
      <c r="AL46" s="77" t="s">
        <v>33</v>
      </c>
    </row>
    <row r="47" spans="1:43" s="11" customFormat="1" ht="27" customHeight="1" thickBot="1" x14ac:dyDescent="0.3">
      <c r="A47" s="94" t="s">
        <v>35</v>
      </c>
      <c r="B47" s="61"/>
      <c r="C47" s="62">
        <f>SUM(C34:C46)</f>
        <v>0</v>
      </c>
      <c r="D47" s="63">
        <f t="shared" ref="D47:AG47" si="5">SUM(D34:D46)</f>
        <v>0</v>
      </c>
      <c r="E47" s="63">
        <f t="shared" si="5"/>
        <v>0</v>
      </c>
      <c r="F47" s="63">
        <f t="shared" si="5"/>
        <v>0</v>
      </c>
      <c r="G47" s="63">
        <f t="shared" si="5"/>
        <v>0</v>
      </c>
      <c r="H47" s="63">
        <f t="shared" si="5"/>
        <v>0</v>
      </c>
      <c r="I47" s="63">
        <f t="shared" si="5"/>
        <v>0</v>
      </c>
      <c r="J47" s="63">
        <f t="shared" si="5"/>
        <v>0</v>
      </c>
      <c r="K47" s="63">
        <f t="shared" si="5"/>
        <v>0</v>
      </c>
      <c r="L47" s="63">
        <f t="shared" si="5"/>
        <v>0</v>
      </c>
      <c r="M47" s="63">
        <f t="shared" si="5"/>
        <v>0</v>
      </c>
      <c r="N47" s="63">
        <f t="shared" si="5"/>
        <v>0</v>
      </c>
      <c r="O47" s="63">
        <f t="shared" si="5"/>
        <v>0</v>
      </c>
      <c r="P47" s="63">
        <f t="shared" si="5"/>
        <v>0</v>
      </c>
      <c r="Q47" s="63">
        <f t="shared" si="5"/>
        <v>0</v>
      </c>
      <c r="R47" s="63">
        <f t="shared" si="5"/>
        <v>0</v>
      </c>
      <c r="S47" s="63">
        <f t="shared" si="5"/>
        <v>0</v>
      </c>
      <c r="T47" s="63">
        <f t="shared" si="5"/>
        <v>0</v>
      </c>
      <c r="U47" s="63">
        <f t="shared" si="5"/>
        <v>0</v>
      </c>
      <c r="V47" s="63">
        <f t="shared" si="5"/>
        <v>0</v>
      </c>
      <c r="W47" s="63">
        <f t="shared" si="5"/>
        <v>0</v>
      </c>
      <c r="X47" s="63">
        <f t="shared" si="5"/>
        <v>0</v>
      </c>
      <c r="Y47" s="63">
        <f t="shared" si="5"/>
        <v>0</v>
      </c>
      <c r="Z47" s="63">
        <f t="shared" si="5"/>
        <v>0</v>
      </c>
      <c r="AA47" s="63">
        <f t="shared" si="5"/>
        <v>0</v>
      </c>
      <c r="AB47" s="63">
        <f t="shared" si="5"/>
        <v>0</v>
      </c>
      <c r="AC47" s="63">
        <f t="shared" si="5"/>
        <v>0</v>
      </c>
      <c r="AD47" s="63">
        <f t="shared" si="5"/>
        <v>0</v>
      </c>
      <c r="AE47" s="63">
        <f t="shared" si="5"/>
        <v>0</v>
      </c>
      <c r="AF47" s="63">
        <f t="shared" si="5"/>
        <v>0</v>
      </c>
      <c r="AG47" s="64">
        <f t="shared" si="5"/>
        <v>0</v>
      </c>
      <c r="AH47" s="83">
        <f>SUM(AH34:AH46)</f>
        <v>0</v>
      </c>
      <c r="AI47" s="65">
        <f>ROUNDDOWN(AH47/8,2)</f>
        <v>0</v>
      </c>
      <c r="AJ47" s="78">
        <f>ROUND((SUM(($AJ$34:$AJ$44))+$AJ$45),4)</f>
        <v>0</v>
      </c>
      <c r="AK47" s="114">
        <f>SUM(AK34:AK44)</f>
        <v>0</v>
      </c>
      <c r="AL47" s="79">
        <f>ROUND(SUM(AL34:AL44),4)</f>
        <v>0</v>
      </c>
    </row>
    <row r="48" spans="1:43" s="11" customFormat="1" ht="27" customHeight="1" thickBot="1" x14ac:dyDescent="0.3">
      <c r="A48" s="66"/>
      <c r="B48" s="66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5"/>
      <c r="AI48" s="86"/>
      <c r="AJ48" s="87"/>
      <c r="AK48" s="87"/>
      <c r="AL48" s="87"/>
    </row>
    <row r="49" spans="1:43" s="11" customFormat="1" ht="78.75" customHeight="1" thickBot="1" x14ac:dyDescent="0.3">
      <c r="A49" s="239" t="s">
        <v>96</v>
      </c>
      <c r="B49" s="8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89">
        <f>SUM(C49:AG49)</f>
        <v>0</v>
      </c>
      <c r="AI49" s="90">
        <f>ROUNDDOWN($AH$49/8,2)</f>
        <v>0</v>
      </c>
      <c r="AJ49" s="96" t="s">
        <v>33</v>
      </c>
      <c r="AK49" s="115" t="s">
        <v>33</v>
      </c>
      <c r="AL49" s="97" t="s">
        <v>33</v>
      </c>
    </row>
    <row r="50" spans="1:43" s="11" customFormat="1" ht="81" customHeight="1" x14ac:dyDescent="0.25">
      <c r="A50" s="239" t="s">
        <v>97</v>
      </c>
      <c r="B50" s="91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92">
        <f t="shared" ref="AH50:AH51" si="6">SUM(C50:AG50)</f>
        <v>0</v>
      </c>
      <c r="AI50" s="93">
        <f>ROUNDDOWN($AH$50/8,2)</f>
        <v>0</v>
      </c>
      <c r="AJ50" s="98" t="s">
        <v>33</v>
      </c>
      <c r="AK50" s="116" t="s">
        <v>33</v>
      </c>
      <c r="AL50" s="99" t="s">
        <v>33</v>
      </c>
    </row>
    <row r="51" spans="1:43" s="11" customFormat="1" ht="80.25" customHeight="1" thickBot="1" x14ac:dyDescent="0.3">
      <c r="A51" s="240" t="s">
        <v>98</v>
      </c>
      <c r="B51" s="102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03">
        <f t="shared" si="6"/>
        <v>0</v>
      </c>
      <c r="AI51" s="104">
        <f>ROUNDDOWN($AH$51/8,2)</f>
        <v>0</v>
      </c>
      <c r="AJ51" s="98" t="s">
        <v>33</v>
      </c>
      <c r="AK51" s="116" t="s">
        <v>33</v>
      </c>
      <c r="AL51" s="100" t="s">
        <v>33</v>
      </c>
    </row>
    <row r="52" spans="1:43" s="11" customFormat="1" ht="33" customHeight="1" thickBot="1" x14ac:dyDescent="0.3">
      <c r="A52" s="127" t="s">
        <v>36</v>
      </c>
      <c r="B52" s="105"/>
      <c r="C52" s="63">
        <f>SUM(C47+C49+C50+C51)</f>
        <v>0</v>
      </c>
      <c r="D52" s="63">
        <f t="shared" ref="D52:AG52" si="7">SUM(D47+D49+D50+D51)</f>
        <v>0</v>
      </c>
      <c r="E52" s="63">
        <f t="shared" si="7"/>
        <v>0</v>
      </c>
      <c r="F52" s="63">
        <f t="shared" si="7"/>
        <v>0</v>
      </c>
      <c r="G52" s="63">
        <f t="shared" si="7"/>
        <v>0</v>
      </c>
      <c r="H52" s="63">
        <f t="shared" si="7"/>
        <v>0</v>
      </c>
      <c r="I52" s="63">
        <f t="shared" si="7"/>
        <v>0</v>
      </c>
      <c r="J52" s="63">
        <f t="shared" si="7"/>
        <v>0</v>
      </c>
      <c r="K52" s="63">
        <f t="shared" si="7"/>
        <v>0</v>
      </c>
      <c r="L52" s="63">
        <f t="shared" si="7"/>
        <v>0</v>
      </c>
      <c r="M52" s="63">
        <f t="shared" si="7"/>
        <v>0</v>
      </c>
      <c r="N52" s="63">
        <f t="shared" si="7"/>
        <v>0</v>
      </c>
      <c r="O52" s="63">
        <f t="shared" si="7"/>
        <v>0</v>
      </c>
      <c r="P52" s="63">
        <f t="shared" si="7"/>
        <v>0</v>
      </c>
      <c r="Q52" s="63">
        <f t="shared" si="7"/>
        <v>0</v>
      </c>
      <c r="R52" s="63">
        <f t="shared" si="7"/>
        <v>0</v>
      </c>
      <c r="S52" s="63">
        <f t="shared" si="7"/>
        <v>0</v>
      </c>
      <c r="T52" s="63">
        <f t="shared" si="7"/>
        <v>0</v>
      </c>
      <c r="U52" s="63">
        <f t="shared" si="7"/>
        <v>0</v>
      </c>
      <c r="V52" s="63">
        <f t="shared" si="7"/>
        <v>0</v>
      </c>
      <c r="W52" s="63">
        <f t="shared" si="7"/>
        <v>0</v>
      </c>
      <c r="X52" s="63">
        <f t="shared" si="7"/>
        <v>0</v>
      </c>
      <c r="Y52" s="63">
        <f t="shared" si="7"/>
        <v>0</v>
      </c>
      <c r="Z52" s="63">
        <f t="shared" si="7"/>
        <v>0</v>
      </c>
      <c r="AA52" s="63">
        <f t="shared" si="7"/>
        <v>0</v>
      </c>
      <c r="AB52" s="63">
        <f t="shared" si="7"/>
        <v>0</v>
      </c>
      <c r="AC52" s="63">
        <f t="shared" si="7"/>
        <v>0</v>
      </c>
      <c r="AD52" s="63">
        <f t="shared" si="7"/>
        <v>0</v>
      </c>
      <c r="AE52" s="63">
        <f t="shared" si="7"/>
        <v>0</v>
      </c>
      <c r="AF52" s="63">
        <f t="shared" si="7"/>
        <v>0</v>
      </c>
      <c r="AG52" s="63">
        <f t="shared" si="7"/>
        <v>0</v>
      </c>
      <c r="AH52" s="106">
        <f>SUM(C52:AG52)</f>
        <v>0</v>
      </c>
      <c r="AI52" s="107">
        <f>ROUNDDOWN($AH$52/8,2)</f>
        <v>0</v>
      </c>
      <c r="AJ52" s="101" t="s">
        <v>33</v>
      </c>
      <c r="AK52" s="117" t="s">
        <v>33</v>
      </c>
      <c r="AL52" s="101" t="s">
        <v>33</v>
      </c>
    </row>
    <row r="53" spans="1:43" s="11" customFormat="1" x14ac:dyDescent="0.25">
      <c r="A53" s="66"/>
      <c r="B53" s="66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6"/>
    </row>
    <row r="54" spans="1:43" s="11" customFormat="1" ht="15.75" thickBot="1" x14ac:dyDescent="0.3">
      <c r="A54" s="66"/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6"/>
    </row>
    <row r="55" spans="1:43" s="11" customFormat="1" ht="15.75" customHeight="1" thickBot="1" x14ac:dyDescent="0.3">
      <c r="A55" s="245"/>
      <c r="B55" s="245"/>
      <c r="C55" s="66"/>
      <c r="D55" s="66"/>
      <c r="E55" s="66"/>
      <c r="F55" s="66"/>
      <c r="G55" s="66"/>
      <c r="H55" s="66"/>
      <c r="I55" s="66"/>
      <c r="J55" s="66"/>
      <c r="K55" s="176" t="s">
        <v>37</v>
      </c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8"/>
      <c r="AM55" s="68"/>
      <c r="AN55" s="68"/>
      <c r="AP55" s="68"/>
      <c r="AQ55" s="68"/>
    </row>
    <row r="56" spans="1:43" s="11" customFormat="1" ht="15.75" customHeight="1" thickBot="1" x14ac:dyDescent="0.3">
      <c r="A56" s="245"/>
      <c r="B56" s="245"/>
      <c r="C56" s="66"/>
      <c r="D56" s="66"/>
      <c r="E56" s="66"/>
      <c r="F56" s="66"/>
      <c r="G56" s="66"/>
      <c r="H56" s="66"/>
      <c r="I56" s="66"/>
      <c r="J56" s="66"/>
      <c r="K56" s="173" t="s">
        <v>38</v>
      </c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5"/>
      <c r="AM56" s="69"/>
      <c r="AN56" s="69"/>
      <c r="AP56" s="69"/>
      <c r="AQ56" s="69"/>
    </row>
    <row r="57" spans="1:43" s="11" customFormat="1" ht="21" customHeight="1" x14ac:dyDescent="0.25">
      <c r="A57" s="246"/>
      <c r="B57" s="247"/>
      <c r="C57" s="66"/>
      <c r="D57" s="66"/>
      <c r="E57" s="66"/>
      <c r="F57" s="66"/>
      <c r="G57" s="66"/>
      <c r="H57" s="66"/>
      <c r="I57" s="66"/>
      <c r="J57" s="66"/>
      <c r="K57" s="179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0"/>
      <c r="AA57" s="180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1"/>
      <c r="AM57" s="69"/>
      <c r="AN57" s="69"/>
      <c r="AP57" s="69"/>
      <c r="AQ57" s="69"/>
    </row>
    <row r="58" spans="1:43" s="11" customFormat="1" x14ac:dyDescent="0.25">
      <c r="A58" s="248"/>
      <c r="B58" s="249"/>
      <c r="C58" s="66"/>
      <c r="D58" s="66"/>
      <c r="E58" s="66"/>
      <c r="F58" s="66"/>
      <c r="G58" s="66"/>
      <c r="H58" s="66"/>
      <c r="I58" s="66"/>
      <c r="J58" s="66"/>
      <c r="K58" s="182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  <c r="AE58" s="183"/>
      <c r="AF58" s="183"/>
      <c r="AG58" s="183"/>
      <c r="AH58" s="183"/>
      <c r="AI58" s="183"/>
      <c r="AJ58" s="183"/>
      <c r="AK58" s="183"/>
      <c r="AL58" s="184"/>
      <c r="AM58" s="69"/>
      <c r="AN58" s="69"/>
      <c r="AP58" s="69"/>
      <c r="AQ58" s="69"/>
    </row>
    <row r="59" spans="1:43" s="11" customFormat="1" ht="15.75" thickBot="1" x14ac:dyDescent="0.3">
      <c r="A59" s="248"/>
      <c r="B59" s="249"/>
      <c r="C59" s="66"/>
      <c r="D59" s="66"/>
      <c r="E59" s="66"/>
      <c r="F59" s="66"/>
      <c r="G59" s="66"/>
      <c r="H59" s="66"/>
      <c r="I59" s="66"/>
      <c r="J59" s="66"/>
      <c r="K59" s="182"/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4"/>
      <c r="AM59" s="69"/>
      <c r="AN59" s="69"/>
      <c r="AP59" s="69"/>
      <c r="AQ59" s="69"/>
    </row>
    <row r="60" spans="1:43" s="11" customFormat="1" ht="15.75" thickBot="1" x14ac:dyDescent="0.3">
      <c r="A60" s="248"/>
      <c r="B60" s="249"/>
      <c r="C60" s="66"/>
      <c r="D60" s="66"/>
      <c r="E60" s="66"/>
      <c r="F60" s="66"/>
      <c r="G60" s="66"/>
      <c r="H60" s="66"/>
      <c r="I60" s="66"/>
      <c r="J60" s="66"/>
      <c r="K60" s="176" t="s">
        <v>39</v>
      </c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8"/>
      <c r="AM60" s="69"/>
      <c r="AN60" s="69"/>
      <c r="AP60" s="69"/>
      <c r="AQ60" s="69"/>
    </row>
    <row r="61" spans="1:43" s="11" customFormat="1" ht="15.75" thickBot="1" x14ac:dyDescent="0.3">
      <c r="A61" s="248"/>
      <c r="B61" s="249"/>
      <c r="C61" s="66"/>
      <c r="D61" s="66"/>
      <c r="E61" s="66"/>
      <c r="F61" s="66"/>
      <c r="G61" s="66"/>
      <c r="H61" s="66"/>
      <c r="I61" s="66"/>
      <c r="J61" s="66"/>
      <c r="K61" s="191" t="s">
        <v>38</v>
      </c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  <c r="AL61" s="193"/>
      <c r="AM61" s="69"/>
      <c r="AN61" s="69"/>
      <c r="AP61" s="69"/>
      <c r="AQ61" s="69"/>
    </row>
    <row r="62" spans="1:43" s="11" customFormat="1" x14ac:dyDescent="0.25">
      <c r="A62" s="248"/>
      <c r="B62" s="249"/>
      <c r="C62" s="66"/>
      <c r="D62" s="66"/>
      <c r="E62" s="66"/>
      <c r="F62" s="66"/>
      <c r="G62" s="66"/>
      <c r="H62" s="66"/>
      <c r="I62" s="66"/>
      <c r="J62" s="66"/>
      <c r="K62" s="197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198"/>
      <c r="AK62" s="198"/>
      <c r="AL62" s="199"/>
    </row>
    <row r="63" spans="1:43" s="11" customFormat="1" x14ac:dyDescent="0.25">
      <c r="A63" s="248"/>
      <c r="B63" s="248"/>
      <c r="C63" s="66"/>
      <c r="D63" s="66"/>
      <c r="E63" s="66"/>
      <c r="F63" s="66"/>
      <c r="G63" s="66"/>
      <c r="H63" s="66"/>
      <c r="I63" s="66"/>
      <c r="J63" s="66"/>
      <c r="K63" s="200"/>
      <c r="L63" s="201"/>
      <c r="M63" s="201"/>
      <c r="N63" s="201"/>
      <c r="O63" s="201"/>
      <c r="P63" s="201"/>
      <c r="Q63" s="201"/>
      <c r="R63" s="201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1"/>
      <c r="AK63" s="201"/>
      <c r="AL63" s="202"/>
    </row>
    <row r="64" spans="1:43" s="11" customFormat="1" ht="15.75" thickBot="1" x14ac:dyDescent="0.3">
      <c r="A64" s="248"/>
      <c r="B64" s="248"/>
      <c r="C64" s="66"/>
      <c r="D64" s="66"/>
      <c r="E64" s="66"/>
      <c r="F64" s="66"/>
      <c r="G64" s="66"/>
      <c r="H64" s="66"/>
      <c r="I64" s="66"/>
      <c r="J64" s="66"/>
      <c r="K64" s="203"/>
      <c r="L64" s="204"/>
      <c r="M64" s="204"/>
      <c r="N64" s="204"/>
      <c r="O64" s="204"/>
      <c r="P64" s="204"/>
      <c r="Q64" s="204"/>
      <c r="R64" s="204"/>
      <c r="S64" s="204"/>
      <c r="T64" s="204"/>
      <c r="U64" s="204"/>
      <c r="V64" s="204"/>
      <c r="W64" s="204"/>
      <c r="X64" s="204"/>
      <c r="Y64" s="204"/>
      <c r="Z64" s="204"/>
      <c r="AA64" s="204"/>
      <c r="AB64" s="204"/>
      <c r="AC64" s="204"/>
      <c r="AD64" s="204"/>
      <c r="AE64" s="204"/>
      <c r="AF64" s="204"/>
      <c r="AG64" s="204"/>
      <c r="AH64" s="204"/>
      <c r="AI64" s="204"/>
      <c r="AJ64" s="204"/>
      <c r="AK64" s="204"/>
      <c r="AL64" s="205"/>
    </row>
    <row r="65" spans="1:38" s="11" customFormat="1" ht="15.75" thickBot="1" x14ac:dyDescent="0.3">
      <c r="A65" s="250"/>
      <c r="B65" s="251"/>
      <c r="C65" s="66"/>
      <c r="D65" s="66"/>
      <c r="E65" s="66"/>
      <c r="F65" s="66"/>
      <c r="G65" s="66"/>
      <c r="H65" s="66"/>
      <c r="I65" s="66"/>
      <c r="J65" s="66"/>
      <c r="K65" s="185" t="s">
        <v>40</v>
      </c>
      <c r="L65" s="186"/>
      <c r="M65" s="186"/>
      <c r="N65" s="186"/>
      <c r="O65" s="186"/>
      <c r="P65" s="186"/>
      <c r="Q65" s="186"/>
      <c r="R65" s="186"/>
      <c r="S65" s="186"/>
      <c r="T65" s="186"/>
      <c r="U65" s="186"/>
      <c r="V65" s="186"/>
      <c r="W65" s="186"/>
      <c r="X65" s="186"/>
      <c r="Y65" s="186"/>
      <c r="Z65" s="186"/>
      <c r="AA65" s="186"/>
      <c r="AB65" s="186"/>
      <c r="AC65" s="186"/>
      <c r="AD65" s="186"/>
      <c r="AE65" s="186"/>
      <c r="AF65" s="186"/>
      <c r="AG65" s="186"/>
      <c r="AH65" s="186"/>
      <c r="AI65" s="186"/>
      <c r="AJ65" s="186"/>
      <c r="AK65" s="186"/>
      <c r="AL65" s="187"/>
    </row>
    <row r="66" spans="1:38" s="11" customFormat="1" ht="21" customHeight="1" thickBot="1" x14ac:dyDescent="0.3">
      <c r="A66" s="6" t="s">
        <v>41</v>
      </c>
      <c r="B66" s="126"/>
      <c r="C66" s="66"/>
      <c r="D66" s="66"/>
      <c r="E66" s="66"/>
      <c r="F66" s="66"/>
      <c r="G66" s="66"/>
      <c r="H66" s="66"/>
      <c r="I66" s="66"/>
      <c r="J66" s="66"/>
      <c r="K66" s="188" t="s">
        <v>38</v>
      </c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89"/>
      <c r="AI66" s="189"/>
      <c r="AJ66" s="189"/>
      <c r="AK66" s="189"/>
      <c r="AL66" s="190"/>
    </row>
    <row r="67" spans="1:38" s="11" customFormat="1" ht="38.25" customHeight="1" x14ac:dyDescent="0.25">
      <c r="A67" s="8" t="s">
        <v>42</v>
      </c>
      <c r="B67" s="9"/>
      <c r="C67" s="66"/>
      <c r="D67" s="66"/>
      <c r="E67" s="66"/>
      <c r="F67" s="66"/>
      <c r="G67" s="66"/>
      <c r="H67" s="66"/>
      <c r="I67" s="66"/>
      <c r="J67" s="66"/>
      <c r="K67" s="179"/>
      <c r="L67" s="180"/>
      <c r="M67" s="180"/>
      <c r="N67" s="180"/>
      <c r="O67" s="180"/>
      <c r="P67" s="180"/>
      <c r="Q67" s="180"/>
      <c r="R67" s="180"/>
      <c r="S67" s="180"/>
      <c r="T67" s="180"/>
      <c r="U67" s="180"/>
      <c r="V67" s="180"/>
      <c r="W67" s="180"/>
      <c r="X67" s="180"/>
      <c r="Y67" s="180"/>
      <c r="Z67" s="180"/>
      <c r="AA67" s="180"/>
      <c r="AB67" s="180"/>
      <c r="AC67" s="180"/>
      <c r="AD67" s="180"/>
      <c r="AE67" s="180"/>
      <c r="AF67" s="180"/>
      <c r="AG67" s="180"/>
      <c r="AH67" s="180"/>
      <c r="AI67" s="180"/>
      <c r="AJ67" s="180"/>
      <c r="AK67" s="180"/>
      <c r="AL67" s="181"/>
    </row>
    <row r="68" spans="1:38" s="11" customFormat="1" ht="38.25" customHeight="1" thickBot="1" x14ac:dyDescent="0.3">
      <c r="A68" s="7" t="s">
        <v>43</v>
      </c>
      <c r="B68" s="4"/>
      <c r="C68" s="66"/>
      <c r="D68" s="66"/>
      <c r="E68" s="66"/>
      <c r="F68" s="66"/>
      <c r="G68" s="66"/>
      <c r="H68" s="66"/>
      <c r="I68" s="66"/>
      <c r="J68" s="66"/>
      <c r="K68" s="194"/>
      <c r="L68" s="195"/>
      <c r="M68" s="195"/>
      <c r="N68" s="195"/>
      <c r="O68" s="195"/>
      <c r="P68" s="195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5"/>
      <c r="AK68" s="195"/>
      <c r="AL68" s="196"/>
    </row>
    <row r="69" spans="1:38" s="11" customFormat="1" ht="15.75" thickBot="1" x14ac:dyDescent="0.3">
      <c r="A69" s="5"/>
      <c r="B69" s="5"/>
      <c r="C69" s="66"/>
      <c r="D69" s="66"/>
      <c r="E69" s="66"/>
      <c r="F69" s="66"/>
      <c r="G69" s="66"/>
      <c r="H69" s="66"/>
      <c r="I69" s="66"/>
      <c r="J69" s="66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3"/>
      <c r="AK69" s="123"/>
      <c r="AL69" s="123"/>
    </row>
    <row r="70" spans="1:38" s="11" customFormat="1" ht="144" customHeight="1" thickBot="1" x14ac:dyDescent="0.3">
      <c r="A70" s="70" t="s">
        <v>44</v>
      </c>
      <c r="B70" s="210" t="s">
        <v>45</v>
      </c>
      <c r="C70" s="211"/>
      <c r="D70" s="211"/>
      <c r="E70" s="212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</row>
    <row r="71" spans="1:38" ht="15.75" thickBot="1" x14ac:dyDescent="0.3">
      <c r="A71" s="170" t="s">
        <v>46</v>
      </c>
      <c r="B71" s="171"/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O71" s="171"/>
      <c r="P71" s="171"/>
      <c r="Q71" s="171"/>
      <c r="R71" s="171"/>
      <c r="S71" s="171"/>
      <c r="T71" s="171"/>
      <c r="U71" s="171"/>
      <c r="V71" s="171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/>
      <c r="AH71" s="171"/>
      <c r="AI71" s="171"/>
      <c r="AJ71" s="171"/>
      <c r="AK71" s="171"/>
      <c r="AL71" s="172"/>
    </row>
  </sheetData>
  <sheetProtection selectLockedCells="1"/>
  <dataConsolidate/>
  <mergeCells count="47">
    <mergeCell ref="A32:B32"/>
    <mergeCell ref="AL32:AL33"/>
    <mergeCell ref="B70:E70"/>
    <mergeCell ref="A1:AL1"/>
    <mergeCell ref="AH32:AH33"/>
    <mergeCell ref="AI32:AI33"/>
    <mergeCell ref="AJ32:AJ33"/>
    <mergeCell ref="AK32:AK33"/>
    <mergeCell ref="H7:L7"/>
    <mergeCell ref="M7:Q7"/>
    <mergeCell ref="H8:L8"/>
    <mergeCell ref="M8:Q8"/>
    <mergeCell ref="H9:L9"/>
    <mergeCell ref="M9:Q9"/>
    <mergeCell ref="H10:L10"/>
    <mergeCell ref="M10:Q10"/>
    <mergeCell ref="A71:AL71"/>
    <mergeCell ref="K56:AL56"/>
    <mergeCell ref="A55:B56"/>
    <mergeCell ref="K55:AL55"/>
    <mergeCell ref="K57:AL59"/>
    <mergeCell ref="K65:AL65"/>
    <mergeCell ref="K66:AL66"/>
    <mergeCell ref="K60:AL60"/>
    <mergeCell ref="K61:AL61"/>
    <mergeCell ref="K67:AL68"/>
    <mergeCell ref="K62:AL64"/>
    <mergeCell ref="H11:L11"/>
    <mergeCell ref="M11:Q11"/>
    <mergeCell ref="H15:L15"/>
    <mergeCell ref="M15:Q15"/>
    <mergeCell ref="H16:L16"/>
    <mergeCell ref="M16:Q16"/>
    <mergeCell ref="H12:L12"/>
    <mergeCell ref="M12:Q12"/>
    <mergeCell ref="H13:L13"/>
    <mergeCell ref="M13:Q13"/>
    <mergeCell ref="H14:L14"/>
    <mergeCell ref="M14:Q14"/>
    <mergeCell ref="A26:A27"/>
    <mergeCell ref="B26:B27"/>
    <mergeCell ref="A12:A13"/>
    <mergeCell ref="A7:A8"/>
    <mergeCell ref="B7:B8"/>
    <mergeCell ref="B12:B13"/>
    <mergeCell ref="A19:A20"/>
    <mergeCell ref="B19:B20"/>
  </mergeCells>
  <conditionalFormatting sqref="C47:AG52 C53:AK54">
    <cfRule type="cellIs" dxfId="3" priority="57" operator="greaterThan">
      <formula>12</formula>
    </cfRule>
  </conditionalFormatting>
  <conditionalFormatting sqref="C32:AG46">
    <cfRule type="expression" dxfId="2" priority="76">
      <formula>WEEKDAY(C$33,2)&gt;5</formula>
    </cfRule>
    <cfRule type="expression" dxfId="1" priority="77">
      <formula>VLOOKUP(C$33,sviatky_datum,1,0)</formula>
    </cfRule>
  </conditionalFormatting>
  <conditionalFormatting sqref="AJ34:AJ45 AJ47 AL34:AL44 AL47">
    <cfRule type="cellIs" dxfId="0" priority="2" operator="greaterThan">
      <formula>1.000001</formula>
    </cfRule>
    <cfRule type="containsBlanks" priority="1" stopIfTrue="1">
      <formula>LEN(TRIM(AJ34))=0</formula>
    </cfRule>
  </conditionalFormatting>
  <dataValidations count="4">
    <dataValidation type="list" allowBlank="1" showInputMessage="1" showErrorMessage="1" sqref="B10 B15 B29 B22">
      <formula1>Aktivita</formula1>
    </dataValidation>
    <dataValidation type="list" allowBlank="1" showInputMessage="1" showErrorMessage="1" sqref="AM3:AN30 AP3:AQ30 C4:G4">
      <formula1>#REF!</formula1>
    </dataValidation>
    <dataValidation type="list" allowBlank="1" showInputMessage="1" showErrorMessage="1" sqref="B5">
      <formula1>roky</formula1>
    </dataValidation>
    <dataValidation type="list" allowBlank="1" showInputMessage="1" showErrorMessage="1" sqref="B4">
      <formula1>mesiace</formula1>
    </dataValidation>
  </dataValidations>
  <pageMargins left="0.23622047244094491" right="0.23622047244094491" top="0.74803149606299213" bottom="0.74803149606299213" header="0.31496062992125984" footer="0.31496062992125984"/>
  <pageSetup paperSize="8" scale="47" orientation="landscape" r:id="rId1"/>
  <headerFooter>
    <oddHeader>&amp;LPríloha č. 3a</oddHeader>
    <oddFooter xml:space="preserve">&amp;C
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Hárok2!$A$1:$A$14</xm:f>
          </x14:formula1>
          <xm:sqref>B26 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1"/>
  <sheetViews>
    <sheetView topLeftCell="A38" zoomScale="124" zoomScaleNormal="124" workbookViewId="0">
      <selection activeCell="N49" sqref="N49"/>
    </sheetView>
  </sheetViews>
  <sheetFormatPr defaultColWidth="9.140625" defaultRowHeight="15" x14ac:dyDescent="0.25"/>
  <cols>
    <col min="1" max="16384" width="9.140625" style="1"/>
  </cols>
  <sheetData>
    <row r="1" spans="1:12" ht="15" customHeight="1" x14ac:dyDescent="0.25">
      <c r="A1" s="225" t="s">
        <v>105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7"/>
    </row>
    <row r="2" spans="1:12" x14ac:dyDescent="0.25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30"/>
    </row>
    <row r="3" spans="1:12" x14ac:dyDescent="0.25">
      <c r="A3" s="228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30"/>
    </row>
    <row r="4" spans="1:12" x14ac:dyDescent="0.25">
      <c r="A4" s="228"/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30"/>
    </row>
    <row r="5" spans="1:12" x14ac:dyDescent="0.25">
      <c r="A5" s="228"/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30"/>
    </row>
    <row r="6" spans="1:12" x14ac:dyDescent="0.25">
      <c r="A6" s="228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30"/>
    </row>
    <row r="7" spans="1:12" x14ac:dyDescent="0.25">
      <c r="A7" s="228"/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30"/>
    </row>
    <row r="8" spans="1:12" x14ac:dyDescent="0.25">
      <c r="A8" s="228"/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30"/>
    </row>
    <row r="9" spans="1:12" x14ac:dyDescent="0.25">
      <c r="A9" s="228"/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30"/>
    </row>
    <row r="10" spans="1:12" x14ac:dyDescent="0.25">
      <c r="A10" s="228"/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30"/>
    </row>
    <row r="11" spans="1:12" x14ac:dyDescent="0.25">
      <c r="A11" s="228"/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30"/>
    </row>
    <row r="12" spans="1:12" x14ac:dyDescent="0.25">
      <c r="A12" s="228"/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30"/>
    </row>
    <row r="13" spans="1:12" x14ac:dyDescent="0.25">
      <c r="A13" s="228"/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30"/>
    </row>
    <row r="14" spans="1:12" x14ac:dyDescent="0.25">
      <c r="A14" s="228"/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30"/>
    </row>
    <row r="15" spans="1:12" x14ac:dyDescent="0.25">
      <c r="A15" s="228"/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30"/>
    </row>
    <row r="16" spans="1:12" x14ac:dyDescent="0.25">
      <c r="A16" s="228"/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30"/>
    </row>
    <row r="17" spans="1:12" x14ac:dyDescent="0.25">
      <c r="A17" s="228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30"/>
    </row>
    <row r="18" spans="1:12" x14ac:dyDescent="0.25">
      <c r="A18" s="228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30"/>
    </row>
    <row r="19" spans="1:12" x14ac:dyDescent="0.25">
      <c r="A19" s="228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30"/>
    </row>
    <row r="20" spans="1:12" x14ac:dyDescent="0.25">
      <c r="A20" s="228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30"/>
    </row>
    <row r="21" spans="1:12" x14ac:dyDescent="0.25">
      <c r="A21" s="228"/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30"/>
    </row>
    <row r="22" spans="1:12" x14ac:dyDescent="0.25">
      <c r="A22" s="228"/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30"/>
    </row>
    <row r="23" spans="1:12" x14ac:dyDescent="0.25">
      <c r="A23" s="228"/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30"/>
    </row>
    <row r="24" spans="1:12" x14ac:dyDescent="0.25">
      <c r="A24" s="228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30"/>
    </row>
    <row r="25" spans="1:12" x14ac:dyDescent="0.25">
      <c r="A25" s="228"/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30"/>
    </row>
    <row r="26" spans="1:12" ht="409.5" customHeight="1" x14ac:dyDescent="0.25">
      <c r="A26" s="228"/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30"/>
    </row>
    <row r="27" spans="1:12" ht="59.25" customHeight="1" x14ac:dyDescent="0.25">
      <c r="A27" s="228"/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30"/>
    </row>
    <row r="28" spans="1:12" ht="306.75" customHeight="1" x14ac:dyDescent="0.25">
      <c r="A28" s="228"/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30"/>
    </row>
    <row r="29" spans="1:12" ht="297" customHeight="1" x14ac:dyDescent="0.25">
      <c r="A29" s="231" t="s">
        <v>47</v>
      </c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3"/>
    </row>
    <row r="30" spans="1:12" ht="100.5" customHeight="1" thickBot="1" x14ac:dyDescent="0.3">
      <c r="A30" s="234"/>
      <c r="B30" s="235"/>
      <c r="C30" s="235"/>
      <c r="D30" s="235"/>
      <c r="E30" s="235"/>
      <c r="F30" s="235"/>
      <c r="G30" s="235"/>
      <c r="H30" s="235"/>
      <c r="I30" s="235"/>
      <c r="J30" s="235"/>
      <c r="K30" s="235"/>
      <c r="L30" s="236"/>
    </row>
    <row r="31" spans="1:1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  <row r="183" spans="1:12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</row>
    <row r="184" spans="1:12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</row>
    <row r="185" spans="1:12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</row>
    <row r="186" spans="1:12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</row>
    <row r="226" spans="1:12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</row>
    <row r="227" spans="1:12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</row>
    <row r="228" spans="1:12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1:12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1:12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</row>
    <row r="231" spans="1:12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</row>
    <row r="232" spans="1:12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</row>
    <row r="233" spans="1:12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1:12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</row>
    <row r="235" spans="1:12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</row>
    <row r="236" spans="1:12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</row>
    <row r="237" spans="1:12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1:12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</row>
    <row r="239" spans="1:12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</row>
    <row r="240" spans="1:12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</row>
    <row r="241" spans="1:12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</row>
    <row r="242" spans="1:12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</row>
    <row r="243" spans="1:12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</row>
    <row r="244" spans="1:12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</row>
    <row r="245" spans="1:12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</row>
    <row r="246" spans="1:12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</row>
    <row r="247" spans="1:12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</row>
    <row r="248" spans="1:12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</row>
    <row r="249" spans="1:12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</row>
    <row r="250" spans="1:12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</row>
    <row r="251" spans="1:12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</row>
    <row r="252" spans="1:12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</row>
    <row r="253" spans="1:12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</row>
    <row r="254" spans="1:12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</row>
    <row r="255" spans="1:12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</row>
    <row r="256" spans="1:12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</row>
    <row r="257" spans="1:12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</row>
    <row r="258" spans="1:12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</row>
    <row r="259" spans="1:12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</row>
    <row r="260" spans="1:12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</row>
    <row r="261" spans="1:12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</row>
    <row r="262" spans="1:12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</row>
    <row r="263" spans="1:12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</row>
    <row r="264" spans="1:12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</row>
    <row r="265" spans="1:12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</row>
    <row r="266" spans="1:12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</row>
    <row r="267" spans="1:12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</row>
    <row r="268" spans="1:12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</row>
    <row r="269" spans="1:12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</row>
    <row r="270" spans="1:12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</row>
    <row r="271" spans="1:12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</row>
    <row r="272" spans="1:12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</row>
    <row r="273" spans="1:12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</row>
    <row r="274" spans="1:12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</row>
    <row r="275" spans="1:12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</row>
    <row r="276" spans="1:12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</row>
    <row r="277" spans="1:12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</row>
    <row r="278" spans="1:12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</row>
    <row r="279" spans="1:12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</row>
    <row r="280" spans="1:12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</row>
    <row r="281" spans="1:12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</row>
    <row r="282" spans="1:12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</row>
    <row r="283" spans="1:12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</row>
    <row r="284" spans="1:12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</row>
    <row r="285" spans="1:12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</row>
    <row r="286" spans="1:12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</row>
    <row r="287" spans="1:12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</row>
    <row r="288" spans="1:12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</row>
    <row r="289" spans="1:12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</row>
    <row r="290" spans="1:12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</row>
    <row r="291" spans="1:12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</row>
    <row r="292" spans="1:12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</row>
    <row r="293" spans="1:12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</row>
    <row r="294" spans="1:12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</row>
    <row r="295" spans="1:12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</row>
    <row r="296" spans="1:12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</row>
    <row r="297" spans="1:12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</row>
    <row r="298" spans="1:12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</row>
    <row r="299" spans="1:12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</row>
    <row r="300" spans="1:12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</row>
    <row r="301" spans="1:12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</row>
    <row r="302" spans="1:12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</row>
    <row r="303" spans="1:12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</row>
    <row r="304" spans="1:12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</row>
    <row r="305" spans="1:12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</row>
    <row r="306" spans="1:12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</row>
    <row r="307" spans="1:12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</row>
    <row r="308" spans="1:12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</row>
    <row r="309" spans="1:12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</row>
    <row r="310" spans="1:12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</row>
    <row r="311" spans="1:12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</row>
    <row r="312" spans="1:12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</row>
    <row r="313" spans="1:12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</row>
    <row r="314" spans="1:12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</row>
    <row r="315" spans="1:12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</row>
    <row r="316" spans="1:12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</row>
    <row r="317" spans="1:12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</row>
    <row r="318" spans="1:12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</row>
    <row r="319" spans="1:12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</row>
    <row r="320" spans="1:12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</row>
    <row r="321" spans="1:12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</row>
    <row r="322" spans="1:12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</row>
    <row r="323" spans="1:12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</row>
    <row r="324" spans="1:12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</row>
    <row r="325" spans="1:12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</row>
    <row r="326" spans="1:12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</row>
    <row r="327" spans="1:12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</row>
    <row r="328" spans="1:12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</row>
    <row r="329" spans="1:12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</row>
    <row r="330" spans="1:12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</row>
    <row r="331" spans="1:12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</row>
    <row r="332" spans="1:12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</row>
    <row r="333" spans="1:12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</row>
    <row r="334" spans="1:12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</row>
    <row r="335" spans="1:12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</row>
    <row r="336" spans="1:12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</row>
    <row r="337" spans="1:12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</row>
    <row r="338" spans="1:12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</row>
    <row r="339" spans="1:12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</row>
    <row r="340" spans="1:12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</row>
    <row r="341" spans="1:12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</row>
    <row r="342" spans="1:12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</row>
    <row r="343" spans="1:12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</row>
    <row r="344" spans="1:12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</row>
    <row r="345" spans="1:12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</row>
    <row r="346" spans="1:12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</row>
    <row r="347" spans="1:12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</row>
    <row r="348" spans="1:12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</row>
    <row r="349" spans="1:12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</row>
    <row r="350" spans="1:12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</row>
    <row r="351" spans="1:12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</row>
    <row r="352" spans="1:12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</row>
    <row r="353" spans="1:12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</row>
    <row r="354" spans="1:12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2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</row>
    <row r="356" spans="1:12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</row>
    <row r="357" spans="1:12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</row>
    <row r="358" spans="1:12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</row>
    <row r="359" spans="1:12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</row>
    <row r="360" spans="1:12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</row>
    <row r="361" spans="1:12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</row>
    <row r="362" spans="1:12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</row>
    <row r="363" spans="1:12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</row>
    <row r="364" spans="1:12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</row>
    <row r="365" spans="1:12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</row>
    <row r="366" spans="1:12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</row>
    <row r="367" spans="1:12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</row>
    <row r="368" spans="1:12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</row>
    <row r="369" spans="1:12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</row>
    <row r="370" spans="1:12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</row>
    <row r="371" spans="1:12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</row>
    <row r="372" spans="1:12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</row>
    <row r="373" spans="1:12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</row>
    <row r="374" spans="1:12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</row>
    <row r="375" spans="1:12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</row>
    <row r="376" spans="1:12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</row>
    <row r="377" spans="1:12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</row>
    <row r="378" spans="1:12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</row>
    <row r="379" spans="1:12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</row>
    <row r="380" spans="1:12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</row>
    <row r="381" spans="1:12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</row>
    <row r="382" spans="1:12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</row>
    <row r="383" spans="1:12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</row>
    <row r="384" spans="1:12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</row>
    <row r="385" spans="1:12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</row>
    <row r="386" spans="1:12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</row>
    <row r="387" spans="1:12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</row>
    <row r="388" spans="1:12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</row>
    <row r="389" spans="1:12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</row>
    <row r="390" spans="1:12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</row>
    <row r="391" spans="1:12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</row>
    <row r="392" spans="1:12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</row>
    <row r="393" spans="1:12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</row>
    <row r="394" spans="1:12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</row>
    <row r="395" spans="1:12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</row>
    <row r="396" spans="1:12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</row>
    <row r="397" spans="1:12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</row>
    <row r="398" spans="1:12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</row>
    <row r="399" spans="1:12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</row>
    <row r="400" spans="1:12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</row>
    <row r="401" spans="1:12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</row>
  </sheetData>
  <mergeCells count="4">
    <mergeCell ref="A1:L28"/>
    <mergeCell ref="A29:L29"/>
    <mergeCell ref="A30:F30"/>
    <mergeCell ref="G30:L30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opLeftCell="A40" workbookViewId="0">
      <selection activeCell="A45" sqref="A45"/>
    </sheetView>
  </sheetViews>
  <sheetFormatPr defaultRowHeight="15" x14ac:dyDescent="0.25"/>
  <cols>
    <col min="1" max="1" width="23.5703125" customWidth="1"/>
    <col min="2" max="2" width="33.42578125" customWidth="1"/>
    <col min="3" max="3" width="12.28515625" customWidth="1"/>
  </cols>
  <sheetData>
    <row r="1" spans="1:1" x14ac:dyDescent="0.25">
      <c r="A1" t="s">
        <v>48</v>
      </c>
    </row>
    <row r="2" spans="1:1" x14ac:dyDescent="0.25">
      <c r="A2" t="s">
        <v>49</v>
      </c>
    </row>
    <row r="3" spans="1:1" x14ac:dyDescent="0.25">
      <c r="A3" t="s">
        <v>50</v>
      </c>
    </row>
    <row r="4" spans="1:1" x14ac:dyDescent="0.25">
      <c r="A4" t="s">
        <v>51</v>
      </c>
    </row>
    <row r="5" spans="1:1" x14ac:dyDescent="0.25">
      <c r="A5" t="s">
        <v>52</v>
      </c>
    </row>
    <row r="6" spans="1:1" x14ac:dyDescent="0.25">
      <c r="A6" t="s">
        <v>53</v>
      </c>
    </row>
    <row r="7" spans="1:1" x14ac:dyDescent="0.25">
      <c r="A7" t="s">
        <v>54</v>
      </c>
    </row>
    <row r="8" spans="1:1" x14ac:dyDescent="0.25">
      <c r="A8" t="s">
        <v>55</v>
      </c>
    </row>
    <row r="9" spans="1:1" x14ac:dyDescent="0.25">
      <c r="A9" t="s">
        <v>56</v>
      </c>
    </row>
    <row r="10" spans="1:1" x14ac:dyDescent="0.25">
      <c r="A10" t="s">
        <v>57</v>
      </c>
    </row>
    <row r="11" spans="1:1" x14ac:dyDescent="0.25">
      <c r="A11" t="s">
        <v>58</v>
      </c>
    </row>
    <row r="12" spans="1:1" x14ac:dyDescent="0.25">
      <c r="A12" t="s">
        <v>59</v>
      </c>
    </row>
    <row r="13" spans="1:1" x14ac:dyDescent="0.25">
      <c r="A13" t="s">
        <v>60</v>
      </c>
    </row>
    <row r="14" spans="1:1" x14ac:dyDescent="0.25">
      <c r="A14" t="s">
        <v>61</v>
      </c>
    </row>
    <row r="20" spans="1:1" x14ac:dyDescent="0.25">
      <c r="A20" t="s">
        <v>62</v>
      </c>
    </row>
    <row r="21" spans="1:1" x14ac:dyDescent="0.25">
      <c r="A21" s="124">
        <v>2023</v>
      </c>
    </row>
    <row r="22" spans="1:1" x14ac:dyDescent="0.25">
      <c r="A22" s="124">
        <v>2024</v>
      </c>
    </row>
    <row r="23" spans="1:1" x14ac:dyDescent="0.25">
      <c r="A23" s="124">
        <v>2025</v>
      </c>
    </row>
    <row r="24" spans="1:1" x14ac:dyDescent="0.25">
      <c r="A24" s="124">
        <v>2026</v>
      </c>
    </row>
    <row r="25" spans="1:1" x14ac:dyDescent="0.25">
      <c r="A25" s="124">
        <v>2027</v>
      </c>
    </row>
    <row r="26" spans="1:1" x14ac:dyDescent="0.25">
      <c r="A26" s="124">
        <v>2028</v>
      </c>
    </row>
    <row r="27" spans="1:1" x14ac:dyDescent="0.25">
      <c r="A27" s="124">
        <v>2029</v>
      </c>
    </row>
    <row r="28" spans="1:1" x14ac:dyDescent="0.25">
      <c r="A28" s="124">
        <v>2030</v>
      </c>
    </row>
    <row r="30" spans="1:1" x14ac:dyDescent="0.25">
      <c r="A30" t="s">
        <v>63</v>
      </c>
    </row>
    <row r="31" spans="1:1" x14ac:dyDescent="0.25">
      <c r="A31" t="s">
        <v>3</v>
      </c>
    </row>
    <row r="32" spans="1:1" x14ac:dyDescent="0.25">
      <c r="A32" t="s">
        <v>64</v>
      </c>
    </row>
    <row r="33" spans="1:1" x14ac:dyDescent="0.25">
      <c r="A33" t="s">
        <v>65</v>
      </c>
    </row>
    <row r="34" spans="1:1" x14ac:dyDescent="0.25">
      <c r="A34" t="s">
        <v>66</v>
      </c>
    </row>
    <row r="35" spans="1:1" x14ac:dyDescent="0.25">
      <c r="A35" t="s">
        <v>67</v>
      </c>
    </row>
    <row r="36" spans="1:1" x14ac:dyDescent="0.25">
      <c r="A36" t="s">
        <v>68</v>
      </c>
    </row>
    <row r="37" spans="1:1" x14ac:dyDescent="0.25">
      <c r="A37" t="s">
        <v>69</v>
      </c>
    </row>
    <row r="38" spans="1:1" x14ac:dyDescent="0.25">
      <c r="A38" t="s">
        <v>70</v>
      </c>
    </row>
    <row r="39" spans="1:1" x14ac:dyDescent="0.25">
      <c r="A39" t="s">
        <v>71</v>
      </c>
    </row>
    <row r="40" spans="1:1" x14ac:dyDescent="0.25">
      <c r="A40" t="s">
        <v>72</v>
      </c>
    </row>
    <row r="41" spans="1:1" x14ac:dyDescent="0.25">
      <c r="A41" t="s">
        <v>73</v>
      </c>
    </row>
    <row r="42" spans="1:1" x14ac:dyDescent="0.25">
      <c r="A42" t="s">
        <v>74</v>
      </c>
    </row>
    <row r="44" spans="1:1" x14ac:dyDescent="0.25">
      <c r="A44" t="s">
        <v>75</v>
      </c>
    </row>
    <row r="45" spans="1:1" x14ac:dyDescent="0.25">
      <c r="A45" s="71" t="s">
        <v>76</v>
      </c>
    </row>
    <row r="46" spans="1:1" x14ac:dyDescent="0.25">
      <c r="A46" s="71" t="s">
        <v>77</v>
      </c>
    </row>
    <row r="48" spans="1:1" x14ac:dyDescent="0.25">
      <c r="A48" t="s">
        <v>78</v>
      </c>
    </row>
    <row r="49" spans="1:3" x14ac:dyDescent="0.25">
      <c r="A49" t="s">
        <v>79</v>
      </c>
      <c r="B49">
        <f>'Pracovný výkaz'!$B$5</f>
        <v>2024</v>
      </c>
    </row>
    <row r="50" spans="1:3" x14ac:dyDescent="0.25">
      <c r="A50" s="125">
        <f>DATE($B$49,1,1)</f>
        <v>45292</v>
      </c>
      <c r="B50" t="s">
        <v>80</v>
      </c>
      <c r="C50" s="125">
        <f>DATE($B$49,1,1)</f>
        <v>45292</v>
      </c>
    </row>
    <row r="51" spans="1:3" x14ac:dyDescent="0.25">
      <c r="A51" s="125">
        <f>DATE($B$49,1,6)</f>
        <v>45297</v>
      </c>
      <c r="B51" t="s">
        <v>81</v>
      </c>
      <c r="C51" s="125">
        <f>DATE($B$49,1,6)</f>
        <v>45297</v>
      </c>
    </row>
    <row r="52" spans="1:3" x14ac:dyDescent="0.25">
      <c r="A52" s="125">
        <f>FLOOR(DAY(MINUTE($B$49/38)/2+56)&amp;".5."&amp;$B$49,7)-34-2</f>
        <v>45380</v>
      </c>
      <c r="B52" t="s">
        <v>82</v>
      </c>
      <c r="C52" s="125">
        <f>FLOOR(DAY(MINUTE($B$49/38)/2+56)&amp;".5."&amp;$B$49,7)-34-2</f>
        <v>45380</v>
      </c>
    </row>
    <row r="53" spans="1:3" x14ac:dyDescent="0.25">
      <c r="A53" s="125">
        <f>FLOOR(DAY(MINUTE($B$49/38)/2+56)&amp;".5."&amp;$B$49,7)-34+1</f>
        <v>45383</v>
      </c>
      <c r="B53" t="s">
        <v>83</v>
      </c>
      <c r="C53" s="125">
        <f>FLOOR(DAY(MINUTE($B$49/38)/2+56)&amp;".5."&amp;$B$49,7)-34+1</f>
        <v>45383</v>
      </c>
    </row>
    <row r="54" spans="1:3" x14ac:dyDescent="0.25">
      <c r="A54" s="125">
        <f>DATE($B$49,5,1)</f>
        <v>45413</v>
      </c>
      <c r="B54" t="s">
        <v>84</v>
      </c>
      <c r="C54" s="125">
        <f>DATE($B$49,5,1)</f>
        <v>45413</v>
      </c>
    </row>
    <row r="55" spans="1:3" x14ac:dyDescent="0.25">
      <c r="A55" s="125">
        <f>DATE($B$49,5,8)</f>
        <v>45420</v>
      </c>
      <c r="B55" t="s">
        <v>85</v>
      </c>
      <c r="C55" s="125">
        <f>DATE($B$49,5,8)</f>
        <v>45420</v>
      </c>
    </row>
    <row r="56" spans="1:3" x14ac:dyDescent="0.25">
      <c r="A56" s="125">
        <f>DATE($B$49,7,5)</f>
        <v>45478</v>
      </c>
      <c r="B56" t="s">
        <v>86</v>
      </c>
      <c r="C56" s="125">
        <f>DATE($B$49,7,5)</f>
        <v>45478</v>
      </c>
    </row>
    <row r="57" spans="1:3" x14ac:dyDescent="0.25">
      <c r="A57" s="125">
        <f>DATE($B$49,8,29)</f>
        <v>45533</v>
      </c>
      <c r="B57" t="s">
        <v>87</v>
      </c>
      <c r="C57" s="125">
        <f>DATE($B$49,8,29)</f>
        <v>45533</v>
      </c>
    </row>
    <row r="58" spans="1:3" x14ac:dyDescent="0.25">
      <c r="A58" s="125">
        <f>DATE($B$49,9,1)</f>
        <v>45536</v>
      </c>
      <c r="B58" t="s">
        <v>88</v>
      </c>
      <c r="C58" s="125">
        <f>DATE($B$49,9,1)</f>
        <v>45536</v>
      </c>
    </row>
    <row r="59" spans="1:3" x14ac:dyDescent="0.25">
      <c r="A59" s="125">
        <f>DATE($B$49,9,15)</f>
        <v>45550</v>
      </c>
      <c r="B59" t="s">
        <v>89</v>
      </c>
      <c r="C59" s="125">
        <f>DATE($B$49,9,15)</f>
        <v>45550</v>
      </c>
    </row>
    <row r="60" spans="1:3" x14ac:dyDescent="0.25">
      <c r="A60" s="125">
        <f>DATE($B$49,11,1)</f>
        <v>45597</v>
      </c>
      <c r="B60" t="s">
        <v>90</v>
      </c>
      <c r="C60" s="125">
        <f>DATE($B$49,11,1)</f>
        <v>45597</v>
      </c>
    </row>
    <row r="61" spans="1:3" x14ac:dyDescent="0.25">
      <c r="A61" s="125">
        <f>DATE($B$49,11,17)</f>
        <v>45613</v>
      </c>
      <c r="B61" t="s">
        <v>91</v>
      </c>
      <c r="C61" s="125">
        <f>DATE($B$49,11,17)</f>
        <v>45613</v>
      </c>
    </row>
    <row r="62" spans="1:3" x14ac:dyDescent="0.25">
      <c r="A62" s="125">
        <f>DATE($B$49,12,24)</f>
        <v>45650</v>
      </c>
      <c r="B62" t="s">
        <v>92</v>
      </c>
      <c r="C62" s="125">
        <f>DATE($B$49,12,24)</f>
        <v>45650</v>
      </c>
    </row>
    <row r="63" spans="1:3" x14ac:dyDescent="0.25">
      <c r="A63" s="125">
        <f>DATE($B$49,12,25)</f>
        <v>45651</v>
      </c>
      <c r="B63" t="s">
        <v>93</v>
      </c>
      <c r="C63" s="125">
        <f>DATE($B$49,12,25)</f>
        <v>45651</v>
      </c>
    </row>
    <row r="64" spans="1:3" x14ac:dyDescent="0.25">
      <c r="A64" s="125">
        <f>DATE($B$49,12,26)</f>
        <v>45652</v>
      </c>
      <c r="B64" t="s">
        <v>94</v>
      </c>
      <c r="C64" s="125">
        <f>DATE($B$49,12,26)</f>
        <v>45652</v>
      </c>
    </row>
    <row r="66" spans="1:2" x14ac:dyDescent="0.25">
      <c r="A66" t="s">
        <v>95</v>
      </c>
      <c r="B66">
        <f>MATCH('Pracovný výkaz'!$B$4,mesiace,0)</f>
        <v>1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84D15D34FB084EB7872F227469AF10" ma:contentTypeVersion="6" ma:contentTypeDescription="Create a new document." ma:contentTypeScope="" ma:versionID="c2d4a801ec9c92fc4d23537f65e86029">
  <xsd:schema xmlns:xsd="http://www.w3.org/2001/XMLSchema" xmlns:xs="http://www.w3.org/2001/XMLSchema" xmlns:p="http://schemas.microsoft.com/office/2006/metadata/properties" xmlns:ns2="4f6166f8-cd18-4ba0-8ac6-8d7e00a4a3d2" xmlns:ns3="81cce32a-3ffc-41ca-a84f-2a57b792f08a" targetNamespace="http://schemas.microsoft.com/office/2006/metadata/properties" ma:root="true" ma:fieldsID="819a9629da9a080241da79c1d26fd378" ns2:_="" ns3:_="">
    <xsd:import namespace="4f6166f8-cd18-4ba0-8ac6-8d7e00a4a3d2"/>
    <xsd:import namespace="81cce32a-3ffc-41ca-a84f-2a57b792f0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6166f8-cd18-4ba0-8ac6-8d7e00a4a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ce32a-3ffc-41ca-a84f-2a57b792f0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70EC42-EC25-456B-9411-78608122E471}">
  <ds:schemaRefs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81cce32a-3ffc-41ca-a84f-2a57b792f08a"/>
    <ds:schemaRef ds:uri="http://purl.org/dc/terms/"/>
    <ds:schemaRef ds:uri="4f6166f8-cd18-4ba0-8ac6-8d7e00a4a3d2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81840BD-6CC1-41FB-A51F-276B297438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6166f8-cd18-4ba0-8ac6-8d7e00a4a3d2"/>
    <ds:schemaRef ds:uri="81cce32a-3ffc-41ca-a84f-2a57b792f0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8</vt:i4>
      </vt:variant>
    </vt:vector>
  </HeadingPairs>
  <TitlesOfParts>
    <vt:vector size="11" baseType="lpstr">
      <vt:lpstr>Pracovný výkaz</vt:lpstr>
      <vt:lpstr>Návod na používanie PV</vt:lpstr>
      <vt:lpstr>Hárok2</vt:lpstr>
      <vt:lpstr>Aktivita</vt:lpstr>
      <vt:lpstr>mesiac</vt:lpstr>
      <vt:lpstr>mesiace</vt:lpstr>
      <vt:lpstr>'Návod na používanie PV'!Oblasť_tlače</vt:lpstr>
      <vt:lpstr>'Pracovný výkaz'!Oblasť_tlače</vt:lpstr>
      <vt:lpstr>roky</vt:lpstr>
      <vt:lpstr>sviatky_datum</vt:lpstr>
      <vt:lpstr>sviatky_nazov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</dc:creator>
  <cp:keywords/>
  <dc:description/>
  <cp:lastModifiedBy>Suba, Annamária</cp:lastModifiedBy>
  <cp:revision/>
  <dcterms:created xsi:type="dcterms:W3CDTF">2018-06-08T08:53:29Z</dcterms:created>
  <dcterms:modified xsi:type="dcterms:W3CDTF">2024-06-05T08:29:40Z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0x0101006984D15D34FB084EB7872F227469AF10</vt:lpwstr>
  </property>
</Properties>
</file>