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 hidePivotFieldList="1" defaultThemeVersion="124226"/>
  <bookViews>
    <workbookView xWindow="0" yWindow="0" windowWidth="19200" windowHeight="6350" tabRatio="649" activeTab="2"/>
  </bookViews>
  <sheets>
    <sheet name="Implementačný plán ŽS2_RV202412" sheetId="14" r:id="rId1"/>
    <sheet name="zavislosti" sheetId="12" state="hidden" r:id="rId2"/>
    <sheet name="Roadmapa" sheetId="20" r:id="rId3"/>
  </sheets>
  <definedNames>
    <definedName name="_xlnm._FilterDatabase" localSheetId="0" hidden="1">'Implementačný plán ŽS2_RV202412'!$A$1:$EE$37</definedName>
    <definedName name="_xlnm._FilterDatabase" localSheetId="2" hidden="1">Roadmapa!$A$1:$AQ$38</definedName>
    <definedName name="_xlnm._FilterDatabase" localSheetId="1" hidden="1">zavislosti!$A$3:$G$40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5" i="20" l="1"/>
  <c r="F10" i="20"/>
  <c r="I4" i="20" l="1"/>
  <c r="I5" i="20"/>
  <c r="I6" i="20"/>
  <c r="I7" i="20"/>
  <c r="I8" i="20"/>
  <c r="I9" i="20"/>
  <c r="I10" i="20"/>
  <c r="I11" i="20"/>
  <c r="I12" i="20"/>
  <c r="I13" i="20"/>
  <c r="I14" i="20"/>
  <c r="I15" i="20"/>
  <c r="I16" i="20"/>
  <c r="I17" i="20"/>
  <c r="I18" i="20"/>
  <c r="I19" i="20"/>
  <c r="I20" i="20"/>
  <c r="I21" i="20"/>
  <c r="I22" i="20"/>
  <c r="I23" i="20"/>
  <c r="I24" i="20"/>
  <c r="I25" i="20"/>
  <c r="I26" i="20"/>
  <c r="I27" i="20"/>
  <c r="I28" i="20"/>
  <c r="I29" i="20"/>
  <c r="I30" i="20"/>
  <c r="I31" i="20"/>
  <c r="I32" i="20"/>
  <c r="I33" i="20"/>
  <c r="I34" i="20"/>
  <c r="I35" i="20"/>
  <c r="I36" i="20"/>
  <c r="I37" i="20"/>
  <c r="I38" i="20"/>
  <c r="I3" i="20"/>
  <c r="H4" i="20"/>
  <c r="AN4" i="20" s="1"/>
  <c r="H5" i="20"/>
  <c r="AM5" i="20" s="1"/>
  <c r="H6" i="20"/>
  <c r="AL6" i="20" s="1"/>
  <c r="H7" i="20"/>
  <c r="AK7" i="20" s="1"/>
  <c r="H8" i="20"/>
  <c r="AJ8" i="20" s="1"/>
  <c r="H9" i="20"/>
  <c r="AI9" i="20" s="1"/>
  <c r="H10" i="20"/>
  <c r="AP10" i="20" s="1"/>
  <c r="H11" i="20"/>
  <c r="AO11" i="20" s="1"/>
  <c r="H12" i="20"/>
  <c r="AN12" i="20" s="1"/>
  <c r="H13" i="20"/>
  <c r="AM13" i="20" s="1"/>
  <c r="H14" i="20"/>
  <c r="AL14" i="20" s="1"/>
  <c r="H15" i="20"/>
  <c r="AK15" i="20" s="1"/>
  <c r="H16" i="20"/>
  <c r="AJ16" i="20" s="1"/>
  <c r="H17" i="20"/>
  <c r="AI17" i="20" s="1"/>
  <c r="H18" i="20"/>
  <c r="AP18" i="20" s="1"/>
  <c r="H19" i="20"/>
  <c r="AO19" i="20" s="1"/>
  <c r="H20" i="20"/>
  <c r="AI20" i="20" s="1"/>
  <c r="H21" i="20"/>
  <c r="AP21" i="20" s="1"/>
  <c r="H22" i="20"/>
  <c r="AO22" i="20" s="1"/>
  <c r="H23" i="20"/>
  <c r="AN23" i="20" s="1"/>
  <c r="H24" i="20"/>
  <c r="AM24" i="20" s="1"/>
  <c r="H25" i="20"/>
  <c r="AL25" i="20" s="1"/>
  <c r="H26" i="20"/>
  <c r="AK26" i="20" s="1"/>
  <c r="H27" i="20"/>
  <c r="AJ27" i="20" s="1"/>
  <c r="H28" i="20"/>
  <c r="AI28" i="20" s="1"/>
  <c r="H29" i="20"/>
  <c r="AP29" i="20" s="1"/>
  <c r="H30" i="20"/>
  <c r="AO30" i="20" s="1"/>
  <c r="H31" i="20"/>
  <c r="AN31" i="20" s="1"/>
  <c r="H32" i="20"/>
  <c r="AM32" i="20" s="1"/>
  <c r="H33" i="20"/>
  <c r="AL33" i="20" s="1"/>
  <c r="H34" i="20"/>
  <c r="AK34" i="20" s="1"/>
  <c r="AJ35" i="20"/>
  <c r="H36" i="20"/>
  <c r="AI36" i="20" s="1"/>
  <c r="H37" i="20"/>
  <c r="AP37" i="20" s="1"/>
  <c r="H38" i="20"/>
  <c r="AO38" i="20" s="1"/>
  <c r="H3" i="20"/>
  <c r="AO3" i="20" s="1"/>
  <c r="G4" i="20"/>
  <c r="G5" i="20"/>
  <c r="G6" i="20"/>
  <c r="G7" i="20"/>
  <c r="G8" i="20"/>
  <c r="G9" i="20"/>
  <c r="G10" i="20"/>
  <c r="G11" i="20"/>
  <c r="G12" i="20"/>
  <c r="G13" i="20"/>
  <c r="G14" i="20"/>
  <c r="G15" i="20"/>
  <c r="G16" i="20"/>
  <c r="G17" i="20"/>
  <c r="G18" i="20"/>
  <c r="G19" i="20"/>
  <c r="G20" i="20"/>
  <c r="G21" i="20"/>
  <c r="G22" i="20"/>
  <c r="G23" i="20"/>
  <c r="G24" i="20"/>
  <c r="G25" i="20"/>
  <c r="G26" i="20"/>
  <c r="G27" i="20"/>
  <c r="G28" i="20"/>
  <c r="G29" i="20"/>
  <c r="G30" i="20"/>
  <c r="G31" i="20"/>
  <c r="G32" i="20"/>
  <c r="G33" i="20"/>
  <c r="G34" i="20"/>
  <c r="G35" i="20"/>
  <c r="G36" i="20"/>
  <c r="G37" i="20"/>
  <c r="G38" i="20"/>
  <c r="G3" i="20"/>
  <c r="F4" i="20"/>
  <c r="F5" i="20"/>
  <c r="F6" i="20"/>
  <c r="F7" i="20"/>
  <c r="F8" i="20"/>
  <c r="F9" i="20"/>
  <c r="F11" i="20"/>
  <c r="F12" i="20"/>
  <c r="F13" i="20"/>
  <c r="F14" i="20"/>
  <c r="F15" i="20"/>
  <c r="F16" i="20"/>
  <c r="F17" i="20"/>
  <c r="F18" i="20"/>
  <c r="F19" i="20"/>
  <c r="F20" i="20"/>
  <c r="F21" i="20"/>
  <c r="F22" i="20"/>
  <c r="F23" i="20"/>
  <c r="F24" i="20"/>
  <c r="F25" i="20"/>
  <c r="F26" i="20"/>
  <c r="F27" i="20"/>
  <c r="F28" i="20"/>
  <c r="F29" i="20"/>
  <c r="F30" i="20"/>
  <c r="F31" i="20"/>
  <c r="F32" i="20"/>
  <c r="F33" i="20"/>
  <c r="F34" i="20"/>
  <c r="F35" i="20"/>
  <c r="F36" i="20"/>
  <c r="F37" i="20"/>
  <c r="F38" i="20"/>
  <c r="F3" i="20"/>
  <c r="D4" i="20"/>
  <c r="D5" i="20"/>
  <c r="D6" i="20"/>
  <c r="D7" i="20"/>
  <c r="D8" i="20"/>
  <c r="D9" i="20"/>
  <c r="D10" i="20"/>
  <c r="D11" i="20"/>
  <c r="D12" i="20"/>
  <c r="D13" i="20"/>
  <c r="D14" i="20"/>
  <c r="D15" i="20"/>
  <c r="D16" i="20"/>
  <c r="D17" i="20"/>
  <c r="D18" i="20"/>
  <c r="D19" i="20"/>
  <c r="D20" i="20"/>
  <c r="D21" i="20"/>
  <c r="D22" i="20"/>
  <c r="D23" i="20"/>
  <c r="D24" i="20"/>
  <c r="D25" i="20"/>
  <c r="D26" i="20"/>
  <c r="D27" i="20"/>
  <c r="D28" i="20"/>
  <c r="D29" i="20"/>
  <c r="D30" i="20"/>
  <c r="D31" i="20"/>
  <c r="D32" i="20"/>
  <c r="D33" i="20"/>
  <c r="D34" i="20"/>
  <c r="D35" i="20"/>
  <c r="D36" i="20"/>
  <c r="D37" i="20"/>
  <c r="D38" i="20"/>
  <c r="D3" i="20"/>
  <c r="C4" i="20"/>
  <c r="C5" i="20"/>
  <c r="C6" i="20"/>
  <c r="C7" i="20"/>
  <c r="C8" i="20"/>
  <c r="C9" i="20"/>
  <c r="C10" i="20"/>
  <c r="C11" i="20"/>
  <c r="C12" i="20"/>
  <c r="C13" i="20"/>
  <c r="C14" i="20"/>
  <c r="C15" i="20"/>
  <c r="C16" i="20"/>
  <c r="C17" i="20"/>
  <c r="C18" i="20"/>
  <c r="C19" i="20"/>
  <c r="C20" i="20"/>
  <c r="C21" i="20"/>
  <c r="C22" i="20"/>
  <c r="C23" i="20"/>
  <c r="C24" i="20"/>
  <c r="C25" i="20"/>
  <c r="C26" i="20"/>
  <c r="C27" i="20"/>
  <c r="C28" i="20"/>
  <c r="C29" i="20"/>
  <c r="C30" i="20"/>
  <c r="C31" i="20"/>
  <c r="C32" i="20"/>
  <c r="C33" i="20"/>
  <c r="C34" i="20"/>
  <c r="C35" i="20"/>
  <c r="C36" i="20"/>
  <c r="C37" i="20"/>
  <c r="C38" i="20"/>
  <c r="C3" i="20"/>
  <c r="AN3" i="20" l="1"/>
  <c r="AN19" i="20"/>
  <c r="AO18" i="20"/>
  <c r="AP17" i="20"/>
  <c r="AQ16" i="20"/>
  <c r="AI16" i="20"/>
  <c r="AJ15" i="20"/>
  <c r="AK14" i="20"/>
  <c r="AL13" i="20"/>
  <c r="AM12" i="20"/>
  <c r="AN11" i="20"/>
  <c r="AO10" i="20"/>
  <c r="AP9" i="20"/>
  <c r="AQ8" i="20"/>
  <c r="AI8" i="20"/>
  <c r="AJ7" i="20"/>
  <c r="AK6" i="20"/>
  <c r="AL5" i="20"/>
  <c r="AM4" i="20"/>
  <c r="AN38" i="20"/>
  <c r="AO37" i="20"/>
  <c r="AP36" i="20"/>
  <c r="AQ35" i="20"/>
  <c r="AI35" i="20"/>
  <c r="AJ34" i="20"/>
  <c r="AK33" i="20"/>
  <c r="AL32" i="20"/>
  <c r="AM31" i="20"/>
  <c r="AN30" i="20"/>
  <c r="AO29" i="20"/>
  <c r="AP28" i="20"/>
  <c r="AQ27" i="20"/>
  <c r="AI27" i="20"/>
  <c r="AJ26" i="20"/>
  <c r="AK25" i="20"/>
  <c r="AL24" i="20"/>
  <c r="AM23" i="20"/>
  <c r="AN22" i="20"/>
  <c r="AO21" i="20"/>
  <c r="AP20" i="20"/>
  <c r="AM3" i="20"/>
  <c r="AM19" i="20"/>
  <c r="AN18" i="20"/>
  <c r="AO17" i="20"/>
  <c r="AP16" i="20"/>
  <c r="AQ15" i="20"/>
  <c r="AI15" i="20"/>
  <c r="AJ14" i="20"/>
  <c r="AK13" i="20"/>
  <c r="AL12" i="20"/>
  <c r="AM11" i="20"/>
  <c r="AN10" i="20"/>
  <c r="AO9" i="20"/>
  <c r="AP8" i="20"/>
  <c r="AQ7" i="20"/>
  <c r="AI7" i="20"/>
  <c r="AJ6" i="20"/>
  <c r="AK5" i="20"/>
  <c r="AL4" i="20"/>
  <c r="AM38" i="20"/>
  <c r="AN37" i="20"/>
  <c r="AO36" i="20"/>
  <c r="AP35" i="20"/>
  <c r="AQ34" i="20"/>
  <c r="AI34" i="20"/>
  <c r="AJ33" i="20"/>
  <c r="AK32" i="20"/>
  <c r="AL31" i="20"/>
  <c r="AM30" i="20"/>
  <c r="AN29" i="20"/>
  <c r="AO28" i="20"/>
  <c r="AP27" i="20"/>
  <c r="AQ26" i="20"/>
  <c r="AI26" i="20"/>
  <c r="AJ25" i="20"/>
  <c r="AK24" i="20"/>
  <c r="AL23" i="20"/>
  <c r="AM22" i="20"/>
  <c r="AN21" i="20"/>
  <c r="AO20" i="20"/>
  <c r="AL3" i="20"/>
  <c r="AL19" i="20"/>
  <c r="AM18" i="20"/>
  <c r="AN17" i="20"/>
  <c r="AO16" i="20"/>
  <c r="AP15" i="20"/>
  <c r="AQ14" i="20"/>
  <c r="AI14" i="20"/>
  <c r="AJ13" i="20"/>
  <c r="AK12" i="20"/>
  <c r="AL11" i="20"/>
  <c r="AM10" i="20"/>
  <c r="AN9" i="20"/>
  <c r="AO8" i="20"/>
  <c r="AP7" i="20"/>
  <c r="AQ6" i="20"/>
  <c r="AI6" i="20"/>
  <c r="AJ5" i="20"/>
  <c r="AK4" i="20"/>
  <c r="AL38" i="20"/>
  <c r="AM37" i="20"/>
  <c r="AN36" i="20"/>
  <c r="AO35" i="20"/>
  <c r="AP34" i="20"/>
  <c r="AQ33" i="20"/>
  <c r="AI33" i="20"/>
  <c r="AJ32" i="20"/>
  <c r="AK31" i="20"/>
  <c r="AL30" i="20"/>
  <c r="AM29" i="20"/>
  <c r="AN28" i="20"/>
  <c r="AO27" i="20"/>
  <c r="AP26" i="20"/>
  <c r="AQ25" i="20"/>
  <c r="AI25" i="20"/>
  <c r="AJ24" i="20"/>
  <c r="AK23" i="20"/>
  <c r="AL22" i="20"/>
  <c r="AM21" i="20"/>
  <c r="AN20" i="20"/>
  <c r="AK3" i="20"/>
  <c r="AK19" i="20"/>
  <c r="AL18" i="20"/>
  <c r="AM17" i="20"/>
  <c r="AN16" i="20"/>
  <c r="AO15" i="20"/>
  <c r="AP14" i="20"/>
  <c r="AQ13" i="20"/>
  <c r="AI13" i="20"/>
  <c r="AJ12" i="20"/>
  <c r="AK11" i="20"/>
  <c r="AL10" i="20"/>
  <c r="AM9" i="20"/>
  <c r="AN8" i="20"/>
  <c r="AO7" i="20"/>
  <c r="AP6" i="20"/>
  <c r="AQ5" i="20"/>
  <c r="AI5" i="20"/>
  <c r="AJ4" i="20"/>
  <c r="AK38" i="20"/>
  <c r="AL37" i="20"/>
  <c r="AM36" i="20"/>
  <c r="AN35" i="20"/>
  <c r="AO34" i="20"/>
  <c r="AP33" i="20"/>
  <c r="AQ32" i="20"/>
  <c r="AI32" i="20"/>
  <c r="AJ31" i="20"/>
  <c r="AK30" i="20"/>
  <c r="AL29" i="20"/>
  <c r="AM28" i="20"/>
  <c r="AN27" i="20"/>
  <c r="AO26" i="20"/>
  <c r="AP25" i="20"/>
  <c r="AQ24" i="20"/>
  <c r="AI24" i="20"/>
  <c r="AJ23" i="20"/>
  <c r="AK22" i="20"/>
  <c r="AL21" i="20"/>
  <c r="AM20" i="20"/>
  <c r="AI3" i="20"/>
  <c r="AJ3" i="20"/>
  <c r="AJ19" i="20"/>
  <c r="AK18" i="20"/>
  <c r="AL17" i="20"/>
  <c r="AM16" i="20"/>
  <c r="AN15" i="20"/>
  <c r="AO14" i="20"/>
  <c r="AP13" i="20"/>
  <c r="AQ12" i="20"/>
  <c r="AI12" i="20"/>
  <c r="AJ11" i="20"/>
  <c r="AK10" i="20"/>
  <c r="AL9" i="20"/>
  <c r="AM8" i="20"/>
  <c r="AN7" i="20"/>
  <c r="AO6" i="20"/>
  <c r="AP5" i="20"/>
  <c r="AQ4" i="20"/>
  <c r="AI4" i="20"/>
  <c r="AJ38" i="20"/>
  <c r="AK37" i="20"/>
  <c r="AL36" i="20"/>
  <c r="AM35" i="20"/>
  <c r="AN34" i="20"/>
  <c r="AO33" i="20"/>
  <c r="AP32" i="20"/>
  <c r="AQ31" i="20"/>
  <c r="AI31" i="20"/>
  <c r="AJ30" i="20"/>
  <c r="AK29" i="20"/>
  <c r="AL28" i="20"/>
  <c r="AM27" i="20"/>
  <c r="AN26" i="20"/>
  <c r="AO25" i="20"/>
  <c r="AP24" i="20"/>
  <c r="AQ23" i="20"/>
  <c r="AI23" i="20"/>
  <c r="AJ22" i="20"/>
  <c r="AK21" i="20"/>
  <c r="AL20" i="20"/>
  <c r="AQ3" i="20"/>
  <c r="AQ19" i="20"/>
  <c r="AI19" i="20"/>
  <c r="AJ18" i="20"/>
  <c r="AK17" i="20"/>
  <c r="AL16" i="20"/>
  <c r="AM15" i="20"/>
  <c r="AN14" i="20"/>
  <c r="AO13" i="20"/>
  <c r="AP12" i="20"/>
  <c r="AQ11" i="20"/>
  <c r="AI11" i="20"/>
  <c r="AJ10" i="20"/>
  <c r="AK9" i="20"/>
  <c r="AL8" i="20"/>
  <c r="AM7" i="20"/>
  <c r="AN6" i="20"/>
  <c r="AO5" i="20"/>
  <c r="AP4" i="20"/>
  <c r="AQ38" i="20"/>
  <c r="AI38" i="20"/>
  <c r="AJ37" i="20"/>
  <c r="AK36" i="20"/>
  <c r="AL35" i="20"/>
  <c r="AM34" i="20"/>
  <c r="AN33" i="20"/>
  <c r="AO32" i="20"/>
  <c r="AP31" i="20"/>
  <c r="AQ30" i="20"/>
  <c r="AI30" i="20"/>
  <c r="AJ29" i="20"/>
  <c r="AK28" i="20"/>
  <c r="AL27" i="20"/>
  <c r="AM26" i="20"/>
  <c r="AN25" i="20"/>
  <c r="AO24" i="20"/>
  <c r="AP23" i="20"/>
  <c r="AQ22" i="20"/>
  <c r="AI22" i="20"/>
  <c r="AJ21" i="20"/>
  <c r="AK20" i="20"/>
  <c r="AP3" i="20"/>
  <c r="AP19" i="20"/>
  <c r="AQ18" i="20"/>
  <c r="AI18" i="20"/>
  <c r="AJ17" i="20"/>
  <c r="AK16" i="20"/>
  <c r="AL15" i="20"/>
  <c r="AM14" i="20"/>
  <c r="AN13" i="20"/>
  <c r="AO12" i="20"/>
  <c r="AP11" i="20"/>
  <c r="AQ10" i="20"/>
  <c r="AI10" i="20"/>
  <c r="AJ9" i="20"/>
  <c r="AK8" i="20"/>
  <c r="AL7" i="20"/>
  <c r="AM6" i="20"/>
  <c r="AN5" i="20"/>
  <c r="AO4" i="20"/>
  <c r="AP38" i="20"/>
  <c r="AQ37" i="20"/>
  <c r="AI37" i="20"/>
  <c r="AJ36" i="20"/>
  <c r="AK35" i="20"/>
  <c r="AL34" i="20"/>
  <c r="AM33" i="20"/>
  <c r="AN32" i="20"/>
  <c r="AO31" i="20"/>
  <c r="AP30" i="20"/>
  <c r="AQ29" i="20"/>
  <c r="AI29" i="20"/>
  <c r="AJ28" i="20"/>
  <c r="AK27" i="20"/>
  <c r="AL26" i="20"/>
  <c r="AM25" i="20"/>
  <c r="AN24" i="20"/>
  <c r="AO23" i="20"/>
  <c r="AP22" i="20"/>
  <c r="AQ21" i="20"/>
  <c r="AI21" i="20"/>
  <c r="AJ20" i="20"/>
  <c r="AQ17" i="20"/>
  <c r="AQ9" i="20"/>
  <c r="AQ36" i="20"/>
  <c r="AQ28" i="20"/>
  <c r="AQ20" i="20"/>
  <c r="S6" i="12"/>
  <c r="S7" i="12"/>
  <c r="S8" i="12"/>
  <c r="S9" i="12"/>
  <c r="S10" i="12"/>
  <c r="S11" i="12"/>
  <c r="S12" i="12"/>
  <c r="S13" i="12"/>
  <c r="S14" i="12"/>
  <c r="S15" i="12"/>
  <c r="S16" i="12"/>
  <c r="S17" i="12"/>
  <c r="S18" i="12"/>
  <c r="S19" i="12"/>
  <c r="T19" i="12" s="1"/>
  <c r="S20" i="12"/>
  <c r="S21" i="12"/>
  <c r="S22" i="12"/>
  <c r="S23" i="12"/>
  <c r="S24" i="12"/>
  <c r="S25" i="12"/>
  <c r="S26" i="12"/>
  <c r="S27" i="12"/>
  <c r="S28" i="12"/>
  <c r="T28" i="12" s="1"/>
  <c r="S29" i="12"/>
  <c r="S30" i="12"/>
  <c r="T30" i="12" s="1"/>
  <c r="S31" i="12"/>
  <c r="S32" i="12"/>
  <c r="T32" i="12" s="1"/>
  <c r="S33" i="12"/>
  <c r="T33" i="12" s="1"/>
  <c r="S34" i="12"/>
  <c r="S35" i="12"/>
  <c r="S36" i="12"/>
  <c r="S37" i="12"/>
  <c r="S38" i="12"/>
  <c r="S39" i="12"/>
  <c r="S40" i="12"/>
  <c r="S41" i="12"/>
  <c r="S42" i="12"/>
  <c r="S5" i="12"/>
  <c r="J44" i="12"/>
  <c r="K44" i="12"/>
  <c r="L44" i="12"/>
  <c r="L45" i="12" s="1"/>
  <c r="M44" i="12"/>
  <c r="N44" i="12"/>
  <c r="O44" i="12"/>
  <c r="O45" i="12" s="1"/>
  <c r="P44" i="12"/>
  <c r="I44" i="12"/>
  <c r="G44" i="12"/>
  <c r="R5" i="12"/>
  <c r="T5" i="12" s="1"/>
  <c r="R6" i="12"/>
  <c r="T6" i="12" s="1"/>
  <c r="R7" i="12"/>
  <c r="T7" i="12" s="1"/>
  <c r="R8" i="12"/>
  <c r="T8" i="12" s="1"/>
  <c r="R9" i="12"/>
  <c r="T9" i="12" s="1"/>
  <c r="R10" i="12"/>
  <c r="T10" i="12" s="1"/>
  <c r="R11" i="12"/>
  <c r="T11" i="12" s="1"/>
  <c r="R12" i="12"/>
  <c r="T12" i="12" s="1"/>
  <c r="R13" i="12"/>
  <c r="T13" i="12" s="1"/>
  <c r="R14" i="12"/>
  <c r="T14" i="12" s="1"/>
  <c r="R15" i="12"/>
  <c r="T15" i="12" s="1"/>
  <c r="R16" i="12"/>
  <c r="T16" i="12" s="1"/>
  <c r="R17" i="12"/>
  <c r="T17" i="12" s="1"/>
  <c r="R18" i="12"/>
  <c r="T18" i="12" s="1"/>
  <c r="R20" i="12"/>
  <c r="T20" i="12" s="1"/>
  <c r="R21" i="12"/>
  <c r="T21" i="12" s="1"/>
  <c r="R22" i="12"/>
  <c r="T22" i="12" s="1"/>
  <c r="R23" i="12"/>
  <c r="T23" i="12" s="1"/>
  <c r="R24" i="12"/>
  <c r="R25" i="12"/>
  <c r="R26" i="12"/>
  <c r="T26" i="12" s="1"/>
  <c r="R27" i="12"/>
  <c r="T27" i="12" s="1"/>
  <c r="R29" i="12"/>
  <c r="T29" i="12" s="1"/>
  <c r="R31" i="12"/>
  <c r="T31" i="12" s="1"/>
  <c r="R34" i="12"/>
  <c r="T34" i="12" s="1"/>
  <c r="R35" i="12"/>
  <c r="T35" i="12" s="1"/>
  <c r="R36" i="12"/>
  <c r="T36" i="12" s="1"/>
  <c r="R37" i="12"/>
  <c r="T37" i="12" s="1"/>
  <c r="R38" i="12"/>
  <c r="R39" i="12"/>
  <c r="T39" i="12" s="1"/>
  <c r="R40" i="12"/>
  <c r="T40" i="12" s="1"/>
  <c r="R41" i="12"/>
  <c r="T41" i="12" s="1"/>
  <c r="R42" i="12"/>
  <c r="T42" i="12" s="1"/>
  <c r="P45" i="12"/>
  <c r="M45" i="12"/>
  <c r="J45" i="12"/>
  <c r="I45" i="12"/>
  <c r="S44" i="12"/>
  <c r="S45" i="12" s="1"/>
  <c r="T38" i="12" l="1"/>
  <c r="T25" i="12"/>
  <c r="T44" i="12" s="1"/>
  <c r="T45" i="12" s="1"/>
  <c r="T24" i="12"/>
  <c r="K45" i="12"/>
  <c r="N45" i="12"/>
  <c r="R44" i="12"/>
  <c r="R45" i="12" s="1"/>
</calcChain>
</file>

<file path=xl/comments1.xml><?xml version="1.0" encoding="utf-8"?>
<comments xmlns="http://schemas.openxmlformats.org/spreadsheetml/2006/main">
  <authors>
    <author>Autor</author>
  </authors>
  <commentList>
    <comment ref="J21" authorId="0" shapeId="0">
      <text>
        <r>
          <rPr>
            <b/>
            <sz val="9"/>
            <color indexed="81"/>
            <rFont val="Segoe UI"/>
            <family val="2"/>
            <charset val="238"/>
          </rPr>
          <t>Autor:</t>
        </r>
        <r>
          <rPr>
            <sz val="9"/>
            <color indexed="81"/>
            <rFont val="Segoe UI"/>
            <family val="2"/>
            <charset val="238"/>
          </rPr>
          <t xml:space="preserve">
nemá byť aj toto must have?</t>
        </r>
      </text>
    </comment>
    <comment ref="J31" authorId="0" shapeId="0">
      <text>
        <r>
          <rPr>
            <sz val="11"/>
            <color theme="1"/>
            <rFont val="Calibri"/>
            <family val="2"/>
            <scheme val="minor"/>
          </rPr>
          <t>[Zreťazený komentár]
Vaša verzia programu Excel vám umožňuje čítať tento zreťazený komentár, avšak akékoľvek jeho zmeny sa odstránia, ak sa súbor otvorí v novšej verzii programu Excel. Ďalšie informácie: https://go.microsoft.com/fwlink/?linkid=870924
Komentár:
    MUST HAVE ale rozsah monitorovaných služieb a atribútov nemusí byť maximálny</t>
        </r>
      </text>
    </comment>
  </commentList>
</comments>
</file>

<file path=xl/comments2.xml><?xml version="1.0" encoding="utf-8"?>
<comments xmlns="http://schemas.openxmlformats.org/spreadsheetml/2006/main">
  <authors>
    <author>Autor</author>
  </authors>
  <commentList>
    <comment ref="X2" authorId="0" shapeId="0">
      <text>
        <r>
          <rPr>
            <b/>
            <sz val="9"/>
            <color indexed="81"/>
            <rFont val="Segoe UI"/>
            <family val="2"/>
            <charset val="238"/>
          </rPr>
          <t>Autor:</t>
        </r>
        <r>
          <rPr>
            <sz val="9"/>
            <color indexed="81"/>
            <rFont val="Segoe UI"/>
            <family val="2"/>
            <charset val="238"/>
          </rPr>
          <t xml:space="preserve">
identifikátor osoby</t>
        </r>
      </text>
    </comment>
  </commentList>
</comments>
</file>

<file path=xl/sharedStrings.xml><?xml version="1.0" encoding="utf-8"?>
<sst xmlns="http://schemas.openxmlformats.org/spreadsheetml/2006/main" count="1101" uniqueCount="457">
  <si>
    <t>MIRRI</t>
  </si>
  <si>
    <t>Zmena č.</t>
  </si>
  <si>
    <t>Kde sa to deje z pohľadu používateľa</t>
  </si>
  <si>
    <t>Číslo BP</t>
  </si>
  <si>
    <t>OVM_projekt _zapojené OVM</t>
  </si>
  <si>
    <t>Oblasť procesov</t>
  </si>
  <si>
    <t>User story</t>
  </si>
  <si>
    <t>Typ BP</t>
  </si>
  <si>
    <t>Názov biznis požiadavky</t>
  </si>
  <si>
    <t>Popis biznis požiadavky</t>
  </si>
  <si>
    <t>Must have / Nice to have</t>
  </si>
  <si>
    <t>MMP</t>
  </si>
  <si>
    <t>Aktualizácia termínu 10/2024</t>
  </si>
  <si>
    <t>Aktualizácia termínu 11/2024</t>
  </si>
  <si>
    <t>Dopad na legislatívu</t>
  </si>
  <si>
    <t>Architektúra</t>
  </si>
  <si>
    <t>Termín 09/2023</t>
  </si>
  <si>
    <t>Závislosti</t>
  </si>
  <si>
    <t>Číslo BP z centrálneho katalógu požiadaviek ŽS_závislosti</t>
  </si>
  <si>
    <t>Poznámky</t>
  </si>
  <si>
    <t>Aktualizácia termínu 05/2024</t>
  </si>
  <si>
    <t>Zmena_031</t>
  </si>
  <si>
    <t>mÚPVS</t>
  </si>
  <si>
    <t>ŽS2_BP_03</t>
  </si>
  <si>
    <t>ÚGKK</t>
  </si>
  <si>
    <t>PRIEREZOVO</t>
  </si>
  <si>
    <t xml:space="preserve">Ako správca chcem mať k dispozícii nástroj na tvorbu a spravovanie návodov, aby som vedel poskytnúť občanon aktuálne a prehľadné informácie k životným situáciám. </t>
  </si>
  <si>
    <t>Návody</t>
  </si>
  <si>
    <t>Komplexný návod na riešenie životnej situácie - správa obsahu</t>
  </si>
  <si>
    <t>Návody na mÚPVS -udržiavanie aktuálnosti návodov a súladu návodov s informáciami na Špeciál. portáli. OVM bude mať prístup do CMS a bude zodpovedné za aktualizáciu obsahu k jednotlivým návodom. Redakcia NASES/MIRRI po revízii obsahu uverejní návody na mÚPVS</t>
  </si>
  <si>
    <t xml:space="preserve">Must have </t>
  </si>
  <si>
    <t>Áno</t>
  </si>
  <si>
    <t>1Q 2025</t>
  </si>
  <si>
    <t>mÚPVS-Modul riadenia obsahu webových stránok
mÚPVS-Modul vyhľadávanie a navigácia
mÚPVS-Modul portfólio klienta</t>
  </si>
  <si>
    <t>4Q 2023</t>
  </si>
  <si>
    <t xml:space="preserve">Návod pre riešenie životnej situácie na mÚPVS, Správa návodov na Slovensko.sk </t>
  </si>
  <si>
    <t>ŽS_CBP_14, ŽS_CBP_16</t>
  </si>
  <si>
    <t>3Q 2024</t>
  </si>
  <si>
    <t>ŽS2_BP_04</t>
  </si>
  <si>
    <t xml:space="preserve">Ako používateľ chcem mať možnosť jednoducho sa zorientovať v situácii, ktorú riešim. </t>
  </si>
  <si>
    <t>Interaktívny sprievodca</t>
  </si>
  <si>
    <t>Na portáli bude publikovaný interaktívny sprievodca s rozhodovacím stromom a personalizovanými návodmi zodpovedajúcimi rôznym okolnostiam v rámci životnej situácie.</t>
  </si>
  <si>
    <t>2Q 2025</t>
  </si>
  <si>
    <t>mÚPVS-Interaktívny sprievodca/krokovník</t>
  </si>
  <si>
    <t>Interaktívny sprievodca s personalizovanými návodmi</t>
  </si>
  <si>
    <t>ŽS_CBP_15</t>
  </si>
  <si>
    <t>Zmena_033</t>
  </si>
  <si>
    <t xml:space="preserve">Špecializovaný portál </t>
  </si>
  <si>
    <t>ŽS2_BP_07a</t>
  </si>
  <si>
    <t>P20/P21_Návrh na vklad do katastra nehnuteľností</t>
  </si>
  <si>
    <t>Ako používateľ chcem pracovať v jednotnom prostredí, keď používam služby štátu.</t>
  </si>
  <si>
    <t>Dizajn UX/UI</t>
  </si>
  <si>
    <t>Úprava služieb na ESKN portáli do dizajnu ID SK (ID SK 3.0)</t>
  </si>
  <si>
    <t>Úprava konkrétnych služieb súvisacich s riešením ŽS do ID SK dizajnu - vstupné aj výstupné služby (ID SK 3.0)</t>
  </si>
  <si>
    <t>V zmysle UX vyhlášky 547/2021</t>
  </si>
  <si>
    <t>Špecializovaný portál ÚGKK</t>
  </si>
  <si>
    <t>bez závislosti na centrálnych komponentoch</t>
  </si>
  <si>
    <t>x</t>
  </si>
  <si>
    <t>doplnené ako rozdrobenie celkovej zmeny portálu</t>
  </si>
  <si>
    <t>Zmena_035</t>
  </si>
  <si>
    <t>Špecializovaný portál</t>
  </si>
  <si>
    <t>ŽS2_BP_09</t>
  </si>
  <si>
    <t>Ako používateľ chcem zaplatiť za službu priamo počas realizácie podania cez špecializovaný portál</t>
  </si>
  <si>
    <t>Platobná brána na špecializovanom portáli</t>
  </si>
  <si>
    <t>Platba v prostredí elektronických služieb - Platba v procese podania</t>
  </si>
  <si>
    <t>Používateľ má možnosť zaplatiť priamo pri /po odoslaní podania</t>
  </si>
  <si>
    <t>4Q 2025</t>
  </si>
  <si>
    <r>
      <rPr>
        <sz val="11"/>
        <color rgb="FF00B0F0"/>
        <rFont val="Calibri"/>
        <family val="2"/>
        <charset val="238"/>
      </rPr>
      <t xml:space="preserve">
</t>
    </r>
    <r>
      <rPr>
        <sz val="11"/>
        <color rgb="FF000000"/>
        <rFont val="Calibri"/>
        <family val="2"/>
        <charset val="238"/>
      </rPr>
      <t xml:space="preserve">Platobná brána </t>
    </r>
  </si>
  <si>
    <t>X</t>
  </si>
  <si>
    <t>4Q 2024</t>
  </si>
  <si>
    <t>mÚPVS/Špecializovaný portál</t>
  </si>
  <si>
    <t>ŽS2_BP_10</t>
  </si>
  <si>
    <t>Ako používateľ chcem byť informovaný, že platba prijatá zo strany OVM</t>
  </si>
  <si>
    <t>Notifikácia</t>
  </si>
  <si>
    <t>Rozšírenie a úprava notifikácii (kontextových správ) ÚPVS
Notifikácia o zaplatení poplatku za návrh na vklad cez platobnú bránu na špecializovanom portáli</t>
  </si>
  <si>
    <t>Informácia o zaplatení cez platobnú bránu na špecializovanom portáli</t>
  </si>
  <si>
    <t>Platobná brána OVM
Špecializovaný portál
Rezortná integračná platforma
Centrálny notifikačný modul 
CAMP</t>
  </si>
  <si>
    <t>Centrálny notifikačný moduL, CAMP</t>
  </si>
  <si>
    <t>ŽS_CBP_19, ŽS_CBP_63</t>
  </si>
  <si>
    <t>Zmena_036</t>
  </si>
  <si>
    <t>ŽS2_BP_11</t>
  </si>
  <si>
    <t>Ako používateľ chcem byť informovaný, že je potrebná úhrada poplatku, ak som ju ešte nezrealizoval</t>
  </si>
  <si>
    <t>Rozšírenie a úprava notifikácii (kontextových správ) ÚPVS
Notifikácia na zaplatenie chýbajúceho poplatku</t>
  </si>
  <si>
    <t>Ak občan nezaplatil poplatok hneď pri vklade, odíde mu jedna pripomienka na zaplatenie, nakoľko sa mu bez platby preruší konanie a hneď ide rozhodnutie o prerušení konania. Ak by zaplatil, tak by sa ušetril čas a peniaze na vystavenie a zasielanie rozhodnutia o prerušení z dôvodu nezaplatenia</t>
  </si>
  <si>
    <t xml:space="preserve">Agendový systém ÚGKK , Úprava ISVS na sledovanie stavu platieb za konania
Rezortná integračná platforma
Centrálny notifikačný modul
CAMP
</t>
  </si>
  <si>
    <t>Zmena_037</t>
  </si>
  <si>
    <t>ŽS2_BP_13</t>
  </si>
  <si>
    <t>PRIEREZOVO pre procesy v danej ŽS</t>
  </si>
  <si>
    <t xml:space="preserve">Ako používateľ chcem byť informovaný o možnostiach nastavenia notifikovania o priebehu môjho podania </t>
  </si>
  <si>
    <t xml:space="preserve">Oznámenie/Notifikácia </t>
  </si>
  <si>
    <t>Sledovanie stavu katastrálneho konania</t>
  </si>
  <si>
    <t>Oznámenie o možnosti sledovania stavov katastrálneho konania - zapnutie služby notifikácie</t>
  </si>
  <si>
    <t xml:space="preserve">
ISVS ÚGKK </t>
  </si>
  <si>
    <t>BP zmenená nasledovne: MIRRI navrhlo usmerniť používateľa, aby si v nastaveniach na katastrálnom portáli nastavil notifikácie (pre sledovanie stavu podania), oznámenie do schránky ako pasívnu informáciu počas procesu konania (Napr. ak chcete vedieť v akom stave je vaše podanie, nastavte si notifikáciu na našom portáli...)</t>
  </si>
  <si>
    <t>Zmena_042</t>
  </si>
  <si>
    <t>ŽS2_BP_20</t>
  </si>
  <si>
    <t>P25_Daň z nehnuteľnosti - daňové priznanie a platenie dane</t>
  </si>
  <si>
    <t>Ako používateľ nechcem zadávať do formulárov pri realizácii elektronickej služby dáta, ktorými štát už disponuje</t>
  </si>
  <si>
    <t>Legislatíva</t>
  </si>
  <si>
    <t>Úprava atribútov pre zoznam stavieb pre jednoduchšiu realizáciu Daňového priznania k DzN</t>
  </si>
  <si>
    <t>Úprava dát, ktoré sa dostávajú do Zoznamu stavieb (napr. podlahová plocha a iné v zmysle dohody, účel stavby), následné spracovanie v agendovom ISVS</t>
  </si>
  <si>
    <t>Must have</t>
  </si>
  <si>
    <t xml:space="preserve">ÁNO
Oprávnenie prijať rozšírené dáta </t>
  </si>
  <si>
    <t>legislatíva, bez závislosti na centrálnych komponentoch</t>
  </si>
  <si>
    <t>MIRRI: Prejsť s MIFI nenaplnenie úpravy katastrálneho zákona - odkaz na paragraf 23 katastrálneho zákona - za ÚGKK splnená legislatíva pre údaje do Zoznamu stavieb, čiže môže byť ako splnená. 
Prejsť si s DEUSom (integrácia na nevizuálne služby).                                                              
V rámci zákona 215 /1995 zrealizované - legislatíva zrealizovaná</t>
  </si>
  <si>
    <t>podľa znenia Novely KN, korá je v príprave, plán predloženia na vládu SR koncom roka 2024
MIRRI: 2Q 2025</t>
  </si>
  <si>
    <t>ŽS2_BP_21</t>
  </si>
  <si>
    <t>ÚGKK chce mať k dispozícii údaje RFO pre ďalšie použitie v procesoch</t>
  </si>
  <si>
    <t xml:space="preserve">Integrácia </t>
  </si>
  <si>
    <t>Dátová integrácia  - zabezpečenie poskytovania / prijímania údajov medzi OVM 
Poskytnutie rozšírenej množiny dát a zmien nad objektami evidencie</t>
  </si>
  <si>
    <t>Konzumovanie dát z referenčných registrov cez IS CSRÚ/IAM ÚPVS</t>
  </si>
  <si>
    <t>Nice to have</t>
  </si>
  <si>
    <t>Nie</t>
  </si>
  <si>
    <t>Rezortná integračná platforma
IS CSRÚ / RFO</t>
  </si>
  <si>
    <t>Dátové integrácie</t>
  </si>
  <si>
    <t>ŽS_CBP_9</t>
  </si>
  <si>
    <t>ŽS2_BP_21b</t>
  </si>
  <si>
    <t>Zber údajov</t>
  </si>
  <si>
    <t>Doplnenie nových atribútov pre zber údajov do IS Zoznam stavieb od obcí</t>
  </si>
  <si>
    <t>Rozšírené atribúty od 1.4.2024 ETAPA 1 (a) zastavanej ploche stavby,
b) podlahovej ploche stavby, bytu alebo nebytového priestoru,
c) počte nadzemných a podzemných podlaží vrátane prízemia,
d) prevažujúcej konštrukcii stavby,
e) celkovom počte obytných a neobytných miestností,
f) tom, či je v bytovom dome alebo ostatnej budove výťah,
g) stave nehnuteľnosti
   1. novostavba,
   2. kompletná rekonštrukcia,
   3. čiastočná rekonštrukcia alebo
   4. pôvodný stav,
h) dátume kolaudácie stavby)</t>
  </si>
  <si>
    <t>2Q 2024</t>
  </si>
  <si>
    <t>IS Zoznam stavieb</t>
  </si>
  <si>
    <t>Legislatíva platí od 1.4.2024. BP realizovaná</t>
  </si>
  <si>
    <t>ŽS2_BP_21c</t>
  </si>
  <si>
    <t>IS</t>
  </si>
  <si>
    <t>Nové atribúty pre zoznam stavieb</t>
  </si>
  <si>
    <t>IS  Zoznam stavieb ETAPA 2 rozšírenie poskytovania nevizuálnych služieb pre obce integrované napriamo - nové atribúty</t>
  </si>
  <si>
    <t>ŽS2_BP_21d</t>
  </si>
  <si>
    <t>Prenos rozšírených dát medzi informačnými systémami</t>
  </si>
  <si>
    <t>Údaje sú poskytnuté z IS Zoznam stavieb (ETAPA 3), ktorý ich poskytuje ďalej do CSRÚ/CIP z rezortnej integračnej platformy ÚGKK SR</t>
  </si>
  <si>
    <t>3Q 2025</t>
  </si>
  <si>
    <t>Rezortná integračná platforma
IS CSRÚ/CIP</t>
  </si>
  <si>
    <t>Dátové integrácie a poskytovanie služieb</t>
  </si>
  <si>
    <t>ŽS2_BP_21e</t>
  </si>
  <si>
    <t>PRIEREZOVO pre ŽS za ÚGKK</t>
  </si>
  <si>
    <t>Rezortná integračná platforma</t>
  </si>
  <si>
    <t xml:space="preserve">Náhrada existujúcej integrácie voči elektronickým službám a spoločným modulom ÚPVS rezortnou integračnou platformou
</t>
  </si>
  <si>
    <t>1Q 2026</t>
  </si>
  <si>
    <t>Riešené v ŽS6 a ŽS15</t>
  </si>
  <si>
    <t>Zmena_044</t>
  </si>
  <si>
    <t>ŽS2_BP_23</t>
  </si>
  <si>
    <t>DEUS</t>
  </si>
  <si>
    <t>Ako používateľ chcem byť proaktívne informovaný ohľadom zmien súvisiach s kúpou nehnuteľnosti.</t>
  </si>
  <si>
    <t>Stiahnutie snapshotov z ÚGKK.</t>
  </si>
  <si>
    <t>Prístup k snapshotom na posledné roky.</t>
  </si>
  <si>
    <t>ISVS DEUS
Existujúca dátová integrácia IS DEUS na ÚGKK</t>
  </si>
  <si>
    <t>Závislosť na prebudovaní agendového systému ÚGKK SR + legislatíva - ÚGKK SR nevidí časovo realizáciu z POO 
DEUS 12.4.2024 - v zmysle platnej zmluvy s katastrom je toto už aktuálne poskytované pre DEUS a platí termín Q4 2024</t>
  </si>
  <si>
    <t>ŽS2_BP_23a</t>
  </si>
  <si>
    <t>Ako IS DCOM potrebujem na základe údajov z katastra identifikovať nadobudnutie vlastnenia nehnuteľnosti kúpou.</t>
  </si>
  <si>
    <t>Analýza údajov dát z ÚGKK.</t>
  </si>
  <si>
    <t>Porovnanie snapshotov dostupných z ÚGKK a porovnanie rozdielov.</t>
  </si>
  <si>
    <t>ISVS DEUS</t>
  </si>
  <si>
    <t>ŽS2_BP_23b</t>
  </si>
  <si>
    <t>Ako občan chcem po zapísaní svojho listu vlastníctva mať automaticky dostupný predvyplnený formulár na podanie daňového priznania k dani z nehnuteľnosti.</t>
  </si>
  <si>
    <t>eForm</t>
  </si>
  <si>
    <t>Predpripravenie daňového priznania k DzN pri kúpe</t>
  </si>
  <si>
    <t>Vytvorenie a registrácia el. formulára na podanie DZN s predvyplnenými údajmi.</t>
  </si>
  <si>
    <t xml:space="preserve">DEUS, bez závislosti na centrálnych komponentoch
</t>
  </si>
  <si>
    <t>ŽS2_BP_23c</t>
  </si>
  <si>
    <t>Ako občan chcem po predaji svojho majetku mať automaticky dostupný predvyplnený formulár na odhlásenie daňového priznania k dani z nehnuteľnosti.</t>
  </si>
  <si>
    <t>Predpripravenie daňového priznania k DzN pri predaji</t>
  </si>
  <si>
    <t>ŽS2_BP_24</t>
  </si>
  <si>
    <t>Ako občan chcem byť proaktívne informovaný ohľadom náležitostí potrebných pre splnenie povinností voči obci vo veci priznania DZN.</t>
  </si>
  <si>
    <t>Zaslanie notifikácie na občana z obce. Posielame na občanov, ktorí kúpili ale aj ktorí predali pre účel podania DZN.</t>
  </si>
  <si>
    <t>Občan je informovaný, že musí podať daňové priznanie k DzN 
FÁZA 1 - Notifikácia do eDESk ako správy prípadne do súkromnej zóny DEUS/obec</t>
  </si>
  <si>
    <t>ISVS DEUS
Notifikačný modul DEUS
eDesk
Agendový ISVS (zasielanie správ o udalostiach konania)
Portfólio klienta - dashboard
mÚPVS-Kalendár
Centrálny notifikačný modul,
CAMP (API Centr. Zbernice Udalostí a Cent. Notif. modulu)</t>
  </si>
  <si>
    <t>DEUS prosím doplniť termín, tento riadok zostal skytý, doplnila som odhadom preto tam je otáznik
DEUS 12.4.2024 - doplnený termín a bude to must have</t>
  </si>
  <si>
    <t>ŽS2_BP_24a</t>
  </si>
  <si>
    <t>Ako občan chcem byť proaktívne informovaný ohľadom náležitostí potrebných pre splnenie povinností voči obci vo veci priznania DZN.
Proaktívne upozornenie občana na možnosť podania priznania DZN.</t>
  </si>
  <si>
    <t>Občan je informovaný, že musí podať daňové priznanie k DzN 
FÁZA 2 - Notifikácia cez centrálny notifikačný modul</t>
  </si>
  <si>
    <t>ISVS DEUS
Centrálny notifikačný modul,
CAMP</t>
  </si>
  <si>
    <t xml:space="preserve">Centrálny notifikačný modul, CAMP
</t>
  </si>
  <si>
    <t>DEUS 12.4.2024 - tu je možné niečo dokončovať aj po Q1 2025 s tým že to bude potom aj preplatené? V zmysle aktuálne platnej zmluvy to možné nie je. 
MIRRI: bude to možné
VKO-MIRRI: Doplnil som aj využitie Centr. Notif. Modulu a zbernice udalostí, aby občan dostával info aj cez ÚPVS (Profila Portfólio) a Centr. notif. modul. Minimálne pre prípady, kedy sú notifikácie z obce na občana sprostredkované cez IS DEUS. Občan by si mal možnosť nastaviť na jednom mieste, aké notifikácie a odkiaľ chce od štátu a ideálne aj samosprávy dostávať, hlavne pre prierezové ŽS.</t>
  </si>
  <si>
    <t>ŽS2_BP_24b</t>
  </si>
  <si>
    <t>Proaktívne upozornenie občana na možnosť podania priznania DZN.</t>
  </si>
  <si>
    <t>Integrácia IS DCOM na centrálny notifikačný modul cez API</t>
  </si>
  <si>
    <t>1Q2026</t>
  </si>
  <si>
    <r>
      <rPr>
        <sz val="11"/>
        <color rgb="FF000000"/>
        <rFont val="Calibri"/>
        <family val="2"/>
        <charset val="238"/>
        <scheme val="minor"/>
      </rPr>
      <t>ISVS DEUS</t>
    </r>
    <r>
      <rPr>
        <strike/>
        <sz val="11"/>
        <color rgb="FFFF0000"/>
        <rFont val="Calibri"/>
        <family val="2"/>
        <charset val="238"/>
        <scheme val="minor"/>
      </rPr>
      <t xml:space="preserve">
</t>
    </r>
    <r>
      <rPr>
        <sz val="11"/>
        <color rgb="FF000000"/>
        <rFont val="Calibri"/>
        <family val="2"/>
        <charset val="238"/>
        <scheme val="minor"/>
      </rPr>
      <t xml:space="preserve">eDesk
Centrálny notifikačný modul,
CAMP </t>
    </r>
  </si>
  <si>
    <t>Centrálny notifikačný modul, CAMP</t>
  </si>
  <si>
    <t xml:space="preserve"> ŽS_CBP_19, ŽS_CBP_63</t>
  </si>
  <si>
    <t>DEUS 12.4.2024 - tu je možné niečo dokončovať aj po Q1 2025 s tým že to bude potom aj preplatené? V zmysle aktuálne platnej zmluvy to možné nie je
MIRRI: bude to možné
VKO-MIRRI: Doplnil som aj využitie centr. notif. modulu a zbernice udalostí, aby občan dostával info aj cez ÚPVS (Profila Portfólio) a Centr. notif. modul.</t>
  </si>
  <si>
    <t>ŽS2_BP_26</t>
  </si>
  <si>
    <t>Ako občan chcem byť informovaný o prijatí DzN, ktoré som zaslal elektornicky</t>
  </si>
  <si>
    <t>Informácia o zmene stavu konania</t>
  </si>
  <si>
    <t>Občan je v mÚPVS informovaný o zmene stavu - prijatie daňového priznania</t>
  </si>
  <si>
    <t>NIe</t>
  </si>
  <si>
    <t>povinnosť OVM zasielať technické správy o stave konania do mÚPVS</t>
  </si>
  <si>
    <r>
      <rPr>
        <strike/>
        <sz val="11"/>
        <color rgb="FFFF0000"/>
        <rFont val="Calibri"/>
        <family val="2"/>
        <charset val="238"/>
      </rPr>
      <t xml:space="preserve">
</t>
    </r>
    <r>
      <rPr>
        <sz val="11"/>
        <color rgb="FF000000"/>
        <rFont val="Calibri"/>
        <family val="2"/>
        <charset val="238"/>
      </rPr>
      <t>mÚPVS-Modul portfólio klienta
Centrálny notifikačný modul,
CAMP</t>
    </r>
    <r>
      <rPr>
        <strike/>
        <sz val="11"/>
        <color rgb="FFFF0000"/>
        <rFont val="Calibri"/>
        <family val="2"/>
        <charset val="238"/>
      </rPr>
      <t xml:space="preserve">
</t>
    </r>
    <r>
      <rPr>
        <sz val="11"/>
        <color rgb="FF000000"/>
        <rFont val="Calibri"/>
        <family val="2"/>
        <charset val="238"/>
      </rPr>
      <t xml:space="preserve">ISVS DEUS (zasielanie správ o udalostiach konania) </t>
    </r>
  </si>
  <si>
    <t>Centrálny notifikačný nástroj, Automatické zasielanie udalostí o zmenách v eDesk pre sledovanie stavu podaní/konaní,Integrácia modulov SVK3 na Distribúciu údajov,  CAMP, Návody - automatizovaný krokovník</t>
  </si>
  <si>
    <t>ŽS_CBP_17, ŽS_CBP_19, ŽS_CBP_20,  ŽS_CBP_22, ŽS_CBP_46, ŽS_CBP_51,  ŽS_CBP_63</t>
  </si>
  <si>
    <t>DEUS 12.4.2024 - tu je možné niečo dokončovať aj po Q1 2025 s tým že to bude potom aj preplatené? V zmysle aktuálne platnej zmluvy to možné nie je
MIRRI: bude to možné</t>
  </si>
  <si>
    <t>ŽS2_BP_26a</t>
  </si>
  <si>
    <t xml:space="preserve">Ako úradník potrebujem mať k dispozícii procesné spracovanie žiadostí v súvislosti s priznaním.
</t>
  </si>
  <si>
    <t>Automatizované spracovanie elektronických podaní na obci.</t>
  </si>
  <si>
    <t>Vytvorenie procesu spracovania pre úradníka v informačnom systéme z prijatého elektronického podania. Úradníkovi príde správa o žiadosti. Pre úradíka je potrebné vytvoriť automatizovaný proces spracovania dát z el. formulára.</t>
  </si>
  <si>
    <t>ŽS2_BP_26b</t>
  </si>
  <si>
    <t xml:space="preserve">Ako úradník potrebujem na jednotlivé žiadosti v súvislosti s podaním odpovedať. Vytvorenie odpovedných formulárov od obci. Výrub DZN.
</t>
  </si>
  <si>
    <t>Vytvorenie a registrácia el. formulára pre zaslanie zaslanie rozhodnutia.</t>
  </si>
  <si>
    <t>Zmena_046</t>
  </si>
  <si>
    <t>ŽS2_BP_34</t>
  </si>
  <si>
    <t>P24_Platenie miestneho poplatku za komunálne odpady</t>
  </si>
  <si>
    <t>Ako občan chcem byť proaktívne informovaný ohľadom náležitostí potrebných pre splnenie povinností voči obci vo veci podania TKO.</t>
  </si>
  <si>
    <t>Zaslanie notifikácie na občana z obce k TKO pre tých, ktorí predali aj kúpili nehnuteľnosť</t>
  </si>
  <si>
    <t>Občan je informovaný, že sa musí prihlásiť k poplatku za TKO 
FÁZA 1 - Notifikácia do eDESk ako správy prípadne do súkromnej zóny DEUS/obec</t>
  </si>
  <si>
    <t>mÚPVS-Modul portfólio klienta
Centrálny notifikačný modul,
CAMP (API Centr. Zbernice Udalostí a Cent. Notif. modulu</t>
  </si>
  <si>
    <t>ŽS2_BP_34a</t>
  </si>
  <si>
    <t>Zaslanie notifikácie na občana z obce k TKO, pre tých ktorí predali aj kúpili ehnuteľnosť</t>
  </si>
  <si>
    <t>Občan je informovaný, že sa musí prihlásiť k poplatku za TKO 
FÁZA 2 - Notifikácia cez centrálny notifikačný modul</t>
  </si>
  <si>
    <t xml:space="preserve">ISVS DEUS
Centrálny notifikačný modul,
CAMP </t>
  </si>
  <si>
    <r>
      <rPr>
        <sz val="11"/>
        <rFont val="Calibri"/>
        <family val="2"/>
        <charset val="238"/>
        <scheme val="minor"/>
      </rPr>
      <t>Centrálny notifikačný modul, CAMP</t>
    </r>
    <r>
      <rPr>
        <sz val="11"/>
        <color rgb="FFFF0000"/>
        <rFont val="Calibri"/>
        <family val="2"/>
        <charset val="238"/>
        <scheme val="minor"/>
      </rPr>
      <t xml:space="preserve">
</t>
    </r>
  </si>
  <si>
    <t>DEUS 12.4.2024 - tu je možné niečo dokončovať aj po Q1 2025 s tým že to bude potom aj preplatené? V zmysle aktuálne platnej zmluvy to možné nie je. 
MIRRI: bude to možné</t>
  </si>
  <si>
    <t>ŽS2_BP_34b</t>
  </si>
  <si>
    <t>Ako občan chcem po zapísaní svojho listu vlastníctva mať automaticky dostupný predvyplnený formulár na podanie prihlásenia poplatku za TKO.</t>
  </si>
  <si>
    <t>Vytvorenie a registrácia el. formulára na podanie TKO s predvyplnenými údajmi.</t>
  </si>
  <si>
    <t>Vytvorenie a registrácia el. formulára na podanie TKO s predvyplnenými údajmi pri kúpe nehnuteľnosti</t>
  </si>
  <si>
    <t>agendové ISVS DEUS, eForm</t>
  </si>
  <si>
    <t>ŽS2_BP_34c</t>
  </si>
  <si>
    <t>Ako občan chcem po predaji svojho majetku mať automaticky dostupný predvyplnený formulár na odhlásenie daňového priznania k TKO.</t>
  </si>
  <si>
    <t>Vytvorenie a registrácia el. formulára na podanie TKO s predvyplnenými údajmi pri predaji nehnuteľnosti</t>
  </si>
  <si>
    <t>ŽS2_BP_34d</t>
  </si>
  <si>
    <t>Ako úradník potrebujem na jednotlivé žiadosti v súvislosti podaním odpovedať. Vytvorenie odpovedných formulárov od obci. Stanovenie poplatku za TKO.</t>
  </si>
  <si>
    <t>Zmena_047</t>
  </si>
  <si>
    <t>mÚPVS/ Špecializovaný portál</t>
  </si>
  <si>
    <t>ŽS2_BP_35a</t>
  </si>
  <si>
    <t>Ako občan chcem prejsť  na iný portál bez nutnosti sa opätovne prihlásiť, ak už som tak urobil na portáli inej štátnej inštitúcie.</t>
  </si>
  <si>
    <t>Autentifikácia</t>
  </si>
  <si>
    <t>SSO - Single sign on</t>
  </si>
  <si>
    <t>Single sign on na špecializované portály - ak je občan prihlásený na slovensko.sk a chce využiť službu ktorá je na špecializovanom portáli nebude sa vyžadovať od občana opätovné prihlásenie - zmena technického nastavenia pri prechode využívaní aplikácie SvM smerom na nový portál mÚPVS - akceptácia JWT tokenov</t>
  </si>
  <si>
    <t>Špecializované portály DEUS</t>
  </si>
  <si>
    <t>Zachovanie prihlásenia (SSO)</t>
  </si>
  <si>
    <t>ŽS_CBP_1, ŽS_CBP_45</t>
  </si>
  <si>
    <t>Zmena_051</t>
  </si>
  <si>
    <t>ŽS2_BP_39</t>
  </si>
  <si>
    <t>PRIEREZOVO za ŽS2 a ÚGKK</t>
  </si>
  <si>
    <t>Občan bude môcť zanechať spätnú väzbu na službu alebo informačný obsah. Zároveň budú monitorované iné ďalšie parametre ako návštevy stránok, počty podaní a pod.</t>
  </si>
  <si>
    <t>Reportingový tool</t>
  </si>
  <si>
    <t>Monitoring služieb</t>
  </si>
  <si>
    <t xml:space="preserve">Celkový počet podaní, počet elektronických podaní, návšteva informačného obsahu, vybavené podania, čakajúce na vybavenie, odmietnuté podania, spokojnosť používateľa, prihlásenie na špecializovaný portál - kanál, spôsob, počet používateľov a pod.  - bližšia špecifikácia obsahu, formy, frekvencie, technického zabezpečenia monitorovania služieb bude špecifikovaný v samostatnej prílohe </t>
  </si>
  <si>
    <t>Špecializovaný portál 
IS CSRÚ (integrácia pre poskytnutie dát na pseudonymizáciu)
Konsolid. Analyt. Vrstva (MIRRI)
Rezortná integračná platforma – zber údajov o podaniach nevizuálnych službou
Podporné systémy ÚGKK - zber údajov o celkovom počte podaní</t>
  </si>
  <si>
    <t>Získavanie, spracovanie a vyhodnotenie spätnej väzby a monitoringu služieb, 
Poskytnutie dát OVM do Konsolid. Analyt. Vrstvy</t>
  </si>
  <si>
    <t>ŽS_CBP_42</t>
  </si>
  <si>
    <t>MIRRI: Rozsah monitoringu sa definguje v spolupráci s ÚGKK SR.</t>
  </si>
  <si>
    <t>Zmena_052</t>
  </si>
  <si>
    <t>mÚPVS/špecializovaný portál</t>
  </si>
  <si>
    <t>ŽS2_BP_40</t>
  </si>
  <si>
    <t>PRIEREZOVO za ŽS2 a DEUS</t>
  </si>
  <si>
    <t>Špecializovaný portál (funkcia zberu spät. väzby)
Monitorovacie moduly ISVS DEUS, alebo spracovanie logov
IS CSRÚ (integrácia pre poskytnutie dát na pseudonymizáciu)
Konsolid. Analyt. Vrstva (MIRRI)</t>
  </si>
  <si>
    <t>Získavanie, spracovanie a vyhodnotenie spätnej väzby a monitoringu služieb,
Poskytnutie dát z ISVS DEUS do Konsolid. Analyt. Vrstvy</t>
  </si>
  <si>
    <t>Zmen_053</t>
  </si>
  <si>
    <t>ŽS2_BP_41</t>
  </si>
  <si>
    <t>Ako občan očakávam, že pracovníci obcí sú o nových elektronických službách informovaní a vedia mi rýchlo pomôcť, ak potrebujem. Informácie týkajúce sa ŽS 2.</t>
  </si>
  <si>
    <t>Metodika</t>
  </si>
  <si>
    <t>Realizácia školení pre pracovníkov obcí pre ŽS 2.</t>
  </si>
  <si>
    <t>Školenia pracovníkov obcí, vrátane prezenčnej aj elektronickej formy pre ŽS 2.</t>
  </si>
  <si>
    <t>ŽS2_BP_42</t>
  </si>
  <si>
    <t>Vypracovanie návodov pre pracovníkov úradov pre ZŠ 2.</t>
  </si>
  <si>
    <t>Zmena_055</t>
  </si>
  <si>
    <t>ŽS2_BP_44</t>
  </si>
  <si>
    <t>PRIEREZOVO za ŽS2 DEUS</t>
  </si>
  <si>
    <t>Ako úradník potrebujem byť informovaný o novom alebo bývalom poplatníkovi (DZN aj TKO), ktorý si kúpil alebo predal nehnuteľnosť v mojej obci.</t>
  </si>
  <si>
    <t>Informácia zasielania v rámci IS DCOM pre úradníka.</t>
  </si>
  <si>
    <t xml:space="preserve">Informácia zasielania v rámci IS DCOM pre úradníka. </t>
  </si>
  <si>
    <t>IS DCOM</t>
  </si>
  <si>
    <t xml:space="preserve">4Q 2024 </t>
  </si>
  <si>
    <t>Zmena_056</t>
  </si>
  <si>
    <t>ŽS2_BP_45</t>
  </si>
  <si>
    <t>PRIEREZOVO  za ŽS2 DEUS</t>
  </si>
  <si>
    <t>Všetky zmeny nad IS DCOM realizované do 31.12.2024 budú realizované na pôvodnom starom, dlhodobo nepodporovanom riešení. Paralelne s vývojom procesov pre ŽS2 bude prebiehať kompletný upgrade/výmena backendových systémov IS DCOM, ktoré zabezpečia dlhodobú udržateľnosť.
Je potrebné reimplementovať dodané user stories na nové backe-end prostredie, ale až po nasadení tohto nového prostredia.</t>
  </si>
  <si>
    <r>
      <t xml:space="preserve">Implementovať Fázu 2 - prenesenie zmien </t>
    </r>
    <r>
      <rPr>
        <b/>
        <sz val="11"/>
        <rFont val="Calibri"/>
        <family val="2"/>
        <charset val="238"/>
        <scheme val="minor"/>
      </rPr>
      <t xml:space="preserve">všetkých </t>
    </r>
    <r>
      <rPr>
        <sz val="11"/>
        <rFont val="Calibri"/>
        <family val="2"/>
        <charset val="238"/>
        <scheme val="minor"/>
      </rPr>
      <t>biznisových požiadaviek zo starého DCOM-u do nového (nových modulov DCOM-u)</t>
    </r>
  </si>
  <si>
    <t>Prepracovanie všetkých backendových volaní a funkcionality potrebnej pre správne fungovanie všetkých biznis požiadaviek vzťahujúcich sa k životnej situácii 2 a to najneskôr do 31.3.2025.</t>
  </si>
  <si>
    <t>Zmena_059</t>
  </si>
  <si>
    <t>ŽS2_BP_48</t>
  </si>
  <si>
    <t xml:space="preserve">PRIEREZOVO za ŽS2 ÚGKK </t>
  </si>
  <si>
    <t xml:space="preserve">Občan chce mať dokumenty dostupné aj so zaručenou konverziou - papierové aj elektronické vyhotovenie. 
</t>
  </si>
  <si>
    <t xml:space="preserve">Implementácia modulu/služby zaručenej konverzie </t>
  </si>
  <si>
    <t>Poskytovať dokumenty v elektronickej aj listinnej podobe so zaručenou konverziou v zmysle Zaručenej konverzie elektronických úradných  dokumentov v súlade s § 35 zákona 305/2013 Z.z. o eGovernmente</t>
  </si>
  <si>
    <t>Agendový systém ÚGKK</t>
  </si>
  <si>
    <t>ŽS2_BP_07</t>
  </si>
  <si>
    <t>Zmena_034</t>
  </si>
  <si>
    <t>ŽS2_BP_08</t>
  </si>
  <si>
    <t>Zmena_038</t>
  </si>
  <si>
    <t>ŽS2_BP_15</t>
  </si>
  <si>
    <t>1Q 2024</t>
  </si>
  <si>
    <t>Zmena_040</t>
  </si>
  <si>
    <t>ŽS2_BP_17</t>
  </si>
  <si>
    <t>ŽS2_BP_19</t>
  </si>
  <si>
    <t>ÚGKK prijíma a spracováva rozšírené dáta</t>
  </si>
  <si>
    <t>ŽS2_BP_35</t>
  </si>
  <si>
    <t>Zmena_050</t>
  </si>
  <si>
    <t>ŽS2_BP_38</t>
  </si>
  <si>
    <t>Podanie návrhu na vklad záložného práva zo strany banky podpisované zaručenou elektronickou pečaťou</t>
  </si>
  <si>
    <t>Názov  zmeny</t>
  </si>
  <si>
    <t>OVM_projekt  
/ zapojené OVM</t>
  </si>
  <si>
    <t>Termín</t>
  </si>
  <si>
    <t>ZÁVISLOSTI</t>
  </si>
  <si>
    <t>ZÁVISLOSTI POČET</t>
  </si>
  <si>
    <t>mUPVS</t>
  </si>
  <si>
    <t>CAMP</t>
  </si>
  <si>
    <t>SvM</t>
  </si>
  <si>
    <t>CIP (DI)</t>
  </si>
  <si>
    <t>SK 3.0</t>
  </si>
  <si>
    <t>KAV</t>
  </si>
  <si>
    <t>ÚGKK SR</t>
  </si>
  <si>
    <t>MIRRI pocet</t>
  </si>
  <si>
    <t>OVM</t>
  </si>
  <si>
    <t>SPOLU pocet</t>
  </si>
  <si>
    <t>Zmena_030</t>
  </si>
  <si>
    <t>Zmena úrovne podpisovania návrhu na vklad</t>
  </si>
  <si>
    <t>ŽS2_BP_01</t>
  </si>
  <si>
    <t>Autorizácia návrhu na vklad, zníženie úrovne autorizácie</t>
  </si>
  <si>
    <t>3Q 2023</t>
  </si>
  <si>
    <t>Zavedenie jednoznačných návodov pre ŽS, krokovník</t>
  </si>
  <si>
    <t>ŽS2_BP_02</t>
  </si>
  <si>
    <r>
      <rPr>
        <sz val="11"/>
        <color rgb="FFFF0000"/>
        <rFont val="Calibri"/>
        <family val="2"/>
        <charset val="238"/>
        <scheme val="minor"/>
      </rPr>
      <t>Možnosť vytvoriť a spravovať komplexný návod pre ŽS</t>
    </r>
    <r>
      <rPr>
        <sz val="11"/>
        <color rgb="FF000000"/>
        <rFont val="Calibri"/>
        <family val="2"/>
        <charset val="238"/>
        <scheme val="minor"/>
      </rPr>
      <t xml:space="preserve">
Komplexný návod na riešenie životnej situácie - nástroj </t>
    </r>
    <r>
      <rPr>
        <strike/>
        <sz val="11"/>
        <color rgb="FF000000"/>
        <rFont val="Calibri"/>
        <family val="2"/>
        <charset val="238"/>
        <scheme val="minor"/>
      </rPr>
      <t>na správu návodov na mÚPVS - krokovník</t>
    </r>
  </si>
  <si>
    <t>ano</t>
  </si>
  <si>
    <r>
      <t xml:space="preserve">Komplexný návod na riešenie životnej situácie - správa a </t>
    </r>
    <r>
      <rPr>
        <strike/>
        <sz val="11"/>
        <color rgb="FFFF0000"/>
        <rFont val="Calibri"/>
        <family val="2"/>
        <charset val="238"/>
        <scheme val="minor"/>
      </rPr>
      <t xml:space="preserve">udržiavanie </t>
    </r>
    <r>
      <rPr>
        <sz val="11"/>
        <color rgb="FF000000"/>
        <rFont val="Calibri"/>
        <family val="2"/>
        <charset val="238"/>
        <scheme val="minor"/>
      </rPr>
      <t>obsahu</t>
    </r>
  </si>
  <si>
    <r>
      <rPr>
        <sz val="11"/>
        <color rgb="FFFF0000"/>
        <rFont val="Calibri"/>
        <family val="2"/>
        <charset val="238"/>
        <scheme val="minor"/>
      </rPr>
      <t xml:space="preserve">Krokovník manuálny </t>
    </r>
    <r>
      <rPr>
        <sz val="11"/>
        <color rgb="FF000000"/>
        <rFont val="Calibri"/>
        <family val="2"/>
        <charset val="238"/>
        <scheme val="minor"/>
      </rPr>
      <t xml:space="preserve">
Manuálna aktualizácia krokov v návode používateľom</t>
    </r>
  </si>
  <si>
    <t>ŽS2_BP_05</t>
  </si>
  <si>
    <r>
      <rPr>
        <sz val="11"/>
        <color rgb="FFFF0000"/>
        <rFont val="Calibri"/>
        <family val="2"/>
        <charset val="238"/>
        <scheme val="minor"/>
      </rPr>
      <t>Krokovník automatizovaný</t>
    </r>
    <r>
      <rPr>
        <sz val="11"/>
        <color rgb="FF000000"/>
        <rFont val="Calibri"/>
        <family val="2"/>
        <charset val="238"/>
        <scheme val="minor"/>
      </rPr>
      <t xml:space="preserve">
Automatizované personalizované  aktualizovanie krokovníka návodov</t>
    </r>
  </si>
  <si>
    <t>Zmena_032</t>
  </si>
  <si>
    <t>Stavy konania</t>
  </si>
  <si>
    <t>ŽS2_BP_06</t>
  </si>
  <si>
    <t>Zmeny stavu konania - aktualizácia personalizovaných návodov</t>
  </si>
  <si>
    <t>Úprava ESKN portálu do IDSK dizajnu</t>
  </si>
  <si>
    <t>Oznámenie o potrebe doložiť chýbajúce doklady zaslané do eDesk</t>
  </si>
  <si>
    <t>Oznámenie o potrebe doložiť chýbajúce doklady</t>
  </si>
  <si>
    <t>Platobná brána a automatizácia tvorby platobného predpisu, následne informovanie o stave konania</t>
  </si>
  <si>
    <r>
      <t>Platba v prostredí elektronických služieb -</t>
    </r>
    <r>
      <rPr>
        <sz val="11"/>
        <color rgb="FFFF0000"/>
        <rFont val="Calibri"/>
        <family val="2"/>
        <charset val="238"/>
        <scheme val="minor"/>
      </rPr>
      <t xml:space="preserve"> Platba v procese podania</t>
    </r>
  </si>
  <si>
    <r>
      <rPr>
        <sz val="11"/>
        <color rgb="FFFF0000"/>
        <rFont val="Calibri"/>
        <family val="2"/>
        <charset val="238"/>
        <scheme val="minor"/>
      </rPr>
      <t>Rozšírenie a úprava notifikácii (kontextových správ) ÚPVS</t>
    </r>
    <r>
      <rPr>
        <sz val="11"/>
        <color theme="1"/>
        <rFont val="Calibri"/>
        <family val="2"/>
        <charset val="238"/>
        <scheme val="minor"/>
      </rPr>
      <t xml:space="preserve">
Notifikácia o zaplatení poplatku za návrh na vklad cez platobnú bránu na špecializovanom portáli</t>
    </r>
  </si>
  <si>
    <r>
      <rPr>
        <sz val="11"/>
        <color rgb="FFFF0000"/>
        <rFont val="Calibri"/>
        <family val="2"/>
        <charset val="238"/>
        <scheme val="minor"/>
      </rPr>
      <t>Rozšírenie a úprava notifikácii (kontextových správ) ÚPVS</t>
    </r>
    <r>
      <rPr>
        <sz val="11"/>
        <color theme="1"/>
        <rFont val="Calibri"/>
        <family val="2"/>
        <charset val="238"/>
        <scheme val="minor"/>
      </rPr>
      <t xml:space="preserve">
Notifikácia na zaplatenie chýbajúceho poplatku</t>
    </r>
  </si>
  <si>
    <t>Stavy konania v Osobnej zóne/Dashboard</t>
  </si>
  <si>
    <t>ŽS2_BP_12</t>
  </si>
  <si>
    <t>Informácie o stave konania - zobrazenie</t>
  </si>
  <si>
    <t>Technické správy zasielané z OVM do mÚPVS</t>
  </si>
  <si>
    <t>Podanie odvolania voči rozhodnutiu</t>
  </si>
  <si>
    <t>ŽS2_BP_14</t>
  </si>
  <si>
    <t>Mať možnosť odvolania voči rozhodnutiu - predvyplnený text</t>
  </si>
  <si>
    <r>
      <rPr>
        <sz val="11"/>
        <color rgb="FF000000"/>
        <rFont val="Calibri"/>
        <family val="2"/>
        <charset val="238"/>
        <scheme val="minor"/>
      </rPr>
      <t>Mať možnosť odvolania voči rozhodnutiu -</t>
    </r>
    <r>
      <rPr>
        <sz val="11"/>
        <color rgb="FFFF0000"/>
        <rFont val="Calibri"/>
        <family val="2"/>
        <charset val="238"/>
        <scheme val="minor"/>
      </rPr>
      <t xml:space="preserve"> spracovanie na strane ÚGKK</t>
    </r>
  </si>
  <si>
    <t>Zmena_039</t>
  </si>
  <si>
    <t>Koncová služba</t>
  </si>
  <si>
    <t>ŽS2_BP_16</t>
  </si>
  <si>
    <t>Zvýšenie úrovne digitalizácie  koncovej služby: Odvolanie sa voči rozhodnutiu v procese</t>
  </si>
  <si>
    <t>Predĺženie lehoty - odpoveď na oznámenie od OVM</t>
  </si>
  <si>
    <r>
      <rPr>
        <sz val="11"/>
        <color rgb="FFFF0000"/>
        <rFont val="Calibri"/>
        <family val="2"/>
        <charset val="238"/>
        <scheme val="minor"/>
      </rPr>
      <t>Univerzálny formulár - Všeobecne</t>
    </r>
    <r>
      <rPr>
        <sz val="11"/>
        <color theme="1"/>
        <rFont val="Calibri"/>
        <family val="2"/>
        <charset val="238"/>
        <scheme val="minor"/>
      </rPr>
      <t xml:space="preserve">
</t>
    </r>
    <r>
      <rPr>
        <strike/>
        <sz val="11"/>
        <color theme="1"/>
        <rFont val="Calibri"/>
        <family val="2"/>
        <charset val="238"/>
        <scheme val="minor"/>
      </rPr>
      <t>Mať možnosť požiadať o predĺženie lehoty - ako odpoveď na oznámenie od OVM</t>
    </r>
  </si>
  <si>
    <t>Zmena_041</t>
  </si>
  <si>
    <t>Priestor v osobnej zóne</t>
  </si>
  <si>
    <t>ŽS2_BP_18</t>
  </si>
  <si>
    <r>
      <t xml:space="preserve">Zobrazenie </t>
    </r>
    <r>
      <rPr>
        <sz val="11"/>
        <color rgb="FFFF0000"/>
        <rFont val="Calibri"/>
        <family val="2"/>
        <charset val="238"/>
        <scheme val="minor"/>
      </rPr>
      <t xml:space="preserve">časti Môj prehľad 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strike/>
        <sz val="11"/>
        <color rgb="FFFF0000"/>
        <rFont val="Calibri"/>
        <family val="2"/>
        <charset val="238"/>
        <scheme val="minor"/>
      </rPr>
      <t>prehľadu</t>
    </r>
    <r>
      <rPr>
        <sz val="11"/>
        <color theme="1"/>
        <rFont val="Calibri"/>
        <family val="2"/>
        <charset val="238"/>
        <scheme val="minor"/>
      </rPr>
      <t xml:space="preserve"> k oblastiam ŽS</t>
    </r>
  </si>
  <si>
    <t>Export dát do CSRÚ</t>
  </si>
  <si>
    <t>Rozšírenie dát, ktoré občan zadáva do formulára Návrhu na vklad vlastníckeho práva</t>
  </si>
  <si>
    <r>
      <rPr>
        <sz val="11"/>
        <color rgb="FFFF0000"/>
        <rFont val="Calibri"/>
        <family val="2"/>
        <charset val="238"/>
        <scheme val="minor"/>
      </rPr>
      <t xml:space="preserve">Dátová integrácia  - zabezpečenie poskytovania / prijímania údajov medzi OVM </t>
    </r>
    <r>
      <rPr>
        <sz val="11"/>
        <color rgb="FF000000"/>
        <rFont val="Calibri"/>
        <family val="2"/>
        <charset val="238"/>
        <scheme val="minor"/>
      </rPr>
      <t xml:space="preserve">
Poskytnutie rozšírenej množiny dát a zmien nad objektami evidencie</t>
    </r>
  </si>
  <si>
    <t>Zmena_043</t>
  </si>
  <si>
    <t>Systémy obcí prijmú zmeny nad objektami evidencie (zmeny pre podanie Daňového priznania k DzN)</t>
  </si>
  <si>
    <t>ŽS2_BP_22</t>
  </si>
  <si>
    <r>
      <rPr>
        <sz val="11"/>
        <color rgb="FFFF0000"/>
        <rFont val="Calibri"/>
        <family val="2"/>
        <charset val="238"/>
        <scheme val="minor"/>
      </rPr>
      <t xml:space="preserve">Dátová integrácia  - zabezpečenie poskytovania / prijímania údajov medzi OVM </t>
    </r>
    <r>
      <rPr>
        <sz val="11"/>
        <color rgb="FF000000"/>
        <rFont val="Calibri"/>
        <family val="2"/>
        <charset val="238"/>
        <scheme val="minor"/>
      </rPr>
      <t xml:space="preserve">
Prijatie a spracovanie dát so zmenami z CSRÚ/CIP</t>
    </r>
  </si>
  <si>
    <t>Obce</t>
  </si>
  <si>
    <t>Predvyplnené daňové priznanie k DzN - proaktívne zo strany OVM</t>
  </si>
  <si>
    <t>Predpripravenie daňového priznania k DzN</t>
  </si>
  <si>
    <t>Odoslanie notifikácie občanovi z obce, že mu bolo zaslané predpripravené Daňového priznanie k DzN</t>
  </si>
  <si>
    <t>ŽS2_BP_25</t>
  </si>
  <si>
    <t>Podanie daňového priznania k DzN</t>
  </si>
  <si>
    <t>ŽS2_BP_27</t>
  </si>
  <si>
    <t>Spracovanie daňového priznania z nehnuteľnosti</t>
  </si>
  <si>
    <t>ŽS2_BP_28</t>
  </si>
  <si>
    <t>Výmer k platbe DzN</t>
  </si>
  <si>
    <t>ŽS2_BP_29</t>
  </si>
  <si>
    <t>Prijatie rozhodnutia o vyrubenej dani k nehnuteľnosti z OVM</t>
  </si>
  <si>
    <t>ŽS2_BP_30</t>
  </si>
  <si>
    <t>Platba dane z nehnuteľností</t>
  </si>
  <si>
    <t>Zmena_045</t>
  </si>
  <si>
    <t>Proaktívne ponúkanie služieb pre občana v súvislosti so zmenou vlastníckeho práva k nehnuteľnosti</t>
  </si>
  <si>
    <t>ŽS2_BP_31</t>
  </si>
  <si>
    <r>
      <rPr>
        <sz val="11"/>
        <color rgb="FFFF0000"/>
        <rFont val="Calibri"/>
        <family val="2"/>
        <charset val="238"/>
        <scheme val="minor"/>
      </rPr>
      <t>Rozšírenie a úprava notifikácii (kontextových správ) ÚPVS</t>
    </r>
    <r>
      <rPr>
        <sz val="11"/>
        <color theme="1"/>
        <rFont val="Calibri"/>
        <family val="2"/>
        <charset val="238"/>
        <scheme val="minor"/>
      </rPr>
      <t xml:space="preserve">
Prihláste sa na trvalý pobyt - proaktívna notifikácia</t>
    </r>
  </si>
  <si>
    <t>ŽS2_BP_32</t>
  </si>
  <si>
    <t>Potvrdenie predvyplnenej žiadosti o zmenu trvalého pobytu</t>
  </si>
  <si>
    <t>ŽS2_BP_33</t>
  </si>
  <si>
    <t>Rozšírenie a úprava notifikácii (kontextových správ) ÚPVS
Oznámenie o zrealizovaní zmeny trvalého pobytu</t>
  </si>
  <si>
    <t>Pripomienka na prihlásenie občana na vývoz odpadu</t>
  </si>
  <si>
    <t>Odvoz komunálneho odpadu</t>
  </si>
  <si>
    <t>Autentifikácia - Single sign on</t>
  </si>
  <si>
    <t>ÚPVS, ÚGKK, MV SR</t>
  </si>
  <si>
    <t>Zmena_048</t>
  </si>
  <si>
    <t>Orchestrátor ŽS</t>
  </si>
  <si>
    <t>ŽS2_BP_36</t>
  </si>
  <si>
    <r>
      <rPr>
        <strike/>
        <sz val="11"/>
        <color rgb="FFFF0000"/>
        <rFont val="Calibri"/>
        <family val="2"/>
        <charset val="238"/>
        <scheme val="minor"/>
      </rPr>
      <t xml:space="preserve">MIRRI bude vlastníkom nástroja  na orchestráciu životných situácií </t>
    </r>
    <r>
      <rPr>
        <sz val="11"/>
        <color rgb="FFFF0000"/>
        <rFont val="Calibri"/>
        <family val="2"/>
        <charset val="238"/>
        <scheme val="minor"/>
      </rPr>
      <t>Orchestrácia ŽS</t>
    </r>
  </si>
  <si>
    <t>Zmena_049</t>
  </si>
  <si>
    <t>Udalosti v kalendári</t>
  </si>
  <si>
    <t>ŽS2_BP_37</t>
  </si>
  <si>
    <t xml:space="preserve">Rozvoj Kalendára v rámci mÚPVS </t>
  </si>
  <si>
    <t>Podanie návrhu na vklad záložného práva zo strany banky</t>
  </si>
  <si>
    <t>ŽS1_BP_50</t>
  </si>
  <si>
    <t>Legenda</t>
  </si>
  <si>
    <t>Aktuálny počet BP</t>
  </si>
  <si>
    <t xml:space="preserve">    Done</t>
  </si>
  <si>
    <t xml:space="preserve">    Pôvodný termín</t>
  </si>
  <si>
    <t xml:space="preserve">    Nový termín</t>
  </si>
  <si>
    <t>Plánované prínosy pre občana</t>
  </si>
  <si>
    <t xml:space="preserve">Navrhované zlepšenie pre občana </t>
  </si>
  <si>
    <t>Názov oblasti</t>
  </si>
  <si>
    <t>Zapojené OVM</t>
  </si>
  <si>
    <t>Priorita podľa ImP</t>
  </si>
  <si>
    <t>Závislosť na centrálnom komponente (V=vecná, T=technická)</t>
  </si>
  <si>
    <t>Číslo biznis požiadavky</t>
  </si>
  <si>
    <t>Rozvoj SVM</t>
  </si>
  <si>
    <t>CPK - mobilná autorizácia eID 2.0</t>
  </si>
  <si>
    <t>CPK-autorizácia klikom</t>
  </si>
  <si>
    <t>CPK-Remote signing</t>
  </si>
  <si>
    <t>Digitálny onboarding (SvM)</t>
  </si>
  <si>
    <t>KAV 2.0-Spätná väzba</t>
  </si>
  <si>
    <t>KAV 2.0-Monitoring  dát - ŽS, ÚPVS</t>
  </si>
  <si>
    <t>OOTS-Cezhraničná výmena dôkazov (Nariadenie SDG)</t>
  </si>
  <si>
    <t>CIP 2.0 / DI</t>
  </si>
  <si>
    <t>CAMP 2.0</t>
  </si>
  <si>
    <t>Aktivácia schránky na doručovanie</t>
  </si>
  <si>
    <t>Interaktívny sprievodca-Ďalší rozvoj po dodaní MVP verzie</t>
  </si>
  <si>
    <t>Interaktívny sprievodca MVP</t>
  </si>
  <si>
    <t>IAM 3.0</t>
  </si>
  <si>
    <t>Portfólio a profil klienta 2.0</t>
  </si>
  <si>
    <t>Stotožňovanie cudzincov (EIDAS 3, okruh 2)</t>
  </si>
  <si>
    <t>eForm dizajnér+Lokátor služieb+Konštruktor</t>
  </si>
  <si>
    <t>eDESK 3.0</t>
  </si>
  <si>
    <t>CEP 3.0</t>
  </si>
  <si>
    <t>Katalóg súdnych a správnych poplatkov (platba v procese podania)</t>
  </si>
  <si>
    <t>CNM</t>
  </si>
  <si>
    <t>CZU</t>
  </si>
  <si>
    <t>COP</t>
  </si>
  <si>
    <t>Potrebná legislatívna zmena</t>
  </si>
  <si>
    <t>Komunikácia s občanom</t>
  </si>
  <si>
    <t>Jednotný a vynovený portál služieb</t>
  </si>
  <si>
    <t xml:space="preserve">Získanie spätnej väzby od občana na fungovanie ŽS </t>
  </si>
  <si>
    <t>V 1Q/2025</t>
  </si>
  <si>
    <t>V 1Q/2026</t>
  </si>
  <si>
    <t>Zjednodušenie prihlasovania pre občana</t>
  </si>
  <si>
    <t>Nové a zjednodušené elektronické žiadosti</t>
  </si>
  <si>
    <t>Notifikácie + stavy konania</t>
  </si>
  <si>
    <t>T 4Q/2025</t>
  </si>
  <si>
    <t>T 1Q/2026</t>
  </si>
  <si>
    <t>Vytvorenie elektronických formulárov</t>
  </si>
  <si>
    <t>V 4Q/2025</t>
  </si>
  <si>
    <t>Zrýchlenie procesov</t>
  </si>
  <si>
    <t>Zjednodušenie platobných procesov</t>
  </si>
  <si>
    <t>Výmena dát medzi orgánmi</t>
  </si>
  <si>
    <t>Informovaný a vyškolený personál</t>
  </si>
  <si>
    <t>Vylepšenie informačných systémov</t>
  </si>
  <si>
    <t>Proaktivita štátu</t>
  </si>
  <si>
    <t>Jednoduchý prístup k informáciam</t>
  </si>
  <si>
    <t>Prehľadné návody k ŽS</t>
  </si>
  <si>
    <t>V 3Q/2024</t>
  </si>
  <si>
    <t>V omeškaní</t>
  </si>
  <si>
    <t>Splnené</t>
  </si>
  <si>
    <t>Prebieha</t>
  </si>
  <si>
    <t>Oblasti:</t>
  </si>
  <si>
    <t>1. Proaktivita štátu</t>
  </si>
  <si>
    <t>2. Nové a zjednodušené elektronické žiadosti</t>
  </si>
  <si>
    <t>3. Jednoduchý prístup k informáciám</t>
  </si>
  <si>
    <t>4. Zrýchlenie procesov</t>
  </si>
  <si>
    <t>5. Komunikácia štátu s občanom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</si>
</sst>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sz val="11"/>
      <color rgb="FF000000"/>
      <name val="Calibri"/>
      <family val="2"/>
      <charset val="238"/>
    </font>
    <font>
      <sz val="8"/>
      <name val="Calibri"/>
      <family val="2"/>
      <scheme val="minor"/>
    </font>
    <font>
      <sz val="11"/>
      <color rgb="FF000000"/>
      <name val="Calibri"/>
      <family val="2"/>
      <charset val="238"/>
      <scheme val="minor"/>
    </font>
    <font>
      <sz val="11"/>
      <name val="Calibri"/>
      <family val="2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theme="0" tint="-0.249977111117893"/>
      <name val="Calibri"/>
      <family val="2"/>
      <scheme val="minor"/>
    </font>
    <font>
      <strike/>
      <sz val="11"/>
      <color theme="1"/>
      <name val="Calibri"/>
      <family val="2"/>
      <charset val="238"/>
      <scheme val="minor"/>
    </font>
    <font>
      <strike/>
      <sz val="11"/>
      <name val="Calibri"/>
      <family val="2"/>
      <scheme val="minor"/>
    </font>
    <font>
      <strike/>
      <sz val="11"/>
      <color theme="1"/>
      <name val="Calibri"/>
      <family val="2"/>
      <scheme val="minor"/>
    </font>
    <font>
      <strike/>
      <sz val="11"/>
      <color rgb="FF000000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strike/>
      <sz val="11"/>
      <color rgb="FFFF0000"/>
      <name val="Calibri"/>
      <family val="2"/>
      <charset val="238"/>
      <scheme val="minor"/>
    </font>
    <font>
      <sz val="11"/>
      <color rgb="FFFF0000"/>
      <name val="Calibri"/>
      <family val="2"/>
      <charset val="238"/>
    </font>
    <font>
      <strike/>
      <sz val="11"/>
      <color rgb="FF000000"/>
      <name val="Calibri"/>
      <family val="2"/>
      <scheme val="minor"/>
    </font>
    <font>
      <strike/>
      <sz val="11"/>
      <color rgb="FFFF0000"/>
      <name val="Calibri"/>
      <family val="2"/>
      <charset val="238"/>
    </font>
    <font>
      <b/>
      <sz val="12"/>
      <color theme="0"/>
      <name val="Calibri"/>
      <family val="2"/>
      <charset val="238"/>
      <scheme val="minor"/>
    </font>
    <font>
      <sz val="9"/>
      <color indexed="81"/>
      <name val="Segoe UI"/>
      <family val="2"/>
      <charset val="238"/>
    </font>
    <font>
      <b/>
      <sz val="9"/>
      <color indexed="81"/>
      <name val="Segoe UI"/>
      <family val="2"/>
      <charset val="238"/>
    </font>
    <font>
      <sz val="11"/>
      <name val="Calibri"/>
      <family val="2"/>
      <charset val="238"/>
    </font>
    <font>
      <strike/>
      <sz val="11"/>
      <name val="Calibri"/>
      <family val="2"/>
      <charset val="238"/>
      <scheme val="minor"/>
    </font>
    <font>
      <b/>
      <sz val="11"/>
      <name val="Calibri"/>
      <family val="2"/>
      <charset val="238"/>
    </font>
    <font>
      <strike/>
      <sz val="11"/>
      <name val="Calibri"/>
      <family val="2"/>
      <charset val="238"/>
    </font>
    <font>
      <i/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</font>
    <font>
      <strike/>
      <sz val="11"/>
      <color rgb="FF00B0F0"/>
      <name val="Calibri"/>
      <family val="2"/>
      <charset val="238"/>
    </font>
    <font>
      <sz val="11"/>
      <color rgb="FF00B0F0"/>
      <name val="Calibri"/>
      <family val="2"/>
      <charset val="238"/>
    </font>
    <font>
      <sz val="11"/>
      <color theme="1"/>
      <name val="Calibri"/>
      <family val="2"/>
      <charset val="238"/>
    </font>
    <font>
      <b/>
      <sz val="11"/>
      <color rgb="FF000000"/>
      <name val="Calibri"/>
      <family val="2"/>
      <charset val="238"/>
      <scheme val="minor"/>
    </font>
    <font>
      <u/>
      <sz val="11"/>
      <color theme="10"/>
      <name val="Calibri"/>
      <family val="2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color theme="0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</font>
    <font>
      <sz val="10"/>
      <name val="Calibri"/>
      <family val="2"/>
      <charset val="238"/>
      <scheme val="minor"/>
    </font>
    <font>
      <sz val="10"/>
      <color rgb="FF000000"/>
      <name val="Calibri"/>
      <family val="2"/>
      <charset val="238"/>
    </font>
    <font>
      <sz val="10"/>
      <name val="Calibri"/>
      <family val="2"/>
      <charset val="238"/>
    </font>
    <font>
      <sz val="10"/>
      <color rgb="FF00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name val="Calibri"/>
      <family val="2"/>
    </font>
    <font>
      <strike/>
      <sz val="10"/>
      <color theme="1"/>
      <name val="Calibri"/>
      <family val="2"/>
      <charset val="238"/>
      <scheme val="minor"/>
    </font>
    <font>
      <strike/>
      <sz val="10"/>
      <name val="Calibri"/>
      <family val="2"/>
      <charset val="238"/>
    </font>
    <font>
      <strike/>
      <sz val="10"/>
      <color rgb="FF000000"/>
      <name val="Calibri"/>
      <family val="2"/>
      <charset val="238"/>
    </font>
    <font>
      <b/>
      <sz val="10"/>
      <color rgb="FF000000"/>
      <name val="Aptos Narrow"/>
      <family val="2"/>
    </font>
    <font>
      <b/>
      <sz val="10"/>
      <color rgb="FFFF0000"/>
      <name val="Calibri"/>
      <family val="2"/>
      <charset val="238"/>
      <scheme val="minor"/>
    </font>
    <font>
      <b/>
      <sz val="10"/>
      <color theme="2" tint="-0.249977111117893"/>
      <name val="Calibri"/>
      <family val="2"/>
      <charset val="238"/>
      <scheme val="minor"/>
    </font>
    <font>
      <b/>
      <sz val="10"/>
      <color theme="2" tint="-9.9978637043366805E-2"/>
      <name val="Calibri"/>
      <family val="2"/>
      <charset val="238"/>
      <scheme val="minor"/>
    </font>
    <font>
      <sz val="11"/>
      <color theme="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F8CBA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A9D08E"/>
        <bgColor rgb="FF000000"/>
      </patternFill>
    </fill>
    <fill>
      <patternFill patternType="solid">
        <fgColor rgb="FFF8CBAD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theme="0" tint="-0.14999847407452621"/>
        <bgColor indexed="64"/>
      </patternFill>
    </fill>
  </fills>
  <borders count="93">
    <border>
      <left/>
      <right/>
      <top/>
      <bottom/>
      <diagonal/>
    </border>
    <border>
      <left style="dashed">
        <color theme="0" tint="-0.34998626667073579"/>
      </left>
      <right style="dashed">
        <color theme="0" tint="-0.34998626667073579"/>
      </right>
      <top style="dashed">
        <color theme="0" tint="-0.34998626667073579"/>
      </top>
      <bottom style="dashed">
        <color theme="0" tint="-0.34998626667073579"/>
      </bottom>
      <diagonal/>
    </border>
    <border>
      <left style="dashed">
        <color theme="0" tint="-0.34998626667073579"/>
      </left>
      <right style="dashed">
        <color theme="0" tint="-0.34998626667073579"/>
      </right>
      <top style="dashed">
        <color theme="0" tint="-0.34998626667073579"/>
      </top>
      <bottom/>
      <diagonal/>
    </border>
    <border>
      <left style="dashed">
        <color theme="0" tint="-0.34998626667073579"/>
      </left>
      <right style="dashed">
        <color theme="0" tint="-0.34998626667073579"/>
      </right>
      <top/>
      <bottom style="dashed">
        <color theme="0" tint="-0.34998626667073579"/>
      </bottom>
      <diagonal/>
    </border>
    <border>
      <left style="dashed">
        <color theme="0" tint="-0.34998626667073579"/>
      </left>
      <right style="dashed">
        <color theme="0" tint="-0.34998626667073579"/>
      </right>
      <top/>
      <bottom/>
      <diagonal/>
    </border>
    <border>
      <left/>
      <right style="dashed">
        <color theme="0" tint="-0.34998626667073579"/>
      </right>
      <top style="dashed">
        <color theme="0" tint="-0.34998626667073579"/>
      </top>
      <bottom style="dashed">
        <color theme="0" tint="-0.34998626667073579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/>
      <diagonal/>
    </border>
    <border>
      <left style="medium">
        <color theme="0" tint="-0.499984740745262"/>
      </left>
      <right style="dashed">
        <color theme="0" tint="-0.34998626667073579"/>
      </right>
      <top style="dashed">
        <color theme="0" tint="-0.34998626667073579"/>
      </top>
      <bottom style="dashed">
        <color theme="0" tint="-0.34998626667073579"/>
      </bottom>
      <diagonal/>
    </border>
    <border>
      <left style="medium">
        <color theme="0" tint="-0.499984740745262"/>
      </left>
      <right style="dashed">
        <color theme="0" tint="-0.34998626667073579"/>
      </right>
      <top style="dashed">
        <color theme="0" tint="-0.34998626667073579"/>
      </top>
      <bottom style="medium">
        <color theme="0" tint="-0.499984740745262"/>
      </bottom>
      <diagonal/>
    </border>
    <border>
      <left style="medium">
        <color theme="0" tint="-0.499984740745262"/>
      </left>
      <right style="dashed">
        <color theme="0" tint="-0.34998626667073579"/>
      </right>
      <top/>
      <bottom style="dashed">
        <color theme="0" tint="-0.34998626667073579"/>
      </bottom>
      <diagonal/>
    </border>
    <border>
      <left style="medium">
        <color theme="0" tint="-0.499984740745262"/>
      </left>
      <right/>
      <top/>
      <bottom style="medium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 style="medium">
        <color theme="0" tint="-0.499984740745262"/>
      </right>
      <top/>
      <bottom style="medium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dashed">
        <color theme="0" tint="-0.34998626667073579"/>
      </top>
      <bottom style="dashed">
        <color theme="0" tint="-0.34998626667073579"/>
      </bottom>
      <diagonal/>
    </border>
    <border>
      <left style="medium">
        <color theme="0" tint="-0.499984740745262"/>
      </left>
      <right style="medium">
        <color theme="0" tint="-0.499984740745262"/>
      </right>
      <top style="dashed">
        <color theme="0" tint="-0.34998626667073579"/>
      </top>
      <bottom style="medium">
        <color theme="0" tint="-0.499984740745262"/>
      </bottom>
      <diagonal/>
    </border>
    <border>
      <left style="medium">
        <color theme="0" tint="-0.499984740745262"/>
      </left>
      <right style="dashed">
        <color theme="0" tint="-0.34998626667073579"/>
      </right>
      <top style="medium">
        <color theme="0" tint="-0.499984740745262"/>
      </top>
      <bottom style="dashed">
        <color theme="0" tint="-0.34998626667073579"/>
      </bottom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dashed">
        <color theme="0" tint="-0.34998626667073579"/>
      </bottom>
      <diagonal/>
    </border>
    <border>
      <left style="dashed">
        <color theme="0" tint="-0.34998626667073579"/>
      </left>
      <right/>
      <top style="dashed">
        <color theme="0" tint="-0.34998626667073579"/>
      </top>
      <bottom style="dashed">
        <color theme="0" tint="-0.34998626667073579"/>
      </bottom>
      <diagonal/>
    </border>
    <border>
      <left style="medium">
        <color theme="0" tint="-0.499984740745262"/>
      </left>
      <right style="dashed">
        <color theme="0" tint="-0.34998626667073579"/>
      </right>
      <top/>
      <bottom/>
      <diagonal/>
    </border>
    <border>
      <left style="medium">
        <color theme="0" tint="-0.499984740745262"/>
      </left>
      <right style="medium">
        <color theme="0" tint="-0.499984740745262"/>
      </right>
      <top/>
      <bottom/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 style="dashed">
        <color theme="0" tint="-0.34998626667073579"/>
      </right>
      <top/>
      <bottom style="medium">
        <color theme="0" tint="-0.499984740745262"/>
      </bottom>
      <diagonal/>
    </border>
    <border>
      <left style="medium">
        <color theme="0" tint="-0.499984740745262"/>
      </left>
      <right style="dashed">
        <color theme="0" tint="-0.34998626667073579"/>
      </right>
      <top style="medium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 style="dashed">
        <color theme="0" tint="-0.34998626667073579"/>
      </right>
      <top style="medium">
        <color theme="0" tint="-0.499984740745262"/>
      </top>
      <bottom/>
      <diagonal/>
    </border>
    <border>
      <left/>
      <right/>
      <top/>
      <bottom style="medium">
        <color rgb="FF757171"/>
      </bottom>
      <diagonal/>
    </border>
    <border>
      <left/>
      <right/>
      <top style="medium">
        <color theme="0" tint="-0.499984740745262"/>
      </top>
      <bottom style="medium">
        <color theme="0" tint="-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/>
      <right style="medium">
        <color theme="0" tint="-0.499984740745262"/>
      </right>
      <top/>
      <bottom style="medium">
        <color theme="0" tint="-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1" tint="0.499984740745262"/>
      </top>
      <bottom/>
      <diagonal/>
    </border>
    <border>
      <left style="dashed">
        <color theme="2" tint="-0.249977111117893"/>
      </left>
      <right/>
      <top style="dashed">
        <color theme="2" tint="-0.249977111117893"/>
      </top>
      <bottom style="dashed">
        <color theme="2" tint="-0.249977111117893"/>
      </bottom>
      <diagonal/>
    </border>
    <border>
      <left/>
      <right/>
      <top style="dashed">
        <color theme="2" tint="-0.249977111117893"/>
      </top>
      <bottom style="dashed">
        <color theme="2" tint="-0.249977111117893"/>
      </bottom>
      <diagonal/>
    </border>
    <border>
      <left/>
      <right style="dashed">
        <color theme="2" tint="-0.249977111117893"/>
      </right>
      <top style="dashed">
        <color theme="2" tint="-0.249977111117893"/>
      </top>
      <bottom style="dashed">
        <color theme="2" tint="-0.249977111117893"/>
      </bottom>
      <diagonal/>
    </border>
    <border>
      <left style="dashed">
        <color theme="2" tint="-0.249977111117893"/>
      </left>
      <right style="dashed">
        <color theme="2" tint="-0.249977111117893"/>
      </right>
      <top/>
      <bottom style="dashed">
        <color theme="2" tint="-0.249977111117893"/>
      </bottom>
      <diagonal/>
    </border>
    <border>
      <left style="dashed">
        <color theme="2" tint="-0.249977111117893"/>
      </left>
      <right/>
      <top/>
      <bottom style="dashed">
        <color theme="2" tint="-0.249977111117893"/>
      </bottom>
      <diagonal/>
    </border>
    <border>
      <left/>
      <right style="dashed">
        <color theme="2" tint="-0.249977111117893"/>
      </right>
      <top/>
      <bottom style="dashed">
        <color theme="2" tint="-0.249977111117893"/>
      </bottom>
      <diagonal/>
    </border>
    <border>
      <left style="dashed">
        <color theme="2" tint="-0.249977111117893"/>
      </left>
      <right style="dashed">
        <color theme="2" tint="-0.249977111117893"/>
      </right>
      <top style="dashed">
        <color theme="2" tint="-0.249977111117893"/>
      </top>
      <bottom style="dashed">
        <color theme="2" tint="-0.249977111117893"/>
      </bottom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1" tint="0.499984740745262"/>
      </top>
      <bottom style="dashed">
        <color theme="0" tint="-0.34998626667073579"/>
      </bottom>
      <diagonal/>
    </border>
    <border>
      <left style="medium">
        <color theme="1" tint="0.499984740745262"/>
      </left>
      <right style="medium">
        <color theme="1" tint="0.499984740745262"/>
      </right>
      <top style="dashed">
        <color theme="0" tint="-0.34998626667073579"/>
      </top>
      <bottom style="dashed">
        <color theme="0" tint="-0.34998626667073579"/>
      </bottom>
      <diagonal/>
    </border>
    <border>
      <left style="medium">
        <color theme="1" tint="0.499984740745262"/>
      </left>
      <right style="medium">
        <color theme="1" tint="0.499984740745262"/>
      </right>
      <top style="dashed">
        <color theme="0" tint="-0.34998626667073579"/>
      </top>
      <bottom/>
      <diagonal/>
    </border>
    <border>
      <left style="medium">
        <color theme="1" tint="0.499984740745262"/>
      </left>
      <right style="medium">
        <color theme="1" tint="0.499984740745262"/>
      </right>
      <top/>
      <bottom style="medium">
        <color theme="1" tint="0.499984740745262"/>
      </bottom>
      <diagonal/>
    </border>
    <border>
      <left/>
      <right style="dashed">
        <color theme="0" tint="-0.34998626667073579"/>
      </right>
      <top style="dashed">
        <color theme="0" tint="-0.34998626667073579"/>
      </top>
      <bottom/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1" tint="0.499984740745262"/>
      </top>
      <bottom style="dashed">
        <color theme="1" tint="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 style="dashed">
        <color theme="1" tint="0.499984740745262"/>
      </top>
      <bottom/>
      <diagonal/>
    </border>
    <border>
      <left style="medium">
        <color theme="0" tint="-0.499984740745262"/>
      </left>
      <right/>
      <top style="hair">
        <color theme="0" tint="-0.499984740745262"/>
      </top>
      <bottom style="medium">
        <color theme="0" tint="-0.499984740745262"/>
      </bottom>
      <diagonal/>
    </border>
    <border>
      <left style="dashed">
        <color theme="0" tint="-0.34998626667073579"/>
      </left>
      <right style="thin">
        <color rgb="FF000000"/>
      </right>
      <top style="dashed">
        <color theme="0" tint="-0.34998626667073579"/>
      </top>
      <bottom style="dashed">
        <color theme="0" tint="-0.34998626667073579"/>
      </bottom>
      <diagonal/>
    </border>
    <border>
      <left style="thin">
        <color rgb="FF000000"/>
      </left>
      <right style="dashed">
        <color theme="0" tint="-0.34998626667073579"/>
      </right>
      <top style="dashed">
        <color theme="0" tint="-0.34998626667073579"/>
      </top>
      <bottom/>
      <diagonal/>
    </border>
    <border>
      <left style="thin">
        <color rgb="FF000000"/>
      </left>
      <right style="dashed">
        <color theme="0" tint="-0.34998626667073579"/>
      </right>
      <top style="dashed">
        <color theme="0" tint="-0.34998626667073579"/>
      </top>
      <bottom style="dashed">
        <color theme="0" tint="-0.34998626667073579"/>
      </bottom>
      <diagonal/>
    </border>
    <border>
      <left style="dashed">
        <color theme="0" tint="-0.34998626667073579"/>
      </left>
      <right style="thin">
        <color rgb="FF000000"/>
      </right>
      <top style="dashed">
        <color theme="0" tint="-0.34998626667073579"/>
      </top>
      <bottom/>
      <diagonal/>
    </border>
    <border>
      <left style="thin">
        <color rgb="FF000000"/>
      </left>
      <right style="dashed">
        <color theme="0" tint="-0.34998626667073579"/>
      </right>
      <top style="thin">
        <color rgb="FF000000"/>
      </top>
      <bottom style="dashed">
        <color theme="0" tint="-0.34998626667073579"/>
      </bottom>
      <diagonal/>
    </border>
    <border>
      <left style="dashed">
        <color theme="0" tint="-0.34998626667073579"/>
      </left>
      <right style="dashed">
        <color theme="0" tint="-0.34998626667073579"/>
      </right>
      <top style="thin">
        <color rgb="FF000000"/>
      </top>
      <bottom style="dashed">
        <color theme="0" tint="-0.34998626667073579"/>
      </bottom>
      <diagonal/>
    </border>
    <border>
      <left style="dashed">
        <color theme="0" tint="-0.34998626667073579"/>
      </left>
      <right style="thin">
        <color rgb="FF000000"/>
      </right>
      <top style="thin">
        <color rgb="FF000000"/>
      </top>
      <bottom style="dashed">
        <color theme="0" tint="-0.34998626667073579"/>
      </bottom>
      <diagonal/>
    </border>
    <border>
      <left/>
      <right style="dashed">
        <color theme="0" tint="-0.34998626667073579"/>
      </right>
      <top style="thin">
        <color rgb="FF000000"/>
      </top>
      <bottom style="dashed">
        <color theme="0" tint="-0.34998626667073579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dashed">
        <color theme="0" tint="-0.34998626667073579"/>
      </right>
      <top/>
      <bottom/>
      <diagonal/>
    </border>
    <border>
      <left style="thin">
        <color rgb="FF000000"/>
      </left>
      <right style="dashed">
        <color theme="0" tint="-0.34998626667073579"/>
      </right>
      <top/>
      <bottom style="dashed">
        <color theme="0" tint="-0.34998626667073579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dashed">
        <color theme="0" tint="-0.34998626667073579"/>
      </right>
      <top style="dashed">
        <color theme="0" tint="-0.34998626667073579"/>
      </top>
      <bottom style="thin">
        <color rgb="FF000000"/>
      </bottom>
      <diagonal/>
    </border>
    <border>
      <left style="dashed">
        <color theme="0" tint="-0.34998626667073579"/>
      </left>
      <right style="dashed">
        <color theme="0" tint="-0.34998626667073579"/>
      </right>
      <top style="dashed">
        <color theme="0" tint="-0.34998626667073579"/>
      </top>
      <bottom style="thin">
        <color rgb="FF000000"/>
      </bottom>
      <diagonal/>
    </border>
    <border>
      <left style="dashed">
        <color theme="0" tint="-0.34998626667073579"/>
      </left>
      <right style="thin">
        <color rgb="FF000000"/>
      </right>
      <top/>
      <bottom style="dashed">
        <color theme="0" tint="-0.34998626667073579"/>
      </bottom>
      <diagonal/>
    </border>
    <border>
      <left/>
      <right style="dashed">
        <color theme="0" tint="-0.34998626667073579"/>
      </right>
      <top/>
      <bottom style="dashed">
        <color theme="0" tint="-0.34998626667073579"/>
      </bottom>
      <diagonal/>
    </border>
    <border>
      <left/>
      <right/>
      <top/>
      <bottom style="thin">
        <color rgb="FF000000"/>
      </bottom>
      <diagonal/>
    </border>
    <border>
      <left style="dashed">
        <color theme="0" tint="-0.34998626667073579"/>
      </left>
      <right style="thin">
        <color rgb="FF000000"/>
      </right>
      <top style="dashed">
        <color theme="0" tint="-0.34998626667073579"/>
      </top>
      <bottom style="thin">
        <color rgb="FF000000"/>
      </bottom>
      <diagonal/>
    </border>
    <border>
      <left/>
      <right style="dashed">
        <color theme="0" tint="-0.34998626667073579"/>
      </right>
      <top style="dashed">
        <color theme="0" tint="-0.34998626667073579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dashed">
        <color theme="0" tint="-0.34998626667073579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4">
    <xf numFmtId="0" fontId="0" fillId="0" borderId="0"/>
    <xf numFmtId="0" fontId="4" fillId="0" borderId="0"/>
    <xf numFmtId="0" fontId="36" fillId="0" borderId="0" applyNumberFormat="0" applyFill="0" applyBorder="0" applyAlignment="0" applyProtection="0"/>
    <xf numFmtId="0" fontId="54" fillId="0" borderId="0"/>
  </cellStyleXfs>
  <cellXfs count="340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12" fillId="0" borderId="0" xfId="0" applyFont="1" applyAlignment="1">
      <alignment vertical="center" wrapText="1"/>
    </xf>
    <xf numFmtId="0" fontId="12" fillId="0" borderId="0" xfId="0" applyFont="1" applyAlignment="1">
      <alignment horizontal="left" vertical="center" wrapText="1"/>
    </xf>
    <xf numFmtId="0" fontId="10" fillId="0" borderId="0" xfId="0" applyFont="1" applyAlignment="1">
      <alignment vertical="center" wrapText="1"/>
    </xf>
    <xf numFmtId="0" fontId="11" fillId="0" borderId="0" xfId="0" applyFont="1" applyAlignment="1">
      <alignment horizontal="center" vertical="center" wrapText="1"/>
    </xf>
    <xf numFmtId="0" fontId="8" fillId="0" borderId="9" xfId="0" applyFont="1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0" fillId="0" borderId="14" xfId="0" applyBorder="1" applyAlignment="1">
      <alignment horizontal="left" vertical="center" wrapText="1"/>
    </xf>
    <xf numFmtId="0" fontId="8" fillId="0" borderId="18" xfId="0" applyFont="1" applyBorder="1" applyAlignment="1">
      <alignment horizontal="left" vertical="center" wrapText="1"/>
    </xf>
    <xf numFmtId="0" fontId="0" fillId="0" borderId="19" xfId="0" applyBorder="1" applyAlignment="1">
      <alignment vertical="center" wrapText="1"/>
    </xf>
    <xf numFmtId="0" fontId="8" fillId="0" borderId="18" xfId="0" applyFont="1" applyBorder="1" applyAlignment="1">
      <alignment vertical="center" wrapText="1"/>
    </xf>
    <xf numFmtId="0" fontId="0" fillId="0" borderId="19" xfId="0" applyBorder="1" applyAlignment="1">
      <alignment horizontal="left" vertical="center" wrapText="1"/>
    </xf>
    <xf numFmtId="0" fontId="0" fillId="0" borderId="16" xfId="0" applyBorder="1" applyAlignment="1">
      <alignment vertical="center" wrapText="1"/>
    </xf>
    <xf numFmtId="0" fontId="8" fillId="0" borderId="15" xfId="0" applyFont="1" applyBorder="1" applyAlignment="1">
      <alignment vertical="center" wrapText="1"/>
    </xf>
    <xf numFmtId="0" fontId="0" fillId="0" borderId="16" xfId="0" applyBorder="1" applyAlignment="1">
      <alignment horizontal="left" vertical="center" wrapText="1"/>
    </xf>
    <xf numFmtId="0" fontId="8" fillId="0" borderId="21" xfId="0" applyFont="1" applyBorder="1" applyAlignment="1">
      <alignment vertical="center" wrapText="1"/>
    </xf>
    <xf numFmtId="0" fontId="8" fillId="0" borderId="22" xfId="0" applyFont="1" applyBorder="1" applyAlignment="1">
      <alignment horizontal="left" vertical="center" wrapText="1"/>
    </xf>
    <xf numFmtId="0" fontId="0" fillId="0" borderId="20" xfId="0" applyBorder="1" applyAlignment="1">
      <alignment vertical="center" wrapText="1"/>
    </xf>
    <xf numFmtId="0" fontId="8" fillId="0" borderId="22" xfId="0" applyFont="1" applyBorder="1" applyAlignment="1">
      <alignment vertical="center" wrapText="1"/>
    </xf>
    <xf numFmtId="0" fontId="0" fillId="0" borderId="20" xfId="0" applyBorder="1" applyAlignment="1">
      <alignment horizontal="left" vertical="center" wrapText="1"/>
    </xf>
    <xf numFmtId="0" fontId="8" fillId="0" borderId="23" xfId="0" applyFont="1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8" fillId="0" borderId="23" xfId="0" applyFont="1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9" fillId="0" borderId="0" xfId="0" applyFont="1" applyAlignment="1">
      <alignment horizontal="left" vertical="center" wrapText="1"/>
    </xf>
    <xf numFmtId="0" fontId="14" fillId="0" borderId="18" xfId="0" applyFont="1" applyBorder="1" applyAlignment="1">
      <alignment horizontal="left" vertical="center" wrapText="1"/>
    </xf>
    <xf numFmtId="0" fontId="15" fillId="0" borderId="19" xfId="0" applyFont="1" applyBorder="1" applyAlignment="1">
      <alignment horizontal="left" vertical="center" wrapText="1"/>
    </xf>
    <xf numFmtId="0" fontId="14" fillId="0" borderId="18" xfId="0" applyFont="1" applyBorder="1" applyAlignment="1">
      <alignment vertical="center" wrapText="1"/>
    </xf>
    <xf numFmtId="0" fontId="15" fillId="0" borderId="19" xfId="0" applyFont="1" applyBorder="1" applyAlignment="1">
      <alignment vertical="center" wrapText="1"/>
    </xf>
    <xf numFmtId="0" fontId="0" fillId="0" borderId="0" xfId="0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8" fillId="3" borderId="0" xfId="0" applyFont="1" applyFill="1" applyAlignment="1">
      <alignment vertical="center" wrapText="1"/>
    </xf>
    <xf numFmtId="0" fontId="8" fillId="4" borderId="0" xfId="0" applyFont="1" applyFill="1" applyAlignment="1">
      <alignment horizontal="center" vertical="center" wrapText="1"/>
    </xf>
    <xf numFmtId="0" fontId="8" fillId="5" borderId="0" xfId="0" applyFont="1" applyFill="1" applyAlignment="1">
      <alignment vertical="center"/>
    </xf>
    <xf numFmtId="0" fontId="12" fillId="0" borderId="24" xfId="0" applyFont="1" applyBorder="1" applyAlignment="1">
      <alignment horizontal="left" vertical="center" wrapText="1"/>
    </xf>
    <xf numFmtId="0" fontId="0" fillId="0" borderId="24" xfId="0" applyBorder="1" applyAlignment="1">
      <alignment horizontal="left" vertical="center" wrapText="1"/>
    </xf>
    <xf numFmtId="0" fontId="12" fillId="0" borderId="24" xfId="0" applyFont="1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17" fillId="0" borderId="0" xfId="0" applyFont="1" applyAlignment="1">
      <alignment vertical="center"/>
    </xf>
    <xf numFmtId="0" fontId="15" fillId="0" borderId="0" xfId="0" applyFont="1" applyAlignment="1">
      <alignment wrapText="1"/>
    </xf>
    <xf numFmtId="0" fontId="14" fillId="0" borderId="22" xfId="0" applyFont="1" applyBorder="1" applyAlignment="1">
      <alignment horizontal="left" vertical="center" wrapText="1"/>
    </xf>
    <xf numFmtId="0" fontId="15" fillId="0" borderId="20" xfId="0" applyFont="1" applyBorder="1" applyAlignment="1">
      <alignment horizontal="left" vertical="center" wrapText="1"/>
    </xf>
    <xf numFmtId="0" fontId="14" fillId="0" borderId="22" xfId="0" applyFont="1" applyBorder="1" applyAlignment="1">
      <alignment vertical="center" wrapText="1"/>
    </xf>
    <xf numFmtId="0" fontId="15" fillId="0" borderId="20" xfId="0" applyFont="1" applyBorder="1" applyAlignment="1">
      <alignment vertical="center" wrapText="1"/>
    </xf>
    <xf numFmtId="0" fontId="15" fillId="0" borderId="0" xfId="0" applyFont="1" applyAlignment="1">
      <alignment vertical="center" wrapText="1"/>
    </xf>
    <xf numFmtId="0" fontId="14" fillId="0" borderId="9" xfId="0" applyFont="1" applyBorder="1" applyAlignment="1">
      <alignment vertical="center" wrapText="1"/>
    </xf>
    <xf numFmtId="0" fontId="15" fillId="0" borderId="13" xfId="0" applyFont="1" applyBorder="1" applyAlignment="1">
      <alignment vertical="center" wrapText="1"/>
    </xf>
    <xf numFmtId="0" fontId="14" fillId="0" borderId="21" xfId="0" applyFont="1" applyBorder="1" applyAlignment="1">
      <alignment vertical="center" wrapText="1"/>
    </xf>
    <xf numFmtId="0" fontId="15" fillId="0" borderId="14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8" fillId="0" borderId="25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8" fillId="0" borderId="10" xfId="0" applyFont="1" applyBorder="1" applyAlignment="1">
      <alignment vertical="center" wrapText="1"/>
    </xf>
    <xf numFmtId="0" fontId="0" fillId="0" borderId="26" xfId="0" applyBorder="1" applyAlignment="1">
      <alignment horizontal="left" vertical="center" wrapText="1"/>
    </xf>
    <xf numFmtId="0" fontId="8" fillId="0" borderId="27" xfId="0" applyFont="1" applyBorder="1" applyAlignment="1">
      <alignment horizontal="left" vertical="center" wrapText="1"/>
    </xf>
    <xf numFmtId="0" fontId="0" fillId="0" borderId="28" xfId="0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29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2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35" xfId="0" applyBorder="1" applyAlignment="1">
      <alignment horizontal="center" vertical="center"/>
    </xf>
    <xf numFmtId="0" fontId="0" fillId="0" borderId="35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35" xfId="0" applyBorder="1" applyAlignment="1">
      <alignment vertical="center"/>
    </xf>
    <xf numFmtId="0" fontId="21" fillId="0" borderId="0" xfId="0" applyFont="1" applyAlignment="1">
      <alignment vertical="center"/>
    </xf>
    <xf numFmtId="10" fontId="0" fillId="0" borderId="35" xfId="0" applyNumberFormat="1" applyBorder="1" applyAlignment="1">
      <alignment horizontal="center" vertical="center"/>
    </xf>
    <xf numFmtId="10" fontId="0" fillId="0" borderId="0" xfId="0" applyNumberFormat="1" applyAlignment="1">
      <alignment horizontal="center" vertical="center"/>
    </xf>
    <xf numFmtId="0" fontId="7" fillId="0" borderId="36" xfId="0" applyFont="1" applyBorder="1" applyAlignment="1">
      <alignment horizontal="left" vertical="center" wrapText="1"/>
    </xf>
    <xf numFmtId="0" fontId="7" fillId="0" borderId="37" xfId="0" applyFont="1" applyBorder="1" applyAlignment="1">
      <alignment horizontal="left" vertical="center" wrapText="1"/>
    </xf>
    <xf numFmtId="0" fontId="5" fillId="0" borderId="36" xfId="0" applyFont="1" applyBorder="1" applyAlignment="1">
      <alignment horizontal="left" vertical="center" wrapText="1"/>
    </xf>
    <xf numFmtId="0" fontId="5" fillId="0" borderId="37" xfId="0" applyFont="1" applyBorder="1" applyAlignment="1">
      <alignment horizontal="left" vertical="center" wrapText="1"/>
    </xf>
    <xf numFmtId="0" fontId="19" fillId="0" borderId="37" xfId="0" applyFont="1" applyBorder="1" applyAlignment="1">
      <alignment horizontal="left" vertical="center" wrapText="1"/>
    </xf>
    <xf numFmtId="0" fontId="16" fillId="0" borderId="28" xfId="0" applyFont="1" applyBorder="1" applyAlignment="1">
      <alignment horizontal="left" vertical="center" wrapText="1"/>
    </xf>
    <xf numFmtId="0" fontId="7" fillId="0" borderId="38" xfId="0" applyFont="1" applyBorder="1" applyAlignment="1">
      <alignment horizontal="left" vertical="center" wrapText="1"/>
    </xf>
    <xf numFmtId="0" fontId="9" fillId="0" borderId="28" xfId="0" applyFont="1" applyBorder="1" applyAlignment="1">
      <alignment horizontal="left" vertical="center" wrapText="1"/>
    </xf>
    <xf numFmtId="0" fontId="13" fillId="0" borderId="28" xfId="0" applyFont="1" applyBorder="1" applyAlignment="1">
      <alignment horizontal="left" vertical="center" wrapText="1"/>
    </xf>
    <xf numFmtId="0" fontId="7" fillId="0" borderId="28" xfId="0" applyFont="1" applyBorder="1" applyAlignment="1">
      <alignment horizontal="left" vertical="center" wrapText="1"/>
    </xf>
    <xf numFmtId="0" fontId="19" fillId="0" borderId="38" xfId="0" applyFont="1" applyBorder="1" applyAlignment="1">
      <alignment horizontal="left" vertical="center" wrapText="1"/>
    </xf>
    <xf numFmtId="0" fontId="18" fillId="0" borderId="28" xfId="0" applyFont="1" applyBorder="1" applyAlignment="1">
      <alignment horizontal="left" vertical="center" wrapText="1"/>
    </xf>
    <xf numFmtId="0" fontId="20" fillId="0" borderId="39" xfId="0" applyFont="1" applyBorder="1" applyAlignment="1">
      <alignment horizontal="left" vertical="center" wrapText="1"/>
    </xf>
    <xf numFmtId="0" fontId="8" fillId="0" borderId="26" xfId="0" applyFont="1" applyBorder="1" applyAlignment="1">
      <alignment vertical="center"/>
    </xf>
    <xf numFmtId="0" fontId="8" fillId="0" borderId="43" xfId="0" applyFont="1" applyBorder="1" applyAlignment="1">
      <alignment vertical="center" wrapText="1"/>
    </xf>
    <xf numFmtId="0" fontId="11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26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/>
    </xf>
    <xf numFmtId="0" fontId="2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vertical="center" wrapText="1"/>
    </xf>
    <xf numFmtId="0" fontId="9" fillId="0" borderId="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/>
    </xf>
    <xf numFmtId="0" fontId="26" fillId="0" borderId="2" xfId="0" applyFont="1" applyBorder="1" applyAlignment="1">
      <alignment horizontal="left" vertical="center" wrapText="1"/>
    </xf>
    <xf numFmtId="0" fontId="26" fillId="6" borderId="1" xfId="0" applyFont="1" applyFill="1" applyBorder="1" applyAlignment="1">
      <alignment horizontal="left" vertical="center" wrapText="1"/>
    </xf>
    <xf numFmtId="0" fontId="9" fillId="6" borderId="0" xfId="0" applyFont="1" applyFill="1" applyAlignment="1">
      <alignment horizontal="left" vertical="center"/>
    </xf>
    <xf numFmtId="0" fontId="26" fillId="0" borderId="5" xfId="0" applyFont="1" applyBorder="1" applyAlignment="1">
      <alignment horizontal="left" vertical="center" wrapText="1"/>
    </xf>
    <xf numFmtId="0" fontId="28" fillId="6" borderId="1" xfId="0" applyFont="1" applyFill="1" applyBorder="1" applyAlignment="1">
      <alignment horizontal="left" vertical="center" wrapText="1"/>
    </xf>
    <xf numFmtId="0" fontId="26" fillId="0" borderId="0" xfId="0" applyFont="1" applyAlignment="1">
      <alignment horizontal="left" vertical="center" wrapText="1"/>
    </xf>
    <xf numFmtId="0" fontId="9" fillId="0" borderId="4" xfId="0" applyFont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0" fontId="9" fillId="8" borderId="1" xfId="0" applyFont="1" applyFill="1" applyBorder="1" applyAlignment="1">
      <alignment horizontal="left" vertical="center" wrapText="1"/>
    </xf>
    <xf numFmtId="0" fontId="11" fillId="8" borderId="1" xfId="0" applyFont="1" applyFill="1" applyBorder="1" applyAlignment="1">
      <alignment horizontal="left" vertical="center" wrapText="1"/>
    </xf>
    <xf numFmtId="0" fontId="9" fillId="8" borderId="2" xfId="0" applyFont="1" applyFill="1" applyBorder="1" applyAlignment="1">
      <alignment vertical="center" wrapText="1"/>
    </xf>
    <xf numFmtId="0" fontId="9" fillId="8" borderId="1" xfId="0" applyFont="1" applyFill="1" applyBorder="1" applyAlignment="1">
      <alignment horizontal="left" vertical="center"/>
    </xf>
    <xf numFmtId="0" fontId="26" fillId="8" borderId="1" xfId="0" applyFont="1" applyFill="1" applyBorder="1" applyAlignment="1">
      <alignment horizontal="left" vertical="center" wrapText="1"/>
    </xf>
    <xf numFmtId="0" fontId="20" fillId="0" borderId="1" xfId="0" applyFont="1" applyBorder="1" applyAlignment="1">
      <alignment horizontal="left" vertical="center" wrapText="1"/>
    </xf>
    <xf numFmtId="0" fontId="18" fillId="0" borderId="0" xfId="0" applyFont="1" applyAlignment="1">
      <alignment horizontal="left" vertical="center"/>
    </xf>
    <xf numFmtId="0" fontId="22" fillId="0" borderId="1" xfId="0" applyFont="1" applyBorder="1" applyAlignment="1">
      <alignment horizontal="left" vertical="center" wrapText="1"/>
    </xf>
    <xf numFmtId="0" fontId="11" fillId="0" borderId="4" xfId="0" applyFont="1" applyBorder="1" applyAlignment="1">
      <alignment vertical="center" wrapText="1"/>
    </xf>
    <xf numFmtId="0" fontId="9" fillId="0" borderId="3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/>
    </xf>
    <xf numFmtId="0" fontId="26" fillId="0" borderId="3" xfId="0" applyFont="1" applyBorder="1" applyAlignment="1">
      <alignment horizontal="left" vertical="center" wrapText="1"/>
    </xf>
    <xf numFmtId="0" fontId="30" fillId="0" borderId="1" xfId="0" applyFont="1" applyBorder="1" applyAlignment="1">
      <alignment horizontal="left" vertical="center" wrapText="1"/>
    </xf>
    <xf numFmtId="0" fontId="28" fillId="0" borderId="1" xfId="0" applyFont="1" applyBorder="1" applyAlignment="1">
      <alignment horizontal="left" vertical="center" wrapText="1"/>
    </xf>
    <xf numFmtId="0" fontId="9" fillId="0" borderId="17" xfId="0" applyFont="1" applyBorder="1" applyAlignment="1">
      <alignment horizontal="left" vertical="center" wrapText="1"/>
    </xf>
    <xf numFmtId="0" fontId="26" fillId="0" borderId="1" xfId="0" applyFont="1" applyBorder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26" fillId="0" borderId="2" xfId="0" applyFont="1" applyBorder="1" applyAlignment="1">
      <alignment horizontal="left" vertical="center"/>
    </xf>
    <xf numFmtId="0" fontId="26" fillId="0" borderId="4" xfId="0" applyFont="1" applyBorder="1" applyAlignment="1">
      <alignment vertical="center" wrapText="1"/>
    </xf>
    <xf numFmtId="0" fontId="32" fillId="0" borderId="1" xfId="0" applyFont="1" applyBorder="1" applyAlignment="1">
      <alignment horizontal="left" vertical="center" wrapText="1"/>
    </xf>
    <xf numFmtId="0" fontId="5" fillId="8" borderId="1" xfId="0" applyFont="1" applyFill="1" applyBorder="1" applyAlignment="1">
      <alignment horizontal="left" vertical="center" wrapText="1"/>
    </xf>
    <xf numFmtId="0" fontId="34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34" fillId="6" borderId="1" xfId="0" applyFont="1" applyFill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 wrapText="1"/>
    </xf>
    <xf numFmtId="0" fontId="26" fillId="0" borderId="44" xfId="0" applyFont="1" applyBorder="1" applyAlignment="1">
      <alignment horizontal="left" vertical="center" wrapText="1"/>
    </xf>
    <xf numFmtId="0" fontId="26" fillId="0" borderId="58" xfId="0" applyFont="1" applyBorder="1" applyAlignment="1">
      <alignment horizontal="left" vertical="center" wrapText="1"/>
    </xf>
    <xf numFmtId="0" fontId="28" fillId="0" borderId="58" xfId="0" applyFont="1" applyBorder="1" applyAlignment="1">
      <alignment horizontal="left" vertical="center" wrapText="1"/>
    </xf>
    <xf numFmtId="0" fontId="34" fillId="0" borderId="58" xfId="0" applyFont="1" applyBorder="1" applyAlignment="1">
      <alignment horizontal="left" vertical="center" wrapText="1"/>
    </xf>
    <xf numFmtId="0" fontId="26" fillId="0" borderId="59" xfId="0" applyFont="1" applyBorder="1" applyAlignment="1">
      <alignment horizontal="left" vertical="center" wrapText="1"/>
    </xf>
    <xf numFmtId="0" fontId="26" fillId="0" borderId="60" xfId="0" applyFont="1" applyBorder="1" applyAlignment="1">
      <alignment horizontal="left" vertical="center" wrapText="1"/>
    </xf>
    <xf numFmtId="0" fontId="23" fillId="7" borderId="48" xfId="0" applyFont="1" applyFill="1" applyBorder="1" applyAlignment="1">
      <alignment horizontal="center" vertical="center" wrapText="1"/>
    </xf>
    <xf numFmtId="0" fontId="23" fillId="7" borderId="49" xfId="0" applyFont="1" applyFill="1" applyBorder="1" applyAlignment="1">
      <alignment horizontal="center" vertical="center" wrapText="1"/>
    </xf>
    <xf numFmtId="0" fontId="23" fillId="7" borderId="50" xfId="0" applyFont="1" applyFill="1" applyBorder="1" applyAlignment="1">
      <alignment horizontal="center" vertical="center" wrapText="1"/>
    </xf>
    <xf numFmtId="0" fontId="20" fillId="0" borderId="44" xfId="0" applyFont="1" applyBorder="1" applyAlignment="1">
      <alignment horizontal="left" vertical="center" wrapText="1"/>
    </xf>
    <xf numFmtId="0" fontId="9" fillId="0" borderId="56" xfId="0" applyFont="1" applyBorder="1" applyAlignment="1">
      <alignment horizontal="left" vertical="center"/>
    </xf>
    <xf numFmtId="0" fontId="9" fillId="0" borderId="56" xfId="0" applyFont="1" applyBorder="1" applyAlignment="1">
      <alignment horizontal="left" vertical="center" wrapText="1"/>
    </xf>
    <xf numFmtId="0" fontId="26" fillId="8" borderId="44" xfId="0" applyFont="1" applyFill="1" applyBorder="1" applyAlignment="1">
      <alignment horizontal="left" vertical="center" wrapText="1"/>
    </xf>
    <xf numFmtId="0" fontId="31" fillId="0" borderId="56" xfId="0" applyFont="1" applyBorder="1" applyAlignment="1">
      <alignment horizontal="left" vertical="center" wrapText="1"/>
    </xf>
    <xf numFmtId="0" fontId="26" fillId="0" borderId="47" xfId="0" applyFont="1" applyBorder="1" applyAlignment="1">
      <alignment horizontal="left" vertical="center" wrapText="1"/>
    </xf>
    <xf numFmtId="0" fontId="26" fillId="0" borderId="56" xfId="0" applyFont="1" applyBorder="1" applyAlignment="1">
      <alignment horizontal="left" vertical="center" wrapText="1"/>
    </xf>
    <xf numFmtId="0" fontId="26" fillId="6" borderId="44" xfId="0" applyFont="1" applyFill="1" applyBorder="1" applyAlignment="1">
      <alignment horizontal="left" vertical="center" wrapText="1"/>
    </xf>
    <xf numFmtId="0" fontId="26" fillId="0" borderId="62" xfId="0" applyFont="1" applyBorder="1" applyAlignment="1">
      <alignment horizontal="left" vertical="center" wrapText="1"/>
    </xf>
    <xf numFmtId="0" fontId="23" fillId="7" borderId="5" xfId="0" applyFont="1" applyFill="1" applyBorder="1" applyAlignment="1">
      <alignment horizontal="center" vertical="center" wrapText="1"/>
    </xf>
    <xf numFmtId="0" fontId="34" fillId="0" borderId="5" xfId="0" applyFont="1" applyBorder="1" applyAlignment="1">
      <alignment horizontal="left" vertical="center" wrapText="1"/>
    </xf>
    <xf numFmtId="0" fontId="5" fillId="8" borderId="5" xfId="0" applyFont="1" applyFill="1" applyBorder="1" applyAlignment="1">
      <alignment horizontal="left" vertical="center" wrapText="1"/>
    </xf>
    <xf numFmtId="0" fontId="26" fillId="8" borderId="5" xfId="0" applyFont="1" applyFill="1" applyBorder="1" applyAlignment="1">
      <alignment horizontal="left" vertical="center" wrapText="1"/>
    </xf>
    <xf numFmtId="0" fontId="26" fillId="0" borderId="40" xfId="0" applyFont="1" applyBorder="1" applyAlignment="1">
      <alignment horizontal="left" vertical="center" wrapText="1"/>
    </xf>
    <xf numFmtId="0" fontId="26" fillId="0" borderId="51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26" fillId="6" borderId="5" xfId="0" applyFont="1" applyFill="1" applyBorder="1" applyAlignment="1">
      <alignment horizontal="left" vertical="center" wrapText="1"/>
    </xf>
    <xf numFmtId="0" fontId="26" fillId="0" borderId="63" xfId="0" applyFont="1" applyBorder="1" applyAlignment="1">
      <alignment horizontal="left" vertical="center" wrapText="1"/>
    </xf>
    <xf numFmtId="0" fontId="23" fillId="7" borderId="64" xfId="0" applyFont="1" applyFill="1" applyBorder="1" applyAlignment="1">
      <alignment horizontal="center" vertical="center" wrapText="1"/>
    </xf>
    <xf numFmtId="0" fontId="26" fillId="0" borderId="0" xfId="0" applyFont="1" applyAlignment="1">
      <alignment wrapText="1"/>
    </xf>
    <xf numFmtId="0" fontId="26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26" fillId="0" borderId="6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35" fillId="0" borderId="46" xfId="0" applyFont="1" applyBorder="1" applyAlignment="1">
      <alignment vertical="center" wrapText="1"/>
    </xf>
    <xf numFmtId="0" fontId="35" fillId="0" borderId="57" xfId="0" applyFont="1" applyBorder="1" applyAlignment="1">
      <alignment vertical="center" wrapText="1"/>
    </xf>
    <xf numFmtId="0" fontId="11" fillId="0" borderId="45" xfId="0" applyFont="1" applyBorder="1" applyAlignment="1">
      <alignment vertical="center" wrapText="1"/>
    </xf>
    <xf numFmtId="3" fontId="26" fillId="0" borderId="1" xfId="0" applyNumberFormat="1" applyFont="1" applyBorder="1" applyAlignment="1">
      <alignment horizontal="left" vertical="center" wrapText="1"/>
    </xf>
    <xf numFmtId="0" fontId="7" fillId="0" borderId="17" xfId="0" applyFont="1" applyBorder="1" applyAlignment="1">
      <alignment horizontal="left" vertical="center" wrapText="1"/>
    </xf>
    <xf numFmtId="0" fontId="37" fillId="10" borderId="65" xfId="0" applyFont="1" applyFill="1" applyBorder="1" applyAlignment="1">
      <alignment horizontal="center" wrapText="1"/>
    </xf>
    <xf numFmtId="0" fontId="39" fillId="0" borderId="0" xfId="0" applyFont="1"/>
    <xf numFmtId="0" fontId="37" fillId="10" borderId="53" xfId="0" applyFont="1" applyFill="1" applyBorder="1" applyAlignment="1">
      <alignment horizontal="center" wrapText="1"/>
    </xf>
    <xf numFmtId="0" fontId="39" fillId="0" borderId="65" xfId="0" applyFont="1" applyBorder="1"/>
    <xf numFmtId="0" fontId="39" fillId="0" borderId="0" xfId="0" applyFont="1" applyAlignment="1">
      <alignment wrapText="1"/>
    </xf>
    <xf numFmtId="0" fontId="39" fillId="0" borderId="69" xfId="0" applyFont="1" applyBorder="1" applyAlignment="1">
      <alignment wrapText="1"/>
    </xf>
    <xf numFmtId="0" fontId="39" fillId="0" borderId="69" xfId="0" applyFont="1" applyBorder="1"/>
    <xf numFmtId="0" fontId="39" fillId="0" borderId="73" xfId="0" applyFont="1" applyBorder="1"/>
    <xf numFmtId="0" fontId="42" fillId="0" borderId="73" xfId="0" applyFont="1" applyBorder="1"/>
    <xf numFmtId="0" fontId="41" fillId="0" borderId="0" xfId="0" applyFont="1" applyAlignment="1">
      <alignment horizontal="left" vertical="top" wrapText="1"/>
    </xf>
    <xf numFmtId="0" fontId="41" fillId="0" borderId="0" xfId="0" applyFont="1" applyAlignment="1">
      <alignment horizontal="left" wrapText="1"/>
    </xf>
    <xf numFmtId="0" fontId="43" fillId="0" borderId="69" xfId="0" applyFont="1" applyBorder="1"/>
    <xf numFmtId="0" fontId="44" fillId="11" borderId="0" xfId="0" applyFont="1" applyFill="1"/>
    <xf numFmtId="0" fontId="39" fillId="0" borderId="0" xfId="0" applyFont="1" applyAlignment="1">
      <alignment horizontal="left" wrapText="1"/>
    </xf>
    <xf numFmtId="0" fontId="39" fillId="0" borderId="67" xfId="0" applyFont="1" applyBorder="1" applyAlignment="1">
      <alignment wrapText="1"/>
    </xf>
    <xf numFmtId="0" fontId="41" fillId="0" borderId="67" xfId="0" applyFont="1" applyBorder="1" applyAlignment="1">
      <alignment wrapText="1"/>
    </xf>
    <xf numFmtId="0" fontId="39" fillId="0" borderId="65" xfId="0" applyFont="1" applyBorder="1" applyAlignment="1">
      <alignment wrapText="1"/>
    </xf>
    <xf numFmtId="0" fontId="46" fillId="0" borderId="0" xfId="0" applyFont="1"/>
    <xf numFmtId="0" fontId="44" fillId="12" borderId="73" xfId="0" applyFont="1" applyFill="1" applyBorder="1"/>
    <xf numFmtId="0" fontId="39" fillId="0" borderId="0" xfId="0" applyFont="1" applyAlignment="1">
      <alignment horizontal="left"/>
    </xf>
    <xf numFmtId="0" fontId="39" fillId="0" borderId="75" xfId="0" applyFont="1" applyBorder="1"/>
    <xf numFmtId="0" fontId="39" fillId="0" borderId="76" xfId="0" applyFont="1" applyBorder="1"/>
    <xf numFmtId="0" fontId="43" fillId="0" borderId="69" xfId="0" applyFont="1" applyBorder="1" applyAlignment="1">
      <alignment wrapText="1"/>
    </xf>
    <xf numFmtId="0" fontId="39" fillId="0" borderId="77" xfId="0" applyFont="1" applyBorder="1"/>
    <xf numFmtId="0" fontId="44" fillId="12" borderId="69" xfId="0" applyFont="1" applyFill="1" applyBorder="1"/>
    <xf numFmtId="0" fontId="44" fillId="12" borderId="0" xfId="0" applyFont="1" applyFill="1"/>
    <xf numFmtId="0" fontId="39" fillId="0" borderId="78" xfId="0" applyFont="1" applyBorder="1" applyAlignment="1">
      <alignment wrapText="1"/>
    </xf>
    <xf numFmtId="0" fontId="39" fillId="0" borderId="78" xfId="0" applyFont="1" applyBorder="1" applyAlignment="1">
      <alignment horizontal="left" wrapText="1"/>
    </xf>
    <xf numFmtId="0" fontId="47" fillId="0" borderId="0" xfId="0" applyFont="1"/>
    <xf numFmtId="0" fontId="47" fillId="0" borderId="0" xfId="0" applyFont="1" applyAlignment="1">
      <alignment horizontal="left" wrapText="1"/>
    </xf>
    <xf numFmtId="0" fontId="39" fillId="0" borderId="0" xfId="0" applyFont="1" applyAlignment="1">
      <alignment horizontal="center" vertical="center"/>
    </xf>
    <xf numFmtId="0" fontId="47" fillId="0" borderId="0" xfId="0" applyFont="1" applyAlignment="1">
      <alignment horizontal="center" wrapText="1"/>
    </xf>
    <xf numFmtId="0" fontId="47" fillId="0" borderId="0" xfId="0" applyFont="1" applyAlignment="1">
      <alignment horizontal="left" vertical="top" wrapText="1"/>
    </xf>
    <xf numFmtId="0" fontId="47" fillId="0" borderId="0" xfId="0" applyFont="1" applyAlignment="1">
      <alignment wrapText="1"/>
    </xf>
    <xf numFmtId="0" fontId="39" fillId="0" borderId="0" xfId="0" applyFont="1" applyAlignment="1">
      <alignment vertical="center"/>
    </xf>
    <xf numFmtId="0" fontId="46" fillId="0" borderId="0" xfId="0" applyFont="1" applyAlignment="1">
      <alignment wrapText="1"/>
    </xf>
    <xf numFmtId="0" fontId="50" fillId="0" borderId="52" xfId="0" applyFont="1" applyBorder="1"/>
    <xf numFmtId="0" fontId="44" fillId="13" borderId="0" xfId="0" applyFont="1" applyFill="1"/>
    <xf numFmtId="0" fontId="39" fillId="0" borderId="0" xfId="0" applyFont="1" applyAlignment="1">
      <alignment horizontal="center"/>
    </xf>
    <xf numFmtId="0" fontId="51" fillId="10" borderId="72" xfId="0" applyFont="1" applyFill="1" applyBorder="1" applyAlignment="1">
      <alignment horizontal="center" wrapText="1"/>
    </xf>
    <xf numFmtId="0" fontId="37" fillId="10" borderId="72" xfId="0" applyFont="1" applyFill="1" applyBorder="1" applyAlignment="1">
      <alignment horizontal="center" wrapText="1"/>
    </xf>
    <xf numFmtId="0" fontId="52" fillId="10" borderId="72" xfId="0" applyFont="1" applyFill="1" applyBorder="1" applyAlignment="1">
      <alignment horizontal="center" wrapText="1"/>
    </xf>
    <xf numFmtId="0" fontId="53" fillId="10" borderId="72" xfId="0" applyFont="1" applyFill="1" applyBorder="1" applyAlignment="1">
      <alignment horizontal="center" wrapText="1"/>
    </xf>
    <xf numFmtId="0" fontId="39" fillId="0" borderId="67" xfId="0" applyFont="1" applyBorder="1"/>
    <xf numFmtId="0" fontId="42" fillId="9" borderId="69" xfId="0" applyFont="1" applyFill="1" applyBorder="1"/>
    <xf numFmtId="0" fontId="42" fillId="9" borderId="73" xfId="0" applyFont="1" applyFill="1" applyBorder="1"/>
    <xf numFmtId="0" fontId="37" fillId="10" borderId="71" xfId="0" applyFont="1" applyFill="1" applyBorder="1" applyAlignment="1">
      <alignment horizontal="center"/>
    </xf>
    <xf numFmtId="3" fontId="34" fillId="0" borderId="1" xfId="0" applyNumberFormat="1" applyFont="1" applyBorder="1" applyAlignment="1">
      <alignment horizontal="left" vertical="center" wrapText="1"/>
    </xf>
    <xf numFmtId="0" fontId="34" fillId="8" borderId="1" xfId="0" applyFont="1" applyFill="1" applyBorder="1" applyAlignment="1">
      <alignment horizontal="left" vertical="center" wrapText="1"/>
    </xf>
    <xf numFmtId="0" fontId="48" fillId="0" borderId="0" xfId="0" applyFont="1"/>
    <xf numFmtId="0" fontId="49" fillId="0" borderId="0" xfId="0" applyFont="1"/>
    <xf numFmtId="0" fontId="40" fillId="14" borderId="65" xfId="0" applyFont="1" applyFill="1" applyBorder="1" applyAlignment="1">
      <alignment wrapText="1"/>
    </xf>
    <xf numFmtId="0" fontId="40" fillId="14" borderId="67" xfId="0" applyFont="1" applyFill="1" applyBorder="1" applyAlignment="1">
      <alignment wrapText="1"/>
    </xf>
    <xf numFmtId="0" fontId="40" fillId="14" borderId="68" xfId="0" applyFont="1" applyFill="1" applyBorder="1" applyAlignment="1">
      <alignment wrapText="1"/>
    </xf>
    <xf numFmtId="0" fontId="42" fillId="9" borderId="67" xfId="0" applyFont="1" applyFill="1" applyBorder="1"/>
    <xf numFmtId="0" fontId="42" fillId="0" borderId="68" xfId="0" applyFont="1" applyBorder="1"/>
    <xf numFmtId="0" fontId="42" fillId="0" borderId="69" xfId="0" applyFont="1" applyBorder="1"/>
    <xf numFmtId="0" fontId="41" fillId="0" borderId="79" xfId="0" applyFont="1" applyBorder="1" applyAlignment="1">
      <alignment horizontal="left" wrapText="1"/>
    </xf>
    <xf numFmtId="0" fontId="41" fillId="0" borderId="79" xfId="0" applyFont="1" applyBorder="1" applyAlignment="1">
      <alignment wrapText="1"/>
    </xf>
    <xf numFmtId="0" fontId="39" fillId="0" borderId="79" xfId="0" applyFont="1" applyBorder="1" applyAlignment="1">
      <alignment horizontal="center" vertical="center" wrapText="1"/>
    </xf>
    <xf numFmtId="0" fontId="41" fillId="0" borderId="79" xfId="0" applyFont="1" applyBorder="1" applyAlignment="1">
      <alignment horizontal="center" vertical="center" wrapText="1"/>
    </xf>
    <xf numFmtId="0" fontId="41" fillId="0" borderId="79" xfId="0" applyFont="1" applyBorder="1" applyAlignment="1">
      <alignment horizontal="center" wrapText="1"/>
    </xf>
    <xf numFmtId="0" fontId="41" fillId="0" borderId="79" xfId="0" applyFont="1" applyBorder="1" applyAlignment="1">
      <alignment horizontal="left"/>
    </xf>
    <xf numFmtId="0" fontId="41" fillId="0" borderId="79" xfId="0" applyFont="1" applyBorder="1" applyAlignment="1">
      <alignment horizontal="left" vertical="center"/>
    </xf>
    <xf numFmtId="0" fontId="41" fillId="0" borderId="79" xfId="0" applyFont="1" applyBorder="1" applyAlignment="1">
      <alignment horizontal="left" vertical="center" wrapText="1"/>
    </xf>
    <xf numFmtId="0" fontId="34" fillId="0" borderId="44" xfId="0" applyFont="1" applyBorder="1" applyAlignment="1">
      <alignment horizontal="left" vertical="center" wrapText="1"/>
    </xf>
    <xf numFmtId="0" fontId="37" fillId="10" borderId="52" xfId="0" applyFont="1" applyFill="1" applyBorder="1" applyAlignment="1">
      <alignment horizontal="center" wrapText="1"/>
    </xf>
    <xf numFmtId="0" fontId="37" fillId="10" borderId="80" xfId="0" applyFont="1" applyFill="1" applyBorder="1" applyAlignment="1">
      <alignment horizontal="center"/>
    </xf>
    <xf numFmtId="0" fontId="37" fillId="10" borderId="0" xfId="0" applyFont="1" applyFill="1" applyAlignment="1">
      <alignment horizontal="center" wrapText="1"/>
    </xf>
    <xf numFmtId="0" fontId="40" fillId="14" borderId="66" xfId="0" applyFont="1" applyFill="1" applyBorder="1" applyAlignment="1">
      <alignment wrapText="1"/>
    </xf>
    <xf numFmtId="0" fontId="39" fillId="0" borderId="66" xfId="0" applyFont="1" applyBorder="1"/>
    <xf numFmtId="0" fontId="39" fillId="0" borderId="56" xfId="0" applyFont="1" applyBorder="1"/>
    <xf numFmtId="0" fontId="42" fillId="0" borderId="0" xfId="0" applyFont="1"/>
    <xf numFmtId="0" fontId="44" fillId="12" borderId="56" xfId="0" applyFont="1" applyFill="1" applyBorder="1"/>
    <xf numFmtId="0" fontId="41" fillId="0" borderId="0" xfId="0" applyFont="1" applyAlignment="1">
      <alignment wrapText="1"/>
    </xf>
    <xf numFmtId="0" fontId="43" fillId="0" borderId="0" xfId="0" applyFont="1"/>
    <xf numFmtId="0" fontId="42" fillId="9" borderId="56" xfId="0" applyFont="1" applyFill="1" applyBorder="1"/>
    <xf numFmtId="0" fontId="44" fillId="9" borderId="0" xfId="0" applyFont="1" applyFill="1"/>
    <xf numFmtId="0" fontId="45" fillId="0" borderId="0" xfId="0" applyFont="1" applyAlignment="1">
      <alignment wrapText="1"/>
    </xf>
    <xf numFmtId="0" fontId="42" fillId="9" borderId="0" xfId="0" applyFont="1" applyFill="1"/>
    <xf numFmtId="0" fontId="43" fillId="0" borderId="0" xfId="0" applyFont="1" applyAlignment="1">
      <alignment wrapText="1"/>
    </xf>
    <xf numFmtId="0" fontId="41" fillId="0" borderId="0" xfId="0" applyFont="1" applyAlignment="1">
      <alignment horizontal="left" vertical="center"/>
    </xf>
    <xf numFmtId="0" fontId="44" fillId="12" borderId="70" xfId="0" applyFont="1" applyFill="1" applyBorder="1"/>
    <xf numFmtId="0" fontId="41" fillId="0" borderId="89" xfId="0" applyFont="1" applyBorder="1" applyAlignment="1">
      <alignment horizontal="center" vertical="center" wrapText="1"/>
    </xf>
    <xf numFmtId="0" fontId="41" fillId="0" borderId="89" xfId="0" applyFont="1" applyBorder="1" applyAlignment="1">
      <alignment horizontal="center" wrapText="1"/>
    </xf>
    <xf numFmtId="0" fontId="41" fillId="0" borderId="89" xfId="0" applyFont="1" applyBorder="1" applyAlignment="1">
      <alignment horizontal="left" wrapText="1"/>
    </xf>
    <xf numFmtId="0" fontId="41" fillId="0" borderId="89" xfId="0" applyFont="1" applyBorder="1" applyAlignment="1">
      <alignment horizontal="left"/>
    </xf>
    <xf numFmtId="0" fontId="41" fillId="0" borderId="89" xfId="0" applyFont="1" applyBorder="1" applyAlignment="1">
      <alignment wrapText="1"/>
    </xf>
    <xf numFmtId="0" fontId="39" fillId="0" borderId="61" xfId="0" applyFont="1" applyBorder="1" applyAlignment="1">
      <alignment wrapText="1"/>
    </xf>
    <xf numFmtId="0" fontId="39" fillId="0" borderId="61" xfId="0" applyFont="1" applyBorder="1" applyAlignment="1">
      <alignment horizontal="left" wrapText="1"/>
    </xf>
    <xf numFmtId="0" fontId="39" fillId="0" borderId="90" xfId="0" applyFont="1" applyBorder="1"/>
    <xf numFmtId="0" fontId="39" fillId="0" borderId="61" xfId="0" applyFont="1" applyBorder="1"/>
    <xf numFmtId="0" fontId="43" fillId="0" borderId="90" xfId="0" applyFont="1" applyBorder="1"/>
    <xf numFmtId="0" fontId="44" fillId="12" borderId="61" xfId="0" applyFont="1" applyFill="1" applyBorder="1"/>
    <xf numFmtId="0" fontId="42" fillId="0" borderId="91" xfId="0" applyFont="1" applyBorder="1"/>
    <xf numFmtId="0" fontId="39" fillId="0" borderId="92" xfId="0" applyFont="1" applyBorder="1"/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vertical="center" wrapText="1"/>
    </xf>
    <xf numFmtId="0" fontId="2" fillId="8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2" fillId="0" borderId="28" xfId="0" applyFont="1" applyBorder="1" applyAlignment="1">
      <alignment horizontal="left" vertical="center" wrapText="1"/>
    </xf>
    <xf numFmtId="0" fontId="2" fillId="0" borderId="41" xfId="0" applyFont="1" applyBorder="1" applyAlignment="1">
      <alignment horizontal="left" vertical="center" wrapText="1"/>
    </xf>
    <xf numFmtId="0" fontId="2" fillId="0" borderId="42" xfId="0" applyFont="1" applyBorder="1" applyAlignment="1">
      <alignment horizontal="left" vertical="center" wrapText="1"/>
    </xf>
    <xf numFmtId="0" fontId="2" fillId="0" borderId="36" xfId="0" applyFont="1" applyBorder="1" applyAlignment="1">
      <alignment horizontal="left" vertical="center" wrapText="1"/>
    </xf>
    <xf numFmtId="0" fontId="2" fillId="0" borderId="38" xfId="0" applyFont="1" applyBorder="1" applyAlignment="1">
      <alignment horizontal="left" vertical="center" wrapText="1"/>
    </xf>
    <xf numFmtId="0" fontId="2" fillId="0" borderId="37" xfId="0" applyFont="1" applyBorder="1" applyAlignment="1">
      <alignment horizontal="left" vertical="center" wrapText="1"/>
    </xf>
    <xf numFmtId="0" fontId="2" fillId="0" borderId="26" xfId="0" applyFont="1" applyBorder="1" applyAlignment="1">
      <alignment horizontal="left" vertical="center" wrapText="1"/>
    </xf>
    <xf numFmtId="0" fontId="11" fillId="0" borderId="45" xfId="0" applyFont="1" applyBorder="1" applyAlignment="1">
      <alignment vertical="center" wrapText="1"/>
    </xf>
    <xf numFmtId="0" fontId="11" fillId="0" borderId="54" xfId="0" applyFont="1" applyBorder="1" applyAlignment="1">
      <alignment vertical="center" wrapText="1"/>
    </xf>
    <xf numFmtId="0" fontId="35" fillId="0" borderId="45" xfId="0" applyFont="1" applyBorder="1" applyAlignment="1">
      <alignment vertical="center" wrapText="1"/>
    </xf>
    <xf numFmtId="0" fontId="35" fillId="0" borderId="55" xfId="0" applyFont="1" applyBorder="1" applyAlignment="1">
      <alignment vertical="center" wrapText="1"/>
    </xf>
    <xf numFmtId="0" fontId="35" fillId="0" borderId="45" xfId="0" applyFont="1" applyBorder="1" applyAlignment="1">
      <alignment horizontal="center" vertical="center" wrapText="1"/>
    </xf>
    <xf numFmtId="0" fontId="35" fillId="0" borderId="54" xfId="0" applyFont="1" applyBorder="1" applyAlignment="1">
      <alignment horizontal="center" vertical="center" wrapText="1"/>
    </xf>
    <xf numFmtId="0" fontId="35" fillId="0" borderId="55" xfId="0" applyFont="1" applyBorder="1" applyAlignment="1">
      <alignment horizontal="center" vertical="center" wrapText="1"/>
    </xf>
    <xf numFmtId="0" fontId="11" fillId="0" borderId="45" xfId="0" applyFont="1" applyBorder="1" applyAlignment="1">
      <alignment horizontal="center" vertical="center" wrapText="1"/>
    </xf>
    <xf numFmtId="0" fontId="11" fillId="0" borderId="55" xfId="0" applyFont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19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8" fillId="0" borderId="15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0" fontId="0" fillId="0" borderId="19" xfId="0" applyBorder="1" applyAlignment="1">
      <alignment horizontal="left" vertical="center" wrapText="1"/>
    </xf>
    <xf numFmtId="0" fontId="38" fillId="10" borderId="84" xfId="0" applyFont="1" applyFill="1" applyBorder="1" applyAlignment="1">
      <alignment horizontal="center" wrapText="1"/>
    </xf>
    <xf numFmtId="0" fontId="38" fillId="10" borderId="85" xfId="0" applyFont="1" applyFill="1" applyBorder="1" applyAlignment="1">
      <alignment horizontal="center" wrapText="1"/>
    </xf>
    <xf numFmtId="0" fontId="38" fillId="10" borderId="86" xfId="0" applyFont="1" applyFill="1" applyBorder="1" applyAlignment="1">
      <alignment horizontal="center" wrapText="1"/>
    </xf>
    <xf numFmtId="0" fontId="39" fillId="0" borderId="79" xfId="0" applyFont="1" applyBorder="1" applyAlignment="1">
      <alignment horizontal="center" vertical="center" wrapText="1"/>
    </xf>
    <xf numFmtId="0" fontId="39" fillId="0" borderId="87" xfId="0" applyFont="1" applyBorder="1" applyAlignment="1">
      <alignment horizontal="center" vertical="center"/>
    </xf>
    <xf numFmtId="0" fontId="37" fillId="10" borderId="76" xfId="0" applyFont="1" applyFill="1" applyBorder="1" applyAlignment="1">
      <alignment horizontal="center" wrapText="1"/>
    </xf>
    <xf numFmtId="0" fontId="37" fillId="10" borderId="75" xfId="0" applyFont="1" applyFill="1" applyBorder="1" applyAlignment="1">
      <alignment horizontal="center" wrapText="1"/>
    </xf>
    <xf numFmtId="0" fontId="37" fillId="10" borderId="83" xfId="0" applyFont="1" applyFill="1" applyBorder="1" applyAlignment="1">
      <alignment horizontal="center" wrapText="1"/>
    </xf>
    <xf numFmtId="0" fontId="39" fillId="0" borderId="87" xfId="0" applyFont="1" applyBorder="1" applyAlignment="1">
      <alignment horizontal="center" vertical="center" wrapText="1"/>
    </xf>
    <xf numFmtId="0" fontId="39" fillId="0" borderId="79" xfId="0" applyFont="1" applyBorder="1" applyAlignment="1">
      <alignment horizontal="center" vertical="center"/>
    </xf>
    <xf numFmtId="0" fontId="37" fillId="10" borderId="52" xfId="0" applyFont="1" applyFill="1" applyBorder="1" applyAlignment="1">
      <alignment horizontal="center"/>
    </xf>
    <xf numFmtId="0" fontId="37" fillId="10" borderId="53" xfId="0" applyFont="1" applyFill="1" applyBorder="1" applyAlignment="1">
      <alignment horizontal="center"/>
    </xf>
    <xf numFmtId="0" fontId="37" fillId="10" borderId="82" xfId="0" applyFont="1" applyFill="1" applyBorder="1" applyAlignment="1">
      <alignment horizontal="center" wrapText="1"/>
    </xf>
    <xf numFmtId="0" fontId="37" fillId="10" borderId="74" xfId="0" applyFont="1" applyFill="1" applyBorder="1" applyAlignment="1">
      <alignment horizontal="center" wrapText="1"/>
    </xf>
    <xf numFmtId="0" fontId="37" fillId="10" borderId="80" xfId="0" applyFont="1" applyFill="1" applyBorder="1" applyAlignment="1">
      <alignment horizontal="center"/>
    </xf>
    <xf numFmtId="0" fontId="37" fillId="10" borderId="71" xfId="0" applyFont="1" applyFill="1" applyBorder="1" applyAlignment="1">
      <alignment horizontal="center"/>
    </xf>
    <xf numFmtId="0" fontId="37" fillId="10" borderId="81" xfId="0" applyFont="1" applyFill="1" applyBorder="1" applyAlignment="1">
      <alignment horizontal="center"/>
    </xf>
    <xf numFmtId="0" fontId="37" fillId="10" borderId="70" xfId="0" applyFont="1" applyFill="1" applyBorder="1" applyAlignment="1">
      <alignment horizontal="center"/>
    </xf>
    <xf numFmtId="0" fontId="37" fillId="10" borderId="52" xfId="0" applyFont="1" applyFill="1" applyBorder="1" applyAlignment="1">
      <alignment horizontal="center" wrapText="1"/>
    </xf>
    <xf numFmtId="0" fontId="37" fillId="10" borderId="53" xfId="0" applyFont="1" applyFill="1" applyBorder="1" applyAlignment="1">
      <alignment horizontal="center" wrapText="1"/>
    </xf>
    <xf numFmtId="0" fontId="39" fillId="0" borderId="88" xfId="0" applyFont="1" applyBorder="1" applyAlignment="1">
      <alignment horizontal="center" vertical="center" wrapText="1"/>
    </xf>
    <xf numFmtId="0" fontId="39" fillId="0" borderId="89" xfId="0" applyFont="1" applyBorder="1" applyAlignment="1">
      <alignment horizontal="center" vertical="center" wrapText="1"/>
    </xf>
  </cellXfs>
  <cellStyles count="4">
    <cellStyle name="Hyperlink" xfId="2"/>
    <cellStyle name="Normal 2" xfId="1"/>
    <cellStyle name="Normálna" xfId="0" builtinId="0"/>
    <cellStyle name="Normálna 2" xfId="3"/>
  </cellStyles>
  <dxfs count="0"/>
  <tableStyles count="0" defaultTableStyle="TableStyleMedium2" defaultPivotStyle="PivotStyleMedium9"/>
  <colors>
    <mruColors>
      <color rgb="FFFF6600"/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X69"/>
  <sheetViews>
    <sheetView zoomScale="85" zoomScaleNormal="85" workbookViewId="0">
      <pane ySplit="1" topLeftCell="A2" activePane="bottomLeft" state="frozen"/>
      <selection pane="bottomLeft" activeCell="H2" sqref="H2:H37"/>
    </sheetView>
  </sheetViews>
  <sheetFormatPr defaultColWidth="9.1796875" defaultRowHeight="15" customHeight="1"/>
  <cols>
    <col min="1" max="1" width="17.54296875" style="6" customWidth="1"/>
    <col min="2" max="2" width="21.81640625" style="5" customWidth="1"/>
    <col min="3" max="3" width="12.453125" style="8" customWidth="1"/>
    <col min="4" max="4" width="17.26953125" style="6" customWidth="1"/>
    <col min="5" max="5" width="17.54296875" style="8" customWidth="1"/>
    <col min="6" max="6" width="41.54296875" style="5" customWidth="1"/>
    <col min="7" max="7" width="22.453125" style="8" customWidth="1"/>
    <col min="8" max="8" width="24.81640625" style="5" customWidth="1"/>
    <col min="9" max="9" width="56.1796875" style="8" customWidth="1"/>
    <col min="10" max="10" width="15" style="8" customWidth="1"/>
    <col min="11" max="11" width="11.7265625" style="8" customWidth="1"/>
    <col min="12" max="12" width="21.26953125" style="8" hidden="1" customWidth="1"/>
    <col min="13" max="13" width="21.26953125" style="8" customWidth="1"/>
    <col min="14" max="14" width="22" style="8" customWidth="1"/>
    <col min="15" max="15" width="36.26953125" style="40" customWidth="1"/>
    <col min="16" max="16" width="0.1796875" style="41" customWidth="1"/>
    <col min="17" max="17" width="54.1796875" style="41" customWidth="1"/>
    <col min="18" max="18" width="32.1796875" style="8" customWidth="1"/>
    <col min="19" max="19" width="48.54296875" style="8" customWidth="1"/>
    <col min="20" max="20" width="28.81640625" style="8" hidden="1" customWidth="1"/>
    <col min="21" max="21" width="20.26953125" style="8" customWidth="1"/>
    <col min="22" max="16384" width="9.1796875" style="8"/>
  </cols>
  <sheetData>
    <row r="1" spans="1:154" s="7" customFormat="1" ht="32.25" customHeight="1">
      <c r="A1" s="174" t="s">
        <v>1</v>
      </c>
      <c r="B1" s="153" t="s">
        <v>2</v>
      </c>
      <c r="C1" s="154" t="s">
        <v>3</v>
      </c>
      <c r="D1" s="154" t="s">
        <v>4</v>
      </c>
      <c r="E1" s="154" t="s">
        <v>5</v>
      </c>
      <c r="F1" s="154" t="s">
        <v>6</v>
      </c>
      <c r="G1" s="154" t="s">
        <v>7</v>
      </c>
      <c r="H1" s="154" t="s">
        <v>8</v>
      </c>
      <c r="I1" s="154" t="s">
        <v>9</v>
      </c>
      <c r="J1" s="154" t="s">
        <v>10</v>
      </c>
      <c r="K1" s="154" t="s">
        <v>11</v>
      </c>
      <c r="L1" s="154" t="s">
        <v>12</v>
      </c>
      <c r="M1" s="154" t="s">
        <v>13</v>
      </c>
      <c r="N1" s="154" t="s">
        <v>14</v>
      </c>
      <c r="O1" s="154" t="s">
        <v>15</v>
      </c>
      <c r="P1" s="154" t="s">
        <v>16</v>
      </c>
      <c r="Q1" s="154" t="s">
        <v>17</v>
      </c>
      <c r="R1" s="154" t="s">
        <v>18</v>
      </c>
      <c r="S1" s="155" t="s">
        <v>19</v>
      </c>
      <c r="T1" s="165" t="s">
        <v>20</v>
      </c>
      <c r="U1" s="282"/>
      <c r="V1" s="282"/>
      <c r="W1" s="282"/>
      <c r="X1" s="282"/>
      <c r="Y1" s="282"/>
      <c r="Z1" s="282"/>
      <c r="AA1" s="282"/>
      <c r="AB1" s="282"/>
      <c r="AC1" s="282"/>
      <c r="AD1" s="282"/>
      <c r="AE1" s="282"/>
      <c r="AF1" s="282"/>
      <c r="AG1" s="282"/>
      <c r="AH1" s="282"/>
      <c r="AI1" s="282"/>
      <c r="AJ1" s="282"/>
      <c r="AK1" s="282"/>
      <c r="AL1" s="282"/>
      <c r="AM1" s="282"/>
      <c r="AN1" s="282"/>
      <c r="AO1" s="282"/>
      <c r="AP1" s="282"/>
      <c r="AQ1" s="282"/>
      <c r="AR1" s="282"/>
      <c r="AS1" s="282"/>
      <c r="AT1" s="282"/>
      <c r="AU1" s="282"/>
      <c r="AV1" s="282"/>
      <c r="AW1" s="282"/>
      <c r="AX1" s="282"/>
      <c r="AY1" s="282"/>
      <c r="AZ1" s="282"/>
      <c r="BA1" s="282"/>
      <c r="BB1" s="282"/>
      <c r="BC1" s="282"/>
      <c r="BD1" s="282"/>
      <c r="BE1" s="282"/>
      <c r="BF1" s="282"/>
      <c r="BG1" s="282"/>
      <c r="BH1" s="282"/>
      <c r="BI1" s="282"/>
      <c r="BJ1" s="282"/>
      <c r="BK1" s="282"/>
      <c r="BL1" s="282"/>
      <c r="BM1" s="282"/>
      <c r="BN1" s="282"/>
      <c r="BO1" s="282"/>
      <c r="BP1" s="282"/>
      <c r="BQ1" s="282"/>
      <c r="BR1" s="282"/>
      <c r="BS1" s="282"/>
      <c r="BT1" s="282"/>
      <c r="BU1" s="282"/>
      <c r="BV1" s="282"/>
      <c r="BW1" s="282"/>
      <c r="BX1" s="282"/>
      <c r="BY1" s="282"/>
      <c r="BZ1" s="282"/>
      <c r="CA1" s="282"/>
      <c r="CB1" s="282"/>
      <c r="CC1" s="282"/>
      <c r="CD1" s="282"/>
      <c r="CE1" s="282"/>
      <c r="CF1" s="282"/>
      <c r="CG1" s="282"/>
      <c r="CH1" s="282"/>
      <c r="CI1" s="282"/>
      <c r="CJ1" s="282"/>
      <c r="CK1" s="282"/>
      <c r="CL1" s="282"/>
      <c r="CM1" s="282"/>
      <c r="CN1" s="282"/>
      <c r="CO1" s="282"/>
      <c r="CP1" s="282"/>
      <c r="CQ1" s="282"/>
      <c r="CR1" s="282"/>
      <c r="CS1" s="282"/>
      <c r="CT1" s="282"/>
      <c r="CU1" s="282"/>
      <c r="CV1" s="282"/>
      <c r="CW1" s="282"/>
      <c r="CX1" s="282"/>
      <c r="CY1" s="282"/>
      <c r="CZ1" s="282"/>
      <c r="DA1" s="282"/>
      <c r="DB1" s="282"/>
      <c r="DC1" s="282"/>
      <c r="DD1" s="282"/>
      <c r="DE1" s="282"/>
      <c r="DF1" s="282"/>
      <c r="DG1" s="282"/>
      <c r="DH1" s="282"/>
      <c r="DI1" s="282"/>
      <c r="DJ1" s="282"/>
      <c r="DK1" s="282"/>
      <c r="DL1" s="282"/>
      <c r="DM1" s="282"/>
      <c r="DN1" s="282"/>
      <c r="DO1" s="282"/>
      <c r="DP1" s="282"/>
      <c r="DQ1" s="282"/>
      <c r="DR1" s="282"/>
      <c r="DS1" s="282"/>
      <c r="DT1" s="282"/>
      <c r="DU1" s="282"/>
      <c r="DV1" s="282"/>
      <c r="DW1" s="282"/>
      <c r="DX1" s="282"/>
      <c r="DY1" s="282"/>
      <c r="DZ1" s="282"/>
      <c r="EA1" s="282"/>
      <c r="EB1" s="282"/>
      <c r="EC1" s="282"/>
      <c r="ED1" s="282"/>
      <c r="EE1" s="282"/>
      <c r="EF1" s="282"/>
      <c r="EG1" s="282"/>
      <c r="EH1" s="282"/>
      <c r="EI1" s="282"/>
      <c r="EJ1" s="282"/>
      <c r="EK1" s="282"/>
      <c r="EL1" s="282"/>
      <c r="EM1" s="282"/>
      <c r="EN1" s="282"/>
      <c r="EO1" s="282"/>
      <c r="EP1" s="282"/>
      <c r="EQ1" s="282"/>
      <c r="ER1" s="282"/>
      <c r="ES1" s="282"/>
      <c r="ET1" s="282"/>
      <c r="EU1" s="282"/>
      <c r="EV1" s="282"/>
      <c r="EW1" s="282"/>
      <c r="EX1" s="282"/>
    </row>
    <row r="2" spans="1:154" s="34" customFormat="1" ht="87" customHeight="1">
      <c r="A2" s="298" t="s">
        <v>21</v>
      </c>
      <c r="B2" s="115" t="s">
        <v>22</v>
      </c>
      <c r="C2" s="102" t="s">
        <v>23</v>
      </c>
      <c r="D2" s="101" t="s">
        <v>24</v>
      </c>
      <c r="E2" s="102" t="s">
        <v>25</v>
      </c>
      <c r="F2" s="116" t="s">
        <v>26</v>
      </c>
      <c r="G2" s="102" t="s">
        <v>27</v>
      </c>
      <c r="H2" s="102" t="s">
        <v>28</v>
      </c>
      <c r="I2" s="103" t="s">
        <v>29</v>
      </c>
      <c r="J2" s="102" t="s">
        <v>30</v>
      </c>
      <c r="K2" s="102" t="s">
        <v>31</v>
      </c>
      <c r="L2" s="140" t="s">
        <v>32</v>
      </c>
      <c r="M2" s="140" t="s">
        <v>32</v>
      </c>
      <c r="N2" s="102"/>
      <c r="O2" s="103" t="s">
        <v>33</v>
      </c>
      <c r="P2" s="103" t="s">
        <v>34</v>
      </c>
      <c r="Q2" s="233" t="s">
        <v>35</v>
      </c>
      <c r="R2" s="233" t="s">
        <v>36</v>
      </c>
      <c r="S2" s="147"/>
      <c r="T2" s="166" t="s">
        <v>37</v>
      </c>
    </row>
    <row r="3" spans="1:154" s="34" customFormat="1" ht="94.5" customHeight="1">
      <c r="A3" s="299"/>
      <c r="B3" s="115" t="s">
        <v>22</v>
      </c>
      <c r="C3" s="102" t="s">
        <v>38</v>
      </c>
      <c r="D3" s="101" t="s">
        <v>0</v>
      </c>
      <c r="E3" s="102" t="s">
        <v>25</v>
      </c>
      <c r="F3" s="116" t="s">
        <v>39</v>
      </c>
      <c r="G3" s="102" t="s">
        <v>27</v>
      </c>
      <c r="H3" s="140" t="s">
        <v>40</v>
      </c>
      <c r="I3" s="140" t="s">
        <v>41</v>
      </c>
      <c r="J3" s="102" t="s">
        <v>30</v>
      </c>
      <c r="K3" s="102" t="s">
        <v>31</v>
      </c>
      <c r="L3" s="140" t="s">
        <v>42</v>
      </c>
      <c r="M3" s="140" t="s">
        <v>42</v>
      </c>
      <c r="N3" s="102"/>
      <c r="O3" s="103" t="s">
        <v>43</v>
      </c>
      <c r="P3" s="103" t="s">
        <v>34</v>
      </c>
      <c r="Q3" s="233" t="s">
        <v>44</v>
      </c>
      <c r="R3" s="233" t="s">
        <v>45</v>
      </c>
      <c r="S3" s="147"/>
      <c r="T3" s="166" t="s">
        <v>37</v>
      </c>
    </row>
    <row r="4" spans="1:154" s="34" customFormat="1" ht="56.25" customHeight="1">
      <c r="A4" s="183" t="s">
        <v>46</v>
      </c>
      <c r="B4" s="137" t="s">
        <v>47</v>
      </c>
      <c r="C4" s="102" t="s">
        <v>48</v>
      </c>
      <c r="D4" s="126" t="s">
        <v>24</v>
      </c>
      <c r="E4" s="107" t="s">
        <v>49</v>
      </c>
      <c r="F4" s="117" t="s">
        <v>50</v>
      </c>
      <c r="G4" s="102" t="s">
        <v>51</v>
      </c>
      <c r="H4" s="283" t="s">
        <v>52</v>
      </c>
      <c r="I4" s="283" t="s">
        <v>53</v>
      </c>
      <c r="J4" s="102" t="s">
        <v>30</v>
      </c>
      <c r="K4" s="102" t="s">
        <v>31</v>
      </c>
      <c r="L4" s="140" t="s">
        <v>42</v>
      </c>
      <c r="M4" s="140" t="s">
        <v>42</v>
      </c>
      <c r="N4" s="102" t="s">
        <v>54</v>
      </c>
      <c r="O4" s="103" t="s">
        <v>55</v>
      </c>
      <c r="P4" s="103"/>
      <c r="Q4" s="127" t="s">
        <v>56</v>
      </c>
      <c r="R4" s="103" t="s">
        <v>57</v>
      </c>
      <c r="S4" s="147" t="s">
        <v>58</v>
      </c>
      <c r="T4" s="166" t="s">
        <v>32</v>
      </c>
    </row>
    <row r="5" spans="1:154" s="34" customFormat="1" ht="106.5" customHeight="1">
      <c r="A5" s="305" t="s">
        <v>59</v>
      </c>
      <c r="B5" s="115" t="s">
        <v>60</v>
      </c>
      <c r="C5" s="104" t="s">
        <v>61</v>
      </c>
      <c r="D5" s="101" t="s">
        <v>24</v>
      </c>
      <c r="E5" s="107" t="s">
        <v>49</v>
      </c>
      <c r="F5" s="102" t="s">
        <v>62</v>
      </c>
      <c r="G5" s="180" t="s">
        <v>63</v>
      </c>
      <c r="H5" s="102" t="s">
        <v>64</v>
      </c>
      <c r="I5" s="102" t="s">
        <v>65</v>
      </c>
      <c r="J5" s="102" t="s">
        <v>30</v>
      </c>
      <c r="K5" s="102" t="s">
        <v>31</v>
      </c>
      <c r="L5" s="140" t="s">
        <v>66</v>
      </c>
      <c r="M5" s="140" t="s">
        <v>66</v>
      </c>
      <c r="N5" s="102"/>
      <c r="O5" s="103" t="s">
        <v>67</v>
      </c>
      <c r="P5" s="103" t="s">
        <v>32</v>
      </c>
      <c r="Q5" s="233" t="s">
        <v>56</v>
      </c>
      <c r="R5" s="233" t="s">
        <v>68</v>
      </c>
      <c r="S5" s="156"/>
      <c r="T5" s="166" t="s">
        <v>69</v>
      </c>
    </row>
    <row r="6" spans="1:154" s="41" customFormat="1" ht="120" customHeight="1">
      <c r="A6" s="306"/>
      <c r="B6" s="115" t="s">
        <v>70</v>
      </c>
      <c r="C6" s="104" t="s">
        <v>71</v>
      </c>
      <c r="D6" s="101" t="s">
        <v>24</v>
      </c>
      <c r="E6" s="107" t="s">
        <v>49</v>
      </c>
      <c r="F6" s="102" t="s">
        <v>72</v>
      </c>
      <c r="G6" s="104" t="s">
        <v>73</v>
      </c>
      <c r="H6" s="102" t="s">
        <v>74</v>
      </c>
      <c r="I6" s="283" t="s">
        <v>75</v>
      </c>
      <c r="J6" s="102" t="s">
        <v>30</v>
      </c>
      <c r="K6" s="102" t="s">
        <v>31</v>
      </c>
      <c r="L6" s="140" t="s">
        <v>66</v>
      </c>
      <c r="M6" s="140" t="s">
        <v>66</v>
      </c>
      <c r="N6" s="138"/>
      <c r="O6" s="102" t="s">
        <v>76</v>
      </c>
      <c r="P6" s="103" t="s">
        <v>32</v>
      </c>
      <c r="Q6" s="103" t="s">
        <v>77</v>
      </c>
      <c r="R6" s="103" t="s">
        <v>78</v>
      </c>
      <c r="S6" s="157"/>
      <c r="T6" s="166" t="s">
        <v>42</v>
      </c>
    </row>
    <row r="7" spans="1:154" s="41" customFormat="1" ht="208.5" customHeight="1">
      <c r="A7" s="181" t="s">
        <v>79</v>
      </c>
      <c r="B7" s="115" t="s">
        <v>70</v>
      </c>
      <c r="C7" s="104" t="s">
        <v>80</v>
      </c>
      <c r="D7" s="101" t="s">
        <v>24</v>
      </c>
      <c r="E7" s="102" t="s">
        <v>49</v>
      </c>
      <c r="F7" s="102" t="s">
        <v>81</v>
      </c>
      <c r="G7" s="104" t="s">
        <v>73</v>
      </c>
      <c r="H7" s="102" t="s">
        <v>82</v>
      </c>
      <c r="I7" s="283" t="s">
        <v>83</v>
      </c>
      <c r="J7" s="102" t="s">
        <v>30</v>
      </c>
      <c r="K7" s="102" t="s">
        <v>31</v>
      </c>
      <c r="L7" s="233" t="s">
        <v>66</v>
      </c>
      <c r="M7" s="233" t="s">
        <v>66</v>
      </c>
      <c r="N7" s="125"/>
      <c r="O7" s="184" t="s">
        <v>84</v>
      </c>
      <c r="P7" s="103" t="s">
        <v>32</v>
      </c>
      <c r="Q7" s="184" t="s">
        <v>77</v>
      </c>
      <c r="R7" s="184" t="s">
        <v>78</v>
      </c>
      <c r="S7" s="157"/>
      <c r="T7" s="166" t="s">
        <v>42</v>
      </c>
    </row>
    <row r="8" spans="1:154" s="41" customFormat="1" ht="132.75" customHeight="1">
      <c r="A8" s="181" t="s">
        <v>85</v>
      </c>
      <c r="B8" s="115" t="s">
        <v>57</v>
      </c>
      <c r="C8" s="104" t="s">
        <v>86</v>
      </c>
      <c r="D8" s="101" t="s">
        <v>24</v>
      </c>
      <c r="E8" s="284" t="s">
        <v>87</v>
      </c>
      <c r="F8" s="285" t="s">
        <v>88</v>
      </c>
      <c r="G8" s="180" t="s">
        <v>89</v>
      </c>
      <c r="H8" s="283" t="s">
        <v>90</v>
      </c>
      <c r="I8" s="283" t="s">
        <v>91</v>
      </c>
      <c r="J8" s="102" t="s">
        <v>30</v>
      </c>
      <c r="K8" s="102" t="s">
        <v>31</v>
      </c>
      <c r="L8" s="103" t="s">
        <v>66</v>
      </c>
      <c r="M8" s="103" t="s">
        <v>66</v>
      </c>
      <c r="N8" s="125"/>
      <c r="O8" s="4" t="s">
        <v>92</v>
      </c>
      <c r="P8" s="103" t="s">
        <v>69</v>
      </c>
      <c r="Q8" s="125"/>
      <c r="R8" s="125"/>
      <c r="S8" s="158" t="s">
        <v>93</v>
      </c>
      <c r="T8" s="113" t="s">
        <v>66</v>
      </c>
    </row>
    <row r="9" spans="1:154" s="41" customFormat="1" ht="101.5">
      <c r="A9" s="302" t="s">
        <v>94</v>
      </c>
      <c r="B9" s="102" t="s">
        <v>60</v>
      </c>
      <c r="C9" s="102" t="s">
        <v>95</v>
      </c>
      <c r="D9" s="102" t="s">
        <v>24</v>
      </c>
      <c r="E9" s="102" t="s">
        <v>96</v>
      </c>
      <c r="F9" s="117" t="s">
        <v>97</v>
      </c>
      <c r="G9" s="102" t="s">
        <v>98</v>
      </c>
      <c r="H9" s="140" t="s">
        <v>99</v>
      </c>
      <c r="I9" s="140" t="s">
        <v>100</v>
      </c>
      <c r="J9" s="140" t="s">
        <v>101</v>
      </c>
      <c r="K9" s="140" t="s">
        <v>31</v>
      </c>
      <c r="L9" s="103" t="s">
        <v>42</v>
      </c>
      <c r="M9" s="103" t="s">
        <v>42</v>
      </c>
      <c r="N9" s="103" t="s">
        <v>102</v>
      </c>
      <c r="O9" s="102" t="s">
        <v>57</v>
      </c>
      <c r="P9" s="103" t="s">
        <v>69</v>
      </c>
      <c r="Q9" s="103" t="s">
        <v>103</v>
      </c>
      <c r="R9" s="103" t="s">
        <v>57</v>
      </c>
      <c r="S9" s="251" t="s">
        <v>104</v>
      </c>
      <c r="T9" s="167" t="s">
        <v>105</v>
      </c>
    </row>
    <row r="10" spans="1:154" s="41" customFormat="1" ht="165.65" customHeight="1">
      <c r="A10" s="303"/>
      <c r="B10" s="115" t="s">
        <v>57</v>
      </c>
      <c r="C10" s="104" t="s">
        <v>106</v>
      </c>
      <c r="D10" s="101" t="s">
        <v>24</v>
      </c>
      <c r="E10" s="102" t="s">
        <v>49</v>
      </c>
      <c r="F10" s="285" t="s">
        <v>107</v>
      </c>
      <c r="G10" s="104" t="s">
        <v>108</v>
      </c>
      <c r="H10" s="102" t="s">
        <v>109</v>
      </c>
      <c r="I10" s="140" t="s">
        <v>110</v>
      </c>
      <c r="J10" s="283" t="s">
        <v>111</v>
      </c>
      <c r="K10" s="283" t="s">
        <v>112</v>
      </c>
      <c r="L10" s="140" t="s">
        <v>66</v>
      </c>
      <c r="M10" s="140" t="s">
        <v>66</v>
      </c>
      <c r="N10" s="103"/>
      <c r="O10" s="283" t="s">
        <v>113</v>
      </c>
      <c r="P10" s="103"/>
      <c r="Q10" s="103" t="s">
        <v>114</v>
      </c>
      <c r="R10" s="103" t="s">
        <v>115</v>
      </c>
      <c r="S10" s="147"/>
      <c r="T10" s="166" t="s">
        <v>66</v>
      </c>
    </row>
    <row r="11" spans="1:154" s="135" customFormat="1" ht="219" customHeight="1">
      <c r="A11" s="303"/>
      <c r="B11" s="118" t="s">
        <v>60</v>
      </c>
      <c r="C11" s="121" t="s">
        <v>116</v>
      </c>
      <c r="D11" s="119" t="s">
        <v>24</v>
      </c>
      <c r="E11" s="118" t="s">
        <v>49</v>
      </c>
      <c r="F11" s="120" t="s">
        <v>97</v>
      </c>
      <c r="G11" s="121" t="s">
        <v>117</v>
      </c>
      <c r="H11" s="118" t="s">
        <v>118</v>
      </c>
      <c r="I11" s="139" t="s">
        <v>119</v>
      </c>
      <c r="J11" s="234" t="s">
        <v>101</v>
      </c>
      <c r="K11" s="234" t="s">
        <v>31</v>
      </c>
      <c r="L11" s="122" t="s">
        <v>120</v>
      </c>
      <c r="M11" s="122" t="s">
        <v>120</v>
      </c>
      <c r="N11" s="122"/>
      <c r="O11" s="286" t="s">
        <v>121</v>
      </c>
      <c r="P11" s="122"/>
      <c r="Q11" s="122" t="s">
        <v>56</v>
      </c>
      <c r="R11" s="122" t="s">
        <v>57</v>
      </c>
      <c r="S11" s="159" t="s">
        <v>122</v>
      </c>
      <c r="T11" s="168" t="s">
        <v>120</v>
      </c>
    </row>
    <row r="12" spans="1:154" s="41" customFormat="1" ht="72" customHeight="1">
      <c r="A12" s="303"/>
      <c r="B12" s="115" t="s">
        <v>57</v>
      </c>
      <c r="C12" s="104" t="s">
        <v>123</v>
      </c>
      <c r="D12" s="101" t="s">
        <v>24</v>
      </c>
      <c r="E12" s="283" t="s">
        <v>96</v>
      </c>
      <c r="F12" s="117" t="s">
        <v>97</v>
      </c>
      <c r="G12" s="104" t="s">
        <v>124</v>
      </c>
      <c r="H12" s="102" t="s">
        <v>125</v>
      </c>
      <c r="I12" s="140" t="s">
        <v>126</v>
      </c>
      <c r="J12" s="102" t="s">
        <v>101</v>
      </c>
      <c r="K12" s="127" t="s">
        <v>31</v>
      </c>
      <c r="L12" s="130" t="s">
        <v>32</v>
      </c>
      <c r="M12" s="130" t="s">
        <v>32</v>
      </c>
      <c r="N12" s="103"/>
      <c r="O12" s="283" t="s">
        <v>121</v>
      </c>
      <c r="P12" s="103"/>
      <c r="Q12" s="103" t="s">
        <v>56</v>
      </c>
      <c r="R12" s="103" t="s">
        <v>57</v>
      </c>
      <c r="S12" s="147"/>
      <c r="T12" s="113" t="s">
        <v>32</v>
      </c>
    </row>
    <row r="13" spans="1:154" s="124" customFormat="1" ht="72" customHeight="1">
      <c r="A13" s="303"/>
      <c r="B13" s="115" t="s">
        <v>57</v>
      </c>
      <c r="C13" s="287" t="s">
        <v>127</v>
      </c>
      <c r="D13" s="141" t="s">
        <v>24</v>
      </c>
      <c r="E13" s="283" t="s">
        <v>96</v>
      </c>
      <c r="F13" s="285" t="s">
        <v>97</v>
      </c>
      <c r="G13" s="179" t="s">
        <v>108</v>
      </c>
      <c r="H13" s="140" t="s">
        <v>128</v>
      </c>
      <c r="I13" s="140" t="s">
        <v>129</v>
      </c>
      <c r="J13" s="102" t="s">
        <v>101</v>
      </c>
      <c r="K13" s="102" t="s">
        <v>31</v>
      </c>
      <c r="L13" s="103" t="s">
        <v>130</v>
      </c>
      <c r="M13" s="103" t="s">
        <v>130</v>
      </c>
      <c r="N13" s="123"/>
      <c r="O13" s="283" t="s">
        <v>131</v>
      </c>
      <c r="P13" s="123"/>
      <c r="Q13" s="103" t="s">
        <v>132</v>
      </c>
      <c r="R13" s="103" t="s">
        <v>115</v>
      </c>
      <c r="S13" s="160"/>
      <c r="T13" s="166" t="s">
        <v>130</v>
      </c>
    </row>
    <row r="14" spans="1:154" s="41" customFormat="1" ht="72" customHeight="1">
      <c r="A14" s="304"/>
      <c r="B14" s="115" t="s">
        <v>57</v>
      </c>
      <c r="C14" s="109" t="s">
        <v>133</v>
      </c>
      <c r="D14" s="108" t="s">
        <v>24</v>
      </c>
      <c r="E14" s="288" t="s">
        <v>134</v>
      </c>
      <c r="F14" s="117" t="s">
        <v>97</v>
      </c>
      <c r="G14" s="109" t="s">
        <v>108</v>
      </c>
      <c r="H14" s="107" t="s">
        <v>135</v>
      </c>
      <c r="I14" s="110" t="s">
        <v>136</v>
      </c>
      <c r="J14" s="102" t="s">
        <v>101</v>
      </c>
      <c r="K14" s="127" t="s">
        <v>112</v>
      </c>
      <c r="L14" s="130" t="s">
        <v>137</v>
      </c>
      <c r="M14" s="130" t="s">
        <v>137</v>
      </c>
      <c r="N14" s="110"/>
      <c r="O14" s="284" t="s">
        <v>135</v>
      </c>
      <c r="P14" s="110"/>
      <c r="Q14" s="110" t="s">
        <v>132</v>
      </c>
      <c r="R14" s="110" t="s">
        <v>115</v>
      </c>
      <c r="S14" s="161" t="s">
        <v>138</v>
      </c>
      <c r="T14" s="169" t="s">
        <v>32</v>
      </c>
    </row>
    <row r="15" spans="1:154" s="41" customFormat="1" ht="72.5">
      <c r="A15" s="302" t="s">
        <v>139</v>
      </c>
      <c r="B15" s="115" t="s">
        <v>57</v>
      </c>
      <c r="C15" s="129" t="s">
        <v>140</v>
      </c>
      <c r="D15" s="128" t="s">
        <v>141</v>
      </c>
      <c r="E15" s="127" t="s">
        <v>96</v>
      </c>
      <c r="F15" s="127" t="s">
        <v>142</v>
      </c>
      <c r="G15" s="129" t="s">
        <v>124</v>
      </c>
      <c r="H15" s="129" t="s">
        <v>143</v>
      </c>
      <c r="I15" s="129" t="s">
        <v>144</v>
      </c>
      <c r="J15" s="102" t="s">
        <v>101</v>
      </c>
      <c r="K15" s="127" t="s">
        <v>31</v>
      </c>
      <c r="L15" s="130" t="s">
        <v>69</v>
      </c>
      <c r="M15" s="130" t="s">
        <v>32</v>
      </c>
      <c r="N15" s="127"/>
      <c r="O15" s="102" t="s">
        <v>145</v>
      </c>
      <c r="P15" s="127"/>
      <c r="Q15" s="127" t="s">
        <v>56</v>
      </c>
      <c r="R15" s="127" t="s">
        <v>57</v>
      </c>
      <c r="S15" s="151" t="s">
        <v>146</v>
      </c>
      <c r="T15" s="152" t="s">
        <v>69</v>
      </c>
    </row>
    <row r="16" spans="1:154" s="41" customFormat="1" ht="65.25" customHeight="1">
      <c r="A16" s="303"/>
      <c r="B16" s="115" t="s">
        <v>57</v>
      </c>
      <c r="C16" s="104" t="s">
        <v>147</v>
      </c>
      <c r="D16" s="101" t="s">
        <v>141</v>
      </c>
      <c r="E16" s="127" t="s">
        <v>96</v>
      </c>
      <c r="F16" s="102" t="s">
        <v>148</v>
      </c>
      <c r="G16" s="104" t="s">
        <v>124</v>
      </c>
      <c r="H16" s="104" t="s">
        <v>149</v>
      </c>
      <c r="I16" s="102" t="s">
        <v>150</v>
      </c>
      <c r="J16" s="102" t="s">
        <v>101</v>
      </c>
      <c r="K16" s="102" t="s">
        <v>31</v>
      </c>
      <c r="L16" s="103" t="s">
        <v>69</v>
      </c>
      <c r="M16" s="130" t="s">
        <v>32</v>
      </c>
      <c r="N16" s="102"/>
      <c r="O16" s="104" t="s">
        <v>151</v>
      </c>
      <c r="P16" s="102"/>
      <c r="Q16" s="34" t="s">
        <v>56</v>
      </c>
      <c r="R16" s="103" t="s">
        <v>57</v>
      </c>
      <c r="S16" s="147"/>
      <c r="T16" s="113" t="s">
        <v>69</v>
      </c>
    </row>
    <row r="17" spans="1:135" s="41" customFormat="1" ht="58">
      <c r="A17" s="303"/>
      <c r="B17" s="115" t="s">
        <v>60</v>
      </c>
      <c r="C17" s="104" t="s">
        <v>152</v>
      </c>
      <c r="D17" s="101" t="s">
        <v>141</v>
      </c>
      <c r="E17" s="127" t="s">
        <v>96</v>
      </c>
      <c r="F17" s="102" t="s">
        <v>153</v>
      </c>
      <c r="G17" s="104" t="s">
        <v>154</v>
      </c>
      <c r="H17" s="102" t="s">
        <v>155</v>
      </c>
      <c r="I17" s="102" t="s">
        <v>156</v>
      </c>
      <c r="J17" s="102" t="s">
        <v>101</v>
      </c>
      <c r="K17" s="102" t="s">
        <v>31</v>
      </c>
      <c r="L17" s="103" t="s">
        <v>69</v>
      </c>
      <c r="M17" s="130" t="s">
        <v>32</v>
      </c>
      <c r="N17" s="102"/>
      <c r="O17" s="104" t="s">
        <v>151</v>
      </c>
      <c r="P17" s="104" t="s">
        <v>32</v>
      </c>
      <c r="Q17" s="102" t="s">
        <v>157</v>
      </c>
      <c r="R17" s="131" t="s">
        <v>57</v>
      </c>
      <c r="S17" s="147"/>
      <c r="T17" s="113" t="s">
        <v>69</v>
      </c>
    </row>
    <row r="18" spans="1:135" s="41" customFormat="1" ht="58">
      <c r="A18" s="303"/>
      <c r="B18" s="115" t="s">
        <v>60</v>
      </c>
      <c r="C18" s="104" t="s">
        <v>158</v>
      </c>
      <c r="D18" s="101" t="s">
        <v>141</v>
      </c>
      <c r="E18" s="127" t="s">
        <v>96</v>
      </c>
      <c r="F18" s="175" t="s">
        <v>159</v>
      </c>
      <c r="G18" s="104" t="s">
        <v>154</v>
      </c>
      <c r="H18" s="102" t="s">
        <v>160</v>
      </c>
      <c r="I18" s="102" t="s">
        <v>156</v>
      </c>
      <c r="J18" s="102" t="s">
        <v>101</v>
      </c>
      <c r="K18" s="102" t="s">
        <v>31</v>
      </c>
      <c r="L18" s="103" t="s">
        <v>69</v>
      </c>
      <c r="M18" s="130" t="s">
        <v>32</v>
      </c>
      <c r="N18" s="102"/>
      <c r="O18" s="104" t="s">
        <v>151</v>
      </c>
      <c r="P18" s="104"/>
      <c r="Q18" s="102" t="s">
        <v>157</v>
      </c>
      <c r="R18" s="131" t="s">
        <v>57</v>
      </c>
      <c r="S18" s="147"/>
      <c r="T18" s="113" t="s">
        <v>69</v>
      </c>
    </row>
    <row r="19" spans="1:135" s="41" customFormat="1" ht="146.5" customHeight="1">
      <c r="A19" s="303"/>
      <c r="B19" s="115" t="s">
        <v>47</v>
      </c>
      <c r="C19" s="104" t="s">
        <v>161</v>
      </c>
      <c r="D19" s="132" t="s">
        <v>141</v>
      </c>
      <c r="E19" s="127" t="s">
        <v>96</v>
      </c>
      <c r="F19" s="106" t="s">
        <v>162</v>
      </c>
      <c r="G19" s="104" t="s">
        <v>73</v>
      </c>
      <c r="H19" s="102" t="s">
        <v>163</v>
      </c>
      <c r="I19" s="102" t="s">
        <v>164</v>
      </c>
      <c r="J19" s="102" t="s">
        <v>101</v>
      </c>
      <c r="K19" s="102" t="s">
        <v>31</v>
      </c>
      <c r="L19" s="103" t="s">
        <v>69</v>
      </c>
      <c r="M19" s="130" t="s">
        <v>32</v>
      </c>
      <c r="N19" s="102"/>
      <c r="O19" s="102" t="s">
        <v>165</v>
      </c>
      <c r="P19" s="104" t="s">
        <v>32</v>
      </c>
      <c r="Q19" s="102" t="s">
        <v>157</v>
      </c>
      <c r="R19" s="102" t="s">
        <v>57</v>
      </c>
      <c r="S19" s="162" t="s">
        <v>166</v>
      </c>
      <c r="T19" s="113" t="s">
        <v>69</v>
      </c>
    </row>
    <row r="20" spans="1:135" s="41" customFormat="1" ht="180" customHeight="1">
      <c r="A20" s="303"/>
      <c r="B20" s="115" t="s">
        <v>22</v>
      </c>
      <c r="C20" s="145" t="s">
        <v>167</v>
      </c>
      <c r="D20" s="132" t="s">
        <v>141</v>
      </c>
      <c r="E20" s="102" t="s">
        <v>96</v>
      </c>
      <c r="F20" s="102" t="s">
        <v>168</v>
      </c>
      <c r="G20" s="104" t="s">
        <v>73</v>
      </c>
      <c r="H20" s="102" t="s">
        <v>163</v>
      </c>
      <c r="I20" s="185" t="s">
        <v>169</v>
      </c>
      <c r="J20" s="133" t="s">
        <v>111</v>
      </c>
      <c r="K20" s="184" t="s">
        <v>31</v>
      </c>
      <c r="L20" s="103" t="s">
        <v>137</v>
      </c>
      <c r="M20" s="103" t="s">
        <v>137</v>
      </c>
      <c r="N20" s="105"/>
      <c r="O20" s="146" t="s">
        <v>170</v>
      </c>
      <c r="P20" s="104"/>
      <c r="Q20" s="102" t="s">
        <v>171</v>
      </c>
      <c r="R20" s="185" t="s">
        <v>78</v>
      </c>
      <c r="S20" s="147" t="s">
        <v>172</v>
      </c>
      <c r="T20" s="113" t="s">
        <v>42</v>
      </c>
    </row>
    <row r="21" spans="1:135" s="41" customFormat="1" ht="114.75" customHeight="1">
      <c r="A21" s="303"/>
      <c r="B21" s="115" t="s">
        <v>22</v>
      </c>
      <c r="C21" s="104" t="s">
        <v>173</v>
      </c>
      <c r="D21" s="132" t="s">
        <v>141</v>
      </c>
      <c r="E21" s="127" t="s">
        <v>96</v>
      </c>
      <c r="F21" s="102" t="s">
        <v>168</v>
      </c>
      <c r="G21" s="104" t="s">
        <v>108</v>
      </c>
      <c r="H21" s="102" t="s">
        <v>174</v>
      </c>
      <c r="I21" s="102" t="s">
        <v>175</v>
      </c>
      <c r="J21" s="127" t="s">
        <v>111</v>
      </c>
      <c r="K21" s="184" t="s">
        <v>31</v>
      </c>
      <c r="L21" s="113" t="s">
        <v>137</v>
      </c>
      <c r="M21" s="113" t="s">
        <v>176</v>
      </c>
      <c r="N21" s="105"/>
      <c r="O21" s="102" t="s">
        <v>177</v>
      </c>
      <c r="P21" s="104"/>
      <c r="Q21" s="146" t="s">
        <v>178</v>
      </c>
      <c r="R21" s="185" t="s">
        <v>179</v>
      </c>
      <c r="S21" s="147" t="s">
        <v>180</v>
      </c>
      <c r="T21" s="113" t="s">
        <v>66</v>
      </c>
    </row>
    <row r="22" spans="1:135" s="41" customFormat="1" ht="87">
      <c r="A22" s="303"/>
      <c r="B22" s="115" t="s">
        <v>22</v>
      </c>
      <c r="C22" s="104" t="s">
        <v>181</v>
      </c>
      <c r="D22" s="101" t="s">
        <v>141</v>
      </c>
      <c r="E22" s="127" t="s">
        <v>96</v>
      </c>
      <c r="F22" s="106" t="s">
        <v>182</v>
      </c>
      <c r="G22" s="104" t="s">
        <v>73</v>
      </c>
      <c r="H22" s="102" t="s">
        <v>183</v>
      </c>
      <c r="I22" s="102" t="s">
        <v>184</v>
      </c>
      <c r="J22" s="102" t="s">
        <v>111</v>
      </c>
      <c r="K22" s="184" t="s">
        <v>185</v>
      </c>
      <c r="L22" s="113" t="s">
        <v>137</v>
      </c>
      <c r="M22" s="113" t="s">
        <v>137</v>
      </c>
      <c r="N22" s="103" t="s">
        <v>186</v>
      </c>
      <c r="O22" s="103" t="s">
        <v>187</v>
      </c>
      <c r="P22" s="104" t="s">
        <v>32</v>
      </c>
      <c r="Q22" s="146" t="s">
        <v>188</v>
      </c>
      <c r="R22" s="185" t="s">
        <v>189</v>
      </c>
      <c r="S22" s="147" t="s">
        <v>190</v>
      </c>
      <c r="T22" s="144" t="s">
        <v>42</v>
      </c>
    </row>
    <row r="23" spans="1:135" s="135" customFormat="1" ht="81" customHeight="1">
      <c r="A23" s="303"/>
      <c r="B23" s="115" t="s">
        <v>57</v>
      </c>
      <c r="C23" s="104" t="s">
        <v>191</v>
      </c>
      <c r="D23" s="101" t="s">
        <v>141</v>
      </c>
      <c r="E23" s="127" t="s">
        <v>96</v>
      </c>
      <c r="F23" s="106" t="s">
        <v>192</v>
      </c>
      <c r="G23" s="104" t="s">
        <v>124</v>
      </c>
      <c r="H23" s="102" t="s">
        <v>193</v>
      </c>
      <c r="I23" s="102" t="s">
        <v>194</v>
      </c>
      <c r="J23" s="102" t="s">
        <v>101</v>
      </c>
      <c r="K23" s="102" t="s">
        <v>112</v>
      </c>
      <c r="L23" s="103" t="s">
        <v>69</v>
      </c>
      <c r="M23" s="103" t="s">
        <v>32</v>
      </c>
      <c r="N23" s="102"/>
      <c r="O23" s="134" t="s">
        <v>57</v>
      </c>
      <c r="P23" s="104"/>
      <c r="Q23" s="104" t="s">
        <v>56</v>
      </c>
      <c r="R23" s="103" t="s">
        <v>57</v>
      </c>
      <c r="S23" s="147"/>
      <c r="T23" s="113" t="s">
        <v>69</v>
      </c>
    </row>
    <row r="24" spans="1:135" s="135" customFormat="1" ht="66.75" customHeight="1">
      <c r="A24" s="304"/>
      <c r="B24" s="115" t="s">
        <v>57</v>
      </c>
      <c r="C24" s="109" t="s">
        <v>195</v>
      </c>
      <c r="D24" s="108" t="s">
        <v>141</v>
      </c>
      <c r="E24" s="143" t="s">
        <v>96</v>
      </c>
      <c r="F24" s="117" t="s">
        <v>196</v>
      </c>
      <c r="G24" s="109" t="s">
        <v>154</v>
      </c>
      <c r="H24" s="107" t="s">
        <v>197</v>
      </c>
      <c r="I24" s="107" t="s">
        <v>197</v>
      </c>
      <c r="J24" s="107" t="s">
        <v>101</v>
      </c>
      <c r="K24" s="107" t="s">
        <v>31</v>
      </c>
      <c r="L24" s="110" t="s">
        <v>69</v>
      </c>
      <c r="M24" s="103" t="s">
        <v>32</v>
      </c>
      <c r="N24" s="107"/>
      <c r="O24" s="136" t="s">
        <v>57</v>
      </c>
      <c r="P24" s="109"/>
      <c r="Q24" s="137" t="s">
        <v>56</v>
      </c>
      <c r="R24" s="110" t="s">
        <v>57</v>
      </c>
      <c r="S24" s="161"/>
      <c r="T24" s="169" t="s">
        <v>69</v>
      </c>
    </row>
    <row r="25" spans="1:135" s="41" customFormat="1" ht="134.25" customHeight="1">
      <c r="A25" s="302" t="s">
        <v>198</v>
      </c>
      <c r="B25" s="115" t="s">
        <v>70</v>
      </c>
      <c r="C25" s="104" t="s">
        <v>199</v>
      </c>
      <c r="D25" s="101" t="s">
        <v>141</v>
      </c>
      <c r="E25" s="102" t="s">
        <v>200</v>
      </c>
      <c r="F25" s="102" t="s">
        <v>201</v>
      </c>
      <c r="G25" s="104" t="s">
        <v>73</v>
      </c>
      <c r="H25" s="102" t="s">
        <v>202</v>
      </c>
      <c r="I25" s="102" t="s">
        <v>203</v>
      </c>
      <c r="J25" s="104" t="s">
        <v>101</v>
      </c>
      <c r="K25" s="104" t="s">
        <v>31</v>
      </c>
      <c r="L25" s="140" t="s">
        <v>69</v>
      </c>
      <c r="M25" s="140" t="s">
        <v>32</v>
      </c>
      <c r="N25" s="104"/>
      <c r="O25" s="103" t="s">
        <v>204</v>
      </c>
      <c r="P25" s="103"/>
      <c r="Q25" s="111" t="s">
        <v>56</v>
      </c>
      <c r="R25" s="115" t="s">
        <v>57</v>
      </c>
      <c r="S25" s="161"/>
      <c r="T25" s="170" t="s">
        <v>69</v>
      </c>
    </row>
    <row r="26" spans="1:135" s="41" customFormat="1" ht="110.25" customHeight="1">
      <c r="A26" s="303"/>
      <c r="B26" s="115" t="s">
        <v>70</v>
      </c>
      <c r="C26" s="104" t="s">
        <v>205</v>
      </c>
      <c r="D26" s="101" t="s">
        <v>141</v>
      </c>
      <c r="E26" s="102" t="s">
        <v>200</v>
      </c>
      <c r="F26" s="102" t="s">
        <v>201</v>
      </c>
      <c r="G26" s="104" t="s">
        <v>73</v>
      </c>
      <c r="H26" s="102" t="s">
        <v>206</v>
      </c>
      <c r="I26" s="146" t="s">
        <v>207</v>
      </c>
      <c r="J26" s="104" t="s">
        <v>111</v>
      </c>
      <c r="K26" s="233" t="s">
        <v>31</v>
      </c>
      <c r="L26" s="140" t="s">
        <v>137</v>
      </c>
      <c r="M26" s="140" t="s">
        <v>137</v>
      </c>
      <c r="N26" s="104"/>
      <c r="O26" s="146" t="s">
        <v>208</v>
      </c>
      <c r="P26" s="104"/>
      <c r="Q26" s="102" t="s">
        <v>209</v>
      </c>
      <c r="R26" s="185" t="s">
        <v>78</v>
      </c>
      <c r="S26" s="161" t="s">
        <v>210</v>
      </c>
      <c r="T26" s="113" t="s">
        <v>42</v>
      </c>
    </row>
    <row r="27" spans="1:135" s="41" customFormat="1" ht="58">
      <c r="A27" s="303"/>
      <c r="B27" s="115" t="s">
        <v>60</v>
      </c>
      <c r="C27" s="104" t="s">
        <v>211</v>
      </c>
      <c r="D27" s="101" t="s">
        <v>141</v>
      </c>
      <c r="E27" s="102" t="s">
        <v>200</v>
      </c>
      <c r="F27" s="102" t="s">
        <v>212</v>
      </c>
      <c r="G27" s="102" t="s">
        <v>154</v>
      </c>
      <c r="H27" s="102" t="s">
        <v>213</v>
      </c>
      <c r="I27" s="102" t="s">
        <v>214</v>
      </c>
      <c r="J27" s="102" t="s">
        <v>101</v>
      </c>
      <c r="K27" s="104" t="s">
        <v>31</v>
      </c>
      <c r="L27" s="140" t="s">
        <v>69</v>
      </c>
      <c r="M27" s="140" t="s">
        <v>32</v>
      </c>
      <c r="N27" s="104"/>
      <c r="O27" s="104" t="s">
        <v>215</v>
      </c>
      <c r="P27" s="103"/>
      <c r="Q27" s="103" t="s">
        <v>56</v>
      </c>
      <c r="R27" s="103" t="s">
        <v>57</v>
      </c>
      <c r="S27" s="147"/>
      <c r="T27" s="113" t="s">
        <v>69</v>
      </c>
    </row>
    <row r="28" spans="1:135" s="41" customFormat="1" ht="58">
      <c r="A28" s="303"/>
      <c r="B28" s="115" t="s">
        <v>60</v>
      </c>
      <c r="C28" s="104" t="s">
        <v>216</v>
      </c>
      <c r="D28" s="101" t="s">
        <v>141</v>
      </c>
      <c r="E28" s="102" t="s">
        <v>200</v>
      </c>
      <c r="F28" s="102" t="s">
        <v>217</v>
      </c>
      <c r="G28" s="102" t="s">
        <v>154</v>
      </c>
      <c r="H28" s="102" t="s">
        <v>213</v>
      </c>
      <c r="I28" s="102" t="s">
        <v>218</v>
      </c>
      <c r="J28" s="102" t="s">
        <v>101</v>
      </c>
      <c r="K28" s="104" t="s">
        <v>31</v>
      </c>
      <c r="L28" s="140" t="s">
        <v>69</v>
      </c>
      <c r="M28" s="140" t="s">
        <v>32</v>
      </c>
      <c r="N28" s="104"/>
      <c r="O28" s="104" t="s">
        <v>215</v>
      </c>
      <c r="P28" s="103"/>
      <c r="Q28" s="103" t="s">
        <v>56</v>
      </c>
      <c r="R28" s="103" t="s">
        <v>57</v>
      </c>
      <c r="S28" s="147"/>
      <c r="T28" s="113" t="s">
        <v>69</v>
      </c>
    </row>
    <row r="29" spans="1:135" s="41" customFormat="1" ht="110.25" customHeight="1">
      <c r="A29" s="304"/>
      <c r="B29" s="115" t="s">
        <v>60</v>
      </c>
      <c r="C29" s="104" t="s">
        <v>219</v>
      </c>
      <c r="D29" s="101" t="s">
        <v>141</v>
      </c>
      <c r="E29" s="102" t="s">
        <v>200</v>
      </c>
      <c r="F29" s="102" t="s">
        <v>220</v>
      </c>
      <c r="G29" s="102" t="s">
        <v>154</v>
      </c>
      <c r="H29" s="102" t="s">
        <v>197</v>
      </c>
      <c r="I29" s="102" t="s">
        <v>197</v>
      </c>
      <c r="J29" s="102" t="s">
        <v>101</v>
      </c>
      <c r="K29" s="104" t="s">
        <v>31</v>
      </c>
      <c r="L29" s="140" t="s">
        <v>69</v>
      </c>
      <c r="M29" s="140" t="s">
        <v>32</v>
      </c>
      <c r="N29" s="104"/>
      <c r="O29" s="176" t="s">
        <v>215</v>
      </c>
      <c r="P29" s="103"/>
      <c r="Q29" s="103" t="s">
        <v>56</v>
      </c>
      <c r="R29" s="103" t="s">
        <v>57</v>
      </c>
      <c r="S29" s="147"/>
      <c r="T29" s="113" t="s">
        <v>69</v>
      </c>
    </row>
    <row r="30" spans="1:135" s="41" customFormat="1" ht="146.25" customHeight="1">
      <c r="A30" s="181" t="s">
        <v>221</v>
      </c>
      <c r="B30" s="115" t="s">
        <v>222</v>
      </c>
      <c r="C30" s="104" t="s">
        <v>223</v>
      </c>
      <c r="D30" s="101" t="s">
        <v>141</v>
      </c>
      <c r="E30" s="102" t="s">
        <v>25</v>
      </c>
      <c r="F30" s="102" t="s">
        <v>224</v>
      </c>
      <c r="G30" s="104" t="s">
        <v>225</v>
      </c>
      <c r="H30" s="102" t="s">
        <v>226</v>
      </c>
      <c r="I30" s="102" t="s">
        <v>227</v>
      </c>
      <c r="J30" s="102" t="s">
        <v>101</v>
      </c>
      <c r="K30" s="102" t="s">
        <v>112</v>
      </c>
      <c r="L30" s="140" t="s">
        <v>69</v>
      </c>
      <c r="M30" s="140" t="s">
        <v>137</v>
      </c>
      <c r="N30" s="104"/>
      <c r="O30" s="103" t="s">
        <v>228</v>
      </c>
      <c r="P30" s="104"/>
      <c r="Q30" s="103" t="s">
        <v>229</v>
      </c>
      <c r="R30" s="103" t="s">
        <v>230</v>
      </c>
      <c r="S30" s="147"/>
      <c r="T30" s="113" t="s">
        <v>69</v>
      </c>
    </row>
    <row r="31" spans="1:135" s="41" customFormat="1" ht="116">
      <c r="A31" s="181" t="s">
        <v>231</v>
      </c>
      <c r="B31" s="115" t="s">
        <v>70</v>
      </c>
      <c r="C31" s="103" t="s">
        <v>232</v>
      </c>
      <c r="D31" s="132" t="s">
        <v>24</v>
      </c>
      <c r="E31" s="140" t="s">
        <v>233</v>
      </c>
      <c r="F31" s="103" t="s">
        <v>234</v>
      </c>
      <c r="G31" s="103" t="s">
        <v>235</v>
      </c>
      <c r="H31" s="103" t="s">
        <v>236</v>
      </c>
      <c r="I31" s="103" t="s">
        <v>237</v>
      </c>
      <c r="J31" s="102" t="s">
        <v>101</v>
      </c>
      <c r="K31" s="102" t="s">
        <v>31</v>
      </c>
      <c r="L31" s="140" t="s">
        <v>66</v>
      </c>
      <c r="M31" s="140" t="s">
        <v>66</v>
      </c>
      <c r="N31" s="103"/>
      <c r="O31" s="140" t="s">
        <v>238</v>
      </c>
      <c r="P31" s="103" t="s">
        <v>69</v>
      </c>
      <c r="Q31" s="103" t="s">
        <v>239</v>
      </c>
      <c r="R31" s="103" t="s">
        <v>240</v>
      </c>
      <c r="S31" s="161" t="s">
        <v>241</v>
      </c>
      <c r="T31" s="171" t="s">
        <v>130</v>
      </c>
    </row>
    <row r="32" spans="1:135" s="112" customFormat="1" ht="129" customHeight="1">
      <c r="A32" s="181" t="s">
        <v>242</v>
      </c>
      <c r="B32" s="115" t="s">
        <v>243</v>
      </c>
      <c r="C32" s="111" t="s">
        <v>244</v>
      </c>
      <c r="D32" s="114" t="s">
        <v>141</v>
      </c>
      <c r="E32" s="142" t="s">
        <v>245</v>
      </c>
      <c r="F32" s="111" t="s">
        <v>234</v>
      </c>
      <c r="G32" s="111" t="s">
        <v>235</v>
      </c>
      <c r="H32" s="111" t="s">
        <v>236</v>
      </c>
      <c r="I32" s="111" t="s">
        <v>237</v>
      </c>
      <c r="J32" s="111" t="s">
        <v>111</v>
      </c>
      <c r="K32" s="111" t="s">
        <v>31</v>
      </c>
      <c r="L32" s="140" t="s">
        <v>130</v>
      </c>
      <c r="M32" s="140" t="s">
        <v>130</v>
      </c>
      <c r="N32" s="111"/>
      <c r="O32" s="111" t="s">
        <v>246</v>
      </c>
      <c r="P32" s="111" t="s">
        <v>69</v>
      </c>
      <c r="Q32" s="111" t="s">
        <v>247</v>
      </c>
      <c r="R32" s="103" t="s">
        <v>240</v>
      </c>
      <c r="S32" s="163"/>
      <c r="T32" s="172" t="s">
        <v>32</v>
      </c>
      <c r="U32" s="41"/>
      <c r="V32" s="41"/>
      <c r="W32" s="41"/>
      <c r="X32" s="41"/>
      <c r="Y32" s="41"/>
      <c r="Z32" s="41"/>
      <c r="AA32" s="41"/>
      <c r="AB32" s="41"/>
      <c r="AC32" s="41"/>
      <c r="AD32" s="41"/>
      <c r="AE32" s="41"/>
      <c r="AF32" s="41"/>
      <c r="AG32" s="41"/>
      <c r="AH32" s="41"/>
      <c r="AI32" s="41"/>
      <c r="AJ32" s="41"/>
      <c r="AK32" s="41"/>
      <c r="AL32" s="41"/>
      <c r="AM32" s="41"/>
      <c r="AN32" s="41"/>
      <c r="AO32" s="41"/>
      <c r="AP32" s="41"/>
      <c r="AQ32" s="41"/>
      <c r="AR32" s="41"/>
      <c r="AS32" s="41"/>
      <c r="AT32" s="41"/>
      <c r="AU32" s="41"/>
      <c r="AV32" s="41"/>
      <c r="AW32" s="41"/>
      <c r="AX32" s="41"/>
      <c r="AY32" s="41"/>
      <c r="AZ32" s="41"/>
      <c r="BA32" s="41"/>
      <c r="BB32" s="41"/>
      <c r="BC32" s="41"/>
      <c r="BD32" s="41"/>
      <c r="BE32" s="41"/>
      <c r="BF32" s="41"/>
      <c r="BG32" s="41"/>
      <c r="BH32" s="41"/>
      <c r="BI32" s="41"/>
      <c r="BJ32" s="41"/>
      <c r="BK32" s="41"/>
      <c r="BL32" s="41"/>
      <c r="BM32" s="41"/>
      <c r="BN32" s="41"/>
      <c r="BO32" s="41"/>
      <c r="BP32" s="41"/>
      <c r="BQ32" s="41"/>
      <c r="BR32" s="41"/>
      <c r="BS32" s="41"/>
      <c r="BT32" s="41"/>
      <c r="BU32" s="41"/>
      <c r="BV32" s="41"/>
      <c r="BW32" s="41"/>
      <c r="BX32" s="41"/>
      <c r="BY32" s="41"/>
      <c r="BZ32" s="41"/>
      <c r="CA32" s="41"/>
      <c r="CB32" s="41"/>
      <c r="CC32" s="41"/>
      <c r="CD32" s="41"/>
      <c r="CE32" s="41"/>
      <c r="CF32" s="41"/>
      <c r="CG32" s="41"/>
      <c r="CH32" s="41"/>
      <c r="CI32" s="41"/>
      <c r="CJ32" s="41"/>
      <c r="CK32" s="41"/>
      <c r="CL32" s="41"/>
      <c r="CM32" s="41"/>
      <c r="CN32" s="41"/>
      <c r="CO32" s="41"/>
      <c r="CP32" s="41"/>
      <c r="CQ32" s="41"/>
      <c r="CR32" s="41"/>
      <c r="CS32" s="41"/>
      <c r="CT32" s="41"/>
      <c r="CU32" s="41"/>
      <c r="CV32" s="41"/>
      <c r="CW32" s="41"/>
      <c r="CX32" s="41"/>
      <c r="CY32" s="41"/>
      <c r="CZ32" s="41"/>
      <c r="DA32" s="41"/>
      <c r="DB32" s="41"/>
      <c r="DC32" s="41"/>
      <c r="DD32" s="41"/>
      <c r="DE32" s="41"/>
      <c r="DF32" s="41"/>
      <c r="DG32" s="41"/>
      <c r="DH32" s="41"/>
      <c r="DI32" s="41"/>
      <c r="DJ32" s="41"/>
      <c r="DK32" s="41"/>
      <c r="DL32" s="41"/>
      <c r="DM32" s="41"/>
      <c r="DN32" s="41"/>
      <c r="DO32" s="41"/>
      <c r="DP32" s="41"/>
      <c r="DQ32" s="41"/>
      <c r="DR32" s="41"/>
      <c r="DS32" s="41"/>
      <c r="DT32" s="41"/>
      <c r="DU32" s="41"/>
      <c r="DV32" s="41"/>
      <c r="DW32" s="41"/>
      <c r="DX32" s="41"/>
      <c r="DY32" s="41"/>
      <c r="DZ32" s="41"/>
      <c r="EA32" s="41"/>
      <c r="EB32" s="41"/>
      <c r="EC32" s="41"/>
      <c r="ED32" s="41"/>
      <c r="EE32" s="41"/>
    </row>
    <row r="33" spans="1:154" s="41" customFormat="1" ht="58">
      <c r="A33" s="300" t="s">
        <v>248</v>
      </c>
      <c r="B33" s="115" t="s">
        <v>57</v>
      </c>
      <c r="C33" s="103" t="s">
        <v>249</v>
      </c>
      <c r="D33" s="132" t="s">
        <v>141</v>
      </c>
      <c r="E33" s="140" t="s">
        <v>25</v>
      </c>
      <c r="F33" s="103" t="s">
        <v>250</v>
      </c>
      <c r="G33" s="103" t="s">
        <v>251</v>
      </c>
      <c r="H33" s="103" t="s">
        <v>252</v>
      </c>
      <c r="I33" s="103" t="s">
        <v>253</v>
      </c>
      <c r="J33" s="102" t="s">
        <v>101</v>
      </c>
      <c r="K33" s="102" t="s">
        <v>112</v>
      </c>
      <c r="L33" s="140" t="s">
        <v>32</v>
      </c>
      <c r="M33" s="140" t="s">
        <v>130</v>
      </c>
      <c r="N33" s="103"/>
      <c r="O33" s="103" t="s">
        <v>57</v>
      </c>
      <c r="P33" s="103"/>
      <c r="Q33" s="103" t="s">
        <v>56</v>
      </c>
      <c r="R33" s="140" t="s">
        <v>57</v>
      </c>
      <c r="S33" s="161"/>
      <c r="T33" s="171" t="s">
        <v>32</v>
      </c>
    </row>
    <row r="34" spans="1:154" s="41" customFormat="1" ht="58">
      <c r="A34" s="301"/>
      <c r="B34" s="115" t="s">
        <v>57</v>
      </c>
      <c r="C34" s="103" t="s">
        <v>254</v>
      </c>
      <c r="D34" s="132" t="s">
        <v>141</v>
      </c>
      <c r="E34" s="140" t="s">
        <v>25</v>
      </c>
      <c r="F34" s="103" t="s">
        <v>250</v>
      </c>
      <c r="G34" s="103" t="s">
        <v>251</v>
      </c>
      <c r="H34" s="103" t="s">
        <v>255</v>
      </c>
      <c r="I34" s="103" t="s">
        <v>255</v>
      </c>
      <c r="J34" s="102" t="s">
        <v>101</v>
      </c>
      <c r="K34" s="102" t="s">
        <v>112</v>
      </c>
      <c r="L34" s="140" t="s">
        <v>32</v>
      </c>
      <c r="M34" s="140" t="s">
        <v>42</v>
      </c>
      <c r="N34" s="103"/>
      <c r="O34" s="103" t="s">
        <v>57</v>
      </c>
      <c r="P34" s="103"/>
      <c r="Q34" s="103" t="s">
        <v>56</v>
      </c>
      <c r="R34" s="140" t="s">
        <v>57</v>
      </c>
      <c r="S34" s="161"/>
      <c r="T34" s="171" t="s">
        <v>32</v>
      </c>
    </row>
    <row r="35" spans="1:154" s="41" customFormat="1" ht="83.15" customHeight="1">
      <c r="A35" s="181" t="s">
        <v>256</v>
      </c>
      <c r="B35" s="115" t="s">
        <v>47</v>
      </c>
      <c r="C35" s="103" t="s">
        <v>257</v>
      </c>
      <c r="D35" s="132" t="s">
        <v>141</v>
      </c>
      <c r="E35" s="140" t="s">
        <v>258</v>
      </c>
      <c r="F35" s="103" t="s">
        <v>259</v>
      </c>
      <c r="G35" s="103" t="s">
        <v>124</v>
      </c>
      <c r="H35" s="103" t="s">
        <v>260</v>
      </c>
      <c r="I35" s="103" t="s">
        <v>261</v>
      </c>
      <c r="J35" s="102" t="s">
        <v>101</v>
      </c>
      <c r="K35" s="102" t="s">
        <v>112</v>
      </c>
      <c r="L35" s="140" t="s">
        <v>42</v>
      </c>
      <c r="M35" s="140" t="s">
        <v>42</v>
      </c>
      <c r="N35" s="103"/>
      <c r="O35" s="103" t="s">
        <v>262</v>
      </c>
      <c r="P35" s="103"/>
      <c r="Q35" s="103" t="s">
        <v>56</v>
      </c>
      <c r="R35" s="4" t="s">
        <v>57</v>
      </c>
      <c r="S35" s="147"/>
      <c r="T35" s="171" t="s">
        <v>263</v>
      </c>
    </row>
    <row r="36" spans="1:154" s="41" customFormat="1" ht="149.25" customHeight="1">
      <c r="A36" s="181" t="s">
        <v>264</v>
      </c>
      <c r="B36" s="115" t="s">
        <v>47</v>
      </c>
      <c r="C36" s="103" t="s">
        <v>265</v>
      </c>
      <c r="D36" s="177" t="s">
        <v>141</v>
      </c>
      <c r="E36" s="283" t="s">
        <v>266</v>
      </c>
      <c r="F36" s="34" t="s">
        <v>267</v>
      </c>
      <c r="G36" s="41" t="s">
        <v>124</v>
      </c>
      <c r="H36" s="34" t="s">
        <v>268</v>
      </c>
      <c r="I36" s="103" t="s">
        <v>269</v>
      </c>
      <c r="J36" s="102" t="s">
        <v>101</v>
      </c>
      <c r="K36" s="102" t="s">
        <v>31</v>
      </c>
      <c r="L36" s="140" t="s">
        <v>42</v>
      </c>
      <c r="M36" s="140" t="s">
        <v>42</v>
      </c>
      <c r="N36" s="103"/>
      <c r="O36" s="103" t="s">
        <v>262</v>
      </c>
      <c r="P36" s="103"/>
      <c r="Q36" s="103" t="s">
        <v>56</v>
      </c>
      <c r="R36" s="140" t="s">
        <v>57</v>
      </c>
      <c r="S36" s="147"/>
      <c r="T36" s="113" t="s">
        <v>42</v>
      </c>
    </row>
    <row r="37" spans="1:154" ht="105" customHeight="1">
      <c r="A37" s="182" t="s">
        <v>270</v>
      </c>
      <c r="B37" s="178" t="s">
        <v>57</v>
      </c>
      <c r="C37" s="148" t="s">
        <v>271</v>
      </c>
      <c r="D37" s="149" t="s">
        <v>24</v>
      </c>
      <c r="E37" s="150" t="s">
        <v>272</v>
      </c>
      <c r="F37" s="148" t="s">
        <v>273</v>
      </c>
      <c r="G37" s="148" t="s">
        <v>124</v>
      </c>
      <c r="H37" s="148" t="s">
        <v>274</v>
      </c>
      <c r="I37" s="150" t="s">
        <v>275</v>
      </c>
      <c r="J37" s="148" t="s">
        <v>101</v>
      </c>
      <c r="K37" s="148" t="s">
        <v>112</v>
      </c>
      <c r="L37" s="150" t="s">
        <v>137</v>
      </c>
      <c r="M37" s="150" t="s">
        <v>137</v>
      </c>
      <c r="N37" s="148"/>
      <c r="O37" s="150" t="s">
        <v>276</v>
      </c>
      <c r="P37" s="148"/>
      <c r="Q37" s="148" t="s">
        <v>56</v>
      </c>
      <c r="R37" s="148"/>
      <c r="S37" s="164"/>
      <c r="T37" s="173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  <c r="AF37" s="41"/>
      <c r="AG37" s="41"/>
      <c r="AH37" s="41"/>
      <c r="AI37" s="41"/>
      <c r="AJ37" s="41"/>
      <c r="AK37" s="41"/>
      <c r="AL37" s="41"/>
      <c r="AM37" s="41"/>
      <c r="AN37" s="41"/>
      <c r="AO37" s="41"/>
      <c r="AP37" s="41"/>
      <c r="AQ37" s="41"/>
      <c r="AR37" s="41"/>
      <c r="AS37" s="41"/>
      <c r="AT37" s="41"/>
      <c r="AU37" s="41"/>
      <c r="AV37" s="41"/>
      <c r="AW37" s="41"/>
      <c r="AX37" s="41"/>
      <c r="AY37" s="41"/>
      <c r="AZ37" s="41"/>
      <c r="BA37" s="41"/>
      <c r="BB37" s="41"/>
      <c r="BC37" s="41"/>
      <c r="BD37" s="41"/>
      <c r="BE37" s="41"/>
      <c r="BF37" s="41"/>
      <c r="BG37" s="41"/>
      <c r="BH37" s="41"/>
      <c r="BI37" s="41"/>
      <c r="BJ37" s="41"/>
      <c r="BK37" s="41"/>
      <c r="BL37" s="41"/>
      <c r="BM37" s="41"/>
      <c r="BN37" s="41"/>
      <c r="BO37" s="41"/>
      <c r="BP37" s="41"/>
      <c r="BQ37" s="41"/>
      <c r="BR37" s="41"/>
      <c r="BS37" s="41"/>
      <c r="BT37" s="41"/>
      <c r="BU37" s="41"/>
      <c r="BV37" s="41"/>
      <c r="BW37" s="41"/>
      <c r="BX37" s="41"/>
      <c r="BY37" s="41"/>
      <c r="BZ37" s="41"/>
      <c r="CA37" s="41"/>
      <c r="CB37" s="41"/>
      <c r="CC37" s="41"/>
      <c r="CD37" s="41"/>
      <c r="CE37" s="41"/>
      <c r="CF37" s="41"/>
      <c r="CG37" s="41"/>
      <c r="CH37" s="41"/>
      <c r="CI37" s="41"/>
      <c r="CJ37" s="41"/>
      <c r="CK37" s="41"/>
      <c r="CL37" s="41"/>
      <c r="CM37" s="41"/>
      <c r="CN37" s="41"/>
      <c r="CO37" s="41"/>
      <c r="CP37" s="41"/>
      <c r="CQ37" s="41"/>
      <c r="CR37" s="41"/>
      <c r="CS37" s="41"/>
      <c r="CT37" s="41"/>
      <c r="CU37" s="41"/>
      <c r="CV37" s="41"/>
      <c r="CW37" s="41"/>
      <c r="CX37" s="41"/>
      <c r="CY37" s="41"/>
      <c r="CZ37" s="41"/>
      <c r="DA37" s="41"/>
      <c r="DB37" s="41"/>
      <c r="DC37" s="41"/>
      <c r="DD37" s="41"/>
      <c r="DE37" s="41"/>
      <c r="DF37" s="41"/>
      <c r="DG37" s="41"/>
      <c r="DH37" s="41"/>
      <c r="DI37" s="41"/>
      <c r="DJ37" s="41"/>
      <c r="DK37" s="41"/>
      <c r="DL37" s="41"/>
      <c r="DM37" s="41"/>
      <c r="DN37" s="41"/>
      <c r="DO37" s="41"/>
      <c r="DP37" s="41"/>
      <c r="DQ37" s="41"/>
      <c r="DR37" s="41"/>
      <c r="DS37" s="41"/>
      <c r="DT37" s="41"/>
      <c r="DU37" s="41"/>
      <c r="DV37" s="41"/>
      <c r="DW37" s="41"/>
      <c r="DX37" s="41"/>
      <c r="DY37" s="41"/>
      <c r="DZ37" s="41"/>
      <c r="EA37" s="41"/>
      <c r="EB37" s="41"/>
      <c r="EC37" s="41"/>
      <c r="ED37" s="41"/>
      <c r="EE37" s="41"/>
      <c r="EF37" s="41"/>
      <c r="EG37" s="41"/>
      <c r="EH37" s="41"/>
      <c r="EI37" s="41"/>
      <c r="EJ37" s="41"/>
      <c r="EK37" s="41"/>
      <c r="EL37" s="41"/>
      <c r="EM37" s="41"/>
      <c r="EN37" s="41"/>
      <c r="EO37" s="41"/>
      <c r="EP37" s="289"/>
      <c r="EQ37" s="289"/>
      <c r="ER37" s="289"/>
      <c r="ES37" s="289"/>
      <c r="ET37" s="289"/>
      <c r="EU37" s="289"/>
      <c r="EV37" s="289"/>
      <c r="EW37" s="289"/>
      <c r="EX37" s="289"/>
    </row>
    <row r="38" spans="1:154" ht="15" customHeight="1">
      <c r="B38" s="290"/>
      <c r="C38" s="289"/>
      <c r="E38" s="289"/>
      <c r="F38" s="290"/>
      <c r="G38" s="289"/>
      <c r="H38" s="290"/>
      <c r="I38" s="289"/>
      <c r="J38" s="289"/>
      <c r="K38" s="289"/>
      <c r="L38" s="289"/>
      <c r="M38" s="289"/>
      <c r="N38" s="289"/>
      <c r="R38" s="41"/>
      <c r="S38" s="289"/>
      <c r="T38" s="289"/>
      <c r="U38" s="289"/>
      <c r="V38" s="289"/>
      <c r="W38" s="289"/>
      <c r="X38" s="289"/>
      <c r="Y38" s="289"/>
      <c r="Z38" s="289"/>
      <c r="AA38" s="289"/>
      <c r="AB38" s="289"/>
      <c r="AC38" s="289"/>
      <c r="AD38" s="289"/>
      <c r="AE38" s="289"/>
      <c r="AF38" s="289"/>
      <c r="AG38" s="289"/>
      <c r="AH38" s="289"/>
      <c r="AI38" s="289"/>
      <c r="AJ38" s="289"/>
      <c r="AK38" s="289"/>
      <c r="AL38" s="289"/>
      <c r="AM38" s="289"/>
      <c r="AN38" s="289"/>
      <c r="AO38" s="289"/>
      <c r="AP38" s="289"/>
      <c r="AQ38" s="289"/>
      <c r="AR38" s="289"/>
      <c r="AS38" s="289"/>
      <c r="AT38" s="289"/>
      <c r="AU38" s="289"/>
      <c r="AV38" s="289"/>
      <c r="AW38" s="289"/>
      <c r="AX38" s="289"/>
      <c r="AY38" s="289"/>
      <c r="AZ38" s="289"/>
      <c r="BA38" s="289"/>
      <c r="BB38" s="289"/>
      <c r="BC38" s="289"/>
      <c r="BD38" s="289"/>
      <c r="BE38" s="289"/>
      <c r="BF38" s="289"/>
      <c r="BG38" s="289"/>
      <c r="BH38" s="289"/>
      <c r="BI38" s="289"/>
      <c r="BJ38" s="289"/>
      <c r="BK38" s="289"/>
      <c r="BL38" s="289"/>
      <c r="BM38" s="289"/>
      <c r="BN38" s="289"/>
      <c r="BO38" s="289"/>
      <c r="BP38" s="289"/>
      <c r="BQ38" s="289"/>
      <c r="BR38" s="289"/>
      <c r="BS38" s="289"/>
      <c r="BT38" s="289"/>
      <c r="BU38" s="289"/>
      <c r="BV38" s="289"/>
      <c r="BW38" s="289"/>
      <c r="BX38" s="289"/>
      <c r="BY38" s="289"/>
      <c r="BZ38" s="289"/>
      <c r="CA38" s="289"/>
      <c r="CB38" s="289"/>
      <c r="CC38" s="289"/>
      <c r="CD38" s="289"/>
      <c r="CE38" s="289"/>
      <c r="CF38" s="289"/>
      <c r="CG38" s="289"/>
      <c r="CH38" s="289"/>
      <c r="CI38" s="289"/>
      <c r="CJ38" s="289"/>
      <c r="CK38" s="289"/>
      <c r="CL38" s="289"/>
      <c r="CM38" s="289"/>
      <c r="CN38" s="289"/>
      <c r="CO38" s="289"/>
      <c r="CP38" s="289"/>
      <c r="CQ38" s="289"/>
      <c r="CR38" s="289"/>
      <c r="CS38" s="289"/>
      <c r="CT38" s="289"/>
      <c r="CU38" s="289"/>
      <c r="CV38" s="289"/>
      <c r="CW38" s="289"/>
      <c r="CX38" s="289"/>
      <c r="CY38" s="289"/>
      <c r="CZ38" s="289"/>
      <c r="DA38" s="289"/>
      <c r="DB38" s="289"/>
      <c r="DC38" s="289"/>
      <c r="DD38" s="289"/>
      <c r="DE38" s="289"/>
      <c r="DF38" s="289"/>
      <c r="DG38" s="289"/>
      <c r="DH38" s="289"/>
      <c r="DI38" s="289"/>
      <c r="DJ38" s="289"/>
      <c r="DK38" s="289"/>
      <c r="DL38" s="289"/>
      <c r="DM38" s="289"/>
      <c r="DN38" s="289"/>
      <c r="DO38" s="289"/>
      <c r="DP38" s="289"/>
      <c r="DQ38" s="289"/>
      <c r="DR38" s="289"/>
      <c r="DS38" s="289"/>
      <c r="DT38" s="289"/>
      <c r="DU38" s="289"/>
      <c r="DV38" s="289"/>
      <c r="DW38" s="289"/>
      <c r="DX38" s="289"/>
      <c r="DY38" s="289"/>
      <c r="DZ38" s="289"/>
      <c r="EA38" s="289"/>
      <c r="EB38" s="289"/>
      <c r="EC38" s="289"/>
      <c r="ED38" s="289"/>
      <c r="EE38" s="289"/>
      <c r="EF38" s="289"/>
      <c r="EG38" s="289"/>
      <c r="EH38" s="289"/>
      <c r="EI38" s="289"/>
      <c r="EJ38" s="289"/>
      <c r="EK38" s="289"/>
      <c r="EL38" s="289"/>
      <c r="EM38" s="289"/>
      <c r="EN38" s="289"/>
      <c r="EO38" s="289"/>
      <c r="EP38" s="289"/>
      <c r="EQ38" s="289"/>
      <c r="ER38" s="289"/>
      <c r="ES38" s="289"/>
      <c r="ET38" s="289"/>
      <c r="EU38" s="289"/>
      <c r="EV38" s="289"/>
      <c r="EW38" s="289"/>
      <c r="EX38" s="289"/>
    </row>
    <row r="39" spans="1:154" ht="14.5">
      <c r="B39" s="290"/>
      <c r="C39" s="289"/>
      <c r="E39" s="289"/>
      <c r="F39" s="290"/>
      <c r="G39" s="289"/>
      <c r="H39" s="290"/>
      <c r="I39" s="289"/>
      <c r="J39" s="289"/>
      <c r="K39" s="289"/>
      <c r="L39" s="289"/>
      <c r="M39" s="289"/>
      <c r="N39" s="289"/>
      <c r="R39" s="41"/>
      <c r="S39" s="289"/>
      <c r="T39" s="289"/>
      <c r="U39" s="289"/>
      <c r="V39" s="289"/>
      <c r="W39" s="289"/>
      <c r="X39" s="289"/>
      <c r="Y39" s="289"/>
      <c r="Z39" s="289"/>
      <c r="AA39" s="289"/>
      <c r="AB39" s="289"/>
      <c r="AC39" s="289"/>
      <c r="AD39" s="289"/>
      <c r="AE39" s="289"/>
      <c r="AF39" s="289"/>
      <c r="AG39" s="289"/>
      <c r="AH39" s="289"/>
      <c r="AI39" s="289"/>
      <c r="AJ39" s="289"/>
      <c r="AK39" s="289"/>
      <c r="AL39" s="289"/>
      <c r="AM39" s="289"/>
      <c r="AN39" s="289"/>
      <c r="AO39" s="289"/>
      <c r="AP39" s="289"/>
      <c r="AQ39" s="289"/>
      <c r="AR39" s="289"/>
      <c r="AS39" s="289"/>
      <c r="AT39" s="289"/>
      <c r="AU39" s="289"/>
      <c r="AV39" s="289"/>
      <c r="AW39" s="289"/>
      <c r="AX39" s="289"/>
      <c r="AY39" s="289"/>
      <c r="AZ39" s="289"/>
      <c r="BA39" s="289"/>
      <c r="BB39" s="289"/>
      <c r="BC39" s="289"/>
      <c r="BD39" s="289"/>
      <c r="BE39" s="289"/>
      <c r="BF39" s="289"/>
      <c r="BG39" s="289"/>
      <c r="BH39" s="289"/>
      <c r="BI39" s="289"/>
      <c r="BJ39" s="289"/>
      <c r="BK39" s="289"/>
      <c r="BL39" s="289"/>
      <c r="BM39" s="289"/>
      <c r="BN39" s="289"/>
      <c r="BO39" s="289"/>
      <c r="BP39" s="289"/>
      <c r="BQ39" s="289"/>
      <c r="BR39" s="289"/>
      <c r="BS39" s="289"/>
      <c r="BT39" s="289"/>
      <c r="BU39" s="289"/>
      <c r="BV39" s="289"/>
      <c r="BW39" s="289"/>
      <c r="BX39" s="289"/>
      <c r="BY39" s="289"/>
      <c r="BZ39" s="289"/>
      <c r="CA39" s="289"/>
      <c r="CB39" s="289"/>
      <c r="CC39" s="289"/>
      <c r="CD39" s="289"/>
      <c r="CE39" s="289"/>
      <c r="CF39" s="289"/>
      <c r="CG39" s="289"/>
      <c r="CH39" s="289"/>
      <c r="CI39" s="289"/>
      <c r="CJ39" s="289"/>
      <c r="CK39" s="289"/>
      <c r="CL39" s="289"/>
      <c r="CM39" s="289"/>
      <c r="CN39" s="289"/>
      <c r="CO39" s="289"/>
      <c r="CP39" s="289"/>
      <c r="CQ39" s="289"/>
      <c r="CR39" s="289"/>
      <c r="CS39" s="289"/>
      <c r="CT39" s="289"/>
      <c r="CU39" s="289"/>
      <c r="CV39" s="289"/>
      <c r="CW39" s="289"/>
      <c r="CX39" s="289"/>
      <c r="CY39" s="289"/>
      <c r="CZ39" s="289"/>
      <c r="DA39" s="289"/>
      <c r="DB39" s="289"/>
      <c r="DC39" s="289"/>
      <c r="DD39" s="289"/>
      <c r="DE39" s="289"/>
      <c r="DF39" s="289"/>
      <c r="DG39" s="289"/>
      <c r="DH39" s="289"/>
      <c r="DI39" s="289"/>
      <c r="DJ39" s="289"/>
      <c r="DK39" s="289"/>
      <c r="DL39" s="289"/>
      <c r="DM39" s="289"/>
      <c r="DN39" s="289"/>
      <c r="DO39" s="289"/>
      <c r="DP39" s="289"/>
      <c r="DQ39" s="289"/>
      <c r="DR39" s="289"/>
      <c r="DS39" s="289"/>
      <c r="DT39" s="289"/>
      <c r="DU39" s="289"/>
      <c r="DV39" s="289"/>
      <c r="DW39" s="289"/>
      <c r="DX39" s="289"/>
      <c r="DY39" s="289"/>
      <c r="DZ39" s="289"/>
      <c r="EA39" s="289"/>
      <c r="EB39" s="289"/>
      <c r="EC39" s="289"/>
      <c r="ED39" s="289"/>
      <c r="EE39" s="289"/>
      <c r="EF39" s="289"/>
      <c r="EG39" s="289"/>
      <c r="EH39" s="289"/>
      <c r="EI39" s="289"/>
      <c r="EJ39" s="289"/>
      <c r="EK39" s="289"/>
      <c r="EL39" s="289"/>
      <c r="EM39" s="289"/>
      <c r="EN39" s="289"/>
      <c r="EO39" s="289"/>
      <c r="EP39" s="289"/>
      <c r="EQ39" s="289"/>
      <c r="ER39" s="289"/>
      <c r="ES39" s="289"/>
      <c r="ET39" s="289"/>
      <c r="EU39" s="289"/>
      <c r="EV39" s="289"/>
      <c r="EW39" s="289"/>
      <c r="EX39" s="289"/>
    </row>
    <row r="40" spans="1:154" ht="15" customHeight="1">
      <c r="B40" s="290"/>
      <c r="C40" s="289"/>
      <c r="E40" s="289"/>
      <c r="F40" s="290"/>
      <c r="G40" s="289"/>
      <c r="H40" s="290"/>
      <c r="I40" s="289"/>
      <c r="J40" s="289"/>
      <c r="K40" s="289"/>
      <c r="L40" s="289"/>
      <c r="M40" s="289"/>
      <c r="N40" s="289"/>
      <c r="R40" s="41"/>
      <c r="S40" s="289"/>
      <c r="T40" s="289"/>
      <c r="U40" s="289"/>
      <c r="V40" s="289"/>
      <c r="W40" s="289"/>
      <c r="X40" s="289"/>
      <c r="Y40" s="289"/>
      <c r="Z40" s="289"/>
      <c r="AA40" s="289"/>
      <c r="AB40" s="289"/>
      <c r="AC40" s="289"/>
      <c r="AD40" s="289"/>
      <c r="AE40" s="289"/>
      <c r="AF40" s="289"/>
      <c r="AG40" s="289"/>
      <c r="AH40" s="289"/>
      <c r="AI40" s="289"/>
      <c r="AJ40" s="289"/>
      <c r="AK40" s="289"/>
      <c r="AL40" s="289"/>
      <c r="AM40" s="289"/>
      <c r="AN40" s="289"/>
      <c r="AO40" s="289"/>
      <c r="AP40" s="289"/>
      <c r="AQ40" s="289"/>
      <c r="AR40" s="289"/>
      <c r="AS40" s="289"/>
      <c r="AT40" s="289"/>
      <c r="AU40" s="289"/>
      <c r="AV40" s="289"/>
      <c r="AW40" s="289"/>
      <c r="AX40" s="289"/>
      <c r="AY40" s="289"/>
      <c r="AZ40" s="289"/>
      <c r="BA40" s="289"/>
      <c r="BB40" s="289"/>
      <c r="BC40" s="289"/>
      <c r="BD40" s="289"/>
      <c r="BE40" s="289"/>
      <c r="BF40" s="289"/>
      <c r="BG40" s="289"/>
      <c r="BH40" s="289"/>
      <c r="BI40" s="289"/>
      <c r="BJ40" s="289"/>
      <c r="BK40" s="289"/>
      <c r="BL40" s="289"/>
      <c r="BM40" s="289"/>
      <c r="BN40" s="289"/>
      <c r="BO40" s="289"/>
      <c r="BP40" s="289"/>
      <c r="BQ40" s="289"/>
      <c r="BR40" s="289"/>
      <c r="BS40" s="289"/>
      <c r="BT40" s="289"/>
      <c r="BU40" s="289"/>
      <c r="BV40" s="289"/>
      <c r="BW40" s="289"/>
      <c r="BX40" s="289"/>
      <c r="BY40" s="289"/>
      <c r="BZ40" s="289"/>
      <c r="CA40" s="289"/>
      <c r="CB40" s="289"/>
      <c r="CC40" s="289"/>
      <c r="CD40" s="289"/>
      <c r="CE40" s="289"/>
      <c r="CF40" s="289"/>
      <c r="CG40" s="289"/>
      <c r="CH40" s="289"/>
      <c r="CI40" s="289"/>
      <c r="CJ40" s="289"/>
      <c r="CK40" s="289"/>
      <c r="CL40" s="289"/>
      <c r="CM40" s="289"/>
      <c r="CN40" s="289"/>
      <c r="CO40" s="289"/>
      <c r="CP40" s="289"/>
      <c r="CQ40" s="289"/>
      <c r="CR40" s="289"/>
      <c r="CS40" s="289"/>
      <c r="CT40" s="289"/>
      <c r="CU40" s="289"/>
      <c r="CV40" s="289"/>
      <c r="CW40" s="289"/>
      <c r="CX40" s="289"/>
      <c r="CY40" s="289"/>
      <c r="CZ40" s="289"/>
      <c r="DA40" s="289"/>
      <c r="DB40" s="289"/>
      <c r="DC40" s="289"/>
      <c r="DD40" s="289"/>
      <c r="DE40" s="289"/>
      <c r="DF40" s="289"/>
      <c r="DG40" s="289"/>
      <c r="DH40" s="289"/>
      <c r="DI40" s="289"/>
      <c r="DJ40" s="289"/>
      <c r="DK40" s="289"/>
      <c r="DL40" s="289"/>
      <c r="DM40" s="289"/>
      <c r="DN40" s="289"/>
      <c r="DO40" s="289"/>
      <c r="DP40" s="289"/>
      <c r="DQ40" s="289"/>
      <c r="DR40" s="289"/>
      <c r="DS40" s="289"/>
      <c r="DT40" s="289"/>
      <c r="DU40" s="289"/>
      <c r="DV40" s="289"/>
      <c r="DW40" s="289"/>
      <c r="DX40" s="289"/>
      <c r="DY40" s="289"/>
      <c r="DZ40" s="289"/>
      <c r="EA40" s="289"/>
      <c r="EB40" s="289"/>
      <c r="EC40" s="289"/>
      <c r="ED40" s="289"/>
      <c r="EE40" s="289"/>
      <c r="EF40" s="289"/>
      <c r="EG40" s="289"/>
      <c r="EH40" s="289"/>
      <c r="EI40" s="289"/>
      <c r="EJ40" s="289"/>
      <c r="EK40" s="289"/>
      <c r="EL40" s="289"/>
      <c r="EM40" s="289"/>
      <c r="EN40" s="289"/>
      <c r="EO40" s="289"/>
      <c r="EP40" s="289"/>
      <c r="EQ40" s="289"/>
      <c r="ER40" s="289"/>
      <c r="ES40" s="289"/>
      <c r="ET40" s="289"/>
      <c r="EU40" s="289"/>
      <c r="EV40" s="289"/>
      <c r="EW40" s="289"/>
      <c r="EX40" s="289"/>
    </row>
    <row r="41" spans="1:154" ht="15" customHeight="1">
      <c r="B41" s="290"/>
      <c r="C41" s="289"/>
      <c r="E41" s="289"/>
      <c r="F41" s="290"/>
      <c r="G41" s="289"/>
      <c r="H41" s="290"/>
      <c r="I41" s="289"/>
      <c r="J41" s="289"/>
      <c r="K41" s="289"/>
      <c r="L41" s="289"/>
      <c r="M41" s="289"/>
      <c r="N41" s="289"/>
      <c r="R41" s="41"/>
      <c r="S41" s="289"/>
      <c r="T41" s="289"/>
      <c r="U41" s="289"/>
      <c r="V41" s="289"/>
      <c r="W41" s="289"/>
      <c r="X41" s="289"/>
      <c r="Y41" s="289"/>
      <c r="Z41" s="289"/>
      <c r="AA41" s="289"/>
      <c r="AB41" s="289"/>
      <c r="AC41" s="289"/>
      <c r="AD41" s="289"/>
      <c r="AE41" s="289"/>
      <c r="AF41" s="289"/>
      <c r="AG41" s="289"/>
      <c r="AH41" s="289"/>
      <c r="AI41" s="289"/>
      <c r="AJ41" s="289"/>
      <c r="AK41" s="289"/>
      <c r="AL41" s="289"/>
      <c r="AM41" s="289"/>
      <c r="AN41" s="289"/>
      <c r="AO41" s="289"/>
      <c r="AP41" s="289"/>
      <c r="AQ41" s="289"/>
      <c r="AR41" s="289"/>
      <c r="AS41" s="289"/>
      <c r="AT41" s="289"/>
      <c r="AU41" s="289"/>
      <c r="AV41" s="289"/>
      <c r="AW41" s="289"/>
      <c r="AX41" s="289"/>
      <c r="AY41" s="289"/>
      <c r="AZ41" s="289"/>
      <c r="BA41" s="289"/>
      <c r="BB41" s="289"/>
      <c r="BC41" s="289"/>
      <c r="BD41" s="289"/>
      <c r="BE41" s="289"/>
      <c r="BF41" s="289"/>
      <c r="BG41" s="289"/>
      <c r="BH41" s="289"/>
      <c r="BI41" s="289"/>
      <c r="BJ41" s="289"/>
      <c r="BK41" s="289"/>
      <c r="BL41" s="289"/>
      <c r="BM41" s="289"/>
      <c r="BN41" s="289"/>
      <c r="BO41" s="289"/>
      <c r="BP41" s="289"/>
      <c r="BQ41" s="289"/>
      <c r="BR41" s="289"/>
      <c r="BS41" s="289"/>
      <c r="BT41" s="289"/>
      <c r="BU41" s="289"/>
      <c r="BV41" s="289"/>
      <c r="BW41" s="289"/>
      <c r="BX41" s="289"/>
      <c r="BY41" s="289"/>
      <c r="BZ41" s="289"/>
      <c r="CA41" s="289"/>
      <c r="CB41" s="289"/>
      <c r="CC41" s="289"/>
      <c r="CD41" s="289"/>
      <c r="CE41" s="289"/>
      <c r="CF41" s="289"/>
      <c r="CG41" s="289"/>
      <c r="CH41" s="289"/>
      <c r="CI41" s="289"/>
      <c r="CJ41" s="289"/>
      <c r="CK41" s="289"/>
      <c r="CL41" s="289"/>
      <c r="CM41" s="289"/>
      <c r="CN41" s="289"/>
      <c r="CO41" s="289"/>
      <c r="CP41" s="289"/>
      <c r="CQ41" s="289"/>
      <c r="CR41" s="289"/>
      <c r="CS41" s="289"/>
      <c r="CT41" s="289"/>
      <c r="CU41" s="289"/>
      <c r="CV41" s="289"/>
      <c r="CW41" s="289"/>
      <c r="CX41" s="289"/>
      <c r="CY41" s="289"/>
      <c r="CZ41" s="289"/>
      <c r="DA41" s="289"/>
      <c r="DB41" s="289"/>
      <c r="DC41" s="289"/>
      <c r="DD41" s="289"/>
      <c r="DE41" s="289"/>
      <c r="DF41" s="289"/>
      <c r="DG41" s="289"/>
      <c r="DH41" s="289"/>
      <c r="DI41" s="289"/>
      <c r="DJ41" s="289"/>
      <c r="DK41" s="289"/>
      <c r="DL41" s="289"/>
      <c r="DM41" s="289"/>
      <c r="DN41" s="289"/>
      <c r="DO41" s="289"/>
      <c r="DP41" s="289"/>
      <c r="DQ41" s="289"/>
      <c r="DR41" s="289"/>
      <c r="DS41" s="289"/>
      <c r="DT41" s="289"/>
      <c r="DU41" s="289"/>
      <c r="DV41" s="289"/>
      <c r="DW41" s="289"/>
      <c r="DX41" s="289"/>
      <c r="DY41" s="289"/>
      <c r="DZ41" s="289"/>
      <c r="EA41" s="289"/>
      <c r="EB41" s="289"/>
      <c r="EC41" s="289"/>
      <c r="ED41" s="289"/>
      <c r="EE41" s="289"/>
      <c r="EF41" s="289"/>
      <c r="EG41" s="289"/>
      <c r="EH41" s="289"/>
      <c r="EI41" s="289"/>
      <c r="EJ41" s="289"/>
      <c r="EK41" s="289"/>
      <c r="EL41" s="289"/>
      <c r="EM41" s="289"/>
      <c r="EN41" s="289"/>
      <c r="EO41" s="289"/>
      <c r="EP41" s="289"/>
      <c r="EQ41" s="289"/>
      <c r="ER41" s="289"/>
      <c r="ES41" s="289"/>
      <c r="ET41" s="289"/>
      <c r="EU41" s="289"/>
      <c r="EV41" s="289"/>
      <c r="EW41" s="289"/>
      <c r="EX41" s="289"/>
    </row>
    <row r="42" spans="1:154" ht="15" customHeight="1">
      <c r="B42" s="290"/>
      <c r="C42" s="289"/>
      <c r="E42" s="289"/>
      <c r="F42" s="290"/>
      <c r="G42" s="289"/>
      <c r="H42" s="290"/>
      <c r="I42" s="289"/>
      <c r="J42" s="289"/>
      <c r="K42" s="289"/>
      <c r="L42" s="289"/>
      <c r="M42" s="289"/>
      <c r="N42" s="289"/>
      <c r="R42" s="41"/>
      <c r="S42" s="289"/>
      <c r="T42" s="289"/>
      <c r="U42" s="289"/>
      <c r="V42" s="289"/>
      <c r="W42" s="289"/>
      <c r="X42" s="289"/>
      <c r="Y42" s="289"/>
      <c r="Z42" s="289"/>
      <c r="AA42" s="289"/>
      <c r="AB42" s="289"/>
      <c r="AC42" s="289"/>
      <c r="AD42" s="289"/>
      <c r="AE42" s="289"/>
      <c r="AF42" s="289"/>
      <c r="AG42" s="289"/>
      <c r="AH42" s="289"/>
      <c r="AI42" s="289"/>
      <c r="AJ42" s="289"/>
      <c r="AK42" s="289"/>
      <c r="AL42" s="289"/>
      <c r="AM42" s="289"/>
      <c r="AN42" s="289"/>
      <c r="AO42" s="289"/>
      <c r="AP42" s="289"/>
      <c r="AQ42" s="289"/>
      <c r="AR42" s="289"/>
      <c r="AS42" s="289"/>
      <c r="AT42" s="289"/>
      <c r="AU42" s="289"/>
      <c r="AV42" s="289"/>
      <c r="AW42" s="289"/>
      <c r="AX42" s="289"/>
      <c r="AY42" s="289"/>
      <c r="AZ42" s="289"/>
      <c r="BA42" s="289"/>
      <c r="BB42" s="289"/>
      <c r="BC42" s="289"/>
      <c r="BD42" s="289"/>
      <c r="BE42" s="289"/>
      <c r="BF42" s="289"/>
      <c r="BG42" s="289"/>
      <c r="BH42" s="289"/>
      <c r="BI42" s="289"/>
      <c r="BJ42" s="289"/>
      <c r="BK42" s="289"/>
      <c r="BL42" s="289"/>
      <c r="BM42" s="289"/>
      <c r="BN42" s="289"/>
      <c r="BO42" s="289"/>
      <c r="BP42" s="289"/>
      <c r="BQ42" s="289"/>
      <c r="BR42" s="289"/>
      <c r="BS42" s="289"/>
      <c r="BT42" s="289"/>
      <c r="BU42" s="289"/>
      <c r="BV42" s="289"/>
      <c r="BW42" s="289"/>
      <c r="BX42" s="289"/>
      <c r="BY42" s="289"/>
      <c r="BZ42" s="289"/>
      <c r="CA42" s="289"/>
      <c r="CB42" s="289"/>
      <c r="CC42" s="289"/>
      <c r="CD42" s="289"/>
      <c r="CE42" s="289"/>
      <c r="CF42" s="289"/>
      <c r="CG42" s="289"/>
      <c r="CH42" s="289"/>
      <c r="CI42" s="289"/>
      <c r="CJ42" s="289"/>
      <c r="CK42" s="289"/>
      <c r="CL42" s="289"/>
      <c r="CM42" s="289"/>
      <c r="CN42" s="289"/>
      <c r="CO42" s="289"/>
      <c r="CP42" s="289"/>
      <c r="CQ42" s="289"/>
      <c r="CR42" s="289"/>
      <c r="CS42" s="289"/>
      <c r="CT42" s="289"/>
      <c r="CU42" s="289"/>
      <c r="CV42" s="289"/>
      <c r="CW42" s="289"/>
      <c r="CX42" s="289"/>
      <c r="CY42" s="289"/>
      <c r="CZ42" s="289"/>
      <c r="DA42" s="289"/>
      <c r="DB42" s="289"/>
      <c r="DC42" s="289"/>
      <c r="DD42" s="289"/>
      <c r="DE42" s="289"/>
      <c r="DF42" s="289"/>
      <c r="DG42" s="289"/>
      <c r="DH42" s="289"/>
      <c r="DI42" s="289"/>
      <c r="DJ42" s="289"/>
      <c r="DK42" s="289"/>
      <c r="DL42" s="289"/>
      <c r="DM42" s="289"/>
      <c r="DN42" s="289"/>
      <c r="DO42" s="289"/>
      <c r="DP42" s="289"/>
      <c r="DQ42" s="289"/>
      <c r="DR42" s="289"/>
      <c r="DS42" s="289"/>
      <c r="DT42" s="289"/>
      <c r="DU42" s="289"/>
      <c r="DV42" s="289"/>
      <c r="DW42" s="289"/>
      <c r="DX42" s="289"/>
      <c r="DY42" s="289"/>
      <c r="DZ42" s="289"/>
      <c r="EA42" s="289"/>
      <c r="EB42" s="289"/>
      <c r="EC42" s="289"/>
      <c r="ED42" s="289"/>
      <c r="EE42" s="289"/>
      <c r="EF42" s="289"/>
      <c r="EG42" s="289"/>
      <c r="EH42" s="289"/>
      <c r="EI42" s="289"/>
      <c r="EJ42" s="289"/>
      <c r="EK42" s="289"/>
      <c r="EL42" s="289"/>
      <c r="EM42" s="289"/>
      <c r="EN42" s="289"/>
      <c r="EO42" s="289"/>
      <c r="EP42" s="289"/>
      <c r="EQ42" s="289"/>
      <c r="ER42" s="289"/>
      <c r="ES42" s="289"/>
      <c r="ET42" s="289"/>
      <c r="EU42" s="289"/>
      <c r="EV42" s="289"/>
      <c r="EW42" s="289"/>
      <c r="EX42" s="289"/>
    </row>
    <row r="43" spans="1:154" ht="14.5">
      <c r="B43" s="290"/>
      <c r="C43" s="289"/>
      <c r="E43" s="289"/>
      <c r="F43" s="290"/>
      <c r="G43" s="289"/>
      <c r="H43" s="290"/>
      <c r="I43" s="289"/>
      <c r="J43" s="289"/>
      <c r="K43" s="289"/>
      <c r="L43" s="289"/>
      <c r="M43" s="289"/>
      <c r="N43" s="289"/>
      <c r="R43" s="41"/>
      <c r="S43" s="289"/>
      <c r="T43" s="289"/>
      <c r="U43" s="289"/>
      <c r="V43" s="289"/>
      <c r="W43" s="289"/>
      <c r="X43" s="289"/>
      <c r="Y43" s="289"/>
      <c r="Z43" s="289"/>
      <c r="AA43" s="289"/>
      <c r="AB43" s="289"/>
      <c r="AC43" s="289"/>
      <c r="AD43" s="289"/>
      <c r="AE43" s="289"/>
      <c r="AF43" s="289"/>
      <c r="AG43" s="289"/>
      <c r="AH43" s="289"/>
      <c r="AI43" s="289"/>
      <c r="AJ43" s="289"/>
      <c r="AK43" s="289"/>
      <c r="AL43" s="289"/>
      <c r="AM43" s="289"/>
      <c r="AN43" s="289"/>
      <c r="AO43" s="289"/>
      <c r="AP43" s="289"/>
      <c r="AQ43" s="289"/>
      <c r="AR43" s="289"/>
      <c r="AS43" s="289"/>
      <c r="AT43" s="289"/>
      <c r="AU43" s="289"/>
      <c r="AV43" s="289"/>
      <c r="AW43" s="289"/>
      <c r="AX43" s="289"/>
      <c r="AY43" s="289"/>
      <c r="AZ43" s="289"/>
      <c r="BA43" s="289"/>
      <c r="BB43" s="289"/>
      <c r="BC43" s="289"/>
      <c r="BD43" s="289"/>
      <c r="BE43" s="289"/>
      <c r="BF43" s="289"/>
      <c r="BG43" s="289"/>
      <c r="BH43" s="289"/>
      <c r="BI43" s="289"/>
      <c r="BJ43" s="289"/>
      <c r="BK43" s="289"/>
      <c r="BL43" s="289"/>
      <c r="BM43" s="289"/>
      <c r="BN43" s="289"/>
      <c r="BO43" s="289"/>
      <c r="BP43" s="289"/>
      <c r="BQ43" s="289"/>
      <c r="BR43" s="289"/>
      <c r="BS43" s="289"/>
      <c r="BT43" s="289"/>
      <c r="BU43" s="289"/>
      <c r="BV43" s="289"/>
      <c r="BW43" s="289"/>
      <c r="BX43" s="289"/>
      <c r="BY43" s="289"/>
      <c r="BZ43" s="289"/>
      <c r="CA43" s="289"/>
      <c r="CB43" s="289"/>
      <c r="CC43" s="289"/>
      <c r="CD43" s="289"/>
      <c r="CE43" s="289"/>
      <c r="CF43" s="289"/>
      <c r="CG43" s="289"/>
      <c r="CH43" s="289"/>
      <c r="CI43" s="289"/>
      <c r="CJ43" s="289"/>
      <c r="CK43" s="289"/>
      <c r="CL43" s="289"/>
      <c r="CM43" s="289"/>
      <c r="CN43" s="289"/>
      <c r="CO43" s="289"/>
      <c r="CP43" s="289"/>
      <c r="CQ43" s="289"/>
      <c r="CR43" s="289"/>
      <c r="CS43" s="289"/>
      <c r="CT43" s="289"/>
      <c r="CU43" s="289"/>
      <c r="CV43" s="289"/>
      <c r="CW43" s="289"/>
      <c r="CX43" s="289"/>
      <c r="CY43" s="289"/>
      <c r="CZ43" s="289"/>
      <c r="DA43" s="289"/>
      <c r="DB43" s="289"/>
      <c r="DC43" s="289"/>
      <c r="DD43" s="289"/>
      <c r="DE43" s="289"/>
      <c r="DF43" s="289"/>
      <c r="DG43" s="289"/>
      <c r="DH43" s="289"/>
      <c r="DI43" s="289"/>
      <c r="DJ43" s="289"/>
      <c r="DK43" s="289"/>
      <c r="DL43" s="289"/>
      <c r="DM43" s="289"/>
      <c r="DN43" s="289"/>
      <c r="DO43" s="289"/>
      <c r="DP43" s="289"/>
      <c r="DQ43" s="289"/>
      <c r="DR43" s="289"/>
      <c r="DS43" s="289"/>
      <c r="DT43" s="289"/>
      <c r="DU43" s="289"/>
      <c r="DV43" s="289"/>
      <c r="DW43" s="289"/>
      <c r="DX43" s="289"/>
      <c r="DY43" s="289"/>
      <c r="DZ43" s="289"/>
      <c r="EA43" s="289"/>
      <c r="EB43" s="289"/>
      <c r="EC43" s="289"/>
      <c r="ED43" s="289"/>
      <c r="EE43" s="289"/>
      <c r="EF43" s="289"/>
      <c r="EG43" s="289"/>
      <c r="EH43" s="289"/>
      <c r="EI43" s="289"/>
      <c r="EJ43" s="289"/>
      <c r="EK43" s="289"/>
      <c r="EL43" s="289"/>
      <c r="EM43" s="289"/>
      <c r="EN43" s="289"/>
      <c r="EO43" s="289"/>
      <c r="EP43" s="289"/>
      <c r="EQ43" s="289"/>
      <c r="ER43" s="289"/>
      <c r="ES43" s="289"/>
      <c r="ET43" s="289"/>
      <c r="EU43" s="289"/>
      <c r="EV43" s="289"/>
      <c r="EW43" s="289"/>
      <c r="EX43" s="289"/>
    </row>
    <row r="44" spans="1:154" ht="15" customHeight="1">
      <c r="B44" s="290"/>
      <c r="C44" s="289"/>
      <c r="E44" s="289"/>
      <c r="F44" s="290"/>
      <c r="G44" s="289"/>
      <c r="H44" s="290"/>
      <c r="I44" s="289"/>
      <c r="J44" s="289"/>
      <c r="K44" s="289"/>
      <c r="L44" s="289"/>
      <c r="M44" s="289"/>
      <c r="N44" s="289"/>
      <c r="R44" s="41"/>
      <c r="S44" s="289"/>
      <c r="T44" s="289"/>
      <c r="U44" s="289"/>
      <c r="V44" s="289"/>
      <c r="W44" s="289"/>
      <c r="X44" s="289"/>
      <c r="Y44" s="289"/>
      <c r="Z44" s="289"/>
      <c r="AA44" s="289"/>
      <c r="AB44" s="289"/>
      <c r="AC44" s="289"/>
      <c r="AD44" s="289"/>
      <c r="AE44" s="289"/>
      <c r="AF44" s="289"/>
      <c r="AG44" s="289"/>
      <c r="AH44" s="289"/>
      <c r="AI44" s="289"/>
      <c r="AJ44" s="289"/>
      <c r="AK44" s="289"/>
      <c r="AL44" s="289"/>
      <c r="AM44" s="289"/>
      <c r="AN44" s="289"/>
      <c r="AO44" s="289"/>
      <c r="AP44" s="289"/>
      <c r="AQ44" s="289"/>
      <c r="AR44" s="289"/>
      <c r="AS44" s="289"/>
      <c r="AT44" s="289"/>
      <c r="AU44" s="289"/>
      <c r="AV44" s="289"/>
      <c r="AW44" s="289"/>
      <c r="AX44" s="289"/>
      <c r="AY44" s="289"/>
      <c r="AZ44" s="289"/>
      <c r="BA44" s="289"/>
      <c r="BB44" s="289"/>
      <c r="BC44" s="289"/>
      <c r="BD44" s="289"/>
      <c r="BE44" s="289"/>
      <c r="BF44" s="289"/>
      <c r="BG44" s="289"/>
      <c r="BH44" s="289"/>
      <c r="BI44" s="289"/>
      <c r="BJ44" s="289"/>
      <c r="BK44" s="289"/>
      <c r="BL44" s="289"/>
      <c r="BM44" s="289"/>
      <c r="BN44" s="289"/>
      <c r="BO44" s="289"/>
      <c r="BP44" s="289"/>
      <c r="BQ44" s="289"/>
      <c r="BR44" s="289"/>
      <c r="BS44" s="289"/>
      <c r="BT44" s="289"/>
      <c r="BU44" s="289"/>
      <c r="BV44" s="289"/>
      <c r="BW44" s="289"/>
      <c r="BX44" s="289"/>
      <c r="BY44" s="289"/>
      <c r="BZ44" s="289"/>
      <c r="CA44" s="289"/>
      <c r="CB44" s="289"/>
      <c r="CC44" s="289"/>
      <c r="CD44" s="289"/>
      <c r="CE44" s="289"/>
      <c r="CF44" s="289"/>
      <c r="CG44" s="289"/>
      <c r="CH44" s="289"/>
      <c r="CI44" s="289"/>
      <c r="CJ44" s="289"/>
      <c r="CK44" s="289"/>
      <c r="CL44" s="289"/>
      <c r="CM44" s="289"/>
      <c r="CN44" s="289"/>
      <c r="CO44" s="289"/>
      <c r="CP44" s="289"/>
      <c r="CQ44" s="289"/>
      <c r="CR44" s="289"/>
      <c r="CS44" s="289"/>
      <c r="CT44" s="289"/>
      <c r="CU44" s="289"/>
      <c r="CV44" s="289"/>
      <c r="CW44" s="289"/>
      <c r="CX44" s="289"/>
      <c r="CY44" s="289"/>
      <c r="CZ44" s="289"/>
      <c r="DA44" s="289"/>
      <c r="DB44" s="289"/>
      <c r="DC44" s="289"/>
      <c r="DD44" s="289"/>
      <c r="DE44" s="289"/>
      <c r="DF44" s="289"/>
      <c r="DG44" s="289"/>
      <c r="DH44" s="289"/>
      <c r="DI44" s="289"/>
      <c r="DJ44" s="289"/>
      <c r="DK44" s="289"/>
      <c r="DL44" s="289"/>
      <c r="DM44" s="289"/>
      <c r="DN44" s="289"/>
      <c r="DO44" s="289"/>
      <c r="DP44" s="289"/>
      <c r="DQ44" s="289"/>
      <c r="DR44" s="289"/>
      <c r="DS44" s="289"/>
      <c r="DT44" s="289"/>
      <c r="DU44" s="289"/>
      <c r="DV44" s="289"/>
      <c r="DW44" s="289"/>
      <c r="DX44" s="289"/>
      <c r="DY44" s="289"/>
      <c r="DZ44" s="289"/>
      <c r="EA44" s="289"/>
      <c r="EB44" s="289"/>
      <c r="EC44" s="289"/>
      <c r="ED44" s="289"/>
      <c r="EE44" s="289"/>
      <c r="EF44" s="289"/>
      <c r="EG44" s="289"/>
      <c r="EH44" s="289"/>
      <c r="EI44" s="289"/>
      <c r="EJ44" s="289"/>
      <c r="EK44" s="289"/>
      <c r="EL44" s="289"/>
      <c r="EM44" s="289"/>
      <c r="EN44" s="289"/>
      <c r="EO44" s="289"/>
      <c r="EP44" s="289"/>
      <c r="EQ44" s="289"/>
      <c r="ER44" s="289"/>
      <c r="ES44" s="289"/>
      <c r="ET44" s="289"/>
      <c r="EU44" s="289"/>
      <c r="EV44" s="289"/>
      <c r="EW44" s="289"/>
      <c r="EX44" s="289"/>
    </row>
    <row r="45" spans="1:154" ht="15" customHeight="1">
      <c r="B45" s="290"/>
      <c r="C45" s="289"/>
      <c r="E45" s="289"/>
      <c r="F45" s="290"/>
      <c r="G45" s="289"/>
      <c r="H45" s="290"/>
      <c r="I45" s="289"/>
      <c r="J45" s="289"/>
      <c r="K45" s="289"/>
      <c r="L45" s="289"/>
      <c r="M45" s="289"/>
      <c r="N45" s="289"/>
      <c r="R45" s="41"/>
      <c r="S45" s="289"/>
      <c r="T45" s="289"/>
      <c r="U45" s="289"/>
      <c r="V45" s="289"/>
      <c r="W45" s="289"/>
      <c r="X45" s="289"/>
      <c r="Y45" s="289"/>
      <c r="Z45" s="289"/>
      <c r="AA45" s="289"/>
      <c r="AB45" s="289"/>
      <c r="AC45" s="289"/>
      <c r="AD45" s="289"/>
      <c r="AE45" s="289"/>
      <c r="AF45" s="289"/>
      <c r="AG45" s="289"/>
      <c r="AH45" s="289"/>
      <c r="AI45" s="289"/>
      <c r="AJ45" s="289"/>
      <c r="AK45" s="289"/>
      <c r="AL45" s="289"/>
      <c r="AM45" s="289"/>
      <c r="AN45" s="289"/>
      <c r="AO45" s="289"/>
      <c r="AP45" s="289"/>
      <c r="AQ45" s="289"/>
      <c r="AR45" s="289"/>
      <c r="AS45" s="289"/>
      <c r="AT45" s="289"/>
      <c r="AU45" s="289"/>
      <c r="AV45" s="289"/>
      <c r="AW45" s="289"/>
      <c r="AX45" s="289"/>
      <c r="AY45" s="289"/>
      <c r="AZ45" s="289"/>
      <c r="BA45" s="289"/>
      <c r="BB45" s="289"/>
      <c r="BC45" s="289"/>
      <c r="BD45" s="289"/>
      <c r="BE45" s="289"/>
      <c r="BF45" s="289"/>
      <c r="BG45" s="289"/>
      <c r="BH45" s="289"/>
      <c r="BI45" s="289"/>
      <c r="BJ45" s="289"/>
      <c r="BK45" s="289"/>
      <c r="BL45" s="289"/>
      <c r="BM45" s="289"/>
      <c r="BN45" s="289"/>
      <c r="BO45" s="289"/>
      <c r="BP45" s="289"/>
      <c r="BQ45" s="289"/>
      <c r="BR45" s="289"/>
      <c r="BS45" s="289"/>
      <c r="BT45" s="289"/>
      <c r="BU45" s="289"/>
      <c r="BV45" s="289"/>
      <c r="BW45" s="289"/>
      <c r="BX45" s="289"/>
      <c r="BY45" s="289"/>
      <c r="BZ45" s="289"/>
      <c r="CA45" s="289"/>
      <c r="CB45" s="289"/>
      <c r="CC45" s="289"/>
      <c r="CD45" s="289"/>
      <c r="CE45" s="289"/>
      <c r="CF45" s="289"/>
      <c r="CG45" s="289"/>
      <c r="CH45" s="289"/>
      <c r="CI45" s="289"/>
      <c r="CJ45" s="289"/>
      <c r="CK45" s="289"/>
      <c r="CL45" s="289"/>
      <c r="CM45" s="289"/>
      <c r="CN45" s="289"/>
      <c r="CO45" s="289"/>
      <c r="CP45" s="289"/>
      <c r="CQ45" s="289"/>
      <c r="CR45" s="289"/>
      <c r="CS45" s="289"/>
      <c r="CT45" s="289"/>
      <c r="CU45" s="289"/>
      <c r="CV45" s="289"/>
      <c r="CW45" s="289"/>
      <c r="CX45" s="289"/>
      <c r="CY45" s="289"/>
      <c r="CZ45" s="289"/>
      <c r="DA45" s="289"/>
      <c r="DB45" s="289"/>
      <c r="DC45" s="289"/>
      <c r="DD45" s="289"/>
      <c r="DE45" s="289"/>
      <c r="DF45" s="289"/>
      <c r="DG45" s="289"/>
      <c r="DH45" s="289"/>
      <c r="DI45" s="289"/>
      <c r="DJ45" s="289"/>
      <c r="DK45" s="289"/>
      <c r="DL45" s="289"/>
      <c r="DM45" s="289"/>
      <c r="DN45" s="289"/>
      <c r="DO45" s="289"/>
      <c r="DP45" s="289"/>
      <c r="DQ45" s="289"/>
      <c r="DR45" s="289"/>
      <c r="DS45" s="289"/>
      <c r="DT45" s="289"/>
      <c r="DU45" s="289"/>
      <c r="DV45" s="289"/>
      <c r="DW45" s="289"/>
      <c r="DX45" s="289"/>
      <c r="DY45" s="289"/>
      <c r="DZ45" s="289"/>
      <c r="EA45" s="289"/>
      <c r="EB45" s="289"/>
      <c r="EC45" s="289"/>
      <c r="ED45" s="289"/>
      <c r="EE45" s="289"/>
      <c r="EF45" s="289"/>
      <c r="EG45" s="289"/>
      <c r="EH45" s="289"/>
      <c r="EI45" s="289"/>
      <c r="EJ45" s="289"/>
      <c r="EK45" s="289"/>
      <c r="EL45" s="289"/>
      <c r="EM45" s="289"/>
      <c r="EN45" s="289"/>
      <c r="EO45" s="289"/>
      <c r="EP45" s="289"/>
      <c r="EQ45" s="289"/>
      <c r="ER45" s="289"/>
      <c r="ES45" s="289"/>
      <c r="ET45" s="289"/>
      <c r="EU45" s="289"/>
      <c r="EV45" s="289"/>
      <c r="EW45" s="289"/>
      <c r="EX45" s="289"/>
    </row>
    <row r="46" spans="1:154" ht="15" customHeight="1">
      <c r="B46" s="290"/>
      <c r="C46" s="289"/>
      <c r="E46" s="289"/>
      <c r="F46" s="290"/>
      <c r="G46" s="289"/>
      <c r="H46" s="290"/>
      <c r="I46" s="289"/>
      <c r="J46" s="289"/>
      <c r="K46" s="289"/>
      <c r="L46" s="289"/>
      <c r="M46" s="289"/>
      <c r="N46" s="289"/>
      <c r="R46" s="41"/>
      <c r="S46" s="289"/>
      <c r="T46" s="289"/>
      <c r="U46" s="289"/>
      <c r="V46" s="289"/>
      <c r="W46" s="289"/>
      <c r="X46" s="289"/>
      <c r="Y46" s="289"/>
      <c r="Z46" s="289"/>
      <c r="AA46" s="289"/>
      <c r="AB46" s="289"/>
      <c r="AC46" s="289"/>
      <c r="AD46" s="289"/>
      <c r="AE46" s="289"/>
      <c r="AF46" s="289"/>
      <c r="AG46" s="289"/>
      <c r="AH46" s="289"/>
      <c r="AI46" s="289"/>
      <c r="AJ46" s="289"/>
      <c r="AK46" s="289"/>
      <c r="AL46" s="289"/>
      <c r="AM46" s="289"/>
      <c r="AN46" s="289"/>
      <c r="AO46" s="289"/>
      <c r="AP46" s="289"/>
      <c r="AQ46" s="289"/>
      <c r="AR46" s="289"/>
      <c r="AS46" s="289"/>
      <c r="AT46" s="289"/>
      <c r="AU46" s="289"/>
      <c r="AV46" s="289"/>
      <c r="AW46" s="289"/>
      <c r="AX46" s="289"/>
      <c r="AY46" s="289"/>
      <c r="AZ46" s="289"/>
      <c r="BA46" s="289"/>
      <c r="BB46" s="289"/>
      <c r="BC46" s="289"/>
      <c r="BD46" s="289"/>
      <c r="BE46" s="289"/>
      <c r="BF46" s="289"/>
      <c r="BG46" s="289"/>
      <c r="BH46" s="289"/>
      <c r="BI46" s="289"/>
      <c r="BJ46" s="289"/>
      <c r="BK46" s="289"/>
      <c r="BL46" s="289"/>
      <c r="BM46" s="289"/>
      <c r="BN46" s="289"/>
      <c r="BO46" s="289"/>
      <c r="BP46" s="289"/>
      <c r="BQ46" s="289"/>
      <c r="BR46" s="289"/>
      <c r="BS46" s="289"/>
      <c r="BT46" s="289"/>
      <c r="BU46" s="289"/>
      <c r="BV46" s="289"/>
      <c r="BW46" s="289"/>
      <c r="BX46" s="289"/>
      <c r="BY46" s="289"/>
      <c r="BZ46" s="289"/>
      <c r="CA46" s="289"/>
      <c r="CB46" s="289"/>
      <c r="CC46" s="289"/>
      <c r="CD46" s="289"/>
      <c r="CE46" s="289"/>
      <c r="CF46" s="289"/>
      <c r="CG46" s="289"/>
      <c r="CH46" s="289"/>
      <c r="CI46" s="289"/>
      <c r="CJ46" s="289"/>
      <c r="CK46" s="289"/>
      <c r="CL46" s="289"/>
      <c r="CM46" s="289"/>
      <c r="CN46" s="289"/>
      <c r="CO46" s="289"/>
      <c r="CP46" s="289"/>
      <c r="CQ46" s="289"/>
      <c r="CR46" s="289"/>
      <c r="CS46" s="289"/>
      <c r="CT46" s="289"/>
      <c r="CU46" s="289"/>
      <c r="CV46" s="289"/>
      <c r="CW46" s="289"/>
      <c r="CX46" s="289"/>
      <c r="CY46" s="289"/>
      <c r="CZ46" s="289"/>
      <c r="DA46" s="289"/>
      <c r="DB46" s="289"/>
      <c r="DC46" s="289"/>
      <c r="DD46" s="289"/>
      <c r="DE46" s="289"/>
      <c r="DF46" s="289"/>
      <c r="DG46" s="289"/>
      <c r="DH46" s="289"/>
      <c r="DI46" s="289"/>
      <c r="DJ46" s="289"/>
      <c r="DK46" s="289"/>
      <c r="DL46" s="289"/>
      <c r="DM46" s="289"/>
      <c r="DN46" s="289"/>
      <c r="DO46" s="289"/>
      <c r="DP46" s="289"/>
      <c r="DQ46" s="289"/>
      <c r="DR46" s="289"/>
      <c r="DS46" s="289"/>
      <c r="DT46" s="289"/>
      <c r="DU46" s="289"/>
      <c r="DV46" s="289"/>
      <c r="DW46" s="289"/>
      <c r="DX46" s="289"/>
      <c r="DY46" s="289"/>
      <c r="DZ46" s="289"/>
      <c r="EA46" s="289"/>
      <c r="EB46" s="289"/>
      <c r="EC46" s="289"/>
      <c r="ED46" s="289"/>
      <c r="EE46" s="289"/>
      <c r="EF46" s="289"/>
      <c r="EG46" s="289"/>
      <c r="EH46" s="289"/>
      <c r="EI46" s="289"/>
      <c r="EJ46" s="289"/>
      <c r="EK46" s="289"/>
      <c r="EL46" s="289"/>
      <c r="EM46" s="289"/>
      <c r="EN46" s="289"/>
      <c r="EO46" s="289"/>
      <c r="EP46" s="289"/>
      <c r="EQ46" s="289"/>
      <c r="ER46" s="289"/>
      <c r="ES46" s="289"/>
      <c r="ET46" s="289"/>
      <c r="EU46" s="289"/>
      <c r="EV46" s="289"/>
      <c r="EW46" s="289"/>
      <c r="EX46" s="289"/>
    </row>
    <row r="47" spans="1:154" ht="15" customHeight="1">
      <c r="B47" s="290"/>
      <c r="C47" s="289"/>
      <c r="E47" s="289"/>
      <c r="F47" s="290"/>
      <c r="G47" s="289"/>
      <c r="H47" s="290"/>
      <c r="I47" s="289"/>
      <c r="J47" s="289"/>
      <c r="K47" s="289"/>
      <c r="L47" s="289"/>
      <c r="M47" s="289"/>
      <c r="N47" s="289"/>
      <c r="R47" s="41"/>
      <c r="S47" s="289"/>
      <c r="T47" s="289"/>
      <c r="U47" s="289"/>
      <c r="V47" s="289"/>
      <c r="W47" s="289"/>
      <c r="X47" s="289"/>
      <c r="Y47" s="289"/>
      <c r="Z47" s="289"/>
      <c r="AA47" s="289"/>
      <c r="AB47" s="289"/>
      <c r="AC47" s="289"/>
      <c r="AD47" s="289"/>
      <c r="AE47" s="289"/>
      <c r="AF47" s="289"/>
      <c r="AG47" s="289"/>
      <c r="AH47" s="289"/>
      <c r="AI47" s="289"/>
      <c r="AJ47" s="289"/>
      <c r="AK47" s="289"/>
      <c r="AL47" s="289"/>
      <c r="AM47" s="289"/>
      <c r="AN47" s="289"/>
      <c r="AO47" s="289"/>
      <c r="AP47" s="289"/>
      <c r="AQ47" s="289"/>
      <c r="AR47" s="289"/>
      <c r="AS47" s="289"/>
      <c r="AT47" s="289"/>
      <c r="AU47" s="289"/>
      <c r="AV47" s="289"/>
      <c r="AW47" s="289"/>
      <c r="AX47" s="289"/>
      <c r="AY47" s="289"/>
      <c r="AZ47" s="289"/>
      <c r="BA47" s="289"/>
      <c r="BB47" s="289"/>
      <c r="BC47" s="289"/>
      <c r="BD47" s="289"/>
      <c r="BE47" s="289"/>
      <c r="BF47" s="289"/>
      <c r="BG47" s="289"/>
      <c r="BH47" s="289"/>
      <c r="BI47" s="289"/>
      <c r="BJ47" s="289"/>
      <c r="BK47" s="289"/>
      <c r="BL47" s="289"/>
      <c r="BM47" s="289"/>
      <c r="BN47" s="289"/>
      <c r="BO47" s="289"/>
      <c r="BP47" s="289"/>
      <c r="BQ47" s="289"/>
      <c r="BR47" s="289"/>
      <c r="BS47" s="289"/>
      <c r="BT47" s="289"/>
      <c r="BU47" s="289"/>
      <c r="BV47" s="289"/>
      <c r="BW47" s="289"/>
      <c r="BX47" s="289"/>
      <c r="BY47" s="289"/>
      <c r="BZ47" s="289"/>
      <c r="CA47" s="289"/>
      <c r="CB47" s="289"/>
      <c r="CC47" s="289"/>
      <c r="CD47" s="289"/>
      <c r="CE47" s="289"/>
      <c r="CF47" s="289"/>
      <c r="CG47" s="289"/>
      <c r="CH47" s="289"/>
      <c r="CI47" s="289"/>
      <c r="CJ47" s="289"/>
      <c r="CK47" s="289"/>
      <c r="CL47" s="289"/>
      <c r="CM47" s="289"/>
      <c r="CN47" s="289"/>
      <c r="CO47" s="289"/>
      <c r="CP47" s="289"/>
      <c r="CQ47" s="289"/>
      <c r="CR47" s="289"/>
      <c r="CS47" s="289"/>
      <c r="CT47" s="289"/>
      <c r="CU47" s="289"/>
      <c r="CV47" s="289"/>
      <c r="CW47" s="289"/>
      <c r="CX47" s="289"/>
      <c r="CY47" s="289"/>
      <c r="CZ47" s="289"/>
      <c r="DA47" s="289"/>
      <c r="DB47" s="289"/>
      <c r="DC47" s="289"/>
      <c r="DD47" s="289"/>
      <c r="DE47" s="289"/>
      <c r="DF47" s="289"/>
      <c r="DG47" s="289"/>
      <c r="DH47" s="289"/>
      <c r="DI47" s="289"/>
      <c r="DJ47" s="289"/>
      <c r="DK47" s="289"/>
      <c r="DL47" s="289"/>
      <c r="DM47" s="289"/>
      <c r="DN47" s="289"/>
      <c r="DO47" s="289"/>
      <c r="DP47" s="289"/>
      <c r="DQ47" s="289"/>
      <c r="DR47" s="289"/>
      <c r="DS47" s="289"/>
      <c r="DT47" s="289"/>
      <c r="DU47" s="289"/>
      <c r="DV47" s="289"/>
      <c r="DW47" s="289"/>
      <c r="DX47" s="289"/>
      <c r="DY47" s="289"/>
      <c r="DZ47" s="289"/>
      <c r="EA47" s="289"/>
      <c r="EB47" s="289"/>
      <c r="EC47" s="289"/>
      <c r="ED47" s="289"/>
      <c r="EE47" s="289"/>
      <c r="EF47" s="289"/>
      <c r="EG47" s="289"/>
      <c r="EH47" s="289"/>
      <c r="EI47" s="289"/>
      <c r="EJ47" s="289"/>
      <c r="EK47" s="289"/>
      <c r="EL47" s="289"/>
      <c r="EM47" s="289"/>
      <c r="EN47" s="289"/>
      <c r="EO47" s="289"/>
      <c r="EP47" s="289"/>
      <c r="EQ47" s="289"/>
      <c r="ER47" s="289"/>
      <c r="ES47" s="289"/>
      <c r="ET47" s="289"/>
      <c r="EU47" s="289"/>
      <c r="EV47" s="289"/>
      <c r="EW47" s="289"/>
      <c r="EX47" s="289"/>
    </row>
    <row r="48" spans="1:154" ht="15" customHeight="1">
      <c r="B48" s="290"/>
      <c r="C48" s="289"/>
      <c r="E48" s="289"/>
      <c r="F48" s="290"/>
      <c r="G48" s="289"/>
      <c r="H48" s="290"/>
      <c r="I48" s="289"/>
      <c r="J48" s="289"/>
      <c r="K48" s="289"/>
      <c r="L48" s="289"/>
      <c r="M48" s="289"/>
      <c r="N48" s="289"/>
      <c r="R48" s="41"/>
      <c r="S48" s="289"/>
      <c r="T48" s="289"/>
      <c r="U48" s="289"/>
      <c r="V48" s="289"/>
      <c r="W48" s="289"/>
      <c r="X48" s="289"/>
      <c r="Y48" s="289"/>
      <c r="Z48" s="289"/>
      <c r="AA48" s="289"/>
      <c r="AB48" s="289"/>
      <c r="AC48" s="289"/>
      <c r="AD48" s="289"/>
      <c r="AE48" s="289"/>
      <c r="AF48" s="289"/>
      <c r="AG48" s="289"/>
      <c r="AH48" s="289"/>
      <c r="AI48" s="289"/>
      <c r="AJ48" s="289"/>
      <c r="AK48" s="289"/>
      <c r="AL48" s="289"/>
      <c r="AM48" s="289"/>
      <c r="AN48" s="289"/>
      <c r="AO48" s="289"/>
      <c r="AP48" s="289"/>
      <c r="AQ48" s="289"/>
      <c r="AR48" s="289"/>
      <c r="AS48" s="289"/>
      <c r="AT48" s="289"/>
      <c r="AU48" s="289"/>
      <c r="AV48" s="289"/>
      <c r="AW48" s="289"/>
      <c r="AX48" s="289"/>
      <c r="AY48" s="289"/>
      <c r="AZ48" s="289"/>
      <c r="BA48" s="289"/>
      <c r="BB48" s="289"/>
      <c r="BC48" s="289"/>
      <c r="BD48" s="289"/>
      <c r="BE48" s="289"/>
      <c r="BF48" s="289"/>
      <c r="BG48" s="289"/>
      <c r="BH48" s="289"/>
      <c r="BI48" s="289"/>
      <c r="BJ48" s="289"/>
      <c r="BK48" s="289"/>
      <c r="BL48" s="289"/>
      <c r="BM48" s="289"/>
      <c r="BN48" s="289"/>
      <c r="BO48" s="289"/>
      <c r="BP48" s="289"/>
      <c r="BQ48" s="289"/>
      <c r="BR48" s="289"/>
      <c r="BS48" s="289"/>
      <c r="BT48" s="289"/>
      <c r="BU48" s="289"/>
      <c r="BV48" s="289"/>
      <c r="BW48" s="289"/>
      <c r="BX48" s="289"/>
      <c r="BY48" s="289"/>
      <c r="BZ48" s="289"/>
      <c r="CA48" s="289"/>
      <c r="CB48" s="289"/>
      <c r="CC48" s="289"/>
      <c r="CD48" s="289"/>
      <c r="CE48" s="289"/>
      <c r="CF48" s="289"/>
      <c r="CG48" s="289"/>
      <c r="CH48" s="289"/>
      <c r="CI48" s="289"/>
      <c r="CJ48" s="289"/>
      <c r="CK48" s="289"/>
      <c r="CL48" s="289"/>
      <c r="CM48" s="289"/>
      <c r="CN48" s="289"/>
      <c r="CO48" s="289"/>
      <c r="CP48" s="289"/>
      <c r="CQ48" s="289"/>
      <c r="CR48" s="289"/>
      <c r="CS48" s="289"/>
      <c r="CT48" s="289"/>
      <c r="CU48" s="289"/>
      <c r="CV48" s="289"/>
      <c r="CW48" s="289"/>
      <c r="CX48" s="289"/>
      <c r="CY48" s="289"/>
      <c r="CZ48" s="289"/>
      <c r="DA48" s="289"/>
      <c r="DB48" s="289"/>
      <c r="DC48" s="289"/>
      <c r="DD48" s="289"/>
      <c r="DE48" s="289"/>
      <c r="DF48" s="289"/>
      <c r="DG48" s="289"/>
      <c r="DH48" s="289"/>
      <c r="DI48" s="289"/>
      <c r="DJ48" s="289"/>
      <c r="DK48" s="289"/>
      <c r="DL48" s="289"/>
      <c r="DM48" s="289"/>
      <c r="DN48" s="289"/>
      <c r="DO48" s="289"/>
      <c r="DP48" s="289"/>
      <c r="DQ48" s="289"/>
      <c r="DR48" s="289"/>
      <c r="DS48" s="289"/>
      <c r="DT48" s="289"/>
      <c r="DU48" s="289"/>
      <c r="DV48" s="289"/>
      <c r="DW48" s="289"/>
      <c r="DX48" s="289"/>
      <c r="DY48" s="289"/>
      <c r="DZ48" s="289"/>
      <c r="EA48" s="289"/>
      <c r="EB48" s="289"/>
      <c r="EC48" s="289"/>
      <c r="ED48" s="289"/>
      <c r="EE48" s="289"/>
      <c r="EF48" s="289"/>
      <c r="EG48" s="289"/>
      <c r="EH48" s="289"/>
      <c r="EI48" s="289"/>
      <c r="EJ48" s="289"/>
      <c r="EK48" s="289"/>
      <c r="EL48" s="289"/>
      <c r="EM48" s="289"/>
      <c r="EN48" s="289"/>
      <c r="EO48" s="289"/>
      <c r="EP48" s="289"/>
      <c r="EQ48" s="289"/>
      <c r="ER48" s="289"/>
      <c r="ES48" s="289"/>
      <c r="ET48" s="289"/>
      <c r="EU48" s="289"/>
      <c r="EV48" s="289"/>
      <c r="EW48" s="289"/>
      <c r="EX48" s="289"/>
    </row>
    <row r="49" spans="2:154" ht="15" customHeight="1">
      <c r="B49" s="290"/>
      <c r="C49" s="289"/>
      <c r="E49" s="289"/>
      <c r="F49" s="290"/>
      <c r="G49" s="289"/>
      <c r="H49" s="290"/>
      <c r="I49" s="289"/>
      <c r="J49" s="289"/>
      <c r="K49" s="289"/>
      <c r="L49" s="289"/>
      <c r="M49" s="289"/>
      <c r="N49" s="289"/>
      <c r="R49" s="41"/>
      <c r="S49" s="289"/>
      <c r="T49" s="289"/>
      <c r="U49" s="289"/>
      <c r="V49" s="289"/>
      <c r="W49" s="289"/>
      <c r="X49" s="289"/>
      <c r="Y49" s="289"/>
      <c r="Z49" s="289"/>
      <c r="AA49" s="289"/>
      <c r="AB49" s="289"/>
      <c r="AC49" s="289"/>
      <c r="AD49" s="289"/>
      <c r="AE49" s="289"/>
      <c r="AF49" s="289"/>
      <c r="AG49" s="289"/>
      <c r="AH49" s="289"/>
      <c r="AI49" s="289"/>
      <c r="AJ49" s="289"/>
      <c r="AK49" s="289"/>
      <c r="AL49" s="289"/>
      <c r="AM49" s="289"/>
      <c r="AN49" s="289"/>
      <c r="AO49" s="289"/>
      <c r="AP49" s="289"/>
      <c r="AQ49" s="289"/>
      <c r="AR49" s="289"/>
      <c r="AS49" s="289"/>
      <c r="AT49" s="289"/>
      <c r="AU49" s="289"/>
      <c r="AV49" s="289"/>
      <c r="AW49" s="289"/>
      <c r="AX49" s="289"/>
      <c r="AY49" s="289"/>
      <c r="AZ49" s="289"/>
      <c r="BA49" s="289"/>
      <c r="BB49" s="289"/>
      <c r="BC49" s="289"/>
      <c r="BD49" s="289"/>
      <c r="BE49" s="289"/>
      <c r="BF49" s="289"/>
      <c r="BG49" s="289"/>
      <c r="BH49" s="289"/>
      <c r="BI49" s="289"/>
      <c r="BJ49" s="289"/>
      <c r="BK49" s="289"/>
      <c r="BL49" s="289"/>
      <c r="BM49" s="289"/>
      <c r="BN49" s="289"/>
      <c r="BO49" s="289"/>
      <c r="BP49" s="289"/>
      <c r="BQ49" s="289"/>
      <c r="BR49" s="289"/>
      <c r="BS49" s="289"/>
      <c r="BT49" s="289"/>
      <c r="BU49" s="289"/>
      <c r="BV49" s="289"/>
      <c r="BW49" s="289"/>
      <c r="BX49" s="289"/>
      <c r="BY49" s="289"/>
      <c r="BZ49" s="289"/>
      <c r="CA49" s="289"/>
      <c r="CB49" s="289"/>
      <c r="CC49" s="289"/>
      <c r="CD49" s="289"/>
      <c r="CE49" s="289"/>
      <c r="CF49" s="289"/>
      <c r="CG49" s="289"/>
      <c r="CH49" s="289"/>
      <c r="CI49" s="289"/>
      <c r="CJ49" s="289"/>
      <c r="CK49" s="289"/>
      <c r="CL49" s="289"/>
      <c r="CM49" s="289"/>
      <c r="CN49" s="289"/>
      <c r="CO49" s="289"/>
      <c r="CP49" s="289"/>
      <c r="CQ49" s="289"/>
      <c r="CR49" s="289"/>
      <c r="CS49" s="289"/>
      <c r="CT49" s="289"/>
      <c r="CU49" s="289"/>
      <c r="CV49" s="289"/>
      <c r="CW49" s="289"/>
      <c r="CX49" s="289"/>
      <c r="CY49" s="289"/>
      <c r="CZ49" s="289"/>
      <c r="DA49" s="289"/>
      <c r="DB49" s="289"/>
      <c r="DC49" s="289"/>
      <c r="DD49" s="289"/>
      <c r="DE49" s="289"/>
      <c r="DF49" s="289"/>
      <c r="DG49" s="289"/>
      <c r="DH49" s="289"/>
      <c r="DI49" s="289"/>
      <c r="DJ49" s="289"/>
      <c r="DK49" s="289"/>
      <c r="DL49" s="289"/>
      <c r="DM49" s="289"/>
      <c r="DN49" s="289"/>
      <c r="DO49" s="289"/>
      <c r="DP49" s="289"/>
      <c r="DQ49" s="289"/>
      <c r="DR49" s="289"/>
      <c r="DS49" s="289"/>
      <c r="DT49" s="289"/>
      <c r="DU49" s="289"/>
      <c r="DV49" s="289"/>
      <c r="DW49" s="289"/>
      <c r="DX49" s="289"/>
      <c r="DY49" s="289"/>
      <c r="DZ49" s="289"/>
      <c r="EA49" s="289"/>
      <c r="EB49" s="289"/>
      <c r="EC49" s="289"/>
      <c r="ED49" s="289"/>
      <c r="EE49" s="289"/>
      <c r="EF49" s="289"/>
      <c r="EG49" s="289"/>
      <c r="EH49" s="289"/>
      <c r="EI49" s="289"/>
      <c r="EJ49" s="289"/>
      <c r="EK49" s="289"/>
      <c r="EL49" s="289"/>
      <c r="EM49" s="289"/>
      <c r="EN49" s="289"/>
      <c r="EO49" s="289"/>
      <c r="EP49" s="289"/>
      <c r="EQ49" s="289"/>
      <c r="ER49" s="289"/>
      <c r="ES49" s="289"/>
      <c r="ET49" s="289"/>
      <c r="EU49" s="289"/>
      <c r="EV49" s="289"/>
      <c r="EW49" s="289"/>
      <c r="EX49" s="289"/>
    </row>
    <row r="50" spans="2:154" ht="15" customHeight="1">
      <c r="B50" s="290"/>
      <c r="C50" s="289"/>
      <c r="E50" s="289"/>
      <c r="F50" s="290"/>
      <c r="G50" s="289"/>
      <c r="H50" s="290"/>
      <c r="I50" s="289"/>
      <c r="J50" s="289"/>
      <c r="K50" s="289"/>
      <c r="L50" s="289"/>
      <c r="M50" s="289"/>
      <c r="N50" s="289"/>
      <c r="R50" s="41"/>
      <c r="S50" s="289"/>
      <c r="T50" s="289"/>
      <c r="U50" s="289"/>
      <c r="V50" s="289"/>
      <c r="W50" s="289"/>
      <c r="X50" s="289"/>
      <c r="Y50" s="289"/>
      <c r="Z50" s="289"/>
      <c r="AA50" s="289"/>
      <c r="AB50" s="289"/>
      <c r="AC50" s="289"/>
      <c r="AD50" s="289"/>
      <c r="AE50" s="289"/>
      <c r="AF50" s="289"/>
      <c r="AG50" s="289"/>
      <c r="AH50" s="289"/>
      <c r="AI50" s="289"/>
      <c r="AJ50" s="289"/>
      <c r="AK50" s="289"/>
      <c r="AL50" s="289"/>
      <c r="AM50" s="289"/>
      <c r="AN50" s="289"/>
      <c r="AO50" s="289"/>
      <c r="AP50" s="289"/>
      <c r="AQ50" s="289"/>
      <c r="AR50" s="289"/>
      <c r="AS50" s="289"/>
      <c r="AT50" s="289"/>
      <c r="AU50" s="289"/>
      <c r="AV50" s="289"/>
      <c r="AW50" s="289"/>
      <c r="AX50" s="289"/>
      <c r="AY50" s="289"/>
      <c r="AZ50" s="289"/>
      <c r="BA50" s="289"/>
      <c r="BB50" s="289"/>
      <c r="BC50" s="289"/>
      <c r="BD50" s="289"/>
      <c r="BE50" s="289"/>
      <c r="BF50" s="289"/>
      <c r="BG50" s="289"/>
      <c r="BH50" s="289"/>
      <c r="BI50" s="289"/>
      <c r="BJ50" s="289"/>
      <c r="BK50" s="289"/>
      <c r="BL50" s="289"/>
      <c r="BM50" s="289"/>
      <c r="BN50" s="289"/>
      <c r="BO50" s="289"/>
      <c r="BP50" s="289"/>
      <c r="BQ50" s="289"/>
      <c r="BR50" s="289"/>
      <c r="BS50" s="289"/>
      <c r="BT50" s="289"/>
      <c r="BU50" s="289"/>
      <c r="BV50" s="289"/>
      <c r="BW50" s="289"/>
      <c r="BX50" s="289"/>
      <c r="BY50" s="289"/>
      <c r="BZ50" s="289"/>
      <c r="CA50" s="289"/>
      <c r="CB50" s="289"/>
      <c r="CC50" s="289"/>
      <c r="CD50" s="289"/>
      <c r="CE50" s="289"/>
      <c r="CF50" s="289"/>
      <c r="CG50" s="289"/>
      <c r="CH50" s="289"/>
      <c r="CI50" s="289"/>
      <c r="CJ50" s="289"/>
      <c r="CK50" s="289"/>
      <c r="CL50" s="289"/>
      <c r="CM50" s="289"/>
      <c r="CN50" s="289"/>
      <c r="CO50" s="289"/>
      <c r="CP50" s="289"/>
      <c r="CQ50" s="289"/>
      <c r="CR50" s="289"/>
      <c r="CS50" s="289"/>
      <c r="CT50" s="289"/>
      <c r="CU50" s="289"/>
      <c r="CV50" s="289"/>
      <c r="CW50" s="289"/>
      <c r="CX50" s="289"/>
      <c r="CY50" s="289"/>
      <c r="CZ50" s="289"/>
      <c r="DA50" s="289"/>
      <c r="DB50" s="289"/>
      <c r="DC50" s="289"/>
      <c r="DD50" s="289"/>
      <c r="DE50" s="289"/>
      <c r="DF50" s="289"/>
      <c r="DG50" s="289"/>
      <c r="DH50" s="289"/>
      <c r="DI50" s="289"/>
      <c r="DJ50" s="289"/>
      <c r="DK50" s="289"/>
      <c r="DL50" s="289"/>
      <c r="DM50" s="289"/>
      <c r="DN50" s="289"/>
      <c r="DO50" s="289"/>
      <c r="DP50" s="289"/>
      <c r="DQ50" s="289"/>
      <c r="DR50" s="289"/>
      <c r="DS50" s="289"/>
      <c r="DT50" s="289"/>
      <c r="DU50" s="289"/>
      <c r="DV50" s="289"/>
      <c r="DW50" s="289"/>
      <c r="DX50" s="289"/>
      <c r="DY50" s="289"/>
      <c r="DZ50" s="289"/>
      <c r="EA50" s="289"/>
      <c r="EB50" s="289"/>
      <c r="EC50" s="289"/>
      <c r="ED50" s="289"/>
      <c r="EE50" s="289"/>
      <c r="EF50" s="289"/>
      <c r="EG50" s="289"/>
      <c r="EH50" s="289"/>
      <c r="EI50" s="289"/>
      <c r="EJ50" s="289"/>
      <c r="EK50" s="289"/>
      <c r="EL50" s="289"/>
      <c r="EM50" s="289"/>
      <c r="EN50" s="289"/>
      <c r="EO50" s="289"/>
      <c r="EP50" s="289"/>
      <c r="EQ50" s="289"/>
      <c r="ER50" s="289"/>
      <c r="ES50" s="289"/>
      <c r="ET50" s="289"/>
      <c r="EU50" s="289"/>
      <c r="EV50" s="289"/>
      <c r="EW50" s="289"/>
      <c r="EX50" s="289"/>
    </row>
    <row r="51" spans="2:154" ht="15" customHeight="1">
      <c r="B51" s="290"/>
      <c r="C51" s="289"/>
      <c r="E51" s="289"/>
      <c r="F51" s="290"/>
      <c r="G51" s="289"/>
      <c r="H51" s="290"/>
      <c r="I51" s="289"/>
      <c r="J51" s="289"/>
      <c r="K51" s="289"/>
      <c r="L51" s="289"/>
      <c r="M51" s="289"/>
      <c r="N51" s="289"/>
      <c r="R51" s="41"/>
      <c r="S51" s="289"/>
      <c r="T51" s="289"/>
      <c r="U51" s="289"/>
      <c r="V51" s="289"/>
      <c r="W51" s="289"/>
      <c r="X51" s="289"/>
      <c r="Y51" s="289"/>
      <c r="Z51" s="289"/>
      <c r="AA51" s="289"/>
      <c r="AB51" s="289"/>
      <c r="AC51" s="289"/>
      <c r="AD51" s="289"/>
      <c r="AE51" s="289"/>
      <c r="AF51" s="289"/>
      <c r="AG51" s="289"/>
      <c r="AH51" s="289"/>
      <c r="AI51" s="289"/>
      <c r="AJ51" s="289"/>
      <c r="AK51" s="289"/>
      <c r="AL51" s="289"/>
      <c r="AM51" s="289"/>
      <c r="AN51" s="289"/>
      <c r="AO51" s="289"/>
      <c r="AP51" s="289"/>
      <c r="AQ51" s="289"/>
      <c r="AR51" s="289"/>
      <c r="AS51" s="289"/>
      <c r="AT51" s="289"/>
      <c r="AU51" s="289"/>
      <c r="AV51" s="289"/>
      <c r="AW51" s="289"/>
      <c r="AX51" s="289"/>
      <c r="AY51" s="289"/>
      <c r="AZ51" s="289"/>
      <c r="BA51" s="289"/>
      <c r="BB51" s="289"/>
      <c r="BC51" s="289"/>
      <c r="BD51" s="289"/>
      <c r="BE51" s="289"/>
      <c r="BF51" s="289"/>
      <c r="BG51" s="289"/>
      <c r="BH51" s="289"/>
      <c r="BI51" s="289"/>
      <c r="BJ51" s="289"/>
      <c r="BK51" s="289"/>
      <c r="BL51" s="289"/>
      <c r="BM51" s="289"/>
      <c r="BN51" s="289"/>
      <c r="BO51" s="289"/>
      <c r="BP51" s="289"/>
      <c r="BQ51" s="289"/>
      <c r="BR51" s="289"/>
      <c r="BS51" s="289"/>
      <c r="BT51" s="289"/>
      <c r="BU51" s="289"/>
      <c r="BV51" s="289"/>
      <c r="BW51" s="289"/>
      <c r="BX51" s="289"/>
      <c r="BY51" s="289"/>
      <c r="BZ51" s="289"/>
      <c r="CA51" s="289"/>
      <c r="CB51" s="289"/>
      <c r="CC51" s="289"/>
      <c r="CD51" s="289"/>
      <c r="CE51" s="289"/>
      <c r="CF51" s="289"/>
      <c r="CG51" s="289"/>
      <c r="CH51" s="289"/>
      <c r="CI51" s="289"/>
      <c r="CJ51" s="289"/>
      <c r="CK51" s="289"/>
      <c r="CL51" s="289"/>
      <c r="CM51" s="289"/>
      <c r="CN51" s="289"/>
      <c r="CO51" s="289"/>
      <c r="CP51" s="289"/>
      <c r="CQ51" s="289"/>
      <c r="CR51" s="289"/>
      <c r="CS51" s="289"/>
      <c r="CT51" s="289"/>
      <c r="CU51" s="289"/>
      <c r="CV51" s="289"/>
      <c r="CW51" s="289"/>
      <c r="CX51" s="289"/>
      <c r="CY51" s="289"/>
      <c r="CZ51" s="289"/>
      <c r="DA51" s="289"/>
      <c r="DB51" s="289"/>
      <c r="DC51" s="289"/>
      <c r="DD51" s="289"/>
      <c r="DE51" s="289"/>
      <c r="DF51" s="289"/>
      <c r="DG51" s="289"/>
      <c r="DH51" s="289"/>
      <c r="DI51" s="289"/>
      <c r="DJ51" s="289"/>
      <c r="DK51" s="289"/>
      <c r="DL51" s="289"/>
      <c r="DM51" s="289"/>
      <c r="DN51" s="289"/>
      <c r="DO51" s="289"/>
      <c r="DP51" s="289"/>
      <c r="DQ51" s="289"/>
      <c r="DR51" s="289"/>
      <c r="DS51" s="289"/>
      <c r="DT51" s="289"/>
      <c r="DU51" s="289"/>
      <c r="DV51" s="289"/>
      <c r="DW51" s="289"/>
      <c r="DX51" s="289"/>
      <c r="DY51" s="289"/>
      <c r="DZ51" s="289"/>
      <c r="EA51" s="289"/>
      <c r="EB51" s="289"/>
      <c r="EC51" s="289"/>
      <c r="ED51" s="289"/>
      <c r="EE51" s="289"/>
      <c r="EF51" s="289"/>
      <c r="EG51" s="289"/>
      <c r="EH51" s="289"/>
      <c r="EI51" s="289"/>
      <c r="EJ51" s="289"/>
      <c r="EK51" s="289"/>
      <c r="EL51" s="289"/>
      <c r="EM51" s="289"/>
      <c r="EN51" s="289"/>
      <c r="EO51" s="289"/>
      <c r="EP51" s="289"/>
      <c r="EQ51" s="289"/>
      <c r="ER51" s="289"/>
      <c r="ES51" s="289"/>
      <c r="ET51" s="289"/>
      <c r="EU51" s="289"/>
      <c r="EV51" s="289"/>
      <c r="EW51" s="289"/>
      <c r="EX51" s="289"/>
    </row>
    <row r="52" spans="2:154" ht="15" customHeight="1">
      <c r="B52" s="290"/>
      <c r="C52" s="289"/>
      <c r="E52" s="289"/>
      <c r="F52" s="290"/>
      <c r="G52" s="289"/>
      <c r="H52" s="290"/>
      <c r="I52" s="289"/>
      <c r="J52" s="289"/>
      <c r="K52" s="289"/>
      <c r="L52" s="289"/>
      <c r="M52" s="289"/>
      <c r="N52" s="289"/>
      <c r="R52" s="41"/>
      <c r="S52" s="289"/>
      <c r="T52" s="289"/>
      <c r="U52" s="289"/>
      <c r="V52" s="289"/>
      <c r="W52" s="289"/>
      <c r="X52" s="289"/>
      <c r="Y52" s="289"/>
      <c r="Z52" s="289"/>
      <c r="AA52" s="289"/>
      <c r="AB52" s="289"/>
      <c r="AC52" s="289"/>
      <c r="AD52" s="289"/>
      <c r="AE52" s="289"/>
      <c r="AF52" s="289"/>
      <c r="AG52" s="289"/>
      <c r="AH52" s="289"/>
      <c r="AI52" s="289"/>
      <c r="AJ52" s="289"/>
      <c r="AK52" s="289"/>
      <c r="AL52" s="289"/>
      <c r="AM52" s="289"/>
      <c r="AN52" s="289"/>
      <c r="AO52" s="289"/>
      <c r="AP52" s="289"/>
      <c r="AQ52" s="289"/>
      <c r="AR52" s="289"/>
      <c r="AS52" s="289"/>
      <c r="AT52" s="289"/>
      <c r="AU52" s="289"/>
      <c r="AV52" s="289"/>
      <c r="AW52" s="289"/>
      <c r="AX52" s="289"/>
      <c r="AY52" s="289"/>
      <c r="AZ52" s="289"/>
      <c r="BA52" s="289"/>
      <c r="BB52" s="289"/>
      <c r="BC52" s="289"/>
      <c r="BD52" s="289"/>
      <c r="BE52" s="289"/>
      <c r="BF52" s="289"/>
      <c r="BG52" s="289"/>
      <c r="BH52" s="289"/>
      <c r="BI52" s="289"/>
      <c r="BJ52" s="289"/>
      <c r="BK52" s="289"/>
      <c r="BL52" s="289"/>
      <c r="BM52" s="289"/>
      <c r="BN52" s="289"/>
      <c r="BO52" s="289"/>
      <c r="BP52" s="289"/>
      <c r="BQ52" s="289"/>
      <c r="BR52" s="289"/>
      <c r="BS52" s="289"/>
      <c r="BT52" s="289"/>
      <c r="BU52" s="289"/>
      <c r="BV52" s="289"/>
      <c r="BW52" s="289"/>
      <c r="BX52" s="289"/>
      <c r="BY52" s="289"/>
      <c r="BZ52" s="289"/>
      <c r="CA52" s="289"/>
      <c r="CB52" s="289"/>
      <c r="CC52" s="289"/>
      <c r="CD52" s="289"/>
      <c r="CE52" s="289"/>
      <c r="CF52" s="289"/>
      <c r="CG52" s="289"/>
      <c r="CH52" s="289"/>
      <c r="CI52" s="289"/>
      <c r="CJ52" s="289"/>
      <c r="CK52" s="289"/>
      <c r="CL52" s="289"/>
      <c r="CM52" s="289"/>
      <c r="CN52" s="289"/>
      <c r="CO52" s="289"/>
      <c r="CP52" s="289"/>
      <c r="CQ52" s="289"/>
      <c r="CR52" s="289"/>
      <c r="CS52" s="289"/>
      <c r="CT52" s="289"/>
      <c r="CU52" s="289"/>
      <c r="CV52" s="289"/>
      <c r="CW52" s="289"/>
      <c r="CX52" s="289"/>
      <c r="CY52" s="289"/>
      <c r="CZ52" s="289"/>
      <c r="DA52" s="289"/>
      <c r="DB52" s="289"/>
      <c r="DC52" s="289"/>
      <c r="DD52" s="289"/>
      <c r="DE52" s="289"/>
      <c r="DF52" s="289"/>
      <c r="DG52" s="289"/>
      <c r="DH52" s="289"/>
      <c r="DI52" s="289"/>
      <c r="DJ52" s="289"/>
      <c r="DK52" s="289"/>
      <c r="DL52" s="289"/>
      <c r="DM52" s="289"/>
      <c r="DN52" s="289"/>
      <c r="DO52" s="289"/>
      <c r="DP52" s="289"/>
      <c r="DQ52" s="289"/>
      <c r="DR52" s="289"/>
      <c r="DS52" s="289"/>
      <c r="DT52" s="289"/>
      <c r="DU52" s="289"/>
      <c r="DV52" s="289"/>
      <c r="DW52" s="289"/>
      <c r="DX52" s="289"/>
      <c r="DY52" s="289"/>
      <c r="DZ52" s="289"/>
      <c r="EA52" s="289"/>
      <c r="EB52" s="289"/>
      <c r="EC52" s="289"/>
      <c r="ED52" s="289"/>
      <c r="EE52" s="289"/>
      <c r="EF52" s="289"/>
      <c r="EG52" s="289"/>
      <c r="EH52" s="289"/>
      <c r="EI52" s="289"/>
      <c r="EJ52" s="289"/>
      <c r="EK52" s="289"/>
      <c r="EL52" s="289"/>
      <c r="EM52" s="289"/>
      <c r="EN52" s="289"/>
      <c r="EO52" s="289"/>
      <c r="EP52" s="289"/>
      <c r="EQ52" s="289"/>
      <c r="ER52" s="289"/>
      <c r="ES52" s="289"/>
      <c r="ET52" s="289"/>
      <c r="EU52" s="289"/>
      <c r="EV52" s="289"/>
      <c r="EW52" s="289"/>
      <c r="EX52" s="289"/>
    </row>
    <row r="53" spans="2:154" ht="15" customHeight="1">
      <c r="B53" s="290"/>
      <c r="C53" s="289"/>
      <c r="E53" s="289"/>
      <c r="F53" s="290"/>
      <c r="G53" s="289"/>
      <c r="H53" s="290"/>
      <c r="I53" s="289"/>
      <c r="J53" s="289"/>
      <c r="K53" s="289"/>
      <c r="L53" s="289"/>
      <c r="M53" s="289"/>
      <c r="N53" s="289"/>
      <c r="R53" s="41"/>
      <c r="S53" s="289"/>
      <c r="T53" s="289"/>
      <c r="U53" s="289"/>
      <c r="V53" s="289"/>
      <c r="W53" s="289"/>
      <c r="X53" s="289"/>
      <c r="Y53" s="289"/>
      <c r="Z53" s="289"/>
      <c r="AA53" s="289"/>
      <c r="AB53" s="289"/>
      <c r="AC53" s="289"/>
      <c r="AD53" s="289"/>
      <c r="AE53" s="289"/>
      <c r="AF53" s="289"/>
      <c r="AG53" s="289"/>
      <c r="AH53" s="289"/>
      <c r="AI53" s="289"/>
      <c r="AJ53" s="289"/>
      <c r="AK53" s="289"/>
      <c r="AL53" s="289"/>
      <c r="AM53" s="289"/>
      <c r="AN53" s="289"/>
      <c r="AO53" s="289"/>
      <c r="AP53" s="289"/>
      <c r="AQ53" s="289"/>
      <c r="AR53" s="289"/>
      <c r="AS53" s="289"/>
      <c r="AT53" s="289"/>
      <c r="AU53" s="289"/>
      <c r="AV53" s="289"/>
      <c r="AW53" s="289"/>
      <c r="AX53" s="289"/>
      <c r="AY53" s="289"/>
      <c r="AZ53" s="289"/>
      <c r="BA53" s="289"/>
      <c r="BB53" s="289"/>
      <c r="BC53" s="289"/>
      <c r="BD53" s="289"/>
      <c r="BE53" s="289"/>
      <c r="BF53" s="289"/>
      <c r="BG53" s="289"/>
      <c r="BH53" s="289"/>
      <c r="BI53" s="289"/>
      <c r="BJ53" s="289"/>
      <c r="BK53" s="289"/>
      <c r="BL53" s="289"/>
      <c r="BM53" s="289"/>
      <c r="BN53" s="289"/>
      <c r="BO53" s="289"/>
      <c r="BP53" s="289"/>
      <c r="BQ53" s="289"/>
      <c r="BR53" s="289"/>
      <c r="BS53" s="289"/>
      <c r="BT53" s="289"/>
      <c r="BU53" s="289"/>
      <c r="BV53" s="289"/>
      <c r="BW53" s="289"/>
      <c r="BX53" s="289"/>
      <c r="BY53" s="289"/>
      <c r="BZ53" s="289"/>
      <c r="CA53" s="289"/>
      <c r="CB53" s="289"/>
      <c r="CC53" s="289"/>
      <c r="CD53" s="289"/>
      <c r="CE53" s="289"/>
      <c r="CF53" s="289"/>
      <c r="CG53" s="289"/>
      <c r="CH53" s="289"/>
      <c r="CI53" s="289"/>
      <c r="CJ53" s="289"/>
      <c r="CK53" s="289"/>
      <c r="CL53" s="289"/>
      <c r="CM53" s="289"/>
      <c r="CN53" s="289"/>
      <c r="CO53" s="289"/>
      <c r="CP53" s="289"/>
      <c r="CQ53" s="289"/>
      <c r="CR53" s="289"/>
      <c r="CS53" s="289"/>
      <c r="CT53" s="289"/>
      <c r="CU53" s="289"/>
      <c r="CV53" s="289"/>
      <c r="CW53" s="289"/>
      <c r="CX53" s="289"/>
      <c r="CY53" s="289"/>
      <c r="CZ53" s="289"/>
      <c r="DA53" s="289"/>
      <c r="DB53" s="289"/>
      <c r="DC53" s="289"/>
      <c r="DD53" s="289"/>
      <c r="DE53" s="289"/>
      <c r="DF53" s="289"/>
      <c r="DG53" s="289"/>
      <c r="DH53" s="289"/>
      <c r="DI53" s="289"/>
      <c r="DJ53" s="289"/>
      <c r="DK53" s="289"/>
      <c r="DL53" s="289"/>
      <c r="DM53" s="289"/>
      <c r="DN53" s="289"/>
      <c r="DO53" s="289"/>
      <c r="DP53" s="289"/>
      <c r="DQ53" s="289"/>
      <c r="DR53" s="289"/>
      <c r="DS53" s="289"/>
      <c r="DT53" s="289"/>
      <c r="DU53" s="289"/>
      <c r="DV53" s="289"/>
      <c r="DW53" s="289"/>
      <c r="DX53" s="289"/>
      <c r="DY53" s="289"/>
      <c r="DZ53" s="289"/>
      <c r="EA53" s="289"/>
      <c r="EB53" s="289"/>
      <c r="EC53" s="289"/>
      <c r="ED53" s="289"/>
      <c r="EE53" s="289"/>
      <c r="EF53" s="289"/>
      <c r="EG53" s="289"/>
      <c r="EH53" s="289"/>
      <c r="EI53" s="289"/>
      <c r="EJ53" s="289"/>
      <c r="EK53" s="289"/>
      <c r="EL53" s="289"/>
      <c r="EM53" s="289"/>
      <c r="EN53" s="289"/>
      <c r="EO53" s="289"/>
      <c r="EP53" s="289"/>
      <c r="EQ53" s="289"/>
      <c r="ER53" s="289"/>
      <c r="ES53" s="289"/>
      <c r="ET53" s="289"/>
      <c r="EU53" s="289"/>
      <c r="EV53" s="289"/>
      <c r="EW53" s="289"/>
      <c r="EX53" s="289"/>
    </row>
    <row r="54" spans="2:154" ht="15" customHeight="1">
      <c r="B54" s="290"/>
      <c r="C54" s="289"/>
      <c r="E54" s="289"/>
      <c r="F54" s="290"/>
      <c r="G54" s="289"/>
      <c r="H54" s="290"/>
      <c r="I54" s="289"/>
      <c r="J54" s="289"/>
      <c r="K54" s="289"/>
      <c r="L54" s="289"/>
      <c r="M54" s="289"/>
      <c r="N54" s="289"/>
      <c r="R54" s="41"/>
      <c r="S54" s="289"/>
      <c r="T54" s="289"/>
      <c r="U54" s="289"/>
      <c r="V54" s="289"/>
      <c r="W54" s="289"/>
      <c r="X54" s="289"/>
      <c r="Y54" s="289"/>
      <c r="Z54" s="289"/>
      <c r="AA54" s="289"/>
      <c r="AB54" s="289"/>
      <c r="AC54" s="289"/>
      <c r="AD54" s="289"/>
      <c r="AE54" s="289"/>
      <c r="AF54" s="289"/>
      <c r="AG54" s="289"/>
      <c r="AH54" s="289"/>
      <c r="AI54" s="289"/>
      <c r="AJ54" s="289"/>
      <c r="AK54" s="289"/>
      <c r="AL54" s="289"/>
      <c r="AM54" s="289"/>
      <c r="AN54" s="289"/>
      <c r="AO54" s="289"/>
      <c r="AP54" s="289"/>
      <c r="AQ54" s="289"/>
      <c r="AR54" s="289"/>
      <c r="AS54" s="289"/>
      <c r="AT54" s="289"/>
      <c r="AU54" s="289"/>
      <c r="AV54" s="289"/>
      <c r="AW54" s="289"/>
      <c r="AX54" s="289"/>
      <c r="AY54" s="289"/>
      <c r="AZ54" s="289"/>
      <c r="BA54" s="289"/>
      <c r="BB54" s="289"/>
      <c r="BC54" s="289"/>
      <c r="BD54" s="289"/>
      <c r="BE54" s="289"/>
      <c r="BF54" s="289"/>
      <c r="BG54" s="289"/>
      <c r="BH54" s="289"/>
      <c r="BI54" s="289"/>
      <c r="BJ54" s="289"/>
      <c r="BK54" s="289"/>
      <c r="BL54" s="289"/>
      <c r="BM54" s="289"/>
      <c r="BN54" s="289"/>
      <c r="BO54" s="289"/>
      <c r="BP54" s="289"/>
      <c r="BQ54" s="289"/>
      <c r="BR54" s="289"/>
      <c r="BS54" s="289"/>
      <c r="BT54" s="289"/>
      <c r="BU54" s="289"/>
      <c r="BV54" s="289"/>
      <c r="BW54" s="289"/>
      <c r="BX54" s="289"/>
      <c r="BY54" s="289"/>
      <c r="BZ54" s="289"/>
      <c r="CA54" s="289"/>
      <c r="CB54" s="289"/>
      <c r="CC54" s="289"/>
      <c r="CD54" s="289"/>
      <c r="CE54" s="289"/>
      <c r="CF54" s="289"/>
      <c r="CG54" s="289"/>
      <c r="CH54" s="289"/>
      <c r="CI54" s="289"/>
      <c r="CJ54" s="289"/>
      <c r="CK54" s="289"/>
      <c r="CL54" s="289"/>
      <c r="CM54" s="289"/>
      <c r="CN54" s="289"/>
      <c r="CO54" s="289"/>
      <c r="CP54" s="289"/>
      <c r="CQ54" s="289"/>
      <c r="CR54" s="289"/>
      <c r="CS54" s="289"/>
      <c r="CT54" s="289"/>
      <c r="CU54" s="289"/>
      <c r="CV54" s="289"/>
      <c r="CW54" s="289"/>
      <c r="CX54" s="289"/>
      <c r="CY54" s="289"/>
      <c r="CZ54" s="289"/>
      <c r="DA54" s="289"/>
      <c r="DB54" s="289"/>
      <c r="DC54" s="289"/>
      <c r="DD54" s="289"/>
      <c r="DE54" s="289"/>
      <c r="DF54" s="289"/>
      <c r="DG54" s="289"/>
      <c r="DH54" s="289"/>
      <c r="DI54" s="289"/>
      <c r="DJ54" s="289"/>
      <c r="DK54" s="289"/>
      <c r="DL54" s="289"/>
      <c r="DM54" s="289"/>
      <c r="DN54" s="289"/>
      <c r="DO54" s="289"/>
      <c r="DP54" s="289"/>
      <c r="DQ54" s="289"/>
      <c r="DR54" s="289"/>
      <c r="DS54" s="289"/>
      <c r="DT54" s="289"/>
      <c r="DU54" s="289"/>
      <c r="DV54" s="289"/>
      <c r="DW54" s="289"/>
      <c r="DX54" s="289"/>
      <c r="DY54" s="289"/>
      <c r="DZ54" s="289"/>
      <c r="EA54" s="289"/>
      <c r="EB54" s="289"/>
      <c r="EC54" s="289"/>
      <c r="ED54" s="289"/>
      <c r="EE54" s="289"/>
      <c r="EF54" s="289"/>
      <c r="EG54" s="289"/>
      <c r="EH54" s="289"/>
      <c r="EI54" s="289"/>
      <c r="EJ54" s="289"/>
      <c r="EK54" s="289"/>
      <c r="EL54" s="289"/>
      <c r="EM54" s="289"/>
      <c r="EN54" s="289"/>
      <c r="EO54" s="289"/>
      <c r="EP54" s="289"/>
      <c r="EQ54" s="289"/>
      <c r="ER54" s="289"/>
      <c r="ES54" s="289"/>
      <c r="ET54" s="289"/>
      <c r="EU54" s="289"/>
      <c r="EV54" s="289"/>
      <c r="EW54" s="289"/>
      <c r="EX54" s="289"/>
    </row>
    <row r="55" spans="2:154" ht="15" customHeight="1">
      <c r="B55" s="290"/>
      <c r="C55" s="289"/>
      <c r="E55" s="289"/>
      <c r="F55" s="290"/>
      <c r="G55" s="289"/>
      <c r="H55" s="290"/>
      <c r="I55" s="289"/>
      <c r="J55" s="289"/>
      <c r="K55" s="289"/>
      <c r="L55" s="289"/>
      <c r="M55" s="289"/>
      <c r="N55" s="289"/>
      <c r="R55" s="41"/>
      <c r="S55" s="289"/>
      <c r="T55" s="289"/>
      <c r="U55" s="289"/>
      <c r="V55" s="289"/>
      <c r="W55" s="289"/>
      <c r="X55" s="289"/>
      <c r="Y55" s="289"/>
      <c r="Z55" s="289"/>
      <c r="AA55" s="289"/>
      <c r="AB55" s="289"/>
      <c r="AC55" s="289"/>
      <c r="AD55" s="289"/>
      <c r="AE55" s="289"/>
      <c r="AF55" s="289"/>
      <c r="AG55" s="289"/>
      <c r="AH55" s="289"/>
      <c r="AI55" s="289"/>
      <c r="AJ55" s="289"/>
      <c r="AK55" s="289"/>
      <c r="AL55" s="289"/>
      <c r="AM55" s="289"/>
      <c r="AN55" s="289"/>
      <c r="AO55" s="289"/>
      <c r="AP55" s="289"/>
      <c r="AQ55" s="289"/>
      <c r="AR55" s="289"/>
      <c r="AS55" s="289"/>
      <c r="AT55" s="289"/>
      <c r="AU55" s="289"/>
      <c r="AV55" s="289"/>
      <c r="AW55" s="289"/>
      <c r="AX55" s="289"/>
      <c r="AY55" s="289"/>
      <c r="AZ55" s="289"/>
      <c r="BA55" s="289"/>
      <c r="BB55" s="289"/>
      <c r="BC55" s="289"/>
      <c r="BD55" s="289"/>
      <c r="BE55" s="289"/>
      <c r="BF55" s="289"/>
      <c r="BG55" s="289"/>
      <c r="BH55" s="289"/>
      <c r="BI55" s="289"/>
      <c r="BJ55" s="289"/>
      <c r="BK55" s="289"/>
      <c r="BL55" s="289"/>
      <c r="BM55" s="289"/>
      <c r="BN55" s="289"/>
      <c r="BO55" s="289"/>
      <c r="BP55" s="289"/>
      <c r="BQ55" s="289"/>
      <c r="BR55" s="289"/>
      <c r="BS55" s="289"/>
      <c r="BT55" s="289"/>
      <c r="BU55" s="289"/>
      <c r="BV55" s="289"/>
      <c r="BW55" s="289"/>
      <c r="BX55" s="289"/>
      <c r="BY55" s="289"/>
      <c r="BZ55" s="289"/>
      <c r="CA55" s="289"/>
      <c r="CB55" s="289"/>
      <c r="CC55" s="289"/>
      <c r="CD55" s="289"/>
      <c r="CE55" s="289"/>
      <c r="CF55" s="289"/>
      <c r="CG55" s="289"/>
      <c r="CH55" s="289"/>
      <c r="CI55" s="289"/>
      <c r="CJ55" s="289"/>
      <c r="CK55" s="289"/>
      <c r="CL55" s="289"/>
      <c r="CM55" s="289"/>
      <c r="CN55" s="289"/>
      <c r="CO55" s="289"/>
      <c r="CP55" s="289"/>
      <c r="CQ55" s="289"/>
      <c r="CR55" s="289"/>
      <c r="CS55" s="289"/>
      <c r="CT55" s="289"/>
      <c r="CU55" s="289"/>
      <c r="CV55" s="289"/>
      <c r="CW55" s="289"/>
      <c r="CX55" s="289"/>
      <c r="CY55" s="289"/>
      <c r="CZ55" s="289"/>
      <c r="DA55" s="289"/>
      <c r="DB55" s="289"/>
      <c r="DC55" s="289"/>
      <c r="DD55" s="289"/>
      <c r="DE55" s="289"/>
      <c r="DF55" s="289"/>
      <c r="DG55" s="289"/>
      <c r="DH55" s="289"/>
      <c r="DI55" s="289"/>
      <c r="DJ55" s="289"/>
      <c r="DK55" s="289"/>
      <c r="DL55" s="289"/>
      <c r="DM55" s="289"/>
      <c r="DN55" s="289"/>
      <c r="DO55" s="289"/>
      <c r="DP55" s="289"/>
      <c r="DQ55" s="289"/>
      <c r="DR55" s="289"/>
      <c r="DS55" s="289"/>
      <c r="DT55" s="289"/>
      <c r="DU55" s="289"/>
      <c r="DV55" s="289"/>
      <c r="DW55" s="289"/>
      <c r="DX55" s="289"/>
      <c r="DY55" s="289"/>
      <c r="DZ55" s="289"/>
      <c r="EA55" s="289"/>
      <c r="EB55" s="289"/>
      <c r="EC55" s="289"/>
      <c r="ED55" s="289"/>
      <c r="EE55" s="289"/>
      <c r="EF55" s="289"/>
      <c r="EG55" s="289"/>
      <c r="EH55" s="289"/>
      <c r="EI55" s="289"/>
      <c r="EJ55" s="289"/>
      <c r="EK55" s="289"/>
      <c r="EL55" s="289"/>
      <c r="EM55" s="289"/>
      <c r="EN55" s="289"/>
      <c r="EO55" s="289"/>
      <c r="EP55" s="289"/>
      <c r="EQ55" s="289"/>
      <c r="ER55" s="289"/>
      <c r="ES55" s="289"/>
      <c r="ET55" s="289"/>
      <c r="EU55" s="289"/>
      <c r="EV55" s="289"/>
      <c r="EW55" s="289"/>
      <c r="EX55" s="289"/>
    </row>
    <row r="56" spans="2:154" ht="15" customHeight="1">
      <c r="B56" s="290"/>
      <c r="C56" s="289"/>
      <c r="E56" s="289"/>
      <c r="F56" s="290"/>
      <c r="G56" s="289"/>
      <c r="H56" s="290"/>
      <c r="I56" s="289"/>
      <c r="J56" s="289"/>
      <c r="K56" s="289"/>
      <c r="L56" s="289"/>
      <c r="M56" s="289"/>
      <c r="N56" s="289"/>
      <c r="R56" s="41"/>
      <c r="S56" s="289"/>
      <c r="T56" s="289"/>
      <c r="U56" s="289"/>
      <c r="V56" s="289"/>
      <c r="W56" s="289"/>
      <c r="X56" s="289"/>
      <c r="Y56" s="289"/>
      <c r="Z56" s="289"/>
      <c r="AA56" s="289"/>
      <c r="AB56" s="289"/>
      <c r="AC56" s="289"/>
      <c r="AD56" s="289"/>
      <c r="AE56" s="289"/>
      <c r="AF56" s="289"/>
      <c r="AG56" s="289"/>
      <c r="AH56" s="289"/>
      <c r="AI56" s="289"/>
      <c r="AJ56" s="289"/>
      <c r="AK56" s="289"/>
      <c r="AL56" s="289"/>
      <c r="AM56" s="289"/>
      <c r="AN56" s="289"/>
      <c r="AO56" s="289"/>
      <c r="AP56" s="289"/>
      <c r="AQ56" s="289"/>
      <c r="AR56" s="289"/>
      <c r="AS56" s="289"/>
      <c r="AT56" s="289"/>
      <c r="AU56" s="289"/>
      <c r="AV56" s="289"/>
      <c r="AW56" s="289"/>
      <c r="AX56" s="289"/>
      <c r="AY56" s="289"/>
      <c r="AZ56" s="289"/>
      <c r="BA56" s="289"/>
      <c r="BB56" s="289"/>
      <c r="BC56" s="289"/>
      <c r="BD56" s="289"/>
      <c r="BE56" s="289"/>
      <c r="BF56" s="289"/>
      <c r="BG56" s="289"/>
      <c r="BH56" s="289"/>
      <c r="BI56" s="289"/>
      <c r="BJ56" s="289"/>
      <c r="BK56" s="289"/>
      <c r="BL56" s="289"/>
      <c r="BM56" s="289"/>
      <c r="BN56" s="289"/>
      <c r="BO56" s="289"/>
      <c r="BP56" s="289"/>
      <c r="BQ56" s="289"/>
      <c r="BR56" s="289"/>
      <c r="BS56" s="289"/>
      <c r="BT56" s="289"/>
      <c r="BU56" s="289"/>
      <c r="BV56" s="289"/>
      <c r="BW56" s="289"/>
      <c r="BX56" s="289"/>
      <c r="BY56" s="289"/>
      <c r="BZ56" s="289"/>
      <c r="CA56" s="289"/>
      <c r="CB56" s="289"/>
      <c r="CC56" s="289"/>
      <c r="CD56" s="289"/>
      <c r="CE56" s="289"/>
      <c r="CF56" s="289"/>
      <c r="CG56" s="289"/>
      <c r="CH56" s="289"/>
      <c r="CI56" s="289"/>
      <c r="CJ56" s="289"/>
      <c r="CK56" s="289"/>
      <c r="CL56" s="289"/>
      <c r="CM56" s="289"/>
      <c r="CN56" s="289"/>
      <c r="CO56" s="289"/>
      <c r="CP56" s="289"/>
      <c r="CQ56" s="289"/>
      <c r="CR56" s="289"/>
      <c r="CS56" s="289"/>
      <c r="CT56" s="289"/>
      <c r="CU56" s="289"/>
      <c r="CV56" s="289"/>
      <c r="CW56" s="289"/>
      <c r="CX56" s="289"/>
      <c r="CY56" s="289"/>
      <c r="CZ56" s="289"/>
      <c r="DA56" s="289"/>
      <c r="DB56" s="289"/>
      <c r="DC56" s="289"/>
      <c r="DD56" s="289"/>
      <c r="DE56" s="289"/>
      <c r="DF56" s="289"/>
      <c r="DG56" s="289"/>
      <c r="DH56" s="289"/>
      <c r="DI56" s="289"/>
      <c r="DJ56" s="289"/>
      <c r="DK56" s="289"/>
      <c r="DL56" s="289"/>
      <c r="DM56" s="289"/>
      <c r="DN56" s="289"/>
      <c r="DO56" s="289"/>
      <c r="DP56" s="289"/>
      <c r="DQ56" s="289"/>
      <c r="DR56" s="289"/>
      <c r="DS56" s="289"/>
      <c r="DT56" s="289"/>
      <c r="DU56" s="289"/>
      <c r="DV56" s="289"/>
      <c r="DW56" s="289"/>
      <c r="DX56" s="289"/>
      <c r="DY56" s="289"/>
      <c r="DZ56" s="289"/>
      <c r="EA56" s="289"/>
      <c r="EB56" s="289"/>
      <c r="EC56" s="289"/>
      <c r="ED56" s="289"/>
      <c r="EE56" s="289"/>
      <c r="EF56" s="289"/>
      <c r="EG56" s="289"/>
      <c r="EH56" s="289"/>
      <c r="EI56" s="289"/>
      <c r="EJ56" s="289"/>
      <c r="EK56" s="289"/>
      <c r="EL56" s="289"/>
      <c r="EM56" s="289"/>
      <c r="EN56" s="289"/>
      <c r="EO56" s="289"/>
      <c r="EP56" s="289"/>
      <c r="EQ56" s="289"/>
      <c r="ER56" s="289"/>
      <c r="ES56" s="289"/>
      <c r="ET56" s="289"/>
      <c r="EU56" s="289"/>
      <c r="EV56" s="289"/>
      <c r="EW56" s="289"/>
      <c r="EX56" s="289"/>
    </row>
    <row r="57" spans="2:154" ht="15" customHeight="1">
      <c r="B57" s="290"/>
      <c r="C57" s="289"/>
      <c r="E57" s="289"/>
      <c r="F57" s="290"/>
      <c r="G57" s="289"/>
      <c r="H57" s="290"/>
      <c r="I57" s="289"/>
      <c r="J57" s="289"/>
      <c r="K57" s="289"/>
      <c r="L57" s="289"/>
      <c r="M57" s="289"/>
      <c r="N57" s="289"/>
      <c r="R57" s="41"/>
      <c r="S57" s="289"/>
      <c r="T57" s="289"/>
      <c r="U57" s="289"/>
      <c r="V57" s="289"/>
      <c r="W57" s="289"/>
      <c r="X57" s="289"/>
      <c r="Y57" s="289"/>
      <c r="Z57" s="289"/>
      <c r="AA57" s="289"/>
      <c r="AB57" s="289"/>
      <c r="AC57" s="289"/>
      <c r="AD57" s="289"/>
      <c r="AE57" s="289"/>
      <c r="AF57" s="289"/>
      <c r="AG57" s="289"/>
      <c r="AH57" s="289"/>
      <c r="AI57" s="289"/>
      <c r="AJ57" s="289"/>
      <c r="AK57" s="289"/>
      <c r="AL57" s="289"/>
      <c r="AM57" s="289"/>
      <c r="AN57" s="289"/>
      <c r="AO57" s="289"/>
      <c r="AP57" s="289"/>
      <c r="AQ57" s="289"/>
      <c r="AR57" s="289"/>
      <c r="AS57" s="289"/>
      <c r="AT57" s="289"/>
      <c r="AU57" s="289"/>
      <c r="AV57" s="289"/>
      <c r="AW57" s="289"/>
      <c r="AX57" s="289"/>
      <c r="AY57" s="289"/>
      <c r="AZ57" s="289"/>
      <c r="BA57" s="289"/>
      <c r="BB57" s="289"/>
      <c r="BC57" s="289"/>
      <c r="BD57" s="289"/>
      <c r="BE57" s="289"/>
      <c r="BF57" s="289"/>
      <c r="BG57" s="289"/>
      <c r="BH57" s="289"/>
      <c r="BI57" s="289"/>
      <c r="BJ57" s="289"/>
      <c r="BK57" s="289"/>
      <c r="BL57" s="289"/>
      <c r="BM57" s="289"/>
      <c r="BN57" s="289"/>
      <c r="BO57" s="289"/>
      <c r="BP57" s="289"/>
      <c r="BQ57" s="289"/>
      <c r="BR57" s="289"/>
      <c r="BS57" s="289"/>
      <c r="BT57" s="289"/>
      <c r="BU57" s="289"/>
      <c r="BV57" s="289"/>
      <c r="BW57" s="289"/>
      <c r="BX57" s="289"/>
      <c r="BY57" s="289"/>
      <c r="BZ57" s="289"/>
      <c r="CA57" s="289"/>
      <c r="CB57" s="289"/>
      <c r="CC57" s="289"/>
      <c r="CD57" s="289"/>
      <c r="CE57" s="289"/>
      <c r="CF57" s="289"/>
      <c r="CG57" s="289"/>
      <c r="CH57" s="289"/>
      <c r="CI57" s="289"/>
      <c r="CJ57" s="289"/>
      <c r="CK57" s="289"/>
      <c r="CL57" s="289"/>
      <c r="CM57" s="289"/>
      <c r="CN57" s="289"/>
      <c r="CO57" s="289"/>
      <c r="CP57" s="289"/>
      <c r="CQ57" s="289"/>
      <c r="CR57" s="289"/>
      <c r="CS57" s="289"/>
      <c r="CT57" s="289"/>
      <c r="CU57" s="289"/>
      <c r="CV57" s="289"/>
      <c r="CW57" s="289"/>
      <c r="CX57" s="289"/>
      <c r="CY57" s="289"/>
      <c r="CZ57" s="289"/>
      <c r="DA57" s="289"/>
      <c r="DB57" s="289"/>
      <c r="DC57" s="289"/>
      <c r="DD57" s="289"/>
      <c r="DE57" s="289"/>
      <c r="DF57" s="289"/>
      <c r="DG57" s="289"/>
      <c r="DH57" s="289"/>
      <c r="DI57" s="289"/>
      <c r="DJ57" s="289"/>
      <c r="DK57" s="289"/>
      <c r="DL57" s="289"/>
      <c r="DM57" s="289"/>
      <c r="DN57" s="289"/>
      <c r="DO57" s="289"/>
      <c r="DP57" s="289"/>
      <c r="DQ57" s="289"/>
      <c r="DR57" s="289"/>
      <c r="DS57" s="289"/>
      <c r="DT57" s="289"/>
      <c r="DU57" s="289"/>
      <c r="DV57" s="289"/>
      <c r="DW57" s="289"/>
      <c r="DX57" s="289"/>
      <c r="DY57" s="289"/>
      <c r="DZ57" s="289"/>
      <c r="EA57" s="289"/>
      <c r="EB57" s="289"/>
      <c r="EC57" s="289"/>
      <c r="ED57" s="289"/>
      <c r="EE57" s="289"/>
      <c r="EF57" s="289"/>
      <c r="EG57" s="289"/>
      <c r="EH57" s="289"/>
      <c r="EI57" s="289"/>
      <c r="EJ57" s="289"/>
      <c r="EK57" s="289"/>
      <c r="EL57" s="289"/>
      <c r="EM57" s="289"/>
      <c r="EN57" s="289"/>
      <c r="EO57" s="289"/>
      <c r="EP57" s="289"/>
      <c r="EQ57" s="289"/>
      <c r="ER57" s="289"/>
      <c r="ES57" s="289"/>
      <c r="ET57" s="289"/>
      <c r="EU57" s="289"/>
      <c r="EV57" s="289"/>
      <c r="EW57" s="289"/>
      <c r="EX57" s="289"/>
    </row>
    <row r="58" spans="2:154" ht="15" customHeight="1">
      <c r="B58" s="290"/>
      <c r="C58" s="289"/>
      <c r="E58" s="289"/>
      <c r="F58" s="290"/>
      <c r="G58" s="289"/>
      <c r="H58" s="290"/>
      <c r="I58" s="289"/>
      <c r="J58" s="289"/>
      <c r="K58" s="289"/>
      <c r="L58" s="289"/>
      <c r="M58" s="289"/>
      <c r="N58" s="289"/>
      <c r="R58" s="41"/>
      <c r="S58" s="289"/>
      <c r="T58" s="289"/>
      <c r="U58" s="289"/>
      <c r="V58" s="289"/>
      <c r="W58" s="289"/>
      <c r="X58" s="289"/>
      <c r="Y58" s="289"/>
      <c r="Z58" s="289"/>
      <c r="AA58" s="289"/>
      <c r="AB58" s="289"/>
      <c r="AC58" s="289"/>
      <c r="AD58" s="289"/>
      <c r="AE58" s="289"/>
      <c r="AF58" s="289"/>
      <c r="AG58" s="289"/>
      <c r="AH58" s="289"/>
      <c r="AI58" s="289"/>
      <c r="AJ58" s="289"/>
      <c r="AK58" s="289"/>
      <c r="AL58" s="289"/>
      <c r="AM58" s="289"/>
      <c r="AN58" s="289"/>
      <c r="AO58" s="289"/>
      <c r="AP58" s="289"/>
      <c r="AQ58" s="289"/>
      <c r="AR58" s="289"/>
      <c r="AS58" s="289"/>
      <c r="AT58" s="289"/>
      <c r="AU58" s="289"/>
      <c r="AV58" s="289"/>
      <c r="AW58" s="289"/>
      <c r="AX58" s="289"/>
      <c r="AY58" s="289"/>
      <c r="AZ58" s="289"/>
      <c r="BA58" s="289"/>
      <c r="BB58" s="289"/>
      <c r="BC58" s="289"/>
      <c r="BD58" s="289"/>
      <c r="BE58" s="289"/>
      <c r="BF58" s="289"/>
      <c r="BG58" s="289"/>
      <c r="BH58" s="289"/>
      <c r="BI58" s="289"/>
      <c r="BJ58" s="289"/>
      <c r="BK58" s="289"/>
      <c r="BL58" s="289"/>
      <c r="BM58" s="289"/>
      <c r="BN58" s="289"/>
      <c r="BO58" s="289"/>
      <c r="BP58" s="289"/>
      <c r="BQ58" s="289"/>
      <c r="BR58" s="289"/>
      <c r="BS58" s="289"/>
      <c r="BT58" s="289"/>
      <c r="BU58" s="289"/>
      <c r="BV58" s="289"/>
      <c r="BW58" s="289"/>
      <c r="BX58" s="289"/>
      <c r="BY58" s="289"/>
      <c r="BZ58" s="289"/>
      <c r="CA58" s="289"/>
      <c r="CB58" s="289"/>
      <c r="CC58" s="289"/>
      <c r="CD58" s="289"/>
      <c r="CE58" s="289"/>
      <c r="CF58" s="289"/>
      <c r="CG58" s="289"/>
      <c r="CH58" s="289"/>
      <c r="CI58" s="289"/>
      <c r="CJ58" s="289"/>
      <c r="CK58" s="289"/>
      <c r="CL58" s="289"/>
      <c r="CM58" s="289"/>
      <c r="CN58" s="289"/>
      <c r="CO58" s="289"/>
      <c r="CP58" s="289"/>
      <c r="CQ58" s="289"/>
      <c r="CR58" s="289"/>
      <c r="CS58" s="289"/>
      <c r="CT58" s="289"/>
      <c r="CU58" s="289"/>
      <c r="CV58" s="289"/>
      <c r="CW58" s="289"/>
      <c r="CX58" s="289"/>
      <c r="CY58" s="289"/>
      <c r="CZ58" s="289"/>
      <c r="DA58" s="289"/>
      <c r="DB58" s="289"/>
      <c r="DC58" s="289"/>
      <c r="DD58" s="289"/>
      <c r="DE58" s="289"/>
      <c r="DF58" s="289"/>
      <c r="DG58" s="289"/>
      <c r="DH58" s="289"/>
      <c r="DI58" s="289"/>
      <c r="DJ58" s="289"/>
      <c r="DK58" s="289"/>
      <c r="DL58" s="289"/>
      <c r="DM58" s="289"/>
      <c r="DN58" s="289"/>
      <c r="DO58" s="289"/>
      <c r="DP58" s="289"/>
      <c r="DQ58" s="289"/>
      <c r="DR58" s="289"/>
      <c r="DS58" s="289"/>
      <c r="DT58" s="289"/>
      <c r="DU58" s="289"/>
      <c r="DV58" s="289"/>
      <c r="DW58" s="289"/>
      <c r="DX58" s="289"/>
      <c r="DY58" s="289"/>
      <c r="DZ58" s="289"/>
      <c r="EA58" s="289"/>
      <c r="EB58" s="289"/>
      <c r="EC58" s="289"/>
      <c r="ED58" s="289"/>
      <c r="EE58" s="289"/>
      <c r="EF58" s="289"/>
      <c r="EG58" s="289"/>
      <c r="EH58" s="289"/>
      <c r="EI58" s="289"/>
      <c r="EJ58" s="289"/>
      <c r="EK58" s="289"/>
      <c r="EL58" s="289"/>
      <c r="EM58" s="289"/>
      <c r="EN58" s="289"/>
      <c r="EO58" s="289"/>
      <c r="EP58" s="289"/>
      <c r="EQ58" s="289"/>
      <c r="ER58" s="289"/>
      <c r="ES58" s="289"/>
      <c r="ET58" s="289"/>
      <c r="EU58" s="289"/>
      <c r="EV58" s="289"/>
      <c r="EW58" s="289"/>
      <c r="EX58" s="289"/>
    </row>
    <row r="59" spans="2:154" ht="15" customHeight="1">
      <c r="B59" s="290"/>
      <c r="C59" s="289"/>
      <c r="E59" s="289"/>
      <c r="F59" s="290"/>
      <c r="G59" s="289"/>
      <c r="H59" s="290"/>
      <c r="I59" s="289"/>
      <c r="J59" s="289"/>
      <c r="K59" s="289"/>
      <c r="L59" s="289"/>
      <c r="M59" s="289"/>
      <c r="N59" s="289"/>
      <c r="R59" s="41"/>
      <c r="S59" s="289"/>
      <c r="T59" s="289"/>
      <c r="U59" s="289"/>
      <c r="V59" s="289"/>
      <c r="W59" s="289"/>
      <c r="X59" s="289"/>
      <c r="Y59" s="289"/>
      <c r="Z59" s="289"/>
      <c r="AA59" s="289"/>
      <c r="AB59" s="289"/>
      <c r="AC59" s="289"/>
      <c r="AD59" s="289"/>
      <c r="AE59" s="289"/>
      <c r="AF59" s="289"/>
      <c r="AG59" s="289"/>
      <c r="AH59" s="289"/>
      <c r="AI59" s="289"/>
      <c r="AJ59" s="289"/>
      <c r="AK59" s="289"/>
      <c r="AL59" s="289"/>
      <c r="AM59" s="289"/>
      <c r="AN59" s="289"/>
      <c r="AO59" s="289"/>
      <c r="AP59" s="289"/>
      <c r="AQ59" s="289"/>
      <c r="AR59" s="289"/>
      <c r="AS59" s="289"/>
      <c r="AT59" s="289"/>
      <c r="AU59" s="289"/>
      <c r="AV59" s="289"/>
      <c r="AW59" s="289"/>
      <c r="AX59" s="289"/>
      <c r="AY59" s="289"/>
      <c r="AZ59" s="289"/>
      <c r="BA59" s="289"/>
      <c r="BB59" s="289"/>
      <c r="BC59" s="289"/>
      <c r="BD59" s="289"/>
      <c r="BE59" s="289"/>
      <c r="BF59" s="289"/>
      <c r="BG59" s="289"/>
      <c r="BH59" s="289"/>
      <c r="BI59" s="289"/>
      <c r="BJ59" s="289"/>
      <c r="BK59" s="289"/>
      <c r="BL59" s="289"/>
      <c r="BM59" s="289"/>
      <c r="BN59" s="289"/>
      <c r="BO59" s="289"/>
      <c r="BP59" s="289"/>
      <c r="BQ59" s="289"/>
      <c r="BR59" s="289"/>
      <c r="BS59" s="289"/>
      <c r="BT59" s="289"/>
      <c r="BU59" s="289"/>
      <c r="BV59" s="289"/>
      <c r="BW59" s="289"/>
      <c r="BX59" s="289"/>
      <c r="BY59" s="289"/>
      <c r="BZ59" s="289"/>
      <c r="CA59" s="289"/>
      <c r="CB59" s="289"/>
      <c r="CC59" s="289"/>
      <c r="CD59" s="289"/>
      <c r="CE59" s="289"/>
      <c r="CF59" s="289"/>
      <c r="CG59" s="289"/>
      <c r="CH59" s="289"/>
      <c r="CI59" s="289"/>
      <c r="CJ59" s="289"/>
      <c r="CK59" s="289"/>
      <c r="CL59" s="289"/>
      <c r="CM59" s="289"/>
      <c r="CN59" s="289"/>
      <c r="CO59" s="289"/>
      <c r="CP59" s="289"/>
      <c r="CQ59" s="289"/>
      <c r="CR59" s="289"/>
      <c r="CS59" s="289"/>
      <c r="CT59" s="289"/>
      <c r="CU59" s="289"/>
      <c r="CV59" s="289"/>
      <c r="CW59" s="289"/>
      <c r="CX59" s="289"/>
      <c r="CY59" s="289"/>
      <c r="CZ59" s="289"/>
      <c r="DA59" s="289"/>
      <c r="DB59" s="289"/>
      <c r="DC59" s="289"/>
      <c r="DD59" s="289"/>
      <c r="DE59" s="289"/>
      <c r="DF59" s="289"/>
      <c r="DG59" s="289"/>
      <c r="DH59" s="289"/>
      <c r="DI59" s="289"/>
      <c r="DJ59" s="289"/>
      <c r="DK59" s="289"/>
      <c r="DL59" s="289"/>
      <c r="DM59" s="289"/>
      <c r="DN59" s="289"/>
      <c r="DO59" s="289"/>
      <c r="DP59" s="289"/>
      <c r="DQ59" s="289"/>
      <c r="DR59" s="289"/>
      <c r="DS59" s="289"/>
      <c r="DT59" s="289"/>
      <c r="DU59" s="289"/>
      <c r="DV59" s="289"/>
      <c r="DW59" s="289"/>
      <c r="DX59" s="289"/>
      <c r="DY59" s="289"/>
      <c r="DZ59" s="289"/>
      <c r="EA59" s="289"/>
      <c r="EB59" s="289"/>
      <c r="EC59" s="289"/>
      <c r="ED59" s="289"/>
      <c r="EE59" s="289"/>
      <c r="EF59" s="289"/>
      <c r="EG59" s="289"/>
      <c r="EH59" s="289"/>
      <c r="EI59" s="289"/>
      <c r="EJ59" s="289"/>
      <c r="EK59" s="289"/>
      <c r="EL59" s="289"/>
      <c r="EM59" s="289"/>
      <c r="EN59" s="289"/>
      <c r="EO59" s="289"/>
      <c r="EP59" s="289"/>
      <c r="EQ59" s="289"/>
      <c r="ER59" s="289"/>
      <c r="ES59" s="289"/>
      <c r="ET59" s="289"/>
      <c r="EU59" s="289"/>
      <c r="EV59" s="289"/>
      <c r="EW59" s="289"/>
      <c r="EX59" s="289"/>
    </row>
    <row r="60" spans="2:154" ht="15" customHeight="1">
      <c r="B60" s="290"/>
      <c r="C60" s="289"/>
      <c r="E60" s="289"/>
      <c r="F60" s="290"/>
      <c r="G60" s="289"/>
      <c r="H60" s="290"/>
      <c r="I60" s="289"/>
      <c r="J60" s="289"/>
      <c r="K60" s="289"/>
      <c r="L60" s="289"/>
      <c r="M60" s="289"/>
      <c r="N60" s="289"/>
      <c r="R60" s="41"/>
      <c r="S60" s="289"/>
      <c r="T60" s="289"/>
      <c r="U60" s="289"/>
      <c r="V60" s="289"/>
      <c r="W60" s="289"/>
      <c r="X60" s="289"/>
      <c r="Y60" s="289"/>
      <c r="Z60" s="289"/>
      <c r="AA60" s="289"/>
      <c r="AB60" s="289"/>
      <c r="AC60" s="289"/>
      <c r="AD60" s="289"/>
      <c r="AE60" s="289"/>
      <c r="AF60" s="289"/>
      <c r="AG60" s="289"/>
      <c r="AH60" s="289"/>
      <c r="AI60" s="289"/>
      <c r="AJ60" s="289"/>
      <c r="AK60" s="289"/>
      <c r="AL60" s="289"/>
      <c r="AM60" s="289"/>
      <c r="AN60" s="289"/>
      <c r="AO60" s="289"/>
      <c r="AP60" s="289"/>
      <c r="AQ60" s="289"/>
      <c r="AR60" s="289"/>
      <c r="AS60" s="289"/>
      <c r="AT60" s="289"/>
      <c r="AU60" s="289"/>
      <c r="AV60" s="289"/>
      <c r="AW60" s="289"/>
      <c r="AX60" s="289"/>
      <c r="AY60" s="289"/>
      <c r="AZ60" s="289"/>
      <c r="BA60" s="289"/>
      <c r="BB60" s="289"/>
      <c r="BC60" s="289"/>
      <c r="BD60" s="289"/>
      <c r="BE60" s="289"/>
      <c r="BF60" s="289"/>
      <c r="BG60" s="289"/>
      <c r="BH60" s="289"/>
      <c r="BI60" s="289"/>
      <c r="BJ60" s="289"/>
      <c r="BK60" s="289"/>
      <c r="BL60" s="289"/>
      <c r="BM60" s="289"/>
      <c r="BN60" s="289"/>
      <c r="BO60" s="289"/>
      <c r="BP60" s="289"/>
      <c r="BQ60" s="289"/>
      <c r="BR60" s="289"/>
      <c r="BS60" s="289"/>
      <c r="BT60" s="289"/>
      <c r="BU60" s="289"/>
      <c r="BV60" s="289"/>
      <c r="BW60" s="289"/>
      <c r="BX60" s="289"/>
      <c r="BY60" s="289"/>
      <c r="BZ60" s="289"/>
      <c r="CA60" s="289"/>
      <c r="CB60" s="289"/>
      <c r="CC60" s="289"/>
      <c r="CD60" s="289"/>
      <c r="CE60" s="289"/>
      <c r="CF60" s="289"/>
      <c r="CG60" s="289"/>
      <c r="CH60" s="289"/>
      <c r="CI60" s="289"/>
      <c r="CJ60" s="289"/>
      <c r="CK60" s="289"/>
      <c r="CL60" s="289"/>
      <c r="CM60" s="289"/>
      <c r="CN60" s="289"/>
      <c r="CO60" s="289"/>
      <c r="CP60" s="289"/>
      <c r="CQ60" s="289"/>
      <c r="CR60" s="289"/>
      <c r="CS60" s="289"/>
      <c r="CT60" s="289"/>
      <c r="CU60" s="289"/>
      <c r="CV60" s="289"/>
      <c r="CW60" s="289"/>
      <c r="CX60" s="289"/>
      <c r="CY60" s="289"/>
      <c r="CZ60" s="289"/>
      <c r="DA60" s="289"/>
      <c r="DB60" s="289"/>
      <c r="DC60" s="289"/>
      <c r="DD60" s="289"/>
      <c r="DE60" s="289"/>
      <c r="DF60" s="289"/>
      <c r="DG60" s="289"/>
      <c r="DH60" s="289"/>
      <c r="DI60" s="289"/>
      <c r="DJ60" s="289"/>
      <c r="DK60" s="289"/>
      <c r="DL60" s="289"/>
      <c r="DM60" s="289"/>
      <c r="DN60" s="289"/>
      <c r="DO60" s="289"/>
      <c r="DP60" s="289"/>
      <c r="DQ60" s="289"/>
      <c r="DR60" s="289"/>
      <c r="DS60" s="289"/>
      <c r="DT60" s="289"/>
      <c r="DU60" s="289"/>
      <c r="DV60" s="289"/>
      <c r="DW60" s="289"/>
      <c r="DX60" s="289"/>
      <c r="DY60" s="289"/>
      <c r="DZ60" s="289"/>
      <c r="EA60" s="289"/>
      <c r="EB60" s="289"/>
      <c r="EC60" s="289"/>
      <c r="ED60" s="289"/>
      <c r="EE60" s="289"/>
      <c r="EF60" s="289"/>
      <c r="EG60" s="289"/>
      <c r="EH60" s="289"/>
      <c r="EI60" s="289"/>
      <c r="EJ60" s="289"/>
      <c r="EK60" s="289"/>
      <c r="EL60" s="289"/>
      <c r="EM60" s="289"/>
      <c r="EN60" s="289"/>
      <c r="EO60" s="289"/>
      <c r="EP60" s="289"/>
      <c r="EQ60" s="289"/>
      <c r="ER60" s="289"/>
      <c r="ES60" s="289"/>
      <c r="ET60" s="289"/>
      <c r="EU60" s="289"/>
      <c r="EV60" s="289"/>
      <c r="EW60" s="289"/>
      <c r="EX60" s="289"/>
    </row>
    <row r="61" spans="2:154" ht="15" customHeight="1">
      <c r="B61" s="290"/>
      <c r="C61" s="289"/>
      <c r="E61" s="289"/>
      <c r="F61" s="290"/>
      <c r="G61" s="289"/>
      <c r="H61" s="290"/>
      <c r="I61" s="289"/>
      <c r="J61" s="289"/>
      <c r="K61" s="289"/>
      <c r="L61" s="289"/>
      <c r="M61" s="289"/>
      <c r="N61" s="289"/>
      <c r="R61" s="41"/>
      <c r="S61" s="289"/>
      <c r="T61" s="289"/>
      <c r="U61" s="289"/>
      <c r="V61" s="289"/>
      <c r="W61" s="289"/>
      <c r="X61" s="289"/>
      <c r="Y61" s="289"/>
      <c r="Z61" s="289"/>
      <c r="AA61" s="289"/>
      <c r="AB61" s="289"/>
      <c r="AC61" s="289"/>
      <c r="AD61" s="289"/>
      <c r="AE61" s="289"/>
      <c r="AF61" s="289"/>
      <c r="AG61" s="289"/>
      <c r="AH61" s="289"/>
      <c r="AI61" s="289"/>
      <c r="AJ61" s="289"/>
      <c r="AK61" s="289"/>
      <c r="AL61" s="289"/>
      <c r="AM61" s="289"/>
      <c r="AN61" s="289"/>
      <c r="AO61" s="289"/>
      <c r="AP61" s="289"/>
      <c r="AQ61" s="289"/>
      <c r="AR61" s="289"/>
      <c r="AS61" s="289"/>
      <c r="AT61" s="289"/>
      <c r="AU61" s="289"/>
      <c r="AV61" s="289"/>
      <c r="AW61" s="289"/>
      <c r="AX61" s="289"/>
      <c r="AY61" s="289"/>
      <c r="AZ61" s="289"/>
      <c r="BA61" s="289"/>
      <c r="BB61" s="289"/>
      <c r="BC61" s="289"/>
      <c r="BD61" s="289"/>
      <c r="BE61" s="289"/>
      <c r="BF61" s="289"/>
      <c r="BG61" s="289"/>
      <c r="BH61" s="289"/>
      <c r="BI61" s="289"/>
      <c r="BJ61" s="289"/>
      <c r="BK61" s="289"/>
      <c r="BL61" s="289"/>
      <c r="BM61" s="289"/>
      <c r="BN61" s="289"/>
      <c r="BO61" s="289"/>
      <c r="BP61" s="289"/>
      <c r="BQ61" s="289"/>
      <c r="BR61" s="289"/>
      <c r="BS61" s="289"/>
      <c r="BT61" s="289"/>
      <c r="BU61" s="289"/>
      <c r="BV61" s="289"/>
      <c r="BW61" s="289"/>
      <c r="BX61" s="289"/>
      <c r="BY61" s="289"/>
      <c r="BZ61" s="289"/>
      <c r="CA61" s="289"/>
      <c r="CB61" s="289"/>
      <c r="CC61" s="289"/>
      <c r="CD61" s="289"/>
      <c r="CE61" s="289"/>
      <c r="CF61" s="289"/>
      <c r="CG61" s="289"/>
      <c r="CH61" s="289"/>
      <c r="CI61" s="289"/>
      <c r="CJ61" s="289"/>
      <c r="CK61" s="289"/>
      <c r="CL61" s="289"/>
      <c r="CM61" s="289"/>
      <c r="CN61" s="289"/>
      <c r="CO61" s="289"/>
      <c r="CP61" s="289"/>
      <c r="CQ61" s="289"/>
      <c r="CR61" s="289"/>
      <c r="CS61" s="289"/>
      <c r="CT61" s="289"/>
      <c r="CU61" s="289"/>
      <c r="CV61" s="289"/>
      <c r="CW61" s="289"/>
      <c r="CX61" s="289"/>
      <c r="CY61" s="289"/>
      <c r="CZ61" s="289"/>
      <c r="DA61" s="289"/>
      <c r="DB61" s="289"/>
      <c r="DC61" s="289"/>
      <c r="DD61" s="289"/>
      <c r="DE61" s="289"/>
      <c r="DF61" s="289"/>
      <c r="DG61" s="289"/>
      <c r="DH61" s="289"/>
      <c r="DI61" s="289"/>
      <c r="DJ61" s="289"/>
      <c r="DK61" s="289"/>
      <c r="DL61" s="289"/>
      <c r="DM61" s="289"/>
      <c r="DN61" s="289"/>
      <c r="DO61" s="289"/>
      <c r="DP61" s="289"/>
      <c r="DQ61" s="289"/>
      <c r="DR61" s="289"/>
      <c r="DS61" s="289"/>
      <c r="DT61" s="289"/>
      <c r="DU61" s="289"/>
      <c r="DV61" s="289"/>
      <c r="DW61" s="289"/>
      <c r="DX61" s="289"/>
      <c r="DY61" s="289"/>
      <c r="DZ61" s="289"/>
      <c r="EA61" s="289"/>
      <c r="EB61" s="289"/>
      <c r="EC61" s="289"/>
      <c r="ED61" s="289"/>
      <c r="EE61" s="289"/>
      <c r="EF61" s="289"/>
      <c r="EG61" s="289"/>
      <c r="EH61" s="289"/>
      <c r="EI61" s="289"/>
      <c r="EJ61" s="289"/>
      <c r="EK61" s="289"/>
      <c r="EL61" s="289"/>
      <c r="EM61" s="289"/>
      <c r="EN61" s="289"/>
      <c r="EO61" s="289"/>
      <c r="EP61" s="289"/>
      <c r="EQ61" s="289"/>
      <c r="ER61" s="289"/>
      <c r="ES61" s="289"/>
      <c r="ET61" s="289"/>
      <c r="EU61" s="289"/>
      <c r="EV61" s="289"/>
      <c r="EW61" s="289"/>
      <c r="EX61" s="289"/>
    </row>
    <row r="62" spans="2:154" ht="15" customHeight="1">
      <c r="B62" s="290"/>
      <c r="C62" s="289"/>
      <c r="E62" s="289"/>
      <c r="F62" s="290"/>
      <c r="G62" s="289"/>
      <c r="H62" s="290"/>
      <c r="I62" s="289"/>
      <c r="J62" s="289"/>
      <c r="K62" s="289"/>
      <c r="L62" s="289"/>
      <c r="M62" s="289"/>
      <c r="N62" s="289"/>
      <c r="R62" s="41"/>
      <c r="S62" s="289"/>
      <c r="T62" s="289"/>
      <c r="U62" s="289"/>
      <c r="V62" s="289"/>
      <c r="W62" s="289"/>
      <c r="X62" s="289"/>
      <c r="Y62" s="289"/>
      <c r="Z62" s="289"/>
      <c r="AA62" s="289"/>
      <c r="AB62" s="289"/>
      <c r="AC62" s="289"/>
      <c r="AD62" s="289"/>
      <c r="AE62" s="289"/>
      <c r="AF62" s="289"/>
      <c r="AG62" s="289"/>
      <c r="AH62" s="289"/>
      <c r="AI62" s="289"/>
      <c r="AJ62" s="289"/>
      <c r="AK62" s="289"/>
      <c r="AL62" s="289"/>
      <c r="AM62" s="289"/>
      <c r="AN62" s="289"/>
      <c r="AO62" s="289"/>
      <c r="AP62" s="289"/>
      <c r="AQ62" s="289"/>
      <c r="AR62" s="289"/>
      <c r="AS62" s="289"/>
      <c r="AT62" s="289"/>
      <c r="AU62" s="289"/>
      <c r="AV62" s="289"/>
      <c r="AW62" s="289"/>
      <c r="AX62" s="289"/>
      <c r="AY62" s="289"/>
      <c r="AZ62" s="289"/>
      <c r="BA62" s="289"/>
      <c r="BB62" s="289"/>
      <c r="BC62" s="289"/>
      <c r="BD62" s="289"/>
      <c r="BE62" s="289"/>
      <c r="BF62" s="289"/>
      <c r="BG62" s="289"/>
      <c r="BH62" s="289"/>
      <c r="BI62" s="289"/>
      <c r="BJ62" s="289"/>
      <c r="BK62" s="289"/>
      <c r="BL62" s="289"/>
      <c r="BM62" s="289"/>
      <c r="BN62" s="289"/>
      <c r="BO62" s="289"/>
      <c r="BP62" s="289"/>
      <c r="BQ62" s="289"/>
      <c r="BR62" s="289"/>
      <c r="BS62" s="289"/>
      <c r="BT62" s="289"/>
      <c r="BU62" s="289"/>
      <c r="BV62" s="289"/>
      <c r="BW62" s="289"/>
      <c r="BX62" s="289"/>
      <c r="BY62" s="289"/>
      <c r="BZ62" s="289"/>
      <c r="CA62" s="289"/>
      <c r="CB62" s="289"/>
      <c r="CC62" s="289"/>
      <c r="CD62" s="289"/>
      <c r="CE62" s="289"/>
      <c r="CF62" s="289"/>
      <c r="CG62" s="289"/>
      <c r="CH62" s="289"/>
      <c r="CI62" s="289"/>
      <c r="CJ62" s="289"/>
      <c r="CK62" s="289"/>
      <c r="CL62" s="289"/>
      <c r="CM62" s="289"/>
      <c r="CN62" s="289"/>
      <c r="CO62" s="289"/>
      <c r="CP62" s="289"/>
      <c r="CQ62" s="289"/>
      <c r="CR62" s="289"/>
      <c r="CS62" s="289"/>
      <c r="CT62" s="289"/>
      <c r="CU62" s="289"/>
      <c r="CV62" s="289"/>
      <c r="CW62" s="289"/>
      <c r="CX62" s="289"/>
      <c r="CY62" s="289"/>
      <c r="CZ62" s="289"/>
      <c r="DA62" s="289"/>
      <c r="DB62" s="289"/>
      <c r="DC62" s="289"/>
      <c r="DD62" s="289"/>
      <c r="DE62" s="289"/>
      <c r="DF62" s="289"/>
      <c r="DG62" s="289"/>
      <c r="DH62" s="289"/>
      <c r="DI62" s="289"/>
      <c r="DJ62" s="289"/>
      <c r="DK62" s="289"/>
      <c r="DL62" s="289"/>
      <c r="DM62" s="289"/>
      <c r="DN62" s="289"/>
      <c r="DO62" s="289"/>
      <c r="DP62" s="289"/>
      <c r="DQ62" s="289"/>
      <c r="DR62" s="289"/>
      <c r="DS62" s="289"/>
      <c r="DT62" s="289"/>
      <c r="DU62" s="289"/>
      <c r="DV62" s="289"/>
      <c r="DW62" s="289"/>
      <c r="DX62" s="289"/>
      <c r="DY62" s="289"/>
      <c r="DZ62" s="289"/>
      <c r="EA62" s="289"/>
      <c r="EB62" s="289"/>
      <c r="EC62" s="289"/>
      <c r="ED62" s="289"/>
      <c r="EE62" s="289"/>
      <c r="EF62" s="289"/>
      <c r="EG62" s="289"/>
      <c r="EH62" s="289"/>
      <c r="EI62" s="289"/>
      <c r="EJ62" s="289"/>
      <c r="EK62" s="289"/>
      <c r="EL62" s="289"/>
      <c r="EM62" s="289"/>
      <c r="EN62" s="289"/>
      <c r="EO62" s="289"/>
      <c r="EP62" s="289"/>
      <c r="EQ62" s="289"/>
      <c r="ER62" s="289"/>
      <c r="ES62" s="289"/>
      <c r="ET62" s="289"/>
      <c r="EU62" s="289"/>
      <c r="EV62" s="289"/>
      <c r="EW62" s="289"/>
      <c r="EX62" s="289"/>
    </row>
    <row r="63" spans="2:154" ht="15" customHeight="1">
      <c r="B63" s="290"/>
      <c r="C63" s="289"/>
      <c r="E63" s="289"/>
      <c r="F63" s="290"/>
      <c r="G63" s="289"/>
      <c r="H63" s="290"/>
      <c r="I63" s="289"/>
      <c r="J63" s="289"/>
      <c r="K63" s="289"/>
      <c r="L63" s="289"/>
      <c r="M63" s="289"/>
      <c r="N63" s="289"/>
      <c r="R63" s="41"/>
      <c r="S63" s="289"/>
      <c r="T63" s="289"/>
      <c r="U63" s="289"/>
      <c r="V63" s="289"/>
      <c r="W63" s="289"/>
      <c r="X63" s="289"/>
      <c r="Y63" s="289"/>
      <c r="Z63" s="289"/>
      <c r="AA63" s="289"/>
      <c r="AB63" s="289"/>
      <c r="AC63" s="289"/>
      <c r="AD63" s="289"/>
      <c r="AE63" s="289"/>
      <c r="AF63" s="289"/>
      <c r="AG63" s="289"/>
      <c r="AH63" s="289"/>
      <c r="AI63" s="289"/>
      <c r="AJ63" s="289"/>
      <c r="AK63" s="289"/>
      <c r="AL63" s="289"/>
      <c r="AM63" s="289"/>
      <c r="AN63" s="289"/>
      <c r="AO63" s="289"/>
      <c r="AP63" s="289"/>
      <c r="AQ63" s="289"/>
      <c r="AR63" s="289"/>
      <c r="AS63" s="289"/>
      <c r="AT63" s="289"/>
      <c r="AU63" s="289"/>
      <c r="AV63" s="289"/>
      <c r="AW63" s="289"/>
      <c r="AX63" s="289"/>
      <c r="AY63" s="289"/>
      <c r="AZ63" s="289"/>
      <c r="BA63" s="289"/>
      <c r="BB63" s="289"/>
      <c r="BC63" s="289"/>
      <c r="BD63" s="289"/>
      <c r="BE63" s="289"/>
      <c r="BF63" s="289"/>
      <c r="BG63" s="289"/>
      <c r="BH63" s="289"/>
      <c r="BI63" s="289"/>
      <c r="BJ63" s="289"/>
      <c r="BK63" s="289"/>
      <c r="BL63" s="289"/>
      <c r="BM63" s="289"/>
      <c r="BN63" s="289"/>
      <c r="BO63" s="289"/>
      <c r="BP63" s="289"/>
      <c r="BQ63" s="289"/>
      <c r="BR63" s="289"/>
      <c r="BS63" s="289"/>
      <c r="BT63" s="289"/>
      <c r="BU63" s="289"/>
      <c r="BV63" s="289"/>
      <c r="BW63" s="289"/>
      <c r="BX63" s="289"/>
      <c r="BY63" s="289"/>
      <c r="BZ63" s="289"/>
      <c r="CA63" s="289"/>
      <c r="CB63" s="289"/>
      <c r="CC63" s="289"/>
      <c r="CD63" s="289"/>
      <c r="CE63" s="289"/>
      <c r="CF63" s="289"/>
      <c r="CG63" s="289"/>
      <c r="CH63" s="289"/>
      <c r="CI63" s="289"/>
      <c r="CJ63" s="289"/>
      <c r="CK63" s="289"/>
      <c r="CL63" s="289"/>
      <c r="CM63" s="289"/>
      <c r="CN63" s="289"/>
      <c r="CO63" s="289"/>
      <c r="CP63" s="289"/>
      <c r="CQ63" s="289"/>
      <c r="CR63" s="289"/>
      <c r="CS63" s="289"/>
      <c r="CT63" s="289"/>
      <c r="CU63" s="289"/>
      <c r="CV63" s="289"/>
      <c r="CW63" s="289"/>
      <c r="CX63" s="289"/>
      <c r="CY63" s="289"/>
      <c r="CZ63" s="289"/>
      <c r="DA63" s="289"/>
      <c r="DB63" s="289"/>
      <c r="DC63" s="289"/>
      <c r="DD63" s="289"/>
      <c r="DE63" s="289"/>
      <c r="DF63" s="289"/>
      <c r="DG63" s="289"/>
      <c r="DH63" s="289"/>
      <c r="DI63" s="289"/>
      <c r="DJ63" s="289"/>
      <c r="DK63" s="289"/>
      <c r="DL63" s="289"/>
      <c r="DM63" s="289"/>
      <c r="DN63" s="289"/>
      <c r="DO63" s="289"/>
      <c r="DP63" s="289"/>
      <c r="DQ63" s="289"/>
      <c r="DR63" s="289"/>
      <c r="DS63" s="289"/>
      <c r="DT63" s="289"/>
      <c r="DU63" s="289"/>
      <c r="DV63" s="289"/>
      <c r="DW63" s="289"/>
      <c r="DX63" s="289"/>
      <c r="DY63" s="289"/>
      <c r="DZ63" s="289"/>
      <c r="EA63" s="289"/>
      <c r="EB63" s="289"/>
      <c r="EC63" s="289"/>
      <c r="ED63" s="289"/>
      <c r="EE63" s="289"/>
      <c r="EF63" s="289"/>
      <c r="EG63" s="289"/>
      <c r="EH63" s="289"/>
      <c r="EI63" s="289"/>
      <c r="EJ63" s="289"/>
      <c r="EK63" s="289"/>
      <c r="EL63" s="289"/>
      <c r="EM63" s="289"/>
      <c r="EN63" s="289"/>
      <c r="EO63" s="289"/>
      <c r="EP63" s="289"/>
      <c r="EQ63" s="289"/>
      <c r="ER63" s="289"/>
      <c r="ES63" s="289"/>
      <c r="ET63" s="289"/>
      <c r="EU63" s="289"/>
      <c r="EV63" s="289"/>
      <c r="EW63" s="289"/>
      <c r="EX63" s="289"/>
    </row>
    <row r="64" spans="2:154" ht="15" customHeight="1">
      <c r="B64" s="290"/>
      <c r="C64" s="289"/>
      <c r="E64" s="289"/>
      <c r="F64" s="290"/>
      <c r="G64" s="289"/>
      <c r="H64" s="290"/>
      <c r="I64" s="289"/>
      <c r="J64" s="289"/>
      <c r="K64" s="289"/>
      <c r="L64" s="289"/>
      <c r="M64" s="289"/>
      <c r="N64" s="289"/>
      <c r="R64" s="41"/>
      <c r="S64" s="289"/>
      <c r="T64" s="289"/>
      <c r="U64" s="289"/>
      <c r="V64" s="289"/>
      <c r="W64" s="289"/>
      <c r="X64" s="289"/>
      <c r="Y64" s="289"/>
      <c r="Z64" s="289"/>
      <c r="AA64" s="289"/>
      <c r="AB64" s="289"/>
      <c r="AC64" s="289"/>
      <c r="AD64" s="289"/>
      <c r="AE64" s="289"/>
      <c r="AF64" s="289"/>
      <c r="AG64" s="289"/>
      <c r="AH64" s="289"/>
      <c r="AI64" s="289"/>
      <c r="AJ64" s="289"/>
      <c r="AK64" s="289"/>
      <c r="AL64" s="289"/>
      <c r="AM64" s="289"/>
      <c r="AN64" s="289"/>
      <c r="AO64" s="289"/>
      <c r="AP64" s="289"/>
      <c r="AQ64" s="289"/>
      <c r="AR64" s="289"/>
      <c r="AS64" s="289"/>
      <c r="AT64" s="289"/>
      <c r="AU64" s="289"/>
      <c r="AV64" s="289"/>
      <c r="AW64" s="289"/>
      <c r="AX64" s="289"/>
      <c r="AY64" s="289"/>
      <c r="AZ64" s="289"/>
      <c r="BA64" s="289"/>
      <c r="BB64" s="289"/>
      <c r="BC64" s="289"/>
      <c r="BD64" s="289"/>
      <c r="BE64" s="289"/>
      <c r="BF64" s="289"/>
      <c r="BG64" s="289"/>
      <c r="BH64" s="289"/>
      <c r="BI64" s="289"/>
      <c r="BJ64" s="289"/>
      <c r="BK64" s="289"/>
      <c r="BL64" s="289"/>
      <c r="BM64" s="289"/>
      <c r="BN64" s="289"/>
      <c r="BO64" s="289"/>
      <c r="BP64" s="289"/>
      <c r="BQ64" s="289"/>
      <c r="BR64" s="289"/>
      <c r="BS64" s="289"/>
      <c r="BT64" s="289"/>
      <c r="BU64" s="289"/>
      <c r="BV64" s="289"/>
      <c r="BW64" s="289"/>
      <c r="BX64" s="289"/>
      <c r="BY64" s="289"/>
      <c r="BZ64" s="289"/>
      <c r="CA64" s="289"/>
      <c r="CB64" s="289"/>
      <c r="CC64" s="289"/>
      <c r="CD64" s="289"/>
      <c r="CE64" s="289"/>
      <c r="CF64" s="289"/>
      <c r="CG64" s="289"/>
      <c r="CH64" s="289"/>
      <c r="CI64" s="289"/>
      <c r="CJ64" s="289"/>
      <c r="CK64" s="289"/>
      <c r="CL64" s="289"/>
      <c r="CM64" s="289"/>
      <c r="CN64" s="289"/>
      <c r="CO64" s="289"/>
      <c r="CP64" s="289"/>
      <c r="CQ64" s="289"/>
      <c r="CR64" s="289"/>
      <c r="CS64" s="289"/>
      <c r="CT64" s="289"/>
      <c r="CU64" s="289"/>
      <c r="CV64" s="289"/>
      <c r="CW64" s="289"/>
      <c r="CX64" s="289"/>
      <c r="CY64" s="289"/>
      <c r="CZ64" s="289"/>
      <c r="DA64" s="289"/>
      <c r="DB64" s="289"/>
      <c r="DC64" s="289"/>
      <c r="DD64" s="289"/>
      <c r="DE64" s="289"/>
      <c r="DF64" s="289"/>
      <c r="DG64" s="289"/>
      <c r="DH64" s="289"/>
      <c r="DI64" s="289"/>
      <c r="DJ64" s="289"/>
      <c r="DK64" s="289"/>
      <c r="DL64" s="289"/>
      <c r="DM64" s="289"/>
      <c r="DN64" s="289"/>
      <c r="DO64" s="289"/>
      <c r="DP64" s="289"/>
      <c r="DQ64" s="289"/>
      <c r="DR64" s="289"/>
      <c r="DS64" s="289"/>
      <c r="DT64" s="289"/>
      <c r="DU64" s="289"/>
      <c r="DV64" s="289"/>
      <c r="DW64" s="289"/>
      <c r="DX64" s="289"/>
      <c r="DY64" s="289"/>
      <c r="DZ64" s="289"/>
      <c r="EA64" s="289"/>
      <c r="EB64" s="289"/>
      <c r="EC64" s="289"/>
      <c r="ED64" s="289"/>
      <c r="EE64" s="289"/>
      <c r="EF64" s="289"/>
      <c r="EG64" s="289"/>
      <c r="EH64" s="289"/>
      <c r="EI64" s="289"/>
      <c r="EJ64" s="289"/>
      <c r="EK64" s="289"/>
      <c r="EL64" s="289"/>
      <c r="EM64" s="289"/>
      <c r="EN64" s="289"/>
      <c r="EO64" s="289"/>
      <c r="EP64" s="289"/>
      <c r="EQ64" s="289"/>
      <c r="ER64" s="289"/>
      <c r="ES64" s="289"/>
      <c r="ET64" s="289"/>
      <c r="EU64" s="289"/>
      <c r="EV64" s="289"/>
      <c r="EW64" s="289"/>
      <c r="EX64" s="289"/>
    </row>
    <row r="65" spans="2:154" ht="15" customHeight="1">
      <c r="B65" s="290"/>
      <c r="C65" s="289"/>
      <c r="E65" s="289"/>
      <c r="F65" s="290"/>
      <c r="G65" s="289"/>
      <c r="H65" s="290"/>
      <c r="I65" s="289"/>
      <c r="J65" s="289"/>
      <c r="K65" s="289"/>
      <c r="L65" s="289"/>
      <c r="M65" s="289"/>
      <c r="N65" s="289"/>
      <c r="R65" s="41"/>
      <c r="S65" s="289"/>
      <c r="T65" s="289"/>
      <c r="U65" s="289"/>
      <c r="V65" s="289"/>
      <c r="W65" s="289"/>
      <c r="X65" s="289"/>
      <c r="Y65" s="289"/>
      <c r="Z65" s="289"/>
      <c r="AA65" s="289"/>
      <c r="AB65" s="289"/>
      <c r="AC65" s="289"/>
      <c r="AD65" s="289"/>
      <c r="AE65" s="289"/>
      <c r="AF65" s="289"/>
      <c r="AG65" s="289"/>
      <c r="AH65" s="289"/>
      <c r="AI65" s="289"/>
      <c r="AJ65" s="289"/>
      <c r="AK65" s="289"/>
      <c r="AL65" s="289"/>
      <c r="AM65" s="289"/>
      <c r="AN65" s="289"/>
      <c r="AO65" s="289"/>
      <c r="AP65" s="289"/>
      <c r="AQ65" s="289"/>
      <c r="AR65" s="289"/>
      <c r="AS65" s="289"/>
      <c r="AT65" s="289"/>
      <c r="AU65" s="289"/>
      <c r="AV65" s="289"/>
      <c r="AW65" s="289"/>
      <c r="AX65" s="289"/>
      <c r="AY65" s="289"/>
      <c r="AZ65" s="289"/>
      <c r="BA65" s="289"/>
      <c r="BB65" s="289"/>
      <c r="BC65" s="289"/>
      <c r="BD65" s="289"/>
      <c r="BE65" s="289"/>
      <c r="BF65" s="289"/>
      <c r="BG65" s="289"/>
      <c r="BH65" s="289"/>
      <c r="BI65" s="289"/>
      <c r="BJ65" s="289"/>
      <c r="BK65" s="289"/>
      <c r="BL65" s="289"/>
      <c r="BM65" s="289"/>
      <c r="BN65" s="289"/>
      <c r="BO65" s="289"/>
      <c r="BP65" s="289"/>
      <c r="BQ65" s="289"/>
      <c r="BR65" s="289"/>
      <c r="BS65" s="289"/>
      <c r="BT65" s="289"/>
      <c r="BU65" s="289"/>
      <c r="BV65" s="289"/>
      <c r="BW65" s="289"/>
      <c r="BX65" s="289"/>
      <c r="BY65" s="289"/>
      <c r="BZ65" s="289"/>
      <c r="CA65" s="289"/>
      <c r="CB65" s="289"/>
      <c r="CC65" s="289"/>
      <c r="CD65" s="289"/>
      <c r="CE65" s="289"/>
      <c r="CF65" s="289"/>
      <c r="CG65" s="289"/>
      <c r="CH65" s="289"/>
      <c r="CI65" s="289"/>
      <c r="CJ65" s="289"/>
      <c r="CK65" s="289"/>
      <c r="CL65" s="289"/>
      <c r="CM65" s="289"/>
      <c r="CN65" s="289"/>
      <c r="CO65" s="289"/>
      <c r="CP65" s="289"/>
      <c r="CQ65" s="289"/>
      <c r="CR65" s="289"/>
      <c r="CS65" s="289"/>
      <c r="CT65" s="289"/>
      <c r="CU65" s="289"/>
      <c r="CV65" s="289"/>
      <c r="CW65" s="289"/>
      <c r="CX65" s="289"/>
      <c r="CY65" s="289"/>
      <c r="CZ65" s="289"/>
      <c r="DA65" s="289"/>
      <c r="DB65" s="289"/>
      <c r="DC65" s="289"/>
      <c r="DD65" s="289"/>
      <c r="DE65" s="289"/>
      <c r="DF65" s="289"/>
      <c r="DG65" s="289"/>
      <c r="DH65" s="289"/>
      <c r="DI65" s="289"/>
      <c r="DJ65" s="289"/>
      <c r="DK65" s="289"/>
      <c r="DL65" s="289"/>
      <c r="DM65" s="289"/>
      <c r="DN65" s="289"/>
      <c r="DO65" s="289"/>
      <c r="DP65" s="289"/>
      <c r="DQ65" s="289"/>
      <c r="DR65" s="289"/>
      <c r="DS65" s="289"/>
      <c r="DT65" s="289"/>
      <c r="DU65" s="289"/>
      <c r="DV65" s="289"/>
      <c r="DW65" s="289"/>
      <c r="DX65" s="289"/>
      <c r="DY65" s="289"/>
      <c r="DZ65" s="289"/>
      <c r="EA65" s="289"/>
      <c r="EB65" s="289"/>
      <c r="EC65" s="289"/>
      <c r="ED65" s="289"/>
      <c r="EE65" s="289"/>
      <c r="EF65" s="289"/>
      <c r="EG65" s="289"/>
      <c r="EH65" s="289"/>
      <c r="EI65" s="289"/>
      <c r="EJ65" s="289"/>
      <c r="EK65" s="289"/>
      <c r="EL65" s="289"/>
      <c r="EM65" s="289"/>
      <c r="EN65" s="289"/>
      <c r="EO65" s="289"/>
      <c r="EP65" s="289"/>
      <c r="EQ65" s="289"/>
      <c r="ER65" s="289"/>
      <c r="ES65" s="289"/>
      <c r="ET65" s="289"/>
      <c r="EU65" s="289"/>
      <c r="EV65" s="289"/>
      <c r="EW65" s="289"/>
      <c r="EX65" s="289"/>
    </row>
    <row r="66" spans="2:154" ht="15" customHeight="1">
      <c r="B66" s="290"/>
      <c r="C66" s="289"/>
      <c r="E66" s="289"/>
      <c r="F66" s="290"/>
      <c r="G66" s="289"/>
      <c r="H66" s="290"/>
      <c r="I66" s="289"/>
      <c r="J66" s="289"/>
      <c r="K66" s="289"/>
      <c r="L66" s="289"/>
      <c r="M66" s="289"/>
      <c r="N66" s="289"/>
      <c r="R66" s="41"/>
      <c r="S66" s="289"/>
      <c r="T66" s="289"/>
      <c r="U66" s="289"/>
      <c r="V66" s="289"/>
      <c r="W66" s="289"/>
      <c r="X66" s="289"/>
      <c r="Y66" s="289"/>
      <c r="Z66" s="289"/>
      <c r="AA66" s="289"/>
      <c r="AB66" s="289"/>
      <c r="AC66" s="289"/>
      <c r="AD66" s="289"/>
      <c r="AE66" s="289"/>
      <c r="AF66" s="289"/>
      <c r="AG66" s="289"/>
      <c r="AH66" s="289"/>
      <c r="AI66" s="289"/>
      <c r="AJ66" s="289"/>
      <c r="AK66" s="289"/>
      <c r="AL66" s="289"/>
      <c r="AM66" s="289"/>
      <c r="AN66" s="289"/>
      <c r="AO66" s="289"/>
      <c r="AP66" s="289"/>
      <c r="AQ66" s="289"/>
      <c r="AR66" s="289"/>
      <c r="AS66" s="289"/>
      <c r="AT66" s="289"/>
      <c r="AU66" s="289"/>
      <c r="AV66" s="289"/>
      <c r="AW66" s="289"/>
      <c r="AX66" s="289"/>
      <c r="AY66" s="289"/>
      <c r="AZ66" s="289"/>
      <c r="BA66" s="289"/>
      <c r="BB66" s="289"/>
      <c r="BC66" s="289"/>
      <c r="BD66" s="289"/>
      <c r="BE66" s="289"/>
      <c r="BF66" s="289"/>
      <c r="BG66" s="289"/>
      <c r="BH66" s="289"/>
      <c r="BI66" s="289"/>
      <c r="BJ66" s="289"/>
      <c r="BK66" s="289"/>
      <c r="BL66" s="289"/>
      <c r="BM66" s="289"/>
      <c r="BN66" s="289"/>
      <c r="BO66" s="289"/>
      <c r="BP66" s="289"/>
      <c r="BQ66" s="289"/>
      <c r="BR66" s="289"/>
      <c r="BS66" s="289"/>
      <c r="BT66" s="289"/>
      <c r="BU66" s="289"/>
      <c r="BV66" s="289"/>
      <c r="BW66" s="289"/>
      <c r="BX66" s="289"/>
      <c r="BY66" s="289"/>
      <c r="BZ66" s="289"/>
      <c r="CA66" s="289"/>
      <c r="CB66" s="289"/>
      <c r="CC66" s="289"/>
      <c r="CD66" s="289"/>
      <c r="CE66" s="289"/>
      <c r="CF66" s="289"/>
      <c r="CG66" s="289"/>
      <c r="CH66" s="289"/>
      <c r="CI66" s="289"/>
      <c r="CJ66" s="289"/>
      <c r="CK66" s="289"/>
      <c r="CL66" s="289"/>
      <c r="CM66" s="289"/>
      <c r="CN66" s="289"/>
      <c r="CO66" s="289"/>
      <c r="CP66" s="289"/>
      <c r="CQ66" s="289"/>
      <c r="CR66" s="289"/>
      <c r="CS66" s="289"/>
      <c r="CT66" s="289"/>
      <c r="CU66" s="289"/>
      <c r="CV66" s="289"/>
      <c r="CW66" s="289"/>
      <c r="CX66" s="289"/>
      <c r="CY66" s="289"/>
      <c r="CZ66" s="289"/>
      <c r="DA66" s="289"/>
      <c r="DB66" s="289"/>
      <c r="DC66" s="289"/>
      <c r="DD66" s="289"/>
      <c r="DE66" s="289"/>
      <c r="DF66" s="289"/>
      <c r="DG66" s="289"/>
      <c r="DH66" s="289"/>
      <c r="DI66" s="289"/>
      <c r="DJ66" s="289"/>
      <c r="DK66" s="289"/>
      <c r="DL66" s="289"/>
      <c r="DM66" s="289"/>
      <c r="DN66" s="289"/>
      <c r="DO66" s="289"/>
      <c r="DP66" s="289"/>
      <c r="DQ66" s="289"/>
      <c r="DR66" s="289"/>
      <c r="DS66" s="289"/>
      <c r="DT66" s="289"/>
      <c r="DU66" s="289"/>
      <c r="DV66" s="289"/>
      <c r="DW66" s="289"/>
      <c r="DX66" s="289"/>
      <c r="DY66" s="289"/>
      <c r="DZ66" s="289"/>
      <c r="EA66" s="289"/>
      <c r="EB66" s="289"/>
      <c r="EC66" s="289"/>
      <c r="ED66" s="289"/>
      <c r="EE66" s="289"/>
      <c r="EF66" s="289"/>
      <c r="EG66" s="289"/>
      <c r="EH66" s="289"/>
      <c r="EI66" s="289"/>
      <c r="EJ66" s="289"/>
      <c r="EK66" s="289"/>
      <c r="EL66" s="289"/>
      <c r="EM66" s="289"/>
      <c r="EN66" s="289"/>
      <c r="EO66" s="289"/>
      <c r="EP66" s="289"/>
      <c r="EQ66" s="289"/>
      <c r="ER66" s="289"/>
      <c r="ES66" s="289"/>
      <c r="ET66" s="289"/>
      <c r="EU66" s="289"/>
      <c r="EV66" s="289"/>
      <c r="EW66" s="289"/>
      <c r="EX66" s="289"/>
    </row>
    <row r="67" spans="2:154" ht="15" customHeight="1">
      <c r="B67" s="290"/>
      <c r="C67" s="289"/>
      <c r="E67" s="289"/>
      <c r="F67" s="290"/>
      <c r="G67" s="289"/>
      <c r="H67" s="290"/>
      <c r="I67" s="289"/>
      <c r="J67" s="289"/>
      <c r="K67" s="289"/>
      <c r="L67" s="289"/>
      <c r="M67" s="289"/>
      <c r="N67" s="289"/>
      <c r="R67" s="289"/>
      <c r="S67" s="289"/>
      <c r="T67" s="289"/>
      <c r="U67" s="289"/>
      <c r="V67" s="289"/>
      <c r="W67" s="289"/>
      <c r="X67" s="289"/>
      <c r="Y67" s="289"/>
      <c r="Z67" s="289"/>
      <c r="AA67" s="289"/>
      <c r="AB67" s="289"/>
      <c r="AC67" s="289"/>
      <c r="AD67" s="289"/>
      <c r="AE67" s="289"/>
      <c r="AF67" s="289"/>
      <c r="AG67" s="289"/>
      <c r="AH67" s="289"/>
      <c r="AI67" s="289"/>
      <c r="AJ67" s="289"/>
      <c r="AK67" s="289"/>
      <c r="AL67" s="289"/>
      <c r="AM67" s="289"/>
      <c r="AN67" s="289"/>
      <c r="AO67" s="289"/>
      <c r="AP67" s="289"/>
      <c r="AQ67" s="289"/>
      <c r="AR67" s="289"/>
      <c r="AS67" s="289"/>
      <c r="AT67" s="289"/>
      <c r="AU67" s="289"/>
      <c r="AV67" s="289"/>
      <c r="AW67" s="289"/>
      <c r="AX67" s="289"/>
      <c r="AY67" s="289"/>
      <c r="AZ67" s="289"/>
      <c r="BA67" s="289"/>
      <c r="BB67" s="289"/>
      <c r="BC67" s="289"/>
      <c r="BD67" s="289"/>
      <c r="BE67" s="289"/>
      <c r="BF67" s="289"/>
      <c r="BG67" s="289"/>
      <c r="BH67" s="289"/>
      <c r="BI67" s="289"/>
      <c r="BJ67" s="289"/>
      <c r="BK67" s="289"/>
      <c r="BL67" s="289"/>
      <c r="BM67" s="289"/>
      <c r="BN67" s="289"/>
      <c r="BO67" s="289"/>
      <c r="BP67" s="289"/>
      <c r="BQ67" s="289"/>
      <c r="BR67" s="289"/>
      <c r="BS67" s="289"/>
      <c r="BT67" s="289"/>
      <c r="BU67" s="289"/>
      <c r="BV67" s="289"/>
      <c r="BW67" s="289"/>
      <c r="BX67" s="289"/>
      <c r="BY67" s="289"/>
      <c r="BZ67" s="289"/>
      <c r="CA67" s="289"/>
      <c r="CB67" s="289"/>
      <c r="CC67" s="289"/>
      <c r="CD67" s="289"/>
      <c r="CE67" s="289"/>
      <c r="CF67" s="289"/>
      <c r="CG67" s="289"/>
      <c r="CH67" s="289"/>
      <c r="CI67" s="289"/>
      <c r="CJ67" s="289"/>
      <c r="CK67" s="289"/>
      <c r="CL67" s="289"/>
      <c r="CM67" s="289"/>
      <c r="CN67" s="289"/>
      <c r="CO67" s="289"/>
      <c r="CP67" s="289"/>
      <c r="CQ67" s="289"/>
      <c r="CR67" s="289"/>
      <c r="CS67" s="289"/>
      <c r="CT67" s="289"/>
      <c r="CU67" s="289"/>
      <c r="CV67" s="289"/>
      <c r="CW67" s="289"/>
      <c r="CX67" s="289"/>
      <c r="CY67" s="289"/>
      <c r="CZ67" s="289"/>
      <c r="DA67" s="289"/>
      <c r="DB67" s="289"/>
      <c r="DC67" s="289"/>
      <c r="DD67" s="289"/>
      <c r="DE67" s="289"/>
      <c r="DF67" s="289"/>
      <c r="DG67" s="289"/>
      <c r="DH67" s="289"/>
      <c r="DI67" s="289"/>
      <c r="DJ67" s="289"/>
      <c r="DK67" s="289"/>
      <c r="DL67" s="289"/>
      <c r="DM67" s="289"/>
      <c r="DN67" s="289"/>
      <c r="DO67" s="289"/>
      <c r="DP67" s="289"/>
      <c r="DQ67" s="289"/>
      <c r="DR67" s="289"/>
      <c r="DS67" s="289"/>
      <c r="DT67" s="289"/>
      <c r="DU67" s="289"/>
      <c r="DV67" s="289"/>
      <c r="DW67" s="289"/>
      <c r="DX67" s="289"/>
      <c r="DY67" s="289"/>
      <c r="DZ67" s="289"/>
      <c r="EA67" s="289"/>
      <c r="EB67" s="289"/>
      <c r="EC67" s="289"/>
      <c r="ED67" s="289"/>
      <c r="EE67" s="289"/>
      <c r="EF67" s="289"/>
      <c r="EG67" s="289"/>
      <c r="EH67" s="289"/>
      <c r="EI67" s="289"/>
      <c r="EJ67" s="289"/>
      <c r="EK67" s="289"/>
      <c r="EL67" s="289"/>
      <c r="EM67" s="289"/>
      <c r="EN67" s="289"/>
      <c r="EO67" s="289"/>
      <c r="EP67" s="289"/>
      <c r="EQ67" s="289"/>
      <c r="ER67" s="289"/>
      <c r="ES67" s="289"/>
      <c r="ET67" s="289"/>
      <c r="EU67" s="289"/>
      <c r="EV67" s="289"/>
      <c r="EW67" s="289"/>
      <c r="EX67" s="289"/>
    </row>
    <row r="68" spans="2:154" ht="15" customHeight="1">
      <c r="B68" s="290"/>
      <c r="C68" s="289"/>
      <c r="E68" s="289"/>
      <c r="F68" s="290"/>
      <c r="G68" s="289"/>
      <c r="H68" s="290"/>
      <c r="I68" s="289"/>
      <c r="J68" s="289"/>
      <c r="K68" s="289"/>
      <c r="L68" s="289"/>
      <c r="M68" s="289"/>
      <c r="N68" s="289"/>
      <c r="R68" s="289"/>
      <c r="S68" s="289"/>
      <c r="T68" s="289"/>
      <c r="U68" s="289"/>
      <c r="V68" s="289"/>
      <c r="W68" s="289"/>
      <c r="X68" s="289"/>
      <c r="Y68" s="289"/>
      <c r="Z68" s="289"/>
      <c r="AA68" s="289"/>
      <c r="AB68" s="289"/>
      <c r="AC68" s="289"/>
      <c r="AD68" s="289"/>
      <c r="AE68" s="289"/>
      <c r="AF68" s="289"/>
      <c r="AG68" s="289"/>
      <c r="AH68" s="289"/>
      <c r="AI68" s="289"/>
      <c r="AJ68" s="289"/>
      <c r="AK68" s="289"/>
      <c r="AL68" s="289"/>
      <c r="AM68" s="289"/>
      <c r="AN68" s="289"/>
      <c r="AO68" s="289"/>
      <c r="AP68" s="289"/>
      <c r="AQ68" s="289"/>
      <c r="AR68" s="289"/>
      <c r="AS68" s="289"/>
      <c r="AT68" s="289"/>
      <c r="AU68" s="289"/>
      <c r="AV68" s="289"/>
      <c r="AW68" s="289"/>
      <c r="AX68" s="289"/>
      <c r="AY68" s="289"/>
      <c r="AZ68" s="289"/>
      <c r="BA68" s="289"/>
      <c r="BB68" s="289"/>
      <c r="BC68" s="289"/>
      <c r="BD68" s="289"/>
      <c r="BE68" s="289"/>
      <c r="BF68" s="289"/>
      <c r="BG68" s="289"/>
      <c r="BH68" s="289"/>
      <c r="BI68" s="289"/>
      <c r="BJ68" s="289"/>
      <c r="BK68" s="289"/>
      <c r="BL68" s="289"/>
      <c r="BM68" s="289"/>
      <c r="BN68" s="289"/>
      <c r="BO68" s="289"/>
      <c r="BP68" s="289"/>
      <c r="BQ68" s="289"/>
      <c r="BR68" s="289"/>
      <c r="BS68" s="289"/>
      <c r="BT68" s="289"/>
      <c r="BU68" s="289"/>
      <c r="BV68" s="289"/>
      <c r="BW68" s="289"/>
      <c r="BX68" s="289"/>
      <c r="BY68" s="289"/>
      <c r="BZ68" s="289"/>
      <c r="CA68" s="289"/>
      <c r="CB68" s="289"/>
      <c r="CC68" s="289"/>
      <c r="CD68" s="289"/>
      <c r="CE68" s="289"/>
      <c r="CF68" s="289"/>
      <c r="CG68" s="289"/>
      <c r="CH68" s="289"/>
      <c r="CI68" s="289"/>
      <c r="CJ68" s="289"/>
      <c r="CK68" s="289"/>
      <c r="CL68" s="289"/>
      <c r="CM68" s="289"/>
      <c r="CN68" s="289"/>
      <c r="CO68" s="289"/>
      <c r="CP68" s="289"/>
      <c r="CQ68" s="289"/>
      <c r="CR68" s="289"/>
      <c r="CS68" s="289"/>
      <c r="CT68" s="289"/>
      <c r="CU68" s="289"/>
      <c r="CV68" s="289"/>
      <c r="CW68" s="289"/>
      <c r="CX68" s="289"/>
      <c r="CY68" s="289"/>
      <c r="CZ68" s="289"/>
      <c r="DA68" s="289"/>
      <c r="DB68" s="289"/>
      <c r="DC68" s="289"/>
      <c r="DD68" s="289"/>
      <c r="DE68" s="289"/>
      <c r="DF68" s="289"/>
      <c r="DG68" s="289"/>
      <c r="DH68" s="289"/>
      <c r="DI68" s="289"/>
      <c r="DJ68" s="289"/>
      <c r="DK68" s="289"/>
      <c r="DL68" s="289"/>
      <c r="DM68" s="289"/>
      <c r="DN68" s="289"/>
      <c r="DO68" s="289"/>
      <c r="DP68" s="289"/>
      <c r="DQ68" s="289"/>
      <c r="DR68" s="289"/>
      <c r="DS68" s="289"/>
      <c r="DT68" s="289"/>
      <c r="DU68" s="289"/>
      <c r="DV68" s="289"/>
      <c r="DW68" s="289"/>
      <c r="DX68" s="289"/>
      <c r="DY68" s="289"/>
      <c r="DZ68" s="289"/>
      <c r="EA68" s="289"/>
      <c r="EB68" s="289"/>
      <c r="EC68" s="289"/>
      <c r="ED68" s="289"/>
      <c r="EE68" s="289"/>
      <c r="EF68" s="289"/>
      <c r="EG68" s="289"/>
      <c r="EH68" s="289"/>
      <c r="EI68" s="289"/>
      <c r="EJ68" s="289"/>
      <c r="EK68" s="289"/>
      <c r="EL68" s="289"/>
      <c r="EM68" s="289"/>
      <c r="EN68" s="289"/>
      <c r="EO68" s="289"/>
      <c r="EP68" s="289"/>
      <c r="EQ68" s="289"/>
      <c r="ER68" s="289"/>
      <c r="ES68" s="289"/>
      <c r="ET68" s="289"/>
      <c r="EU68" s="289"/>
      <c r="EV68" s="289"/>
      <c r="EW68" s="289"/>
      <c r="EX68" s="289"/>
    </row>
    <row r="69" spans="2:154" ht="15" customHeight="1">
      <c r="B69" s="290"/>
      <c r="C69" s="289"/>
      <c r="E69" s="289"/>
      <c r="F69" s="290"/>
      <c r="G69" s="289"/>
      <c r="H69" s="290"/>
      <c r="I69" s="289"/>
      <c r="J69" s="289"/>
      <c r="K69" s="289"/>
      <c r="L69" s="289"/>
      <c r="M69" s="289"/>
      <c r="N69" s="289"/>
      <c r="R69" s="289"/>
      <c r="S69" s="289"/>
      <c r="T69" s="289"/>
      <c r="U69" s="289"/>
      <c r="V69" s="289"/>
      <c r="W69" s="289"/>
      <c r="X69" s="289"/>
      <c r="Y69" s="289"/>
      <c r="Z69" s="289"/>
      <c r="AA69" s="289"/>
      <c r="AB69" s="289"/>
      <c r="AC69" s="289"/>
      <c r="AD69" s="289"/>
      <c r="AE69" s="289"/>
      <c r="AF69" s="289"/>
      <c r="AG69" s="289"/>
      <c r="AH69" s="289"/>
      <c r="AI69" s="289"/>
      <c r="AJ69" s="289"/>
      <c r="AK69" s="289"/>
      <c r="AL69" s="289"/>
      <c r="AM69" s="289"/>
      <c r="AN69" s="289"/>
      <c r="AO69" s="289"/>
      <c r="AP69" s="289"/>
      <c r="AQ69" s="289"/>
      <c r="AR69" s="289"/>
      <c r="AS69" s="289"/>
      <c r="AT69" s="289"/>
      <c r="AU69" s="289"/>
      <c r="AV69" s="289"/>
      <c r="AW69" s="289"/>
      <c r="AX69" s="289"/>
      <c r="AY69" s="289"/>
      <c r="AZ69" s="289"/>
      <c r="BA69" s="289"/>
      <c r="BB69" s="289"/>
      <c r="BC69" s="289"/>
      <c r="BD69" s="289"/>
      <c r="BE69" s="289"/>
      <c r="BF69" s="289"/>
      <c r="BG69" s="289"/>
      <c r="BH69" s="289"/>
      <c r="BI69" s="289"/>
      <c r="BJ69" s="289"/>
      <c r="BK69" s="289"/>
      <c r="BL69" s="289"/>
      <c r="BM69" s="289"/>
      <c r="BN69" s="289"/>
      <c r="BO69" s="289"/>
      <c r="BP69" s="289"/>
      <c r="BQ69" s="289"/>
      <c r="BR69" s="289"/>
      <c r="BS69" s="289"/>
      <c r="BT69" s="289"/>
      <c r="BU69" s="289"/>
      <c r="BV69" s="289"/>
      <c r="BW69" s="289"/>
      <c r="BX69" s="289"/>
      <c r="BY69" s="289"/>
      <c r="BZ69" s="289"/>
      <c r="CA69" s="289"/>
      <c r="CB69" s="289"/>
      <c r="CC69" s="289"/>
      <c r="CD69" s="289"/>
      <c r="CE69" s="289"/>
      <c r="CF69" s="289"/>
      <c r="CG69" s="289"/>
      <c r="CH69" s="289"/>
      <c r="CI69" s="289"/>
      <c r="CJ69" s="289"/>
      <c r="CK69" s="289"/>
      <c r="CL69" s="289"/>
      <c r="CM69" s="289"/>
      <c r="CN69" s="289"/>
      <c r="CO69" s="289"/>
      <c r="CP69" s="289"/>
      <c r="CQ69" s="289"/>
      <c r="CR69" s="289"/>
      <c r="CS69" s="289"/>
      <c r="CT69" s="289"/>
      <c r="CU69" s="289"/>
      <c r="CV69" s="289"/>
      <c r="CW69" s="289"/>
      <c r="CX69" s="289"/>
      <c r="CY69" s="289"/>
      <c r="CZ69" s="289"/>
      <c r="DA69" s="289"/>
      <c r="DB69" s="289"/>
      <c r="DC69" s="289"/>
      <c r="DD69" s="289"/>
      <c r="DE69" s="289"/>
      <c r="DF69" s="289"/>
      <c r="DG69" s="289"/>
      <c r="DH69" s="289"/>
      <c r="DI69" s="289"/>
      <c r="DJ69" s="289"/>
      <c r="DK69" s="289"/>
      <c r="DL69" s="289"/>
      <c r="DM69" s="289"/>
      <c r="DN69" s="289"/>
      <c r="DO69" s="289"/>
      <c r="DP69" s="289"/>
      <c r="DQ69" s="289"/>
      <c r="DR69" s="289"/>
      <c r="DS69" s="289"/>
      <c r="DT69" s="289"/>
      <c r="DU69" s="289"/>
      <c r="DV69" s="289"/>
      <c r="DW69" s="289"/>
      <c r="DX69" s="289"/>
      <c r="DY69" s="289"/>
      <c r="DZ69" s="289"/>
      <c r="EA69" s="289"/>
      <c r="EB69" s="289"/>
      <c r="EC69" s="289"/>
      <c r="ED69" s="289"/>
      <c r="EE69" s="289"/>
      <c r="EF69" s="289"/>
      <c r="EG69" s="289"/>
      <c r="EH69" s="289"/>
      <c r="EI69" s="289"/>
      <c r="EJ69" s="289"/>
      <c r="EK69" s="289"/>
      <c r="EL69" s="289"/>
      <c r="EM69" s="289"/>
      <c r="EN69" s="289"/>
      <c r="EO69" s="289"/>
      <c r="EP69" s="289"/>
      <c r="EQ69" s="289"/>
      <c r="ER69" s="289"/>
      <c r="ES69" s="289"/>
      <c r="ET69" s="289"/>
      <c r="EU69" s="289"/>
      <c r="EV69" s="289"/>
      <c r="EW69" s="289"/>
      <c r="EX69" s="289"/>
    </row>
  </sheetData>
  <sheetProtection algorithmName="SHA-512" hashValue="Izy43bCZ2mC/A98CWM9yRxqGqAvwhY7sScUFlv6VRm4bdbTSnv6FWtZGSsA8Y1KRgNgG8AdyWsmMa/+ejGmSQQ==" saltValue="eD4aUuUnNUMO2GI6lTDcvg==" spinCount="100000" sheet="1" objects="1" scenarios="1"/>
  <mergeCells count="6">
    <mergeCell ref="A2:A3"/>
    <mergeCell ref="A33:A34"/>
    <mergeCell ref="A15:A24"/>
    <mergeCell ref="A25:A29"/>
    <mergeCell ref="A9:A14"/>
    <mergeCell ref="A5:A6"/>
  </mergeCells>
  <phoneticPr fontId="6" type="noConversion"/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</sheetPr>
  <dimension ref="A2:T51"/>
  <sheetViews>
    <sheetView showGridLines="0" zoomScaleNormal="100" workbookViewId="0">
      <pane xSplit="4" ySplit="3" topLeftCell="E4" activePane="bottomRight" state="frozen"/>
      <selection pane="topRight"/>
      <selection pane="bottomLeft"/>
      <selection pane="bottomRight" activeCell="E4" sqref="E4"/>
    </sheetView>
  </sheetViews>
  <sheetFormatPr defaultColWidth="8.81640625" defaultRowHeight="15" customHeight="1"/>
  <cols>
    <col min="1" max="1" width="4.81640625" style="1" customWidth="1"/>
    <col min="2" max="2" width="11.54296875" style="10" customWidth="1"/>
    <col min="3" max="3" width="55" style="3" customWidth="1"/>
    <col min="4" max="4" width="11.54296875" style="9" customWidth="1"/>
    <col min="5" max="5" width="67.1796875" style="2" customWidth="1"/>
    <col min="6" max="6" width="19.453125" style="2" customWidth="1"/>
    <col min="7" max="7" width="16.81640625" style="3" customWidth="1"/>
    <col min="8" max="8" width="8.81640625" style="2"/>
    <col min="9" max="9" width="11.453125" style="68" customWidth="1"/>
    <col min="10" max="10" width="11.54296875" style="68" customWidth="1"/>
    <col min="11" max="12" width="9" style="68" bestFit="1" customWidth="1"/>
    <col min="13" max="13" width="16.453125" style="68" bestFit="1" customWidth="1"/>
    <col min="14" max="14" width="9" style="68" bestFit="1" customWidth="1"/>
    <col min="15" max="15" width="9.453125" style="68" customWidth="1"/>
    <col min="16" max="16" width="12" style="68" customWidth="1"/>
    <col min="17" max="17" width="9" style="42" customWidth="1"/>
    <col min="18" max="18" width="16.81640625" style="69" customWidth="1"/>
    <col min="19" max="19" width="16.453125" style="69" bestFit="1" customWidth="1"/>
    <col min="20" max="20" width="11.81640625" style="42" customWidth="1"/>
    <col min="21" max="16384" width="8.81640625" style="2"/>
  </cols>
  <sheetData>
    <row r="2" spans="1:20" s="11" customFormat="1" ht="15" customHeight="1">
      <c r="A2" s="1"/>
      <c r="B2" s="307" t="s">
        <v>1</v>
      </c>
      <c r="C2" s="309" t="s">
        <v>291</v>
      </c>
      <c r="D2" s="307" t="s">
        <v>3</v>
      </c>
      <c r="E2" s="309" t="s">
        <v>8</v>
      </c>
      <c r="F2" s="309" t="s">
        <v>292</v>
      </c>
      <c r="G2" s="309" t="s">
        <v>293</v>
      </c>
      <c r="I2" s="70"/>
      <c r="J2" s="71"/>
      <c r="K2" s="71"/>
      <c r="L2" s="71" t="s">
        <v>294</v>
      </c>
      <c r="M2" s="71"/>
      <c r="N2" s="71"/>
      <c r="O2" s="71"/>
      <c r="P2" s="72"/>
      <c r="Q2" s="68"/>
      <c r="R2" s="73"/>
      <c r="S2" s="74" t="s">
        <v>295</v>
      </c>
      <c r="T2" s="72"/>
    </row>
    <row r="3" spans="1:20" s="12" customFormat="1" ht="14.5">
      <c r="A3" s="1"/>
      <c r="B3" s="308"/>
      <c r="C3" s="311"/>
      <c r="D3" s="308"/>
      <c r="E3" s="310"/>
      <c r="F3" s="311"/>
      <c r="G3" s="311"/>
      <c r="I3" s="75" t="s">
        <v>296</v>
      </c>
      <c r="J3" s="75" t="s">
        <v>297</v>
      </c>
      <c r="K3" s="75" t="s">
        <v>298</v>
      </c>
      <c r="L3" s="75" t="s">
        <v>299</v>
      </c>
      <c r="M3" s="75" t="s">
        <v>300</v>
      </c>
      <c r="N3" s="75" t="s">
        <v>301</v>
      </c>
      <c r="O3" s="76" t="s">
        <v>302</v>
      </c>
      <c r="P3" s="75" t="s">
        <v>98</v>
      </c>
      <c r="Q3" s="68"/>
      <c r="R3" s="77" t="s">
        <v>303</v>
      </c>
      <c r="S3" s="78" t="s">
        <v>304</v>
      </c>
      <c r="T3" s="75" t="s">
        <v>305</v>
      </c>
    </row>
    <row r="4" spans="1:20" ht="14.5">
      <c r="B4" s="35" t="s">
        <v>306</v>
      </c>
      <c r="C4" s="36" t="s">
        <v>307</v>
      </c>
      <c r="D4" s="37" t="s">
        <v>308</v>
      </c>
      <c r="E4" s="91" t="s">
        <v>309</v>
      </c>
      <c r="F4" s="38" t="s">
        <v>24</v>
      </c>
      <c r="G4" s="38" t="s">
        <v>310</v>
      </c>
      <c r="I4" s="79"/>
      <c r="J4" s="79"/>
      <c r="K4" s="79"/>
      <c r="L4" s="79"/>
      <c r="M4" s="79"/>
      <c r="N4" s="79"/>
      <c r="O4" s="70"/>
      <c r="P4" s="79"/>
      <c r="R4" s="80"/>
      <c r="S4" s="81"/>
      <c r="T4" s="82"/>
    </row>
    <row r="5" spans="1:20" ht="43.5">
      <c r="B5" s="312" t="s">
        <v>21</v>
      </c>
      <c r="C5" s="314" t="s">
        <v>311</v>
      </c>
      <c r="D5" s="22" t="s">
        <v>312</v>
      </c>
      <c r="E5" s="86" t="s">
        <v>313</v>
      </c>
      <c r="F5" s="21" t="s">
        <v>22</v>
      </c>
      <c r="G5" s="21" t="s">
        <v>34</v>
      </c>
      <c r="I5" s="79" t="s">
        <v>314</v>
      </c>
      <c r="J5" s="79"/>
      <c r="K5" s="79"/>
      <c r="L5" s="79"/>
      <c r="M5" s="79"/>
      <c r="N5" s="79"/>
      <c r="O5" s="70"/>
      <c r="P5" s="79"/>
      <c r="R5" s="80">
        <f t="shared" ref="R5:R18" si="0">COUNTA(I5:N5)</f>
        <v>1</v>
      </c>
      <c r="S5" s="80">
        <f>COUNTA(O5)</f>
        <v>0</v>
      </c>
      <c r="T5" s="80">
        <f>SUM(R5:S5)</f>
        <v>1</v>
      </c>
    </row>
    <row r="6" spans="1:20" ht="14.5">
      <c r="B6" s="316"/>
      <c r="C6" s="317"/>
      <c r="D6" s="13" t="s">
        <v>23</v>
      </c>
      <c r="E6" s="87" t="s">
        <v>315</v>
      </c>
      <c r="F6" s="14" t="s">
        <v>24</v>
      </c>
      <c r="G6" s="14" t="s">
        <v>34</v>
      </c>
      <c r="I6" s="79" t="s">
        <v>314</v>
      </c>
      <c r="J6" s="79"/>
      <c r="K6" s="79"/>
      <c r="L6" s="79"/>
      <c r="M6" s="79"/>
      <c r="N6" s="79"/>
      <c r="O6" s="70"/>
      <c r="P6" s="79"/>
      <c r="R6" s="80">
        <f t="shared" si="0"/>
        <v>1</v>
      </c>
      <c r="S6" s="80">
        <f t="shared" ref="S6:S42" si="1">COUNTA(O6)</f>
        <v>0</v>
      </c>
      <c r="T6" s="80">
        <f t="shared" ref="T6:T42" si="2">SUM(R6:S6)</f>
        <v>1</v>
      </c>
    </row>
    <row r="7" spans="1:20" ht="29">
      <c r="B7" s="316"/>
      <c r="C7" s="317"/>
      <c r="D7" s="13" t="s">
        <v>38</v>
      </c>
      <c r="E7" s="87" t="s">
        <v>316</v>
      </c>
      <c r="F7" s="14" t="s">
        <v>22</v>
      </c>
      <c r="G7" s="14" t="s">
        <v>34</v>
      </c>
      <c r="I7" s="79" t="s">
        <v>314</v>
      </c>
      <c r="J7" s="79"/>
      <c r="K7" s="79"/>
      <c r="L7" s="79"/>
      <c r="M7" s="79"/>
      <c r="N7" s="79"/>
      <c r="O7" s="70"/>
      <c r="P7" s="79"/>
      <c r="R7" s="80">
        <f t="shared" si="0"/>
        <v>1</v>
      </c>
      <c r="S7" s="80">
        <f t="shared" si="1"/>
        <v>0</v>
      </c>
      <c r="T7" s="80">
        <f t="shared" si="2"/>
        <v>1</v>
      </c>
    </row>
    <row r="8" spans="1:20" ht="29">
      <c r="B8" s="313"/>
      <c r="C8" s="315"/>
      <c r="D8" s="24" t="s">
        <v>317</v>
      </c>
      <c r="E8" s="92" t="s">
        <v>318</v>
      </c>
      <c r="F8" s="15" t="s">
        <v>22</v>
      </c>
      <c r="G8" s="15" t="s">
        <v>69</v>
      </c>
      <c r="I8" s="79"/>
      <c r="J8" s="79"/>
      <c r="K8" s="79"/>
      <c r="L8" s="79"/>
      <c r="M8" s="79" t="s">
        <v>314</v>
      </c>
      <c r="N8" s="79"/>
      <c r="O8" s="70"/>
      <c r="P8" s="79"/>
      <c r="R8" s="80">
        <f t="shared" si="0"/>
        <v>1</v>
      </c>
      <c r="S8" s="80">
        <f t="shared" si="1"/>
        <v>0</v>
      </c>
      <c r="T8" s="80">
        <f t="shared" si="2"/>
        <v>1</v>
      </c>
    </row>
    <row r="9" spans="1:20" ht="14.5">
      <c r="B9" s="25" t="s">
        <v>319</v>
      </c>
      <c r="C9" s="28" t="s">
        <v>320</v>
      </c>
      <c r="D9" s="27" t="s">
        <v>321</v>
      </c>
      <c r="E9" s="91" t="s">
        <v>322</v>
      </c>
      <c r="F9" s="26" t="s">
        <v>24</v>
      </c>
      <c r="G9" s="26" t="s">
        <v>69</v>
      </c>
      <c r="I9" s="79"/>
      <c r="J9" s="79"/>
      <c r="K9" s="79"/>
      <c r="L9" s="79"/>
      <c r="M9" s="79"/>
      <c r="N9" s="79"/>
      <c r="O9" s="70"/>
      <c r="P9" s="79"/>
      <c r="R9" s="80">
        <f t="shared" si="0"/>
        <v>0</v>
      </c>
      <c r="S9" s="80">
        <f t="shared" si="1"/>
        <v>0</v>
      </c>
      <c r="T9" s="80">
        <f t="shared" si="2"/>
        <v>0</v>
      </c>
    </row>
    <row r="10" spans="1:20" ht="14.5">
      <c r="B10" s="25" t="s">
        <v>46</v>
      </c>
      <c r="C10" s="28" t="s">
        <v>323</v>
      </c>
      <c r="D10" s="27" t="s">
        <v>277</v>
      </c>
      <c r="E10" s="93" t="s">
        <v>323</v>
      </c>
      <c r="F10" s="26" t="s">
        <v>24</v>
      </c>
      <c r="G10" s="26" t="s">
        <v>32</v>
      </c>
      <c r="I10" s="79"/>
      <c r="J10" s="79"/>
      <c r="K10" s="79"/>
      <c r="L10" s="79"/>
      <c r="M10" s="79"/>
      <c r="N10" s="79"/>
      <c r="O10" s="70"/>
      <c r="P10" s="79"/>
      <c r="R10" s="80">
        <f t="shared" si="0"/>
        <v>0</v>
      </c>
      <c r="S10" s="80">
        <f t="shared" si="1"/>
        <v>0</v>
      </c>
      <c r="T10" s="80">
        <f t="shared" si="2"/>
        <v>0</v>
      </c>
    </row>
    <row r="11" spans="1:20" ht="29">
      <c r="B11" s="25" t="s">
        <v>278</v>
      </c>
      <c r="C11" s="28" t="s">
        <v>324</v>
      </c>
      <c r="D11" s="27" t="s">
        <v>279</v>
      </c>
      <c r="E11" s="291" t="s">
        <v>325</v>
      </c>
      <c r="F11" s="26" t="s">
        <v>24</v>
      </c>
      <c r="G11" s="26" t="s">
        <v>69</v>
      </c>
      <c r="I11" s="79"/>
      <c r="J11" s="79" t="s">
        <v>314</v>
      </c>
      <c r="K11" s="79"/>
      <c r="L11" s="79"/>
      <c r="M11" s="79" t="s">
        <v>314</v>
      </c>
      <c r="N11" s="79"/>
      <c r="O11" s="70"/>
      <c r="P11" s="79"/>
      <c r="R11" s="80">
        <f t="shared" si="0"/>
        <v>2</v>
      </c>
      <c r="S11" s="80">
        <f t="shared" si="1"/>
        <v>0</v>
      </c>
      <c r="T11" s="80">
        <f t="shared" si="2"/>
        <v>2</v>
      </c>
    </row>
    <row r="12" spans="1:20" ht="14.5">
      <c r="B12" s="312" t="s">
        <v>59</v>
      </c>
      <c r="C12" s="314" t="s">
        <v>326</v>
      </c>
      <c r="D12" s="22" t="s">
        <v>61</v>
      </c>
      <c r="E12" s="292" t="s">
        <v>327</v>
      </c>
      <c r="F12" s="21" t="s">
        <v>24</v>
      </c>
      <c r="G12" s="23" t="s">
        <v>32</v>
      </c>
      <c r="I12" s="79"/>
      <c r="J12" s="79"/>
      <c r="K12" s="79"/>
      <c r="L12" s="79"/>
      <c r="M12" s="79"/>
      <c r="N12" s="79"/>
      <c r="O12" s="70"/>
      <c r="P12" s="79"/>
      <c r="R12" s="80">
        <f t="shared" si="0"/>
        <v>0</v>
      </c>
      <c r="S12" s="80">
        <f t="shared" si="1"/>
        <v>0</v>
      </c>
      <c r="T12" s="80">
        <f t="shared" si="2"/>
        <v>0</v>
      </c>
    </row>
    <row r="13" spans="1:20" ht="43.5">
      <c r="B13" s="313"/>
      <c r="C13" s="315"/>
      <c r="D13" s="24" t="s">
        <v>71</v>
      </c>
      <c r="E13" s="293" t="s">
        <v>328</v>
      </c>
      <c r="F13" s="15" t="s">
        <v>24</v>
      </c>
      <c r="G13" s="16" t="s">
        <v>32</v>
      </c>
      <c r="I13" s="79"/>
      <c r="J13" s="79" t="s">
        <v>314</v>
      </c>
      <c r="K13" s="79"/>
      <c r="L13" s="79"/>
      <c r="M13" s="79" t="s">
        <v>314</v>
      </c>
      <c r="N13" s="79"/>
      <c r="O13" s="70"/>
      <c r="P13" s="79"/>
      <c r="R13" s="80">
        <f t="shared" si="0"/>
        <v>2</v>
      </c>
      <c r="S13" s="80">
        <f t="shared" si="1"/>
        <v>0</v>
      </c>
      <c r="T13" s="80">
        <f t="shared" si="2"/>
        <v>2</v>
      </c>
    </row>
    <row r="14" spans="1:20" ht="29">
      <c r="B14" s="17" t="s">
        <v>79</v>
      </c>
      <c r="C14" s="20" t="s">
        <v>73</v>
      </c>
      <c r="D14" s="19" t="s">
        <v>80</v>
      </c>
      <c r="E14" s="291" t="s">
        <v>329</v>
      </c>
      <c r="F14" s="18" t="s">
        <v>22</v>
      </c>
      <c r="G14" s="18" t="s">
        <v>32</v>
      </c>
      <c r="I14" s="79"/>
      <c r="J14" s="79" t="s">
        <v>314</v>
      </c>
      <c r="K14" s="79"/>
      <c r="L14" s="79"/>
      <c r="M14" s="79" t="s">
        <v>314</v>
      </c>
      <c r="N14" s="79"/>
      <c r="O14" s="70"/>
      <c r="P14" s="79"/>
      <c r="R14" s="80">
        <f t="shared" si="0"/>
        <v>2</v>
      </c>
      <c r="S14" s="80">
        <f t="shared" si="1"/>
        <v>0</v>
      </c>
      <c r="T14" s="80">
        <f t="shared" si="2"/>
        <v>2</v>
      </c>
    </row>
    <row r="15" spans="1:20" ht="14.5">
      <c r="B15" s="312" t="s">
        <v>85</v>
      </c>
      <c r="C15" s="314" t="s">
        <v>330</v>
      </c>
      <c r="D15" s="22" t="s">
        <v>331</v>
      </c>
      <c r="E15" s="294" t="s">
        <v>332</v>
      </c>
      <c r="F15" s="21" t="s">
        <v>24</v>
      </c>
      <c r="G15" s="21" t="s">
        <v>69</v>
      </c>
      <c r="I15" s="79"/>
      <c r="J15" s="79" t="s">
        <v>314</v>
      </c>
      <c r="K15" s="79"/>
      <c r="L15" s="79"/>
      <c r="M15" s="79" t="s">
        <v>314</v>
      </c>
      <c r="N15" s="79"/>
      <c r="O15" s="79"/>
      <c r="P15" s="79"/>
      <c r="Q15" s="83"/>
      <c r="R15" s="80">
        <f t="shared" si="0"/>
        <v>2</v>
      </c>
      <c r="S15" s="80">
        <f t="shared" si="1"/>
        <v>0</v>
      </c>
      <c r="T15" s="80">
        <f t="shared" si="2"/>
        <v>2</v>
      </c>
    </row>
    <row r="16" spans="1:20" ht="14.5">
      <c r="B16" s="313"/>
      <c r="C16" s="315"/>
      <c r="D16" s="24" t="s">
        <v>86</v>
      </c>
      <c r="E16" s="295" t="s">
        <v>333</v>
      </c>
      <c r="F16" s="15" t="s">
        <v>24</v>
      </c>
      <c r="G16" s="15" t="s">
        <v>69</v>
      </c>
      <c r="I16" s="79"/>
      <c r="J16" s="79" t="s">
        <v>314</v>
      </c>
      <c r="K16" s="79"/>
      <c r="L16" s="79"/>
      <c r="M16" s="79" t="s">
        <v>314</v>
      </c>
      <c r="N16" s="79"/>
      <c r="O16" s="79"/>
      <c r="P16" s="79"/>
      <c r="Q16" s="83"/>
      <c r="R16" s="80">
        <f t="shared" si="0"/>
        <v>2</v>
      </c>
      <c r="S16" s="80">
        <f t="shared" si="1"/>
        <v>0</v>
      </c>
      <c r="T16" s="80">
        <f t="shared" si="2"/>
        <v>2</v>
      </c>
    </row>
    <row r="17" spans="1:20" ht="14.5">
      <c r="B17" s="312" t="s">
        <v>280</v>
      </c>
      <c r="C17" s="314" t="s">
        <v>334</v>
      </c>
      <c r="D17" s="22" t="s">
        <v>335</v>
      </c>
      <c r="E17" s="294" t="s">
        <v>336</v>
      </c>
      <c r="F17" s="21" t="s">
        <v>22</v>
      </c>
      <c r="G17" s="21" t="s">
        <v>282</v>
      </c>
      <c r="I17" s="79" t="s">
        <v>314</v>
      </c>
      <c r="J17" s="79"/>
      <c r="K17" s="79"/>
      <c r="L17" s="79"/>
      <c r="M17" s="79"/>
      <c r="N17" s="79"/>
      <c r="O17" s="79"/>
      <c r="P17" s="79"/>
      <c r="Q17" s="83"/>
      <c r="R17" s="80">
        <f t="shared" si="0"/>
        <v>1</v>
      </c>
      <c r="S17" s="80">
        <f t="shared" si="1"/>
        <v>0</v>
      </c>
      <c r="T17" s="80">
        <f t="shared" si="2"/>
        <v>1</v>
      </c>
    </row>
    <row r="18" spans="1:20" ht="14.5">
      <c r="B18" s="313"/>
      <c r="C18" s="315"/>
      <c r="D18" s="24" t="s">
        <v>281</v>
      </c>
      <c r="E18" s="295" t="s">
        <v>337</v>
      </c>
      <c r="F18" s="15" t="s">
        <v>24</v>
      </c>
      <c r="G18" s="15" t="s">
        <v>282</v>
      </c>
      <c r="I18" s="79" t="s">
        <v>314</v>
      </c>
      <c r="J18" s="79"/>
      <c r="K18" s="79"/>
      <c r="L18" s="79"/>
      <c r="M18" s="79"/>
      <c r="N18" s="79"/>
      <c r="O18" s="79"/>
      <c r="P18" s="79"/>
      <c r="Q18" s="83"/>
      <c r="R18" s="80">
        <f t="shared" si="0"/>
        <v>1</v>
      </c>
      <c r="S18" s="80">
        <f t="shared" si="1"/>
        <v>0</v>
      </c>
      <c r="T18" s="80">
        <f t="shared" si="2"/>
        <v>1</v>
      </c>
    </row>
    <row r="19" spans="1:20" s="56" customFormat="1" ht="29">
      <c r="A19" s="51"/>
      <c r="B19" s="52" t="s">
        <v>338</v>
      </c>
      <c r="C19" s="53" t="s">
        <v>339</v>
      </c>
      <c r="D19" s="54" t="s">
        <v>340</v>
      </c>
      <c r="E19" s="94" t="s">
        <v>341</v>
      </c>
      <c r="F19" s="55" t="s">
        <v>22</v>
      </c>
      <c r="G19" s="55" t="s">
        <v>34</v>
      </c>
      <c r="I19" s="79"/>
      <c r="J19" s="79"/>
      <c r="K19" s="79"/>
      <c r="L19" s="79"/>
      <c r="M19" s="79"/>
      <c r="N19" s="79"/>
      <c r="O19" s="79"/>
      <c r="P19" s="79"/>
      <c r="Q19" s="42"/>
      <c r="R19" s="80"/>
      <c r="S19" s="80">
        <f t="shared" si="1"/>
        <v>0</v>
      </c>
      <c r="T19" s="80">
        <f t="shared" si="2"/>
        <v>0</v>
      </c>
    </row>
    <row r="20" spans="1:20" ht="43.5">
      <c r="B20" s="25" t="s">
        <v>283</v>
      </c>
      <c r="C20" s="28" t="s">
        <v>342</v>
      </c>
      <c r="D20" s="27" t="s">
        <v>284</v>
      </c>
      <c r="E20" s="291" t="s">
        <v>343</v>
      </c>
      <c r="F20" s="26" t="s">
        <v>22</v>
      </c>
      <c r="G20" s="26" t="s">
        <v>282</v>
      </c>
      <c r="I20" s="79" t="s">
        <v>314</v>
      </c>
      <c r="J20" s="79"/>
      <c r="K20" s="79"/>
      <c r="L20" s="79"/>
      <c r="M20" s="79"/>
      <c r="N20" s="79"/>
      <c r="O20" s="70"/>
      <c r="P20" s="79"/>
      <c r="R20" s="80">
        <f t="shared" ref="R20:R27" si="3">COUNTA(I20:N20)</f>
        <v>1</v>
      </c>
      <c r="S20" s="80">
        <f t="shared" si="1"/>
        <v>0</v>
      </c>
      <c r="T20" s="80">
        <f t="shared" si="2"/>
        <v>1</v>
      </c>
    </row>
    <row r="21" spans="1:20" ht="14.5">
      <c r="B21" s="25" t="s">
        <v>344</v>
      </c>
      <c r="C21" s="28" t="s">
        <v>345</v>
      </c>
      <c r="D21" s="27" t="s">
        <v>346</v>
      </c>
      <c r="E21" s="291" t="s">
        <v>347</v>
      </c>
      <c r="F21" s="26" t="s">
        <v>22</v>
      </c>
      <c r="G21" s="26" t="s">
        <v>34</v>
      </c>
      <c r="I21" s="79" t="s">
        <v>314</v>
      </c>
      <c r="J21" s="79"/>
      <c r="K21" s="79"/>
      <c r="L21" s="79"/>
      <c r="M21" s="79"/>
      <c r="N21" s="79"/>
      <c r="O21" s="70"/>
      <c r="P21" s="79"/>
      <c r="R21" s="80">
        <f t="shared" si="3"/>
        <v>1</v>
      </c>
      <c r="S21" s="80">
        <f t="shared" si="1"/>
        <v>0</v>
      </c>
      <c r="T21" s="80">
        <f t="shared" si="2"/>
        <v>1</v>
      </c>
    </row>
    <row r="22" spans="1:20" ht="14.5">
      <c r="B22" s="312" t="s">
        <v>94</v>
      </c>
      <c r="C22" s="314" t="s">
        <v>348</v>
      </c>
      <c r="D22" s="22" t="s">
        <v>285</v>
      </c>
      <c r="E22" s="88" t="s">
        <v>286</v>
      </c>
      <c r="F22" s="21" t="s">
        <v>24</v>
      </c>
      <c r="G22" s="21" t="s">
        <v>69</v>
      </c>
      <c r="I22" s="79"/>
      <c r="J22" s="79"/>
      <c r="K22" s="79"/>
      <c r="L22" s="79"/>
      <c r="M22" s="79"/>
      <c r="N22" s="79"/>
      <c r="O22" s="70"/>
      <c r="P22" s="79" t="s">
        <v>314</v>
      </c>
      <c r="R22" s="80">
        <f t="shared" si="3"/>
        <v>0</v>
      </c>
      <c r="S22" s="80">
        <f t="shared" si="1"/>
        <v>0</v>
      </c>
      <c r="T22" s="80">
        <f t="shared" si="2"/>
        <v>0</v>
      </c>
    </row>
    <row r="23" spans="1:20" ht="29">
      <c r="B23" s="316"/>
      <c r="C23" s="317"/>
      <c r="D23" s="13" t="s">
        <v>95</v>
      </c>
      <c r="E23" s="89" t="s">
        <v>349</v>
      </c>
      <c r="F23" s="14" t="s">
        <v>24</v>
      </c>
      <c r="G23" s="14" t="s">
        <v>69</v>
      </c>
      <c r="I23" s="79"/>
      <c r="J23" s="79"/>
      <c r="K23" s="79"/>
      <c r="L23" s="79"/>
      <c r="M23" s="79"/>
      <c r="N23" s="79"/>
      <c r="O23" s="70"/>
      <c r="P23" s="79" t="s">
        <v>314</v>
      </c>
      <c r="R23" s="80">
        <f t="shared" si="3"/>
        <v>0</v>
      </c>
      <c r="S23" s="80">
        <f t="shared" si="1"/>
        <v>0</v>
      </c>
      <c r="T23" s="80">
        <f t="shared" si="2"/>
        <v>0</v>
      </c>
    </row>
    <row r="24" spans="1:20" ht="43.5">
      <c r="B24" s="313"/>
      <c r="C24" s="315"/>
      <c r="D24" s="24" t="s">
        <v>106</v>
      </c>
      <c r="E24" s="92" t="s">
        <v>350</v>
      </c>
      <c r="F24" s="15" t="s">
        <v>24</v>
      </c>
      <c r="G24" s="16">
        <v>2025</v>
      </c>
      <c r="I24" s="79"/>
      <c r="J24" s="79"/>
      <c r="K24" s="79"/>
      <c r="L24" s="79" t="s">
        <v>314</v>
      </c>
      <c r="M24" s="79"/>
      <c r="N24" s="79"/>
      <c r="O24" s="70" t="s">
        <v>314</v>
      </c>
      <c r="P24" s="79"/>
      <c r="R24" s="80">
        <f t="shared" si="3"/>
        <v>1</v>
      </c>
      <c r="S24" s="80">
        <f t="shared" si="1"/>
        <v>1</v>
      </c>
      <c r="T24" s="80">
        <f t="shared" si="2"/>
        <v>2</v>
      </c>
    </row>
    <row r="25" spans="1:20" ht="43.5">
      <c r="B25" s="25" t="s">
        <v>351</v>
      </c>
      <c r="C25" s="28" t="s">
        <v>352</v>
      </c>
      <c r="D25" s="27" t="s">
        <v>353</v>
      </c>
      <c r="E25" s="95" t="s">
        <v>354</v>
      </c>
      <c r="F25" s="26" t="s">
        <v>355</v>
      </c>
      <c r="G25" s="28">
        <v>2025</v>
      </c>
      <c r="I25" s="79"/>
      <c r="J25" s="79"/>
      <c r="K25" s="79"/>
      <c r="L25" s="79" t="s">
        <v>314</v>
      </c>
      <c r="M25" s="79"/>
      <c r="N25" s="79"/>
      <c r="O25" s="70" t="s">
        <v>314</v>
      </c>
      <c r="P25" s="79" t="s">
        <v>314</v>
      </c>
      <c r="R25" s="80">
        <f t="shared" si="3"/>
        <v>1</v>
      </c>
      <c r="S25" s="80">
        <f t="shared" si="1"/>
        <v>1</v>
      </c>
      <c r="T25" s="80">
        <f t="shared" si="2"/>
        <v>2</v>
      </c>
    </row>
    <row r="26" spans="1:20" ht="14.5">
      <c r="B26" s="312" t="s">
        <v>139</v>
      </c>
      <c r="C26" s="314" t="s">
        <v>356</v>
      </c>
      <c r="D26" s="22" t="s">
        <v>140</v>
      </c>
      <c r="E26" s="294" t="s">
        <v>357</v>
      </c>
      <c r="F26" s="21" t="s">
        <v>355</v>
      </c>
      <c r="G26" s="21" t="s">
        <v>32</v>
      </c>
      <c r="I26" s="79"/>
      <c r="J26" s="79"/>
      <c r="K26" s="79"/>
      <c r="L26" s="79"/>
      <c r="M26" s="79"/>
      <c r="N26" s="79"/>
      <c r="O26" s="70"/>
      <c r="P26" s="79"/>
      <c r="R26" s="80">
        <f t="shared" si="3"/>
        <v>0</v>
      </c>
      <c r="S26" s="80">
        <f t="shared" si="1"/>
        <v>0</v>
      </c>
      <c r="T26" s="80">
        <f t="shared" si="2"/>
        <v>0</v>
      </c>
    </row>
    <row r="27" spans="1:20" ht="29">
      <c r="B27" s="316"/>
      <c r="C27" s="317"/>
      <c r="D27" s="13" t="s">
        <v>161</v>
      </c>
      <c r="E27" s="296" t="s">
        <v>358</v>
      </c>
      <c r="F27" s="14" t="s">
        <v>22</v>
      </c>
      <c r="G27" s="14" t="s">
        <v>32</v>
      </c>
      <c r="I27" s="79"/>
      <c r="J27" s="79" t="s">
        <v>314</v>
      </c>
      <c r="K27" s="79"/>
      <c r="L27" s="79"/>
      <c r="M27" s="79" t="s">
        <v>314</v>
      </c>
      <c r="N27" s="79"/>
      <c r="O27" s="70"/>
      <c r="P27" s="79"/>
      <c r="R27" s="80">
        <f t="shared" si="3"/>
        <v>2</v>
      </c>
      <c r="S27" s="80">
        <f t="shared" si="1"/>
        <v>0</v>
      </c>
      <c r="T27" s="80">
        <f t="shared" si="2"/>
        <v>2</v>
      </c>
    </row>
    <row r="28" spans="1:20" s="56" customFormat="1" ht="14.5">
      <c r="A28" s="51"/>
      <c r="B28" s="316"/>
      <c r="C28" s="317"/>
      <c r="D28" s="57" t="s">
        <v>359</v>
      </c>
      <c r="E28" s="90" t="s">
        <v>360</v>
      </c>
      <c r="F28" s="58" t="s">
        <v>355</v>
      </c>
      <c r="G28" s="58" t="s">
        <v>69</v>
      </c>
      <c r="I28" s="79"/>
      <c r="J28" s="79"/>
      <c r="K28" s="79"/>
      <c r="L28" s="79"/>
      <c r="M28" s="79"/>
      <c r="N28" s="79"/>
      <c r="O28" s="70"/>
      <c r="P28" s="79"/>
      <c r="Q28" s="42"/>
      <c r="R28" s="80"/>
      <c r="S28" s="80">
        <f t="shared" si="1"/>
        <v>0</v>
      </c>
      <c r="T28" s="80">
        <f t="shared" si="2"/>
        <v>0</v>
      </c>
    </row>
    <row r="29" spans="1:20" ht="14.5">
      <c r="B29" s="316"/>
      <c r="C29" s="317"/>
      <c r="D29" s="13" t="s">
        <v>181</v>
      </c>
      <c r="E29" s="296" t="s">
        <v>183</v>
      </c>
      <c r="F29" s="14" t="s">
        <v>355</v>
      </c>
      <c r="G29" s="14" t="s">
        <v>32</v>
      </c>
      <c r="I29" s="79"/>
      <c r="J29" s="79" t="s">
        <v>314</v>
      </c>
      <c r="K29" s="79"/>
      <c r="L29" s="79"/>
      <c r="M29" s="79" t="s">
        <v>314</v>
      </c>
      <c r="N29" s="79"/>
      <c r="O29" s="70"/>
      <c r="P29" s="79"/>
      <c r="R29" s="80">
        <f>COUNTA(I29:N29)</f>
        <v>2</v>
      </c>
      <c r="S29" s="80">
        <f t="shared" si="1"/>
        <v>0</v>
      </c>
      <c r="T29" s="80">
        <f t="shared" si="2"/>
        <v>2</v>
      </c>
    </row>
    <row r="30" spans="1:20" s="56" customFormat="1" ht="14.5">
      <c r="A30" s="51"/>
      <c r="B30" s="316"/>
      <c r="C30" s="317"/>
      <c r="D30" s="57" t="s">
        <v>361</v>
      </c>
      <c r="E30" s="90" t="s">
        <v>362</v>
      </c>
      <c r="F30" s="58" t="s">
        <v>355</v>
      </c>
      <c r="G30" s="58" t="s">
        <v>69</v>
      </c>
      <c r="I30" s="79"/>
      <c r="J30" s="79"/>
      <c r="K30" s="79"/>
      <c r="L30" s="79"/>
      <c r="M30" s="79"/>
      <c r="N30" s="79"/>
      <c r="O30" s="70"/>
      <c r="P30" s="79"/>
      <c r="Q30" s="42"/>
      <c r="R30" s="80"/>
      <c r="S30" s="80">
        <f t="shared" si="1"/>
        <v>0</v>
      </c>
      <c r="T30" s="80">
        <f t="shared" si="2"/>
        <v>0</v>
      </c>
    </row>
    <row r="31" spans="1:20" ht="14.5">
      <c r="B31" s="316"/>
      <c r="C31" s="317"/>
      <c r="D31" s="13" t="s">
        <v>363</v>
      </c>
      <c r="E31" s="296" t="s">
        <v>364</v>
      </c>
      <c r="F31" s="14" t="s">
        <v>355</v>
      </c>
      <c r="G31" s="14" t="s">
        <v>32</v>
      </c>
      <c r="I31" s="79"/>
      <c r="J31" s="79" t="s">
        <v>314</v>
      </c>
      <c r="K31" s="79"/>
      <c r="L31" s="79"/>
      <c r="M31" s="79" t="s">
        <v>314</v>
      </c>
      <c r="N31" s="79"/>
      <c r="O31" s="70"/>
      <c r="P31" s="79"/>
      <c r="R31" s="80">
        <f>COUNTA(I31:N31)</f>
        <v>2</v>
      </c>
      <c r="S31" s="80">
        <f t="shared" si="1"/>
        <v>0</v>
      </c>
      <c r="T31" s="80">
        <f t="shared" si="2"/>
        <v>2</v>
      </c>
    </row>
    <row r="32" spans="1:20" s="56" customFormat="1" ht="14.5">
      <c r="A32" s="51"/>
      <c r="B32" s="316"/>
      <c r="C32" s="317"/>
      <c r="D32" s="57" t="s">
        <v>365</v>
      </c>
      <c r="E32" s="90" t="s">
        <v>366</v>
      </c>
      <c r="F32" s="58" t="s">
        <v>355</v>
      </c>
      <c r="G32" s="58" t="s">
        <v>69</v>
      </c>
      <c r="I32" s="79"/>
      <c r="J32" s="79"/>
      <c r="K32" s="79"/>
      <c r="L32" s="79"/>
      <c r="M32" s="79"/>
      <c r="N32" s="79"/>
      <c r="O32" s="70"/>
      <c r="P32" s="79"/>
      <c r="Q32" s="42"/>
      <c r="R32" s="80"/>
      <c r="S32" s="80">
        <f t="shared" si="1"/>
        <v>0</v>
      </c>
      <c r="T32" s="80">
        <f t="shared" si="2"/>
        <v>0</v>
      </c>
    </row>
    <row r="33" spans="1:20" s="56" customFormat="1" ht="14.5">
      <c r="A33" s="51"/>
      <c r="B33" s="313"/>
      <c r="C33" s="315"/>
      <c r="D33" s="59" t="s">
        <v>367</v>
      </c>
      <c r="E33" s="96" t="s">
        <v>368</v>
      </c>
      <c r="F33" s="60" t="s">
        <v>22</v>
      </c>
      <c r="G33" s="60" t="s">
        <v>69</v>
      </c>
      <c r="I33" s="79"/>
      <c r="J33" s="79"/>
      <c r="K33" s="79"/>
      <c r="L33" s="79"/>
      <c r="M33" s="79"/>
      <c r="N33" s="79"/>
      <c r="O33" s="70"/>
      <c r="P33" s="79"/>
      <c r="Q33" s="42"/>
      <c r="R33" s="80"/>
      <c r="S33" s="80">
        <f t="shared" si="1"/>
        <v>0</v>
      </c>
      <c r="T33" s="80">
        <f t="shared" si="2"/>
        <v>0</v>
      </c>
    </row>
    <row r="34" spans="1:20" ht="29">
      <c r="B34" s="312" t="s">
        <v>369</v>
      </c>
      <c r="C34" s="314" t="s">
        <v>370</v>
      </c>
      <c r="D34" s="22" t="s">
        <v>371</v>
      </c>
      <c r="E34" s="294" t="s">
        <v>372</v>
      </c>
      <c r="F34" s="21" t="s">
        <v>355</v>
      </c>
      <c r="G34" s="21" t="s">
        <v>32</v>
      </c>
      <c r="I34" s="79"/>
      <c r="J34" s="79" t="s">
        <v>314</v>
      </c>
      <c r="K34" s="79"/>
      <c r="L34" s="79"/>
      <c r="M34" s="79" t="s">
        <v>314</v>
      </c>
      <c r="N34" s="79"/>
      <c r="O34" s="70"/>
      <c r="P34" s="79"/>
      <c r="R34" s="80">
        <f t="shared" ref="R34:R42" si="4">COUNTA(I34:N34)</f>
        <v>2</v>
      </c>
      <c r="S34" s="80">
        <f t="shared" si="1"/>
        <v>0</v>
      </c>
      <c r="T34" s="80">
        <f t="shared" si="2"/>
        <v>2</v>
      </c>
    </row>
    <row r="35" spans="1:20" s="56" customFormat="1" ht="14.5">
      <c r="A35" s="51"/>
      <c r="B35" s="316"/>
      <c r="C35" s="317"/>
      <c r="D35" s="57" t="s">
        <v>373</v>
      </c>
      <c r="E35" s="90" t="s">
        <v>374</v>
      </c>
      <c r="F35" s="58" t="s">
        <v>355</v>
      </c>
      <c r="G35" s="58" t="s">
        <v>69</v>
      </c>
      <c r="I35" s="79"/>
      <c r="J35" s="79"/>
      <c r="K35" s="79"/>
      <c r="L35" s="79"/>
      <c r="M35" s="79"/>
      <c r="N35" s="79"/>
      <c r="O35" s="70"/>
      <c r="P35" s="79"/>
      <c r="Q35" s="42"/>
      <c r="R35" s="80">
        <f t="shared" si="4"/>
        <v>0</v>
      </c>
      <c r="S35" s="80">
        <f t="shared" si="1"/>
        <v>0</v>
      </c>
      <c r="T35" s="80">
        <f t="shared" si="2"/>
        <v>0</v>
      </c>
    </row>
    <row r="36" spans="1:20" s="56" customFormat="1" ht="29">
      <c r="A36" s="51"/>
      <c r="B36" s="313"/>
      <c r="C36" s="315"/>
      <c r="D36" s="59" t="s">
        <v>375</v>
      </c>
      <c r="E36" s="96" t="s">
        <v>376</v>
      </c>
      <c r="F36" s="60" t="s">
        <v>22</v>
      </c>
      <c r="G36" s="60" t="s">
        <v>69</v>
      </c>
      <c r="I36" s="79"/>
      <c r="J36" s="79"/>
      <c r="K36" s="79"/>
      <c r="L36" s="79"/>
      <c r="M36" s="79"/>
      <c r="N36" s="79"/>
      <c r="O36" s="70"/>
      <c r="P36" s="79"/>
      <c r="Q36" s="42"/>
      <c r="R36" s="80">
        <f t="shared" si="4"/>
        <v>0</v>
      </c>
      <c r="S36" s="80">
        <f t="shared" si="1"/>
        <v>0</v>
      </c>
      <c r="T36" s="80">
        <f t="shared" si="2"/>
        <v>0</v>
      </c>
    </row>
    <row r="37" spans="1:20" ht="14.5">
      <c r="B37" s="25" t="s">
        <v>198</v>
      </c>
      <c r="C37" s="28" t="s">
        <v>377</v>
      </c>
      <c r="D37" s="27" t="s">
        <v>199</v>
      </c>
      <c r="E37" s="291" t="s">
        <v>378</v>
      </c>
      <c r="F37" s="26" t="s">
        <v>355</v>
      </c>
      <c r="G37" s="26" t="s">
        <v>32</v>
      </c>
      <c r="I37" s="79"/>
      <c r="J37" s="79" t="s">
        <v>314</v>
      </c>
      <c r="K37" s="79"/>
      <c r="L37" s="79"/>
      <c r="M37" s="79" t="s">
        <v>314</v>
      </c>
      <c r="N37" s="79"/>
      <c r="O37" s="70"/>
      <c r="P37" s="79"/>
      <c r="R37" s="80">
        <f t="shared" si="4"/>
        <v>2</v>
      </c>
      <c r="S37" s="80">
        <f t="shared" si="1"/>
        <v>0</v>
      </c>
      <c r="T37" s="80">
        <f t="shared" si="2"/>
        <v>2</v>
      </c>
    </row>
    <row r="38" spans="1:20" ht="14.5">
      <c r="B38" s="17" t="s">
        <v>221</v>
      </c>
      <c r="C38" s="20" t="s">
        <v>379</v>
      </c>
      <c r="D38" s="19" t="s">
        <v>287</v>
      </c>
      <c r="E38" s="291" t="s">
        <v>226</v>
      </c>
      <c r="F38" s="18" t="s">
        <v>380</v>
      </c>
      <c r="G38" s="18" t="s">
        <v>120</v>
      </c>
      <c r="I38" s="79"/>
      <c r="J38" s="79"/>
      <c r="K38" s="79"/>
      <c r="L38" s="79"/>
      <c r="M38" s="79"/>
      <c r="N38" s="79"/>
      <c r="O38" s="70"/>
      <c r="P38" s="79"/>
      <c r="R38" s="80">
        <f t="shared" si="4"/>
        <v>0</v>
      </c>
      <c r="S38" s="80">
        <f t="shared" si="1"/>
        <v>0</v>
      </c>
      <c r="T38" s="80">
        <f t="shared" si="2"/>
        <v>0</v>
      </c>
    </row>
    <row r="39" spans="1:20" ht="29">
      <c r="B39" s="29" t="s">
        <v>381</v>
      </c>
      <c r="C39" s="30" t="s">
        <v>382</v>
      </c>
      <c r="D39" s="31" t="s">
        <v>383</v>
      </c>
      <c r="E39" s="97" t="s">
        <v>384</v>
      </c>
      <c r="F39" s="32" t="s">
        <v>22</v>
      </c>
      <c r="G39" s="32" t="s">
        <v>69</v>
      </c>
      <c r="I39" s="79"/>
      <c r="J39" s="79"/>
      <c r="K39" s="79"/>
      <c r="L39" s="79"/>
      <c r="M39" s="79" t="s">
        <v>314</v>
      </c>
      <c r="N39" s="79"/>
      <c r="O39" s="70"/>
      <c r="P39" s="79"/>
      <c r="R39" s="80">
        <f t="shared" si="4"/>
        <v>1</v>
      </c>
      <c r="S39" s="80">
        <f t="shared" si="1"/>
        <v>0</v>
      </c>
      <c r="T39" s="80">
        <f t="shared" si="2"/>
        <v>1</v>
      </c>
    </row>
    <row r="40" spans="1:20" ht="14.5">
      <c r="B40" s="25" t="s">
        <v>385</v>
      </c>
      <c r="C40" s="30" t="s">
        <v>386</v>
      </c>
      <c r="D40" s="27" t="s">
        <v>387</v>
      </c>
      <c r="E40" s="291" t="s">
        <v>388</v>
      </c>
      <c r="F40" s="26" t="s">
        <v>22</v>
      </c>
      <c r="G40" s="26" t="s">
        <v>69</v>
      </c>
      <c r="I40" s="79"/>
      <c r="J40" s="79" t="s">
        <v>314</v>
      </c>
      <c r="K40" s="79"/>
      <c r="L40" s="79"/>
      <c r="M40" s="79" t="s">
        <v>314</v>
      </c>
      <c r="N40" s="79"/>
      <c r="O40" s="70"/>
      <c r="P40" s="79"/>
      <c r="R40" s="80">
        <f t="shared" si="4"/>
        <v>2</v>
      </c>
      <c r="S40" s="80">
        <f t="shared" si="1"/>
        <v>0</v>
      </c>
      <c r="T40" s="80">
        <f t="shared" si="2"/>
        <v>2</v>
      </c>
    </row>
    <row r="41" spans="1:20" ht="29">
      <c r="B41" s="64" t="s">
        <v>288</v>
      </c>
      <c r="C41" s="67" t="s">
        <v>389</v>
      </c>
      <c r="D41" s="66" t="s">
        <v>289</v>
      </c>
      <c r="E41" s="297" t="s">
        <v>290</v>
      </c>
      <c r="F41" s="33" t="s">
        <v>24</v>
      </c>
      <c r="G41" s="18" t="s">
        <v>34</v>
      </c>
      <c r="I41" s="79"/>
      <c r="J41" s="79"/>
      <c r="K41" s="79"/>
      <c r="L41" s="79"/>
      <c r="M41" s="79"/>
      <c r="N41" s="79"/>
      <c r="O41" s="70"/>
      <c r="P41" s="79"/>
      <c r="R41" s="80">
        <f t="shared" si="4"/>
        <v>0</v>
      </c>
      <c r="S41" s="80">
        <f t="shared" si="1"/>
        <v>0</v>
      </c>
      <c r="T41" s="80">
        <f t="shared" si="2"/>
        <v>0</v>
      </c>
    </row>
    <row r="42" spans="1:20" ht="14.5">
      <c r="B42" s="64" t="s">
        <v>231</v>
      </c>
      <c r="C42" s="65" t="s">
        <v>236</v>
      </c>
      <c r="D42" s="62" t="s">
        <v>390</v>
      </c>
      <c r="E42" s="98" t="s">
        <v>236</v>
      </c>
      <c r="F42" s="100" t="s">
        <v>24</v>
      </c>
      <c r="G42" s="99" t="s">
        <v>69</v>
      </c>
      <c r="I42" s="79"/>
      <c r="J42" s="79"/>
      <c r="K42" s="79"/>
      <c r="L42" s="79"/>
      <c r="M42" s="79"/>
      <c r="N42" s="79"/>
      <c r="O42" s="70"/>
      <c r="P42" s="79"/>
      <c r="R42" s="80">
        <f t="shared" si="4"/>
        <v>0</v>
      </c>
      <c r="S42" s="80">
        <f t="shared" si="1"/>
        <v>0</v>
      </c>
      <c r="T42" s="80">
        <f t="shared" si="2"/>
        <v>0</v>
      </c>
    </row>
    <row r="43" spans="1:20" ht="14.5">
      <c r="B43" s="61"/>
      <c r="D43" s="63"/>
      <c r="E43" s="61"/>
      <c r="F43" s="61"/>
      <c r="G43" s="63"/>
      <c r="I43" s="79"/>
      <c r="J43" s="79"/>
      <c r="K43" s="79"/>
      <c r="L43" s="79"/>
      <c r="M43" s="79"/>
      <c r="N43" s="79"/>
      <c r="O43" s="70"/>
      <c r="P43" s="79"/>
      <c r="R43" s="80"/>
      <c r="S43" s="81"/>
      <c r="T43" s="82"/>
    </row>
    <row r="44" spans="1:20" ht="14.5">
      <c r="B44" s="50" t="s">
        <v>391</v>
      </c>
      <c r="C44" s="2"/>
      <c r="F44" s="2" t="s">
        <v>392</v>
      </c>
      <c r="G44" s="3">
        <f>COUNTA(G42,G41,G40,G39,G38,G37,G34,G31,G29,G27,G26,G25,G24,G23,G22,G20,G21,G18,G17,G16,G15,G14,G13,G12,G11,G10,G9,G8,G7,G6,G5)</f>
        <v>31</v>
      </c>
      <c r="I44" s="79">
        <f>COUNTA(I4:I42)</f>
        <v>7</v>
      </c>
      <c r="J44" s="79">
        <f t="shared" ref="J44:P44" si="5">COUNTA(J4:J42)</f>
        <v>11</v>
      </c>
      <c r="K44" s="79">
        <f t="shared" si="5"/>
        <v>0</v>
      </c>
      <c r="L44" s="79">
        <f t="shared" si="5"/>
        <v>2</v>
      </c>
      <c r="M44" s="79">
        <f t="shared" si="5"/>
        <v>13</v>
      </c>
      <c r="N44" s="79">
        <f t="shared" si="5"/>
        <v>0</v>
      </c>
      <c r="O44" s="79">
        <f t="shared" si="5"/>
        <v>2</v>
      </c>
      <c r="P44" s="79">
        <f t="shared" si="5"/>
        <v>3</v>
      </c>
      <c r="Q44" s="68"/>
      <c r="R44" s="79">
        <f>COUNTIF(R4:R42,"&gt;0")</f>
        <v>22</v>
      </c>
      <c r="S44" s="72">
        <f>COUNTIF(S4:S42,"&gt;0")</f>
        <v>2</v>
      </c>
      <c r="T44" s="79">
        <f>COUNTIF(T4:T42,"&gt;0")</f>
        <v>22</v>
      </c>
    </row>
    <row r="45" spans="1:20" ht="14.5">
      <c r="B45" s="42"/>
      <c r="C45" s="2"/>
      <c r="I45" s="84">
        <f>I44/$G$44</f>
        <v>0.22580645161290322</v>
      </c>
      <c r="J45" s="84">
        <f t="shared" ref="J45:P45" si="6">J44/$G$44</f>
        <v>0.35483870967741937</v>
      </c>
      <c r="K45" s="84">
        <f t="shared" si="6"/>
        <v>0</v>
      </c>
      <c r="L45" s="84">
        <f t="shared" si="6"/>
        <v>6.4516129032258063E-2</v>
      </c>
      <c r="M45" s="84">
        <f t="shared" si="6"/>
        <v>0.41935483870967744</v>
      </c>
      <c r="N45" s="84">
        <f t="shared" si="6"/>
        <v>0</v>
      </c>
      <c r="O45" s="84">
        <f t="shared" si="6"/>
        <v>6.4516129032258063E-2</v>
      </c>
      <c r="P45" s="84">
        <f t="shared" si="6"/>
        <v>9.6774193548387094E-2</v>
      </c>
      <c r="Q45" s="85"/>
      <c r="R45" s="84">
        <f>R44/$G$44</f>
        <v>0.70967741935483875</v>
      </c>
      <c r="S45" s="84">
        <f>S44/$G$44</f>
        <v>6.4516129032258063E-2</v>
      </c>
      <c r="T45" s="84">
        <f>T44/$G$44</f>
        <v>0.70967741935483875</v>
      </c>
    </row>
    <row r="46" spans="1:20" ht="14.5">
      <c r="B46" s="43"/>
      <c r="C46" s="39" t="s">
        <v>393</v>
      </c>
    </row>
    <row r="47" spans="1:20" ht="14.5">
      <c r="B47" s="42"/>
      <c r="C47" s="39"/>
    </row>
    <row r="48" spans="1:20" ht="14.5">
      <c r="B48" s="45"/>
      <c r="C48" s="39" t="s">
        <v>394</v>
      </c>
    </row>
    <row r="49" spans="2:7" ht="14.5">
      <c r="B49" s="42"/>
      <c r="C49" s="39"/>
    </row>
    <row r="50" spans="2:7" ht="14.5">
      <c r="B50" s="44"/>
      <c r="C50" s="39" t="s">
        <v>395</v>
      </c>
    </row>
    <row r="51" spans="2:7" ht="14.5">
      <c r="B51" s="46"/>
      <c r="C51" s="47"/>
      <c r="D51" s="48"/>
      <c r="E51" s="49"/>
      <c r="F51" s="49"/>
      <c r="G51" s="47"/>
    </row>
  </sheetData>
  <sheetProtection algorithmName="SHA-512" hashValue="jtfvsM1CIbsR2Fhj0I1xZv5cS0dfrrJ3SSdYvXp57bkQ9+YMe4q4OMBdHTfAlgrEw3hiiu63vHWj6bnL0OXlow==" saltValue="jTPgn3kB2acav12pMUOs8g==" spinCount="100000" sheet="1" objects="1" scenarios="1"/>
  <mergeCells count="20">
    <mergeCell ref="B34:B36"/>
    <mergeCell ref="C34:C36"/>
    <mergeCell ref="B17:B18"/>
    <mergeCell ref="C17:C18"/>
    <mergeCell ref="B22:B24"/>
    <mergeCell ref="C22:C24"/>
    <mergeCell ref="B26:B33"/>
    <mergeCell ref="C26:C33"/>
    <mergeCell ref="D2:D3"/>
    <mergeCell ref="E2:E3"/>
    <mergeCell ref="F2:F3"/>
    <mergeCell ref="G2:G3"/>
    <mergeCell ref="B15:B16"/>
    <mergeCell ref="C15:C16"/>
    <mergeCell ref="B2:B3"/>
    <mergeCell ref="B5:B8"/>
    <mergeCell ref="C5:C8"/>
    <mergeCell ref="B12:B13"/>
    <mergeCell ref="C12:C13"/>
    <mergeCell ref="C2:C3"/>
  </mergeCells>
  <phoneticPr fontId="6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/>
  <dimension ref="A1:BE59"/>
  <sheetViews>
    <sheetView tabSelected="1" zoomScale="80" zoomScaleNormal="80" workbookViewId="0">
      <selection activeCell="AI47" sqref="AI47"/>
    </sheetView>
  </sheetViews>
  <sheetFormatPr defaultColWidth="8.7265625" defaultRowHeight="14.5"/>
  <cols>
    <col min="1" max="1" width="19.453125" style="187" customWidth="1"/>
    <col min="2" max="2" width="28.1796875" style="224" customWidth="1"/>
    <col min="3" max="3" width="27.453125" style="224" customWidth="1"/>
    <col min="4" max="4" width="12.54296875" style="224" customWidth="1"/>
    <col min="5" max="5" width="14.7265625" style="224" customWidth="1"/>
    <col min="6" max="6" width="56.54296875" style="187" customWidth="1"/>
    <col min="7" max="8" width="19.26953125" style="187" customWidth="1"/>
    <col min="9" max="9" width="15.81640625" style="187" customWidth="1"/>
    <col min="10" max="34" width="9.7265625" hidden="1" customWidth="1"/>
    <col min="35" max="35" width="8.7265625" style="187" bestFit="1"/>
    <col min="36" max="36" width="11.1796875" style="187" bestFit="1" customWidth="1"/>
    <col min="37" max="37" width="10.26953125" style="187" bestFit="1" customWidth="1"/>
    <col min="38" max="38" width="11.81640625" style="187" customWidth="1"/>
    <col min="39" max="39" width="11" style="187" bestFit="1" customWidth="1"/>
    <col min="40" max="40" width="11.26953125" style="187" bestFit="1" customWidth="1"/>
    <col min="41" max="41" width="11.1796875" style="187" bestFit="1" customWidth="1"/>
    <col min="42" max="42" width="11.1796875" style="187" customWidth="1"/>
    <col min="43" max="43" width="13.81640625" style="187" customWidth="1"/>
    <col min="44" max="44" width="13.453125" style="187" bestFit="1" customWidth="1"/>
    <col min="45" max="45" width="8.7265625" style="187"/>
    <col min="46" max="47" width="13.453125" style="187" bestFit="1" customWidth="1"/>
    <col min="48" max="48" width="8.7265625" style="187"/>
    <col min="49" max="50" width="13.453125" style="187" bestFit="1" customWidth="1"/>
    <col min="51" max="51" width="8.7265625" style="187"/>
    <col min="52" max="53" width="13.453125" style="187" bestFit="1" customWidth="1"/>
    <col min="54" max="54" width="8.7265625" style="187"/>
    <col min="55" max="56" width="13.453125" style="187" bestFit="1" customWidth="1"/>
    <col min="57" max="16384" width="8.7265625" style="187"/>
  </cols>
  <sheetData>
    <row r="1" spans="1:57" ht="13">
      <c r="A1" s="336" t="s">
        <v>396</v>
      </c>
      <c r="B1" s="336" t="s">
        <v>397</v>
      </c>
      <c r="C1" s="332" t="s">
        <v>398</v>
      </c>
      <c r="D1" s="334" t="s">
        <v>399</v>
      </c>
      <c r="E1" s="252"/>
      <c r="F1" s="328" t="s">
        <v>8</v>
      </c>
      <c r="G1" s="328" t="s">
        <v>400</v>
      </c>
      <c r="H1" s="253"/>
      <c r="I1" s="330" t="s">
        <v>11</v>
      </c>
      <c r="J1" s="323" t="s">
        <v>401</v>
      </c>
      <c r="K1" s="324"/>
      <c r="L1" s="324"/>
      <c r="M1" s="324"/>
      <c r="N1" s="324"/>
      <c r="O1" s="324"/>
      <c r="P1" s="324"/>
      <c r="Q1" s="324"/>
      <c r="R1" s="324"/>
      <c r="S1" s="324"/>
      <c r="T1" s="324"/>
      <c r="U1" s="324"/>
      <c r="V1" s="324"/>
      <c r="W1" s="324"/>
      <c r="X1" s="324"/>
      <c r="Y1" s="324"/>
      <c r="Z1" s="324"/>
      <c r="AA1" s="324"/>
      <c r="AB1" s="324"/>
      <c r="AC1" s="324"/>
      <c r="AD1" s="324"/>
      <c r="AE1" s="324"/>
      <c r="AF1" s="324"/>
      <c r="AG1" s="324"/>
      <c r="AH1" s="325"/>
      <c r="AI1" s="318"/>
      <c r="AJ1" s="319"/>
      <c r="AK1" s="319"/>
      <c r="AL1" s="319"/>
      <c r="AM1" s="319"/>
      <c r="AN1" s="319"/>
      <c r="AO1" s="319"/>
      <c r="AP1" s="319"/>
      <c r="AQ1" s="320"/>
    </row>
    <row r="2" spans="1:57" ht="91" hidden="1">
      <c r="A2" s="337"/>
      <c r="B2" s="337"/>
      <c r="C2" s="333"/>
      <c r="D2" s="335"/>
      <c r="E2" s="188" t="s">
        <v>402</v>
      </c>
      <c r="F2" s="329"/>
      <c r="G2" s="329"/>
      <c r="H2" s="232" t="s">
        <v>293</v>
      </c>
      <c r="I2" s="331"/>
      <c r="J2" s="254" t="s">
        <v>22</v>
      </c>
      <c r="K2" s="225" t="s">
        <v>403</v>
      </c>
      <c r="L2" s="226" t="s">
        <v>404</v>
      </c>
      <c r="M2" s="226" t="s">
        <v>405</v>
      </c>
      <c r="N2" s="227" t="s">
        <v>406</v>
      </c>
      <c r="O2" s="225" t="s">
        <v>407</v>
      </c>
      <c r="P2" s="226" t="s">
        <v>408</v>
      </c>
      <c r="Q2" s="226" t="s">
        <v>409</v>
      </c>
      <c r="R2" s="225" t="s">
        <v>410</v>
      </c>
      <c r="S2" s="226" t="s">
        <v>411</v>
      </c>
      <c r="T2" s="226" t="s">
        <v>412</v>
      </c>
      <c r="U2" s="225" t="s">
        <v>413</v>
      </c>
      <c r="V2" s="225" t="s">
        <v>414</v>
      </c>
      <c r="W2" s="225" t="s">
        <v>415</v>
      </c>
      <c r="X2" s="228" t="s">
        <v>416</v>
      </c>
      <c r="Y2" s="225" t="s">
        <v>417</v>
      </c>
      <c r="Z2" s="225" t="s">
        <v>418</v>
      </c>
      <c r="AA2" s="226" t="s">
        <v>419</v>
      </c>
      <c r="AB2" s="225" t="s">
        <v>420</v>
      </c>
      <c r="AC2" s="226" t="s">
        <v>421</v>
      </c>
      <c r="AD2" s="226" t="s">
        <v>422</v>
      </c>
      <c r="AE2" s="226" t="s">
        <v>423</v>
      </c>
      <c r="AF2" s="226" t="s">
        <v>424</v>
      </c>
      <c r="AG2" s="226" t="s">
        <v>425</v>
      </c>
      <c r="AH2" s="186" t="s">
        <v>426</v>
      </c>
      <c r="AI2" s="237" t="s">
        <v>282</v>
      </c>
      <c r="AJ2" s="238" t="s">
        <v>120</v>
      </c>
      <c r="AK2" s="238" t="s">
        <v>37</v>
      </c>
      <c r="AL2" s="238" t="s">
        <v>69</v>
      </c>
      <c r="AM2" s="237" t="s">
        <v>32</v>
      </c>
      <c r="AN2" s="238" t="s">
        <v>42</v>
      </c>
      <c r="AO2" s="238" t="s">
        <v>130</v>
      </c>
      <c r="AP2" s="239" t="s">
        <v>66</v>
      </c>
      <c r="AQ2" s="255" t="s">
        <v>137</v>
      </c>
    </row>
    <row r="3" spans="1:57" ht="26">
      <c r="A3" s="326" t="s">
        <v>427</v>
      </c>
      <c r="B3" s="246" t="s">
        <v>428</v>
      </c>
      <c r="C3" s="246" t="str">
        <f>IFERROR(VLOOKUP(E3,'Implementačný plán ŽS2_RV202412'!C:M,3,TRUE),"NENAŠLO BP")</f>
        <v>P20/P21_Návrh na vklad do katastra nehnuteľností</v>
      </c>
      <c r="D3" s="247" t="str">
        <f>IFERROR(VLOOKUP(E3,'Implementačný plán ŽS2_RV202412'!C:M,2,TRUE),"NENAŠLO BP")</f>
        <v>ÚGKK</v>
      </c>
      <c r="E3" s="248" t="s">
        <v>48</v>
      </c>
      <c r="F3" s="243" t="str">
        <f>IFERROR(VLOOKUP(E3,'Implementačný plán ŽS2_RV202412'!C:M,6,TRUE),"NENAŠLO BP")</f>
        <v>Úprava služieb na ESKN portáli do dizajnu ID SK (ID SK 3.0)</v>
      </c>
      <c r="G3" s="248" t="str">
        <f>IFERROR(VLOOKUP(E3,'Implementačný plán ŽS2_RV202412'!C:M,8,TRUE),"NENAŠLO BP")</f>
        <v xml:space="preserve">Must have </v>
      </c>
      <c r="H3" s="248" t="str">
        <f>IFERROR(VLOOKUP(E3,'Implementačný plán ŽS2_RV202412'!C:M,11,TRUE),"NENAŠLO BP")</f>
        <v>2Q 2025</v>
      </c>
      <c r="I3" s="244" t="str">
        <f>IFERROR(VLOOKUP(E3,'Implementačný plán ŽS2_RV202412'!C:M,9,TRUE),"NENAŠLO BP")</f>
        <v>Áno</v>
      </c>
      <c r="J3" s="190"/>
      <c r="K3" s="190"/>
      <c r="L3" s="190"/>
      <c r="M3" s="190"/>
      <c r="N3" s="190"/>
      <c r="O3" s="190"/>
      <c r="P3" s="190"/>
      <c r="Q3" s="190"/>
      <c r="R3" s="190"/>
      <c r="S3" s="190"/>
      <c r="T3" s="190"/>
      <c r="U3" s="190"/>
      <c r="V3" s="190"/>
      <c r="W3" s="190"/>
      <c r="X3" s="190"/>
      <c r="Y3" s="190"/>
      <c r="Z3" s="190"/>
      <c r="AA3" s="190"/>
      <c r="AB3" s="190"/>
      <c r="AC3" s="190"/>
      <c r="AD3" s="190"/>
      <c r="AE3" s="190"/>
      <c r="AF3" s="190"/>
      <c r="AG3" s="190"/>
      <c r="AH3" s="191" t="s">
        <v>112</v>
      </c>
      <c r="AI3" s="189" t="str">
        <f t="shared" ref="AI3:AQ12" si="0">IF(SUBSTITUTE(AI$2," ","")=SUBSTITUTE($H3," ",""),$E3,"")</f>
        <v/>
      </c>
      <c r="AJ3" s="229" t="str">
        <f t="shared" si="0"/>
        <v/>
      </c>
      <c r="AK3" s="229" t="str">
        <f t="shared" si="0"/>
        <v/>
      </c>
      <c r="AL3" s="229" t="str">
        <f t="shared" si="0"/>
        <v/>
      </c>
      <c r="AM3" s="189" t="str">
        <f t="shared" si="0"/>
        <v/>
      </c>
      <c r="AN3" s="240" t="str">
        <f t="shared" si="0"/>
        <v>ŽS2_BP_07a</v>
      </c>
      <c r="AO3" s="229" t="str">
        <f t="shared" si="0"/>
        <v/>
      </c>
      <c r="AP3" s="241" t="str">
        <f t="shared" si="0"/>
        <v/>
      </c>
      <c r="AQ3" s="256" t="str">
        <f t="shared" si="0"/>
        <v/>
      </c>
    </row>
    <row r="4" spans="1:57" ht="28" customHeight="1">
      <c r="A4" s="326"/>
      <c r="B4" s="321" t="s">
        <v>429</v>
      </c>
      <c r="C4" s="246" t="str">
        <f>IFERROR(VLOOKUP(E4,'Implementačný plán ŽS2_RV202412'!C:M,3,TRUE),"NENAŠLO BP")</f>
        <v>PRIEREZOVO za ŽS2 a ÚGKK</v>
      </c>
      <c r="D4" s="247" t="str">
        <f>IFERROR(VLOOKUP(E4,'Implementačný plán ŽS2_RV202412'!C:M,2,TRUE),"NENAŠLO BP")</f>
        <v>ÚGKK</v>
      </c>
      <c r="E4" s="248" t="s">
        <v>232</v>
      </c>
      <c r="F4" s="243" t="str">
        <f>IFERROR(VLOOKUP(E4,'Implementačný plán ŽS2_RV202412'!C:M,6,TRUE),"NENAŠLO BP")</f>
        <v>Monitoring služieb</v>
      </c>
      <c r="G4" s="248" t="str">
        <f>IFERROR(VLOOKUP(E4,'Implementačný plán ŽS2_RV202412'!C:M,8,TRUE),"NENAŠLO BP")</f>
        <v>Must have</v>
      </c>
      <c r="H4" s="248" t="str">
        <f>IFERROR(VLOOKUP(E4,'Implementačný plán ŽS2_RV202412'!C:M,11,TRUE),"NENAŠLO BP")</f>
        <v>4Q 2025</v>
      </c>
      <c r="I4" s="244" t="str">
        <f>IFERROR(VLOOKUP(E4,'Implementačný plán ŽS2_RV202412'!C:M,9,TRUE),"NENAŠLO BP")</f>
        <v>Áno</v>
      </c>
      <c r="J4" s="190" t="s">
        <v>430</v>
      </c>
      <c r="K4" s="199"/>
      <c r="L4" s="199"/>
      <c r="M4" s="199"/>
      <c r="N4" s="199"/>
      <c r="O4" s="199"/>
      <c r="P4" s="199" t="s">
        <v>431</v>
      </c>
      <c r="Q4" s="199" t="s">
        <v>431</v>
      </c>
      <c r="R4" s="199"/>
      <c r="S4" s="199"/>
      <c r="T4" s="199"/>
      <c r="U4" s="199"/>
      <c r="V4" s="199"/>
      <c r="W4" s="199"/>
      <c r="X4" s="199"/>
      <c r="Y4" s="199"/>
      <c r="Z4" s="199"/>
      <c r="AA4" s="199"/>
      <c r="AB4" s="199"/>
      <c r="AC4" s="199"/>
      <c r="AD4" s="199"/>
      <c r="AE4" s="199"/>
      <c r="AF4" s="199"/>
      <c r="AG4" s="199"/>
      <c r="AH4" s="192" t="s">
        <v>112</v>
      </c>
      <c r="AI4" s="192" t="str">
        <f t="shared" si="0"/>
        <v/>
      </c>
      <c r="AJ4" s="187" t="str">
        <f t="shared" si="0"/>
        <v/>
      </c>
      <c r="AK4" s="187" t="str">
        <f t="shared" si="0"/>
        <v/>
      </c>
      <c r="AL4" s="187" t="str">
        <f t="shared" si="0"/>
        <v/>
      </c>
      <c r="AM4" s="192" t="str">
        <f t="shared" si="0"/>
        <v/>
      </c>
      <c r="AN4" s="187" t="str">
        <f t="shared" si="0"/>
        <v/>
      </c>
      <c r="AO4" s="187" t="str">
        <f t="shared" si="0"/>
        <v/>
      </c>
      <c r="AP4" s="204" t="str">
        <f t="shared" si="0"/>
        <v>ŽS2_BP_39</v>
      </c>
      <c r="AQ4" s="257" t="str">
        <f t="shared" si="0"/>
        <v/>
      </c>
    </row>
    <row r="5" spans="1:57" ht="25" customHeight="1">
      <c r="A5" s="326"/>
      <c r="B5" s="321"/>
      <c r="C5" s="246" t="str">
        <f>IFERROR(VLOOKUP(E5,'Implementačný plán ŽS2_RV202412'!C:M,3,TRUE),"NENAŠLO BP")</f>
        <v>PRIEREZOVO za ŽS2 a DEUS</v>
      </c>
      <c r="D5" s="247" t="str">
        <f>IFERROR(VLOOKUP(E5,'Implementačný plán ŽS2_RV202412'!C:M,2,TRUE),"NENAŠLO BP")</f>
        <v>DEUS</v>
      </c>
      <c r="E5" s="248" t="s">
        <v>244</v>
      </c>
      <c r="F5" s="243" t="str">
        <f>IFERROR(VLOOKUP(E5,'Implementačný plán ŽS2_RV202412'!C:M,6,TRUE),"NENAŠLO BP")</f>
        <v>Monitoring služieb</v>
      </c>
      <c r="G5" s="248" t="str">
        <f>IFERROR(VLOOKUP(E5,'Implementačný plán ŽS2_RV202412'!C:M,8,TRUE),"NENAŠLO BP")</f>
        <v>Nice to have</v>
      </c>
      <c r="H5" s="248" t="str">
        <f>IFERROR(VLOOKUP(E5,'Implementačný plán ŽS2_RV202412'!C:M,11,TRUE),"NENAŠLO BP")</f>
        <v>3Q 2025</v>
      </c>
      <c r="I5" s="244" t="str">
        <f>IFERROR(VLOOKUP(E5,'Implementačný plán ŽS2_RV202412'!C:M,9,TRUE),"NENAŠLO BP")</f>
        <v>Áno</v>
      </c>
      <c r="J5" s="190" t="s">
        <v>430</v>
      </c>
      <c r="K5" s="199"/>
      <c r="L5" s="199"/>
      <c r="M5" s="199"/>
      <c r="N5" s="199"/>
      <c r="O5" s="199"/>
      <c r="P5" s="199" t="s">
        <v>431</v>
      </c>
      <c r="Q5" s="199" t="s">
        <v>431</v>
      </c>
      <c r="R5" s="199"/>
      <c r="S5" s="199"/>
      <c r="T5" s="199"/>
      <c r="U5" s="199"/>
      <c r="V5" s="199"/>
      <c r="W5" s="199"/>
      <c r="X5" s="199"/>
      <c r="Y5" s="199"/>
      <c r="Z5" s="199"/>
      <c r="AA5" s="199"/>
      <c r="AB5" s="199"/>
      <c r="AC5" s="199"/>
      <c r="AD5" s="199"/>
      <c r="AE5" s="199"/>
      <c r="AF5" s="199"/>
      <c r="AG5" s="199"/>
      <c r="AH5" s="192" t="s">
        <v>112</v>
      </c>
      <c r="AI5" s="192" t="str">
        <f t="shared" si="0"/>
        <v/>
      </c>
      <c r="AJ5" s="187" t="str">
        <f t="shared" si="0"/>
        <v/>
      </c>
      <c r="AK5" s="187" t="str">
        <f t="shared" si="0"/>
        <v/>
      </c>
      <c r="AL5" s="187" t="str">
        <f t="shared" si="0"/>
        <v/>
      </c>
      <c r="AM5" s="192" t="str">
        <f t="shared" si="0"/>
        <v/>
      </c>
      <c r="AN5" s="187" t="str">
        <f t="shared" si="0"/>
        <v/>
      </c>
      <c r="AO5" s="211" t="str">
        <f t="shared" si="0"/>
        <v>ŽS2_BP_40</v>
      </c>
      <c r="AP5" s="193" t="str">
        <f t="shared" si="0"/>
        <v/>
      </c>
      <c r="AQ5" s="257" t="str">
        <f t="shared" si="0"/>
        <v/>
      </c>
    </row>
    <row r="6" spans="1:57" ht="26" hidden="1">
      <c r="A6" s="326"/>
      <c r="B6" s="245" t="s">
        <v>432</v>
      </c>
      <c r="C6" s="246" t="str">
        <f>IFERROR(VLOOKUP(E6,'Implementačný plán ŽS2_RV202412'!C:M,3,TRUE),"NENAŠLO BP")</f>
        <v>PRIEREZOVO</v>
      </c>
      <c r="D6" s="247" t="str">
        <f>IFERROR(VLOOKUP(E6,'Implementačný plán ŽS2_RV202412'!C:M,2,TRUE),"NENAŠLO BP")</f>
        <v>DEUS</v>
      </c>
      <c r="E6" s="243" t="s">
        <v>223</v>
      </c>
      <c r="F6" s="243" t="str">
        <f>IFERROR(VLOOKUP(E6,'Implementačný plán ŽS2_RV202412'!C:M,6,TRUE),"NENAŠLO BP")</f>
        <v>SSO - Single sign on</v>
      </c>
      <c r="G6" s="248" t="str">
        <f>IFERROR(VLOOKUP(E6,'Implementačný plán ŽS2_RV202412'!C:M,8,TRUE),"NENAŠLO BP")</f>
        <v>Must have</v>
      </c>
      <c r="H6" s="248" t="str">
        <f>IFERROR(VLOOKUP(E6,'Implementačný plán ŽS2_RV202412'!C:M,11,TRUE),"NENAŠLO BP")</f>
        <v>1Q 2026</v>
      </c>
      <c r="I6" s="244" t="str">
        <f>IFERROR(VLOOKUP(E6,'Implementačný plán ŽS2_RV202412'!C:M,9,TRUE),"NENAŠLO BP")</f>
        <v>Nie</v>
      </c>
      <c r="J6" s="190" t="s">
        <v>430</v>
      </c>
      <c r="K6" s="199"/>
      <c r="L6" s="199"/>
      <c r="M6" s="199"/>
      <c r="N6" s="199"/>
      <c r="O6" s="199"/>
      <c r="P6" s="199"/>
      <c r="Q6" s="199"/>
      <c r="R6" s="199"/>
      <c r="S6" s="199"/>
      <c r="T6" s="199"/>
      <c r="U6" s="199"/>
      <c r="V6" s="199"/>
      <c r="W6" s="199"/>
      <c r="X6" s="199"/>
      <c r="Y6" s="199"/>
      <c r="Z6" s="199"/>
      <c r="AA6" s="199"/>
      <c r="AB6" s="199"/>
      <c r="AC6" s="199"/>
      <c r="AD6" s="199"/>
      <c r="AE6" s="199"/>
      <c r="AF6" s="199"/>
      <c r="AG6" s="199"/>
      <c r="AH6" s="192" t="s">
        <v>112</v>
      </c>
      <c r="AI6" s="192" t="str">
        <f t="shared" si="0"/>
        <v/>
      </c>
      <c r="AJ6" s="187" t="str">
        <f t="shared" si="0"/>
        <v/>
      </c>
      <c r="AK6" s="187" t="str">
        <f t="shared" si="0"/>
        <v/>
      </c>
      <c r="AL6" s="187" t="str">
        <f t="shared" si="0"/>
        <v/>
      </c>
      <c r="AM6" s="192" t="str">
        <f t="shared" si="0"/>
        <v/>
      </c>
      <c r="AN6" s="258" t="str">
        <f t="shared" si="0"/>
        <v/>
      </c>
      <c r="AO6" s="258" t="str">
        <f t="shared" si="0"/>
        <v/>
      </c>
      <c r="AP6" s="193" t="str">
        <f t="shared" si="0"/>
        <v/>
      </c>
      <c r="AQ6" s="259" t="str">
        <f t="shared" si="0"/>
        <v>ŽS2_BP_35a</v>
      </c>
    </row>
    <row r="7" spans="1:57" ht="39">
      <c r="A7" s="326" t="s">
        <v>433</v>
      </c>
      <c r="B7" s="327" t="s">
        <v>434</v>
      </c>
      <c r="C7" s="246" t="str">
        <f>IFERROR(VLOOKUP(E7,'Implementačný plán ŽS2_RV202412'!C:M,3,TRUE),"NENAŠLO BP")</f>
        <v>P20/P21_Návrh na vklad do katastra nehnuteľností</v>
      </c>
      <c r="D7" s="247" t="str">
        <f>IFERROR(VLOOKUP(E7,'Implementačný plán ŽS2_RV202412'!C:M,2,TRUE),"NENAŠLO BP")</f>
        <v>ÚGKK</v>
      </c>
      <c r="E7" s="248" t="s">
        <v>71</v>
      </c>
      <c r="F7" s="243" t="str">
        <f>IFERROR(VLOOKUP(E7,'Implementačný plán ŽS2_RV202412'!C:M,6,TRUE),"NENAŠLO BP")</f>
        <v>Rozšírenie a úprava notifikácii (kontextových správ) ÚPVS
Notifikácia o zaplatení poplatku za návrh na vklad cez platobnú bránu na špecializovanom portáli</v>
      </c>
      <c r="G7" s="248" t="str">
        <f>IFERROR(VLOOKUP(E7,'Implementačný plán ŽS2_RV202412'!C:M,8,TRUE),"NENAŠLO BP")</f>
        <v xml:space="preserve">Must have </v>
      </c>
      <c r="H7" s="248" t="str">
        <f>IFERROR(VLOOKUP(E7,'Implementačný plán ŽS2_RV202412'!C:M,11,TRUE),"NENAŠLO BP")</f>
        <v>4Q 2025</v>
      </c>
      <c r="I7" s="244" t="str">
        <f>IFERROR(VLOOKUP(E7,'Implementačný plán ŽS2_RV202412'!C:M,9,TRUE),"NENAŠLO BP")</f>
        <v>Áno</v>
      </c>
      <c r="J7" s="190" t="s">
        <v>430</v>
      </c>
      <c r="K7" s="190"/>
      <c r="L7" s="190"/>
      <c r="M7" s="190"/>
      <c r="N7" s="190"/>
      <c r="O7" s="190"/>
      <c r="P7" s="190"/>
      <c r="Q7" s="190"/>
      <c r="R7" s="190"/>
      <c r="S7" s="190"/>
      <c r="T7" s="260" t="s">
        <v>430</v>
      </c>
      <c r="U7" s="190"/>
      <c r="V7" s="190"/>
      <c r="W7" s="190"/>
      <c r="X7" s="190"/>
      <c r="Y7" s="190"/>
      <c r="Z7" s="190"/>
      <c r="AA7" s="190"/>
      <c r="AB7" s="190" t="s">
        <v>431</v>
      </c>
      <c r="AC7" s="190"/>
      <c r="AD7" s="190"/>
      <c r="AE7" s="190" t="s">
        <v>435</v>
      </c>
      <c r="AF7" s="190" t="s">
        <v>436</v>
      </c>
      <c r="AG7" s="190" t="s">
        <v>436</v>
      </c>
      <c r="AH7" s="191" t="s">
        <v>112</v>
      </c>
      <c r="AI7" s="192" t="str">
        <f t="shared" si="0"/>
        <v/>
      </c>
      <c r="AJ7" s="261" t="str">
        <f t="shared" si="0"/>
        <v/>
      </c>
      <c r="AK7" s="187" t="str">
        <f t="shared" si="0"/>
        <v/>
      </c>
      <c r="AL7" s="187" t="str">
        <f t="shared" si="0"/>
        <v/>
      </c>
      <c r="AM7" s="192" t="str">
        <f t="shared" si="0"/>
        <v/>
      </c>
      <c r="AN7" s="187" t="str">
        <f t="shared" si="0"/>
        <v/>
      </c>
      <c r="AO7" s="187" t="str">
        <f t="shared" si="0"/>
        <v/>
      </c>
      <c r="AP7" s="231" t="str">
        <f t="shared" si="0"/>
        <v>ŽS2_BP_10</v>
      </c>
      <c r="AQ7" s="257" t="str">
        <f t="shared" si="0"/>
        <v/>
      </c>
    </row>
    <row r="8" spans="1:57" ht="26">
      <c r="A8" s="326"/>
      <c r="B8" s="327"/>
      <c r="C8" s="246" t="str">
        <f>IFERROR(VLOOKUP(E8,'Implementačný plán ŽS2_RV202412'!C:M,3,TRUE),"NENAŠLO BP")</f>
        <v>P20/P21_Návrh na vklad do katastra nehnuteľností</v>
      </c>
      <c r="D8" s="247" t="str">
        <f>IFERROR(VLOOKUP(E8,'Implementačný plán ŽS2_RV202412'!C:M,2,TRUE),"NENAŠLO BP")</f>
        <v>ÚGKK</v>
      </c>
      <c r="E8" s="248" t="s">
        <v>80</v>
      </c>
      <c r="F8" s="243" t="str">
        <f>IFERROR(VLOOKUP(E8,'Implementačný plán ŽS2_RV202412'!C:M,6,TRUE),"NENAŠLO BP")</f>
        <v>Rozšírenie a úprava notifikácii (kontextových správ) ÚPVS
Notifikácia na zaplatenie chýbajúceho poplatku</v>
      </c>
      <c r="G8" s="248" t="str">
        <f>IFERROR(VLOOKUP(E8,'Implementačný plán ŽS2_RV202412'!C:M,8,TRUE),"NENAŠLO BP")</f>
        <v xml:space="preserve">Must have </v>
      </c>
      <c r="H8" s="248" t="str">
        <f>IFERROR(VLOOKUP(E8,'Implementačný plán ŽS2_RV202412'!C:M,11,TRUE),"NENAŠLO BP")</f>
        <v>4Q 2025</v>
      </c>
      <c r="I8" s="244" t="str">
        <f>IFERROR(VLOOKUP(E8,'Implementačný plán ŽS2_RV202412'!C:M,9,TRUE),"NENAŠLO BP")</f>
        <v>Áno</v>
      </c>
      <c r="J8" s="190" t="s">
        <v>430</v>
      </c>
      <c r="K8" s="190"/>
      <c r="L8" s="190"/>
      <c r="M8" s="190"/>
      <c r="N8" s="190"/>
      <c r="O8" s="190"/>
      <c r="P8" s="190"/>
      <c r="Q8" s="190"/>
      <c r="R8" s="190"/>
      <c r="S8" s="190"/>
      <c r="T8" s="260" t="s">
        <v>430</v>
      </c>
      <c r="U8" s="190"/>
      <c r="V8" s="190"/>
      <c r="W8" s="190"/>
      <c r="X8" s="190"/>
      <c r="Y8" s="190"/>
      <c r="Z8" s="190"/>
      <c r="AA8" s="190"/>
      <c r="AB8" s="190" t="s">
        <v>431</v>
      </c>
      <c r="AC8" s="190"/>
      <c r="AD8" s="190"/>
      <c r="AE8" s="190" t="s">
        <v>435</v>
      </c>
      <c r="AF8" s="190" t="s">
        <v>436</v>
      </c>
      <c r="AG8" s="190" t="s">
        <v>436</v>
      </c>
      <c r="AH8" s="191" t="s">
        <v>112</v>
      </c>
      <c r="AI8" s="192" t="str">
        <f t="shared" si="0"/>
        <v/>
      </c>
      <c r="AJ8" s="187" t="str">
        <f t="shared" si="0"/>
        <v/>
      </c>
      <c r="AK8" s="187" t="str">
        <f t="shared" si="0"/>
        <v/>
      </c>
      <c r="AL8" s="187" t="str">
        <f t="shared" si="0"/>
        <v/>
      </c>
      <c r="AM8" s="197" t="str">
        <f t="shared" si="0"/>
        <v/>
      </c>
      <c r="AN8" s="187" t="str">
        <f t="shared" si="0"/>
        <v/>
      </c>
      <c r="AO8" s="187" t="str">
        <f t="shared" si="0"/>
        <v/>
      </c>
      <c r="AP8" s="231" t="str">
        <f t="shared" si="0"/>
        <v>ŽS2_BP_11</v>
      </c>
      <c r="AQ8" s="257" t="str">
        <f t="shared" si="0"/>
        <v/>
      </c>
    </row>
    <row r="9" spans="1:57" ht="26.15" customHeight="1">
      <c r="A9" s="326"/>
      <c r="B9" s="245" t="s">
        <v>434</v>
      </c>
      <c r="C9" s="246" t="str">
        <f>IFERROR(VLOOKUP(E9,'Implementačný plán ŽS2_RV202412'!C:M,3,TRUE),"NENAŠLO BP")</f>
        <v>PRIEREZOVO pre procesy v danej ŽS</v>
      </c>
      <c r="D9" s="247" t="str">
        <f>IFERROR(VLOOKUP(E9,'Implementačný plán ŽS2_RV202412'!C:M,2,TRUE),"NENAŠLO BP")</f>
        <v>ÚGKK</v>
      </c>
      <c r="E9" s="248" t="s">
        <v>86</v>
      </c>
      <c r="F9" s="243" t="str">
        <f>IFERROR(VLOOKUP(E9,'Implementačný plán ŽS2_RV202412'!C:M,6,TRUE),"NENAŠLO BP")</f>
        <v>Sledovanie stavu katastrálneho konania</v>
      </c>
      <c r="G9" s="248" t="str">
        <f>IFERROR(VLOOKUP(E9,'Implementačný plán ŽS2_RV202412'!C:M,8,TRUE),"NENAŠLO BP")</f>
        <v xml:space="preserve">Must have </v>
      </c>
      <c r="H9" s="248" t="str">
        <f>IFERROR(VLOOKUP(E9,'Implementačný plán ŽS2_RV202412'!C:M,11,TRUE),"NENAŠLO BP")</f>
        <v>4Q 2025</v>
      </c>
      <c r="I9" s="244" t="str">
        <f>IFERROR(VLOOKUP(E9,'Implementačný plán ŽS2_RV202412'!C:M,9,TRUE),"NENAŠLO BP")</f>
        <v>Áno</v>
      </c>
      <c r="J9" s="190" t="s">
        <v>430</v>
      </c>
      <c r="K9" s="187"/>
      <c r="L9" s="187"/>
      <c r="M9" s="187"/>
      <c r="N9" s="187"/>
      <c r="O9" s="187"/>
      <c r="P9" s="187"/>
      <c r="Q9" s="187"/>
      <c r="R9" s="187"/>
      <c r="S9" s="187"/>
      <c r="T9" s="260" t="s">
        <v>430</v>
      </c>
      <c r="U9" s="187"/>
      <c r="V9" s="187"/>
      <c r="W9" s="187"/>
      <c r="X9" s="187"/>
      <c r="Y9" s="187"/>
      <c r="Z9" s="187"/>
      <c r="AA9" s="187"/>
      <c r="AB9" s="187"/>
      <c r="AC9" s="187"/>
      <c r="AD9" s="187"/>
      <c r="AE9" s="187"/>
      <c r="AF9" s="190" t="s">
        <v>436</v>
      </c>
      <c r="AG9" s="190" t="s">
        <v>436</v>
      </c>
      <c r="AH9" s="192" t="s">
        <v>112</v>
      </c>
      <c r="AI9" s="192" t="str">
        <f t="shared" si="0"/>
        <v/>
      </c>
      <c r="AJ9" s="187" t="str">
        <f t="shared" si="0"/>
        <v/>
      </c>
      <c r="AK9" s="187" t="str">
        <f t="shared" si="0"/>
        <v/>
      </c>
      <c r="AL9" s="187" t="str">
        <f t="shared" si="0"/>
        <v/>
      </c>
      <c r="AM9" s="192" t="str">
        <f t="shared" si="0"/>
        <v/>
      </c>
      <c r="AN9" s="187" t="str">
        <f t="shared" si="0"/>
        <v/>
      </c>
      <c r="AO9" s="187" t="str">
        <f t="shared" si="0"/>
        <v/>
      </c>
      <c r="AP9" s="204" t="str">
        <f t="shared" si="0"/>
        <v>ŽS2_BP_13</v>
      </c>
      <c r="AQ9" s="257" t="str">
        <f t="shared" si="0"/>
        <v/>
      </c>
    </row>
    <row r="10" spans="1:57" ht="26.15" customHeight="1">
      <c r="A10" s="326"/>
      <c r="B10" s="321" t="s">
        <v>437</v>
      </c>
      <c r="C10" s="246" t="str">
        <f>IFERROR(VLOOKUP(E10,'Implementačný plán ŽS2_RV202412'!C:M,3,TRUE),"NENAŠLO BP")</f>
        <v>P25_Daň z nehnuteľnosti - daňové priznanie a platenie dane</v>
      </c>
      <c r="D10" s="247" t="str">
        <f>IFERROR(VLOOKUP(E10,'Implementačný plán ŽS2_RV202412'!C:M,2,TRUE),"NENAŠLO BP")</f>
        <v>DEUS</v>
      </c>
      <c r="E10" s="248" t="s">
        <v>152</v>
      </c>
      <c r="F10" s="243" t="str">
        <f>IFERROR(VLOOKUP(E10,'Implementačný plán ŽS2_RV202412'!C:M,6,TRUE),"NENAŠLO BP")</f>
        <v>Predpripravenie daňového priznania k DzN pri kúpe</v>
      </c>
      <c r="G10" s="248" t="str">
        <f>IFERROR(VLOOKUP(E10,'Implementačný plán ŽS2_RV202412'!C:M,8,TRUE),"NENAŠLO BP")</f>
        <v>Must have</v>
      </c>
      <c r="H10" s="248" t="str">
        <f>IFERROR(VLOOKUP(E10,'Implementačný plán ŽS2_RV202412'!C:M,11,TRUE),"NENAŠLO BP")</f>
        <v>1Q 2025</v>
      </c>
      <c r="I10" s="244" t="str">
        <f>IFERROR(VLOOKUP(E10,'Implementačný plán ŽS2_RV202412'!C:M,9,TRUE),"NENAŠLO BP")</f>
        <v>Áno</v>
      </c>
      <c r="J10" s="190"/>
      <c r="K10" s="190"/>
      <c r="L10" s="190"/>
      <c r="M10" s="190"/>
      <c r="N10" s="190"/>
      <c r="O10" s="190"/>
      <c r="P10" s="190"/>
      <c r="Q10" s="190"/>
      <c r="R10" s="190"/>
      <c r="S10" s="190"/>
      <c r="T10" s="190"/>
      <c r="U10" s="190"/>
      <c r="V10" s="190"/>
      <c r="W10" s="190"/>
      <c r="X10" s="190"/>
      <c r="Y10" s="190"/>
      <c r="Z10" s="190"/>
      <c r="AA10" s="190"/>
      <c r="AB10" s="190"/>
      <c r="AC10" s="190"/>
      <c r="AD10" s="190"/>
      <c r="AE10" s="190"/>
      <c r="AF10" s="190"/>
      <c r="AG10" s="190"/>
      <c r="AH10" s="192" t="s">
        <v>112</v>
      </c>
      <c r="AI10" s="192" t="str">
        <f t="shared" si="0"/>
        <v/>
      </c>
      <c r="AJ10" s="261" t="str">
        <f t="shared" si="0"/>
        <v/>
      </c>
      <c r="AK10" s="187" t="str">
        <f t="shared" si="0"/>
        <v/>
      </c>
      <c r="AL10" s="187" t="str">
        <f t="shared" si="0"/>
        <v/>
      </c>
      <c r="AM10" s="210" t="str">
        <f t="shared" si="0"/>
        <v>ŽS2_BP_23b</v>
      </c>
      <c r="AN10" s="187" t="str">
        <f t="shared" si="0"/>
        <v/>
      </c>
      <c r="AO10" s="258" t="str">
        <f t="shared" si="0"/>
        <v/>
      </c>
      <c r="AP10" s="193" t="str">
        <f t="shared" si="0"/>
        <v/>
      </c>
      <c r="AQ10" s="257" t="str">
        <f t="shared" si="0"/>
        <v/>
      </c>
    </row>
    <row r="11" spans="1:57" ht="26.15" customHeight="1">
      <c r="A11" s="326"/>
      <c r="B11" s="321"/>
      <c r="C11" s="246" t="str">
        <f>IFERROR(VLOOKUP(E11,'Implementačný plán ŽS2_RV202412'!C:M,3,TRUE),"NENAŠLO BP")</f>
        <v>P25_Daň z nehnuteľnosti - daňové priznanie a platenie dane</v>
      </c>
      <c r="D11" s="247" t="str">
        <f>IFERROR(VLOOKUP(E11,'Implementačný plán ŽS2_RV202412'!C:M,2,TRUE),"NENAŠLO BP")</f>
        <v>DEUS</v>
      </c>
      <c r="E11" s="248" t="s">
        <v>158</v>
      </c>
      <c r="F11" s="243" t="str">
        <f>IFERROR(VLOOKUP(E11,'Implementačný plán ŽS2_RV202412'!C:M,6,TRUE),"NENAŠLO BP")</f>
        <v>Predpripravenie daňového priznania k DzN pri predaji</v>
      </c>
      <c r="G11" s="248" t="str">
        <f>IFERROR(VLOOKUP(E11,'Implementačný plán ŽS2_RV202412'!C:M,8,TRUE),"NENAŠLO BP")</f>
        <v>Must have</v>
      </c>
      <c r="H11" s="248" t="str">
        <f>IFERROR(VLOOKUP(E11,'Implementačný plán ŽS2_RV202412'!C:M,11,TRUE),"NENAŠLO BP")</f>
        <v>1Q 2025</v>
      </c>
      <c r="I11" s="244" t="str">
        <f>IFERROR(VLOOKUP(E11,'Implementačný plán ŽS2_RV202412'!C:M,9,TRUE),"NENAŠLO BP")</f>
        <v>Áno</v>
      </c>
      <c r="J11" s="190"/>
      <c r="K11" s="190"/>
      <c r="L11" s="190"/>
      <c r="M11" s="190"/>
      <c r="N11" s="190"/>
      <c r="O11" s="190"/>
      <c r="P11" s="190"/>
      <c r="Q11" s="190"/>
      <c r="R11" s="190"/>
      <c r="S11" s="190"/>
      <c r="T11" s="190"/>
      <c r="U11" s="190"/>
      <c r="V11" s="190"/>
      <c r="W11" s="190"/>
      <c r="X11" s="190"/>
      <c r="Y11" s="190"/>
      <c r="Z11" s="190"/>
      <c r="AA11" s="190"/>
      <c r="AB11" s="190"/>
      <c r="AC11" s="190"/>
      <c r="AD11" s="190"/>
      <c r="AE11" s="190"/>
      <c r="AF11" s="190"/>
      <c r="AG11" s="190"/>
      <c r="AH11" s="192" t="s">
        <v>112</v>
      </c>
      <c r="AI11" s="192" t="str">
        <f t="shared" si="0"/>
        <v/>
      </c>
      <c r="AJ11" s="187" t="str">
        <f t="shared" si="0"/>
        <v/>
      </c>
      <c r="AK11" s="187" t="str">
        <f t="shared" si="0"/>
        <v/>
      </c>
      <c r="AL11" s="187" t="str">
        <f t="shared" si="0"/>
        <v/>
      </c>
      <c r="AM11" s="210" t="str">
        <f t="shared" si="0"/>
        <v>ŽS2_BP_23c</v>
      </c>
      <c r="AN11" s="187" t="str">
        <f t="shared" si="0"/>
        <v/>
      </c>
      <c r="AO11" s="258" t="str">
        <f t="shared" si="0"/>
        <v/>
      </c>
      <c r="AP11" s="193" t="str">
        <f t="shared" si="0"/>
        <v/>
      </c>
      <c r="AQ11" s="257" t="str">
        <f t="shared" si="0"/>
        <v/>
      </c>
    </row>
    <row r="12" spans="1:57" ht="26.15" customHeight="1">
      <c r="A12" s="326"/>
      <c r="B12" s="321"/>
      <c r="C12" s="246" t="str">
        <f>IFERROR(VLOOKUP(E12,'Implementačný plán ŽS2_RV202412'!C:M,3,TRUE),"NENAŠLO BP")</f>
        <v>P25_Daň z nehnuteľnosti - daňové priznanie a platenie dane</v>
      </c>
      <c r="D12" s="247" t="str">
        <f>IFERROR(VLOOKUP(E12,'Implementačný plán ŽS2_RV202412'!C:M,2,TRUE),"NENAŠLO BP")</f>
        <v>DEUS</v>
      </c>
      <c r="E12" s="243" t="s">
        <v>195</v>
      </c>
      <c r="F12" s="243" t="str">
        <f>IFERROR(VLOOKUP(E12,'Implementačný plán ŽS2_RV202412'!C:M,6,TRUE),"NENAŠLO BP")</f>
        <v>Vytvorenie a registrácia el. formulára pre zaslanie zaslanie rozhodnutia.</v>
      </c>
      <c r="G12" s="248" t="str">
        <f>IFERROR(VLOOKUP(E12,'Implementačný plán ŽS2_RV202412'!C:M,8,TRUE),"NENAŠLO BP")</f>
        <v>Must have</v>
      </c>
      <c r="H12" s="248" t="str">
        <f>IFERROR(VLOOKUP(E12,'Implementačný plán ŽS2_RV202412'!C:M,11,TRUE),"NENAŠLO BP")</f>
        <v>1Q 2025</v>
      </c>
      <c r="I12" s="244" t="str">
        <f>IFERROR(VLOOKUP(E12,'Implementačný plán ŽS2_RV202412'!C:M,9,TRUE),"NENAŠLO BP")</f>
        <v>Áno</v>
      </c>
      <c r="J12" s="205"/>
      <c r="K12" s="205"/>
      <c r="L12" s="205"/>
      <c r="M12" s="205"/>
      <c r="N12" s="205"/>
      <c r="O12" s="205"/>
      <c r="P12" s="205"/>
      <c r="Q12" s="205"/>
      <c r="R12" s="205"/>
      <c r="S12" s="205"/>
      <c r="T12" s="205"/>
      <c r="U12" s="205"/>
      <c r="V12" s="205"/>
      <c r="W12" s="205"/>
      <c r="X12" s="205"/>
      <c r="Y12" s="205"/>
      <c r="Z12" s="205"/>
      <c r="AA12" s="205"/>
      <c r="AB12" s="205"/>
      <c r="AC12" s="205"/>
      <c r="AD12" s="205"/>
      <c r="AE12" s="205"/>
      <c r="AF12" s="205"/>
      <c r="AG12" s="205"/>
      <c r="AH12" s="192" t="s">
        <v>112</v>
      </c>
      <c r="AI12" s="192" t="str">
        <f t="shared" si="0"/>
        <v/>
      </c>
      <c r="AJ12" s="187" t="str">
        <f t="shared" si="0"/>
        <v/>
      </c>
      <c r="AK12" s="187" t="str">
        <f t="shared" si="0"/>
        <v/>
      </c>
      <c r="AL12" s="187" t="str">
        <f t="shared" si="0"/>
        <v/>
      </c>
      <c r="AM12" s="210" t="str">
        <f t="shared" si="0"/>
        <v>ŽS2_BP_26b</v>
      </c>
      <c r="AN12" s="258" t="str">
        <f t="shared" si="0"/>
        <v/>
      </c>
      <c r="AO12" s="258" t="str">
        <f t="shared" si="0"/>
        <v/>
      </c>
      <c r="AP12" s="194" t="str">
        <f t="shared" si="0"/>
        <v/>
      </c>
      <c r="AQ12" s="257" t="str">
        <f t="shared" si="0"/>
        <v/>
      </c>
    </row>
    <row r="13" spans="1:57" ht="26">
      <c r="A13" s="326"/>
      <c r="B13" s="327" t="s">
        <v>434</v>
      </c>
      <c r="C13" s="246" t="str">
        <f>IFERROR(VLOOKUP(E13,'Implementačný plán ŽS2_RV202412'!C:M,3,TRUE),"NENAŠLO BP")</f>
        <v>P25_Daň z nehnuteľnosti - daňové priznanie a platenie dane</v>
      </c>
      <c r="D13" s="247" t="str">
        <f>IFERROR(VLOOKUP(E13,'Implementačný plán ŽS2_RV202412'!C:M,2,TRUE),"NENAŠLO BP")</f>
        <v>DEUS</v>
      </c>
      <c r="E13" s="248" t="s">
        <v>161</v>
      </c>
      <c r="F13" s="243" t="str">
        <f>IFERROR(VLOOKUP(E13,'Implementačný plán ŽS2_RV202412'!C:M,6,TRUE),"NENAŠLO BP")</f>
        <v>Zaslanie notifikácie na občana z obce. Posielame na občanov, ktorí kúpili ale aj ktorí predali pre účel podania DZN.</v>
      </c>
      <c r="G13" s="248" t="str">
        <f>IFERROR(VLOOKUP(E13,'Implementačný plán ŽS2_RV202412'!C:M,8,TRUE),"NENAŠLO BP")</f>
        <v>Must have</v>
      </c>
      <c r="H13" s="248" t="str">
        <f>IFERROR(VLOOKUP(E13,'Implementačný plán ŽS2_RV202412'!C:M,11,TRUE),"NENAŠLO BP")</f>
        <v>1Q 2025</v>
      </c>
      <c r="I13" s="244" t="str">
        <f>IFERROR(VLOOKUP(E13,'Implementačný plán ŽS2_RV202412'!C:M,9,TRUE),"NENAŠLO BP")</f>
        <v>Áno</v>
      </c>
      <c r="J13" s="190" t="s">
        <v>430</v>
      </c>
      <c r="K13" s="190"/>
      <c r="L13" s="190"/>
      <c r="M13" s="190"/>
      <c r="N13" s="190"/>
      <c r="O13" s="190"/>
      <c r="P13" s="190"/>
      <c r="Q13" s="190"/>
      <c r="R13" s="190"/>
      <c r="S13" s="190"/>
      <c r="T13" s="260" t="s">
        <v>430</v>
      </c>
      <c r="U13" s="190"/>
      <c r="V13" s="190"/>
      <c r="W13" s="190"/>
      <c r="X13" s="190"/>
      <c r="Y13" s="190" t="s">
        <v>438</v>
      </c>
      <c r="Z13" s="190"/>
      <c r="AA13" s="190"/>
      <c r="AB13" s="190" t="s">
        <v>431</v>
      </c>
      <c r="AC13" s="190"/>
      <c r="AD13" s="190"/>
      <c r="AE13" s="190" t="s">
        <v>435</v>
      </c>
      <c r="AF13" s="190" t="s">
        <v>436</v>
      </c>
      <c r="AG13" s="190"/>
      <c r="AH13" s="192" t="s">
        <v>112</v>
      </c>
      <c r="AI13" s="192" t="str">
        <f t="shared" ref="AI13:AQ22" si="1">IF(SUBSTITUTE(AI$2," ","")=SUBSTITUTE($H13," ",""),$E13,"")</f>
        <v/>
      </c>
      <c r="AJ13" s="187" t="str">
        <f t="shared" si="1"/>
        <v/>
      </c>
      <c r="AK13" s="187" t="str">
        <f t="shared" si="1"/>
        <v/>
      </c>
      <c r="AL13" s="187" t="str">
        <f t="shared" si="1"/>
        <v/>
      </c>
      <c r="AM13" s="210" t="str">
        <f t="shared" si="1"/>
        <v>ŽS2_BP_24</v>
      </c>
      <c r="AN13" s="187" t="str">
        <f t="shared" si="1"/>
        <v/>
      </c>
      <c r="AO13" s="258" t="str">
        <f t="shared" si="1"/>
        <v/>
      </c>
      <c r="AP13" s="193" t="str">
        <f t="shared" si="1"/>
        <v/>
      </c>
      <c r="AQ13" s="257" t="str">
        <f t="shared" si="1"/>
        <v/>
      </c>
    </row>
    <row r="14" spans="1:57" ht="26">
      <c r="A14" s="326"/>
      <c r="B14" s="327"/>
      <c r="C14" s="246" t="str">
        <f>IFERROR(VLOOKUP(E14,'Implementačný plán ŽS2_RV202412'!C:M,3,TRUE),"NENAŠLO BP")</f>
        <v>P25_Daň z nehnuteľnosti - daňové priznanie a platenie dane</v>
      </c>
      <c r="D14" s="247" t="str">
        <f>IFERROR(VLOOKUP(E14,'Implementačný plán ŽS2_RV202412'!C:M,2,TRUE),"NENAŠLO BP")</f>
        <v>DEUS</v>
      </c>
      <c r="E14" s="243" t="s">
        <v>167</v>
      </c>
      <c r="F14" s="243" t="str">
        <f>IFERROR(VLOOKUP(E14,'Implementačný plán ŽS2_RV202412'!C:M,6,TRUE),"NENAŠLO BP")</f>
        <v>Zaslanie notifikácie na občana z obce. Posielame na občanov, ktorí kúpili ale aj ktorí predali pre účel podania DZN.</v>
      </c>
      <c r="G14" s="248" t="str">
        <f>IFERROR(VLOOKUP(E14,'Implementačný plán ŽS2_RV202412'!C:M,8,TRUE),"NENAŠLO BP")</f>
        <v>Nice to have</v>
      </c>
      <c r="H14" s="248" t="str">
        <f>IFERROR(VLOOKUP(E14,'Implementačný plán ŽS2_RV202412'!C:M,11,TRUE),"NENAŠLO BP")</f>
        <v>1Q 2026</v>
      </c>
      <c r="I14" s="244" t="str">
        <f>IFERROR(VLOOKUP(E14,'Implementačný plán ŽS2_RV202412'!C:M,9,TRUE),"NENAŠLO BP")</f>
        <v>Áno</v>
      </c>
      <c r="J14" s="190"/>
      <c r="K14" s="190"/>
      <c r="L14" s="190"/>
      <c r="M14" s="190"/>
      <c r="N14" s="190"/>
      <c r="O14" s="190"/>
      <c r="P14" s="190"/>
      <c r="Q14" s="190"/>
      <c r="R14" s="190"/>
      <c r="S14" s="190"/>
      <c r="T14" s="260" t="s">
        <v>430</v>
      </c>
      <c r="U14" s="190"/>
      <c r="V14" s="190"/>
      <c r="W14" s="190"/>
      <c r="X14" s="190"/>
      <c r="Y14" s="190"/>
      <c r="Z14" s="190"/>
      <c r="AA14" s="190"/>
      <c r="AB14" s="190" t="s">
        <v>431</v>
      </c>
      <c r="AC14" s="190"/>
      <c r="AD14" s="190"/>
      <c r="AE14" s="190" t="s">
        <v>435</v>
      </c>
      <c r="AF14" s="190" t="s">
        <v>436</v>
      </c>
      <c r="AG14" s="190"/>
      <c r="AH14" s="192" t="s">
        <v>112</v>
      </c>
      <c r="AI14" s="192" t="str">
        <f t="shared" si="1"/>
        <v/>
      </c>
      <c r="AJ14" s="261" t="str">
        <f t="shared" si="1"/>
        <v/>
      </c>
      <c r="AK14" s="187" t="str">
        <f t="shared" si="1"/>
        <v/>
      </c>
      <c r="AL14" s="187" t="str">
        <f t="shared" si="1"/>
        <v/>
      </c>
      <c r="AM14" s="197" t="str">
        <f t="shared" si="1"/>
        <v/>
      </c>
      <c r="AN14" s="258" t="str">
        <f t="shared" si="1"/>
        <v/>
      </c>
      <c r="AO14" s="258" t="str">
        <f t="shared" si="1"/>
        <v/>
      </c>
      <c r="AP14" s="193" t="str">
        <f t="shared" si="1"/>
        <v/>
      </c>
      <c r="AQ14" s="259" t="str">
        <f t="shared" si="1"/>
        <v>ŽS2_BP_24a</v>
      </c>
    </row>
    <row r="15" spans="1:57" ht="26">
      <c r="A15" s="326"/>
      <c r="B15" s="327"/>
      <c r="C15" s="246" t="str">
        <f>IFERROR(VLOOKUP(E15,'Implementačný plán ŽS2_RV202412'!C:M,3,TRUE),"NENAŠLO BP")</f>
        <v>P24_Platenie miestneho poplatku za komunálne odpady</v>
      </c>
      <c r="D15" s="247" t="str">
        <f>IFERROR(VLOOKUP(E15,'Implementačný plán ŽS2_RV202412'!C:M,2,TRUE),"NENAŠLO BP")</f>
        <v>DEUS</v>
      </c>
      <c r="E15" s="248" t="s">
        <v>199</v>
      </c>
      <c r="F15" s="243" t="str">
        <f>IFERROR(VLOOKUP(E15,'Implementačný plán ŽS2_RV202412'!C:M,6,TRUE),"NENAŠLO BP")</f>
        <v>Zaslanie notifikácie na občana z obce k TKO pre tých, ktorí predali aj kúpili nehnuteľnosť</v>
      </c>
      <c r="G15" s="248" t="str">
        <f>IFERROR(VLOOKUP(E15,'Implementačný plán ŽS2_RV202412'!C:M,8,TRUE),"NENAŠLO BP")</f>
        <v>Must have</v>
      </c>
      <c r="H15" s="248" t="str">
        <f>IFERROR(VLOOKUP(E15,'Implementačný plán ŽS2_RV202412'!C:M,11,TRUE),"NENAŠLO BP")</f>
        <v>1Q 2025</v>
      </c>
      <c r="I15" s="244" t="str">
        <f>IFERROR(VLOOKUP(E15,'Implementačný plán ŽS2_RV202412'!C:M,9,TRUE),"NENAŠLO BP")</f>
        <v>Áno</v>
      </c>
      <c r="J15" s="200" t="s">
        <v>430</v>
      </c>
      <c r="K15" s="200"/>
      <c r="L15" s="200"/>
      <c r="M15" s="200"/>
      <c r="N15" s="200"/>
      <c r="O15" s="200"/>
      <c r="P15" s="200"/>
      <c r="Q15" s="200"/>
      <c r="R15" s="200"/>
      <c r="S15" s="200"/>
      <c r="T15" s="201" t="s">
        <v>430</v>
      </c>
      <c r="U15" s="200"/>
      <c r="V15" s="200"/>
      <c r="W15" s="200"/>
      <c r="X15" s="200"/>
      <c r="Y15" s="200"/>
      <c r="Z15" s="200"/>
      <c r="AA15" s="200"/>
      <c r="AB15" s="200"/>
      <c r="AC15" s="200"/>
      <c r="AD15" s="200"/>
      <c r="AE15" s="200" t="s">
        <v>435</v>
      </c>
      <c r="AF15" s="200" t="s">
        <v>436</v>
      </c>
      <c r="AG15" s="200"/>
      <c r="AH15" s="202" t="s">
        <v>112</v>
      </c>
      <c r="AI15" s="192" t="str">
        <f t="shared" si="1"/>
        <v/>
      </c>
      <c r="AJ15" s="187" t="str">
        <f t="shared" si="1"/>
        <v/>
      </c>
      <c r="AK15" s="187" t="str">
        <f t="shared" si="1"/>
        <v/>
      </c>
      <c r="AL15" s="187" t="str">
        <f t="shared" si="1"/>
        <v/>
      </c>
      <c r="AM15" s="210" t="str">
        <f t="shared" si="1"/>
        <v>ŽS2_BP_34</v>
      </c>
      <c r="AN15" s="258" t="str">
        <f t="shared" si="1"/>
        <v/>
      </c>
      <c r="AO15" s="258" t="str">
        <f t="shared" si="1"/>
        <v/>
      </c>
      <c r="AP15" s="194" t="str">
        <f t="shared" si="1"/>
        <v/>
      </c>
      <c r="AQ15" s="257" t="str">
        <f t="shared" si="1"/>
        <v/>
      </c>
    </row>
    <row r="16" spans="1:57" ht="26">
      <c r="A16" s="326"/>
      <c r="B16" s="327"/>
      <c r="C16" s="246" t="str">
        <f>IFERROR(VLOOKUP(E16,'Implementačný plán ŽS2_RV202412'!C:M,3,TRUE),"NENAŠLO BP")</f>
        <v>P24_Platenie miestneho poplatku za komunálne odpady</v>
      </c>
      <c r="D16" s="247" t="str">
        <f>IFERROR(VLOOKUP(E16,'Implementačný plán ŽS2_RV202412'!C:M,2,TRUE),"NENAŠLO BP")</f>
        <v>DEUS</v>
      </c>
      <c r="E16" s="248" t="s">
        <v>205</v>
      </c>
      <c r="F16" s="243" t="str">
        <f>IFERROR(VLOOKUP(E16,'Implementačný plán ŽS2_RV202412'!C:M,6,TRUE),"NENAŠLO BP")</f>
        <v>Zaslanie notifikácie na občana z obce k TKO, pre tých ktorí predali aj kúpili ehnuteľnosť</v>
      </c>
      <c r="G16" s="248" t="str">
        <f>IFERROR(VLOOKUP(E16,'Implementačný plán ŽS2_RV202412'!C:M,8,TRUE),"NENAŠLO BP")</f>
        <v>Nice to have</v>
      </c>
      <c r="H16" s="248" t="str">
        <f>IFERROR(VLOOKUP(E16,'Implementačný plán ŽS2_RV202412'!C:M,11,TRUE),"NENAŠLO BP")</f>
        <v>1Q 2026</v>
      </c>
      <c r="I16" s="244" t="str">
        <f>IFERROR(VLOOKUP(E16,'Implementačný plán ŽS2_RV202412'!C:M,9,TRUE),"NENAŠLO BP")</f>
        <v>Áno</v>
      </c>
      <c r="J16" s="190" t="s">
        <v>430</v>
      </c>
      <c r="K16" s="190"/>
      <c r="L16" s="190"/>
      <c r="M16" s="190"/>
      <c r="N16" s="190"/>
      <c r="O16" s="190"/>
      <c r="P16" s="190"/>
      <c r="Q16" s="190"/>
      <c r="R16" s="190"/>
      <c r="S16" s="190"/>
      <c r="T16" s="190"/>
      <c r="U16" s="190"/>
      <c r="V16" s="190"/>
      <c r="W16" s="190"/>
      <c r="X16" s="190"/>
      <c r="Y16" s="190" t="s">
        <v>438</v>
      </c>
      <c r="Z16" s="190"/>
      <c r="AA16" s="190"/>
      <c r="AB16" s="190" t="s">
        <v>431</v>
      </c>
      <c r="AC16" s="190"/>
      <c r="AD16" s="190"/>
      <c r="AE16" s="190" t="s">
        <v>435</v>
      </c>
      <c r="AF16" s="190" t="s">
        <v>436</v>
      </c>
      <c r="AG16" s="190" t="s">
        <v>436</v>
      </c>
      <c r="AH16" s="191" t="s">
        <v>112</v>
      </c>
      <c r="AI16" s="192" t="str">
        <f t="shared" si="1"/>
        <v/>
      </c>
      <c r="AJ16" s="187" t="str">
        <f t="shared" si="1"/>
        <v/>
      </c>
      <c r="AK16" s="187" t="str">
        <f t="shared" si="1"/>
        <v/>
      </c>
      <c r="AL16" s="187" t="str">
        <f t="shared" si="1"/>
        <v/>
      </c>
      <c r="AM16" s="192" t="str">
        <f t="shared" si="1"/>
        <v/>
      </c>
      <c r="AN16" s="258" t="str">
        <f t="shared" si="1"/>
        <v/>
      </c>
      <c r="AO16" s="258" t="str">
        <f t="shared" si="1"/>
        <v/>
      </c>
      <c r="AP16" s="193" t="str">
        <f t="shared" si="1"/>
        <v/>
      </c>
      <c r="AQ16" s="262" t="str">
        <f t="shared" si="1"/>
        <v>ŽS2_BP_34a</v>
      </c>
      <c r="AR16" s="203"/>
      <c r="AS16" s="203"/>
      <c r="AU16" s="203"/>
      <c r="AV16" s="203"/>
      <c r="AX16" s="203"/>
      <c r="AY16" s="203"/>
      <c r="BA16" s="203"/>
      <c r="BB16" s="203"/>
      <c r="BD16" s="203"/>
      <c r="BE16" s="203"/>
    </row>
    <row r="17" spans="1:57" ht="26.15" customHeight="1">
      <c r="A17" s="326"/>
      <c r="B17" s="321" t="s">
        <v>437</v>
      </c>
      <c r="C17" s="246" t="str">
        <f>IFERROR(VLOOKUP(E17,'Implementačný plán ŽS2_RV202412'!C:M,3,TRUE),"NENAŠLO BP")</f>
        <v>P24_Platenie miestneho poplatku za komunálne odpady</v>
      </c>
      <c r="D17" s="247" t="str">
        <f>IFERROR(VLOOKUP(E17,'Implementačný plán ŽS2_RV202412'!C:M,2,TRUE),"NENAŠLO BP")</f>
        <v>DEUS</v>
      </c>
      <c r="E17" s="248" t="s">
        <v>211</v>
      </c>
      <c r="F17" s="243" t="str">
        <f>IFERROR(VLOOKUP(E17,'Implementačný plán ŽS2_RV202412'!C:M,6,TRUE),"NENAŠLO BP")</f>
        <v>Vytvorenie a registrácia el. formulára na podanie TKO s predvyplnenými údajmi.</v>
      </c>
      <c r="G17" s="248" t="str">
        <f>IFERROR(VLOOKUP(E17,'Implementačný plán ŽS2_RV202412'!C:M,8,TRUE),"NENAŠLO BP")</f>
        <v>Must have</v>
      </c>
      <c r="H17" s="248" t="str">
        <f>IFERROR(VLOOKUP(E17,'Implementačný plán ŽS2_RV202412'!C:M,11,TRUE),"NENAŠLO BP")</f>
        <v>1Q 2025</v>
      </c>
      <c r="I17" s="244" t="str">
        <f>IFERROR(VLOOKUP(E17,'Implementačný plán ŽS2_RV202412'!C:M,9,TRUE),"NENAŠLO BP")</f>
        <v>Áno</v>
      </c>
      <c r="J17" s="190"/>
      <c r="K17" s="190"/>
      <c r="L17" s="190"/>
      <c r="M17" s="190"/>
      <c r="N17" s="190"/>
      <c r="O17" s="190"/>
      <c r="P17" s="190"/>
      <c r="Q17" s="190"/>
      <c r="R17" s="190"/>
      <c r="S17" s="190"/>
      <c r="T17" s="190"/>
      <c r="U17" s="190"/>
      <c r="V17" s="190"/>
      <c r="W17" s="190"/>
      <c r="X17" s="190"/>
      <c r="Y17" s="190"/>
      <c r="Z17" s="190"/>
      <c r="AA17" s="190" t="s">
        <v>438</v>
      </c>
      <c r="AB17" s="190"/>
      <c r="AC17" s="190"/>
      <c r="AD17" s="190"/>
      <c r="AE17" s="190"/>
      <c r="AF17" s="190"/>
      <c r="AG17" s="190"/>
      <c r="AH17" s="191" t="s">
        <v>112</v>
      </c>
      <c r="AI17" s="192" t="str">
        <f t="shared" si="1"/>
        <v/>
      </c>
      <c r="AJ17" s="187" t="str">
        <f t="shared" si="1"/>
        <v/>
      </c>
      <c r="AK17" s="187" t="str">
        <f t="shared" si="1"/>
        <v/>
      </c>
      <c r="AL17" s="187" t="str">
        <f t="shared" si="1"/>
        <v/>
      </c>
      <c r="AM17" s="210" t="str">
        <f t="shared" si="1"/>
        <v>ŽS2_BP_34b</v>
      </c>
      <c r="AN17" s="258" t="str">
        <f t="shared" si="1"/>
        <v/>
      </c>
      <c r="AO17" s="258" t="str">
        <f t="shared" si="1"/>
        <v/>
      </c>
      <c r="AP17" s="193" t="str">
        <f t="shared" si="1"/>
        <v/>
      </c>
      <c r="AQ17" s="257" t="str">
        <f t="shared" si="1"/>
        <v/>
      </c>
    </row>
    <row r="18" spans="1:57" ht="26">
      <c r="A18" s="326"/>
      <c r="B18" s="321"/>
      <c r="C18" s="246" t="str">
        <f>IFERROR(VLOOKUP(E18,'Implementačný plán ŽS2_RV202412'!C:M,3,TRUE),"NENAŠLO BP")</f>
        <v>P24_Platenie miestneho poplatku za komunálne odpady</v>
      </c>
      <c r="D18" s="247" t="str">
        <f>IFERROR(VLOOKUP(E18,'Implementačný plán ŽS2_RV202412'!C:M,2,TRUE),"NENAŠLO BP")</f>
        <v>DEUS</v>
      </c>
      <c r="E18" s="243" t="s">
        <v>216</v>
      </c>
      <c r="F18" s="243" t="str">
        <f>IFERROR(VLOOKUP(E18,'Implementačný plán ŽS2_RV202412'!C:M,6,TRUE),"NENAŠLO BP")</f>
        <v>Vytvorenie a registrácia el. formulára na podanie TKO s predvyplnenými údajmi.</v>
      </c>
      <c r="G18" s="248" t="str">
        <f>IFERROR(VLOOKUP(E18,'Implementačný plán ŽS2_RV202412'!C:M,8,TRUE),"NENAŠLO BP")</f>
        <v>Must have</v>
      </c>
      <c r="H18" s="248" t="str">
        <f>IFERROR(VLOOKUP(E18,'Implementačný plán ŽS2_RV202412'!C:M,11,TRUE),"NENAŠLO BP")</f>
        <v>1Q 2025</v>
      </c>
      <c r="I18" s="244" t="str">
        <f>IFERROR(VLOOKUP(E18,'Implementačný plán ŽS2_RV202412'!C:M,9,TRUE),"NENAŠLO BP")</f>
        <v>Áno</v>
      </c>
      <c r="J18" s="190"/>
      <c r="K18" s="190"/>
      <c r="L18" s="190"/>
      <c r="M18" s="190"/>
      <c r="N18" s="190"/>
      <c r="O18" s="190"/>
      <c r="P18" s="190"/>
      <c r="Q18" s="190"/>
      <c r="R18" s="190"/>
      <c r="S18" s="190"/>
      <c r="T18" s="190"/>
      <c r="U18" s="190"/>
      <c r="V18" s="190"/>
      <c r="W18" s="190"/>
      <c r="X18" s="190"/>
      <c r="Y18" s="190"/>
      <c r="Z18" s="190"/>
      <c r="AA18" s="190" t="s">
        <v>438</v>
      </c>
      <c r="AB18" s="190"/>
      <c r="AC18" s="190"/>
      <c r="AD18" s="190"/>
      <c r="AE18" s="190"/>
      <c r="AF18" s="190"/>
      <c r="AG18" s="190"/>
      <c r="AH18" s="191" t="s">
        <v>112</v>
      </c>
      <c r="AI18" s="192" t="str">
        <f t="shared" si="1"/>
        <v/>
      </c>
      <c r="AJ18" s="187" t="str">
        <f t="shared" si="1"/>
        <v/>
      </c>
      <c r="AK18" s="187" t="str">
        <f t="shared" si="1"/>
        <v/>
      </c>
      <c r="AL18" s="187" t="str">
        <f t="shared" si="1"/>
        <v/>
      </c>
      <c r="AM18" s="210" t="str">
        <f t="shared" si="1"/>
        <v>ŽS2_BP_34c</v>
      </c>
      <c r="AN18" s="258" t="str">
        <f t="shared" si="1"/>
        <v/>
      </c>
      <c r="AO18" s="258" t="str">
        <f t="shared" si="1"/>
        <v/>
      </c>
      <c r="AP18" s="193" t="str">
        <f t="shared" si="1"/>
        <v/>
      </c>
      <c r="AQ18" s="257" t="str">
        <f t="shared" si="1"/>
        <v/>
      </c>
      <c r="AR18" s="203"/>
      <c r="AS18" s="203"/>
      <c r="AU18" s="203"/>
      <c r="AV18" s="203"/>
      <c r="AX18" s="203"/>
      <c r="AY18" s="203"/>
      <c r="BA18" s="203"/>
      <c r="BB18" s="203"/>
      <c r="BD18" s="203"/>
      <c r="BE18" s="203"/>
    </row>
    <row r="19" spans="1:57" ht="26.15" customHeight="1">
      <c r="A19" s="326"/>
      <c r="B19" s="321"/>
      <c r="C19" s="246" t="str">
        <f>IFERROR(VLOOKUP(E19,'Implementačný plán ŽS2_RV202412'!C:M,3,TRUE),"NENAŠLO BP")</f>
        <v>P24_Platenie miestneho poplatku za komunálne odpady</v>
      </c>
      <c r="D19" s="247" t="str">
        <f>IFERROR(VLOOKUP(E19,'Implementačný plán ŽS2_RV202412'!C:M,2,TRUE),"NENAŠLO BP")</f>
        <v>DEUS</v>
      </c>
      <c r="E19" s="248" t="s">
        <v>219</v>
      </c>
      <c r="F19" s="243" t="str">
        <f>IFERROR(VLOOKUP(E19,'Implementačný plán ŽS2_RV202412'!C:M,6,TRUE),"NENAŠLO BP")</f>
        <v>Vytvorenie a registrácia el. formulára pre zaslanie zaslanie rozhodnutia.</v>
      </c>
      <c r="G19" s="248" t="str">
        <f>IFERROR(VLOOKUP(E19,'Implementačný plán ŽS2_RV202412'!C:M,8,TRUE),"NENAŠLO BP")</f>
        <v>Must have</v>
      </c>
      <c r="H19" s="248" t="str">
        <f>IFERROR(VLOOKUP(E19,'Implementačný plán ŽS2_RV202412'!C:M,11,TRUE),"NENAŠLO BP")</f>
        <v>1Q 2025</v>
      </c>
      <c r="I19" s="244" t="str">
        <f>IFERROR(VLOOKUP(E19,'Implementačný plán ŽS2_RV202412'!C:M,9,TRUE),"NENAŠLO BP")</f>
        <v>Áno</v>
      </c>
      <c r="J19" s="190"/>
      <c r="K19" s="190"/>
      <c r="L19" s="190"/>
      <c r="M19" s="190"/>
      <c r="N19" s="190"/>
      <c r="O19" s="190"/>
      <c r="P19" s="190"/>
      <c r="Q19" s="190"/>
      <c r="R19" s="190"/>
      <c r="S19" s="190"/>
      <c r="T19" s="190"/>
      <c r="U19" s="190"/>
      <c r="V19" s="190"/>
      <c r="W19" s="190"/>
      <c r="X19" s="190"/>
      <c r="Y19" s="190"/>
      <c r="Z19" s="190"/>
      <c r="AA19" s="190" t="s">
        <v>438</v>
      </c>
      <c r="AB19" s="190"/>
      <c r="AC19" s="190"/>
      <c r="AD19" s="190"/>
      <c r="AE19" s="190"/>
      <c r="AF19" s="190"/>
      <c r="AG19" s="190"/>
      <c r="AH19" s="191" t="s">
        <v>112</v>
      </c>
      <c r="AI19" s="192" t="str">
        <f t="shared" si="1"/>
        <v/>
      </c>
      <c r="AJ19" s="187" t="str">
        <f t="shared" si="1"/>
        <v/>
      </c>
      <c r="AK19" s="187" t="str">
        <f t="shared" si="1"/>
        <v/>
      </c>
      <c r="AL19" s="187" t="str">
        <f t="shared" si="1"/>
        <v/>
      </c>
      <c r="AM19" s="210" t="str">
        <f t="shared" si="1"/>
        <v>ŽS2_BP_34d</v>
      </c>
      <c r="AN19" s="258" t="str">
        <f t="shared" si="1"/>
        <v/>
      </c>
      <c r="AO19" s="258" t="str">
        <f t="shared" si="1"/>
        <v/>
      </c>
      <c r="AP19" s="193" t="str">
        <f t="shared" si="1"/>
        <v/>
      </c>
      <c r="AQ19" s="257" t="str">
        <f t="shared" si="1"/>
        <v/>
      </c>
    </row>
    <row r="20" spans="1:57" ht="26">
      <c r="A20" s="322" t="s">
        <v>439</v>
      </c>
      <c r="B20" s="245" t="s">
        <v>440</v>
      </c>
      <c r="C20" s="246" t="str">
        <f>IFERROR(VLOOKUP(E20,'Implementačný plán ŽS2_RV202412'!C:M,3,TRUE),"NENAŠLO BP")</f>
        <v>P20/P21_Návrh na vklad do katastra nehnuteľností</v>
      </c>
      <c r="D20" s="247" t="str">
        <f>IFERROR(VLOOKUP(E20,'Implementačný plán ŽS2_RV202412'!C:M,2,TRUE),"NENAŠLO BP")</f>
        <v>ÚGKK</v>
      </c>
      <c r="E20" s="249" t="s">
        <v>61</v>
      </c>
      <c r="F20" s="243" t="str">
        <f>IFERROR(VLOOKUP(E20,'Implementačný plán ŽS2_RV202412'!C:M,6,TRUE),"NENAŠLO BP")</f>
        <v>Platba v prostredí elektronických služieb - Platba v procese podania</v>
      </c>
      <c r="G20" s="248" t="str">
        <f>IFERROR(VLOOKUP(E20,'Implementačný plán ŽS2_RV202412'!C:M,8,TRUE),"NENAŠLO BP")</f>
        <v xml:space="preserve">Must have </v>
      </c>
      <c r="H20" s="248" t="str">
        <f>IFERROR(VLOOKUP(E20,'Implementačný plán ŽS2_RV202412'!C:M,11,TRUE),"NENAŠLO BP")</f>
        <v>4Q 2025</v>
      </c>
      <c r="I20" s="244" t="str">
        <f>IFERROR(VLOOKUP(E20,'Implementačný plán ŽS2_RV202412'!C:M,9,TRUE),"NENAŠLO BP")</f>
        <v>Áno</v>
      </c>
      <c r="J20" s="190" t="s">
        <v>430</v>
      </c>
      <c r="K20" s="190"/>
      <c r="L20" s="190"/>
      <c r="M20" s="190"/>
      <c r="N20" s="190"/>
      <c r="O20" s="190"/>
      <c r="P20" s="190"/>
      <c r="Q20" s="190"/>
      <c r="R20" s="190"/>
      <c r="S20" s="190"/>
      <c r="T20" s="190"/>
      <c r="U20" s="190"/>
      <c r="V20" s="190"/>
      <c r="W20" s="190"/>
      <c r="X20" s="190"/>
      <c r="Y20" s="190"/>
      <c r="Z20" s="190"/>
      <c r="AA20" s="190"/>
      <c r="AB20" s="190" t="s">
        <v>431</v>
      </c>
      <c r="AC20" s="190"/>
      <c r="AD20" s="190"/>
      <c r="AE20" s="190"/>
      <c r="AF20" s="190"/>
      <c r="AG20" s="190"/>
      <c r="AH20" s="191" t="s">
        <v>112</v>
      </c>
      <c r="AI20" s="192" t="str">
        <f t="shared" si="1"/>
        <v/>
      </c>
      <c r="AJ20" s="187" t="str">
        <f t="shared" si="1"/>
        <v/>
      </c>
      <c r="AK20" s="187" t="str">
        <f t="shared" si="1"/>
        <v/>
      </c>
      <c r="AL20" s="187" t="str">
        <f t="shared" si="1"/>
        <v/>
      </c>
      <c r="AM20" s="197" t="str">
        <f t="shared" si="1"/>
        <v/>
      </c>
      <c r="AN20" s="187" t="str">
        <f t="shared" si="1"/>
        <v/>
      </c>
      <c r="AO20" s="187" t="str">
        <f t="shared" si="1"/>
        <v/>
      </c>
      <c r="AP20" s="231" t="str">
        <f t="shared" si="1"/>
        <v>ŽS2_BP_09</v>
      </c>
      <c r="AQ20" s="257" t="str">
        <f t="shared" si="1"/>
        <v/>
      </c>
    </row>
    <row r="21" spans="1:57" ht="26">
      <c r="A21" s="322"/>
      <c r="B21" s="321" t="s">
        <v>441</v>
      </c>
      <c r="C21" s="246" t="str">
        <f>IFERROR(VLOOKUP(E21,'Implementačný plán ŽS2_RV202412'!C:M,3,TRUE),"NENAŠLO BP")</f>
        <v>P25_Daň z nehnuteľnosti - daňové priznanie a platenie dane</v>
      </c>
      <c r="D21" s="247" t="str">
        <f>IFERROR(VLOOKUP(E21,'Implementačný plán ŽS2_RV202412'!C:M,2,TRUE),"NENAŠLO BP")</f>
        <v>ÚGKK</v>
      </c>
      <c r="E21" s="249" t="s">
        <v>95</v>
      </c>
      <c r="F21" s="243" t="str">
        <f>IFERROR(VLOOKUP(E21,'Implementačný plán ŽS2_RV202412'!C:M,6,TRUE),"NENAŠLO BP")</f>
        <v>Úprava atribútov pre zoznam stavieb pre jednoduchšiu realizáciu Daňového priznania k DzN</v>
      </c>
      <c r="G21" s="248" t="str">
        <f>IFERROR(VLOOKUP(E21,'Implementačný plán ŽS2_RV202412'!C:M,8,TRUE),"NENAŠLO BP")</f>
        <v>Must have</v>
      </c>
      <c r="H21" s="248" t="str">
        <f>IFERROR(VLOOKUP(E21,'Implementačný plán ŽS2_RV202412'!C:M,11,TRUE),"NENAŠLO BP")</f>
        <v>2Q 2025</v>
      </c>
      <c r="I21" s="244" t="str">
        <f>IFERROR(VLOOKUP(E21,'Implementačný plán ŽS2_RV202412'!C:M,9,TRUE),"NENAŠLO BP")</f>
        <v>Áno</v>
      </c>
      <c r="J21" s="190"/>
      <c r="K21" s="190"/>
      <c r="L21" s="190"/>
      <c r="M21" s="190"/>
      <c r="N21" s="190"/>
      <c r="O21" s="190"/>
      <c r="P21" s="190"/>
      <c r="Q21" s="190"/>
      <c r="R21" s="190"/>
      <c r="S21" s="190"/>
      <c r="T21" s="190"/>
      <c r="U21" s="190"/>
      <c r="V21" s="190"/>
      <c r="W21" s="190"/>
      <c r="X21" s="190"/>
      <c r="Y21" s="190"/>
      <c r="Z21" s="190"/>
      <c r="AA21" s="190"/>
      <c r="AB21" s="190"/>
      <c r="AC21" s="190"/>
      <c r="AD21" s="190"/>
      <c r="AE21" s="190"/>
      <c r="AF21" s="190"/>
      <c r="AG21" s="190"/>
      <c r="AH21" s="191"/>
      <c r="AI21" s="192" t="str">
        <f t="shared" si="1"/>
        <v/>
      </c>
      <c r="AJ21" s="261" t="str">
        <f t="shared" si="1"/>
        <v/>
      </c>
      <c r="AK21" s="187" t="str">
        <f t="shared" si="1"/>
        <v/>
      </c>
      <c r="AL21" s="187" t="str">
        <f t="shared" si="1"/>
        <v/>
      </c>
      <c r="AM21" s="192" t="str">
        <f t="shared" si="1"/>
        <v/>
      </c>
      <c r="AN21" s="263" t="str">
        <f t="shared" si="1"/>
        <v>ŽS2_BP_20</v>
      </c>
      <c r="AO21" s="187" t="str">
        <f t="shared" si="1"/>
        <v/>
      </c>
      <c r="AP21" s="193" t="str">
        <f t="shared" si="1"/>
        <v/>
      </c>
      <c r="AQ21" s="257" t="str">
        <f t="shared" si="1"/>
        <v/>
      </c>
    </row>
    <row r="22" spans="1:57" ht="39" hidden="1">
      <c r="A22" s="322"/>
      <c r="B22" s="321"/>
      <c r="C22" s="246" t="str">
        <f>IFERROR(VLOOKUP(E22,'Implementačný plán ŽS2_RV202412'!C:M,3,TRUE),"NENAŠLO BP")</f>
        <v>P20/P21_Návrh na vklad do katastra nehnuteľností</v>
      </c>
      <c r="D22" s="247" t="str">
        <f>IFERROR(VLOOKUP(E22,'Implementačný plán ŽS2_RV202412'!C:M,2,TRUE),"NENAŠLO BP")</f>
        <v>ÚGKK</v>
      </c>
      <c r="E22" s="249" t="s">
        <v>106</v>
      </c>
      <c r="F22" s="243" t="str">
        <f>IFERROR(VLOOKUP(E22,'Implementačný plán ŽS2_RV202412'!C:M,6,TRUE),"NENAŠLO BP")</f>
        <v>Dátová integrácia  - zabezpečenie poskytovania / prijímania údajov medzi OVM 
Poskytnutie rozšírenej množiny dát a zmien nad objektami evidencie</v>
      </c>
      <c r="G22" s="248" t="str">
        <f>IFERROR(VLOOKUP(E22,'Implementačný plán ŽS2_RV202412'!C:M,8,TRUE),"NENAŠLO BP")</f>
        <v>Nice to have</v>
      </c>
      <c r="H22" s="248" t="str">
        <f>IFERROR(VLOOKUP(E22,'Implementačný plán ŽS2_RV202412'!C:M,11,TRUE),"NENAŠLO BP")</f>
        <v>4Q 2025</v>
      </c>
      <c r="I22" s="244" t="str">
        <f>IFERROR(VLOOKUP(E22,'Implementačný plán ŽS2_RV202412'!C:M,9,TRUE),"NENAŠLO BP")</f>
        <v>Nie</v>
      </c>
      <c r="J22" s="190"/>
      <c r="K22" s="190"/>
      <c r="L22" s="190"/>
      <c r="M22" s="190"/>
      <c r="N22" s="190"/>
      <c r="O22" s="190"/>
      <c r="P22" s="190"/>
      <c r="Q22" s="190"/>
      <c r="R22" s="190"/>
      <c r="S22" s="190" t="s">
        <v>430</v>
      </c>
      <c r="T22" s="264"/>
      <c r="U22" s="190"/>
      <c r="V22" s="190"/>
      <c r="W22" s="190"/>
      <c r="X22" s="190"/>
      <c r="Y22" s="190"/>
      <c r="Z22" s="190"/>
      <c r="AA22" s="190"/>
      <c r="AB22" s="190"/>
      <c r="AC22" s="190"/>
      <c r="AD22" s="190"/>
      <c r="AE22" s="190"/>
      <c r="AF22" s="190"/>
      <c r="AG22" s="190"/>
      <c r="AH22" s="191" t="s">
        <v>112</v>
      </c>
      <c r="AI22" s="192" t="str">
        <f t="shared" si="1"/>
        <v/>
      </c>
      <c r="AJ22" s="261" t="str">
        <f t="shared" si="1"/>
        <v/>
      </c>
      <c r="AK22" s="187" t="str">
        <f t="shared" si="1"/>
        <v/>
      </c>
      <c r="AL22" s="187" t="str">
        <f t="shared" si="1"/>
        <v/>
      </c>
      <c r="AM22" s="192" t="str">
        <f t="shared" si="1"/>
        <v/>
      </c>
      <c r="AN22" s="187" t="str">
        <f t="shared" si="1"/>
        <v/>
      </c>
      <c r="AO22" s="187" t="str">
        <f t="shared" si="1"/>
        <v/>
      </c>
      <c r="AP22" s="231" t="str">
        <f t="shared" si="1"/>
        <v>ŽS2_BP_21</v>
      </c>
      <c r="AQ22" s="257" t="str">
        <f t="shared" si="1"/>
        <v/>
      </c>
    </row>
    <row r="23" spans="1:57" ht="26">
      <c r="A23" s="322"/>
      <c r="B23" s="321"/>
      <c r="C23" s="246" t="str">
        <f>IFERROR(VLOOKUP(E23,'Implementačný plán ŽS2_RV202412'!C:M,3,TRUE),"NENAŠLO BP")</f>
        <v>P20/P21_Návrh na vklad do katastra nehnuteľností</v>
      </c>
      <c r="D23" s="247" t="str">
        <f>IFERROR(VLOOKUP(E23,'Implementačný plán ŽS2_RV202412'!C:M,2,TRUE),"NENAŠLO BP")</f>
        <v>ÚGKK</v>
      </c>
      <c r="E23" s="249" t="s">
        <v>116</v>
      </c>
      <c r="F23" s="243" t="str">
        <f>IFERROR(VLOOKUP(E23,'Implementačný plán ŽS2_RV202412'!C:M,6,TRUE),"NENAŠLO BP")</f>
        <v>Doplnenie nových atribútov pre zber údajov do IS Zoznam stavieb od obcí</v>
      </c>
      <c r="G23" s="248" t="str">
        <f>IFERROR(VLOOKUP(E23,'Implementačný plán ŽS2_RV202412'!C:M,8,TRUE),"NENAŠLO BP")</f>
        <v>Must have</v>
      </c>
      <c r="H23" s="248" t="str">
        <f>IFERROR(VLOOKUP(E23,'Implementačný plán ŽS2_RV202412'!C:M,11,TRUE),"NENAŠLO BP")</f>
        <v>2Q 2024</v>
      </c>
      <c r="I23" s="244" t="str">
        <f>IFERROR(VLOOKUP(E23,'Implementačný plán ŽS2_RV202412'!C:M,9,TRUE),"NENAŠLO BP")</f>
        <v>Áno</v>
      </c>
      <c r="J23" s="190"/>
      <c r="K23" s="190"/>
      <c r="L23" s="190"/>
      <c r="M23" s="190"/>
      <c r="N23" s="190"/>
      <c r="O23" s="190"/>
      <c r="P23" s="190"/>
      <c r="Q23" s="190"/>
      <c r="R23" s="190"/>
      <c r="S23" s="190"/>
      <c r="T23" s="190"/>
      <c r="U23" s="190"/>
      <c r="V23" s="190"/>
      <c r="W23" s="190"/>
      <c r="X23" s="190"/>
      <c r="Y23" s="190"/>
      <c r="Z23" s="190"/>
      <c r="AA23" s="190"/>
      <c r="AB23" s="190"/>
      <c r="AC23" s="190"/>
      <c r="AD23" s="190"/>
      <c r="AE23" s="190"/>
      <c r="AF23" s="190"/>
      <c r="AG23" s="190"/>
      <c r="AH23" s="191"/>
      <c r="AI23" s="192" t="str">
        <f t="shared" ref="AI23:AQ32" si="2">IF(SUBSTITUTE(AI$2," ","")=SUBSTITUTE($H23," ",""),$E23,"")</f>
        <v/>
      </c>
      <c r="AJ23" s="198" t="str">
        <f t="shared" si="2"/>
        <v>ŽS2_BP_21b</v>
      </c>
      <c r="AK23" s="187" t="str">
        <f t="shared" si="2"/>
        <v/>
      </c>
      <c r="AL23" s="187" t="str">
        <f t="shared" si="2"/>
        <v/>
      </c>
      <c r="AM23" s="197" t="str">
        <f t="shared" si="2"/>
        <v/>
      </c>
      <c r="AN23" s="187" t="str">
        <f t="shared" si="2"/>
        <v/>
      </c>
      <c r="AO23" s="187" t="str">
        <f t="shared" si="2"/>
        <v/>
      </c>
      <c r="AP23" s="193" t="str">
        <f t="shared" si="2"/>
        <v/>
      </c>
      <c r="AQ23" s="257" t="str">
        <f t="shared" si="2"/>
        <v/>
      </c>
    </row>
    <row r="24" spans="1:57" ht="26">
      <c r="A24" s="322"/>
      <c r="B24" s="321"/>
      <c r="C24" s="246" t="str">
        <f>IFERROR(VLOOKUP(E24,'Implementačný plán ŽS2_RV202412'!C:M,3,TRUE),"NENAŠLO BP")</f>
        <v>P25_Daň z nehnuteľnosti - daňové priznanie a platenie dane</v>
      </c>
      <c r="D24" s="247" t="str">
        <f>IFERROR(VLOOKUP(E24,'Implementačný plán ŽS2_RV202412'!C:M,2,TRUE),"NENAŠLO BP")</f>
        <v>ÚGKK</v>
      </c>
      <c r="E24" s="250" t="s">
        <v>123</v>
      </c>
      <c r="F24" s="243" t="str">
        <f>IFERROR(VLOOKUP(E24,'Implementačný plán ŽS2_RV202412'!C:M,6,TRUE),"NENAŠLO BP")</f>
        <v>Nové atribúty pre zoznam stavieb</v>
      </c>
      <c r="G24" s="248" t="str">
        <f>IFERROR(VLOOKUP(E24,'Implementačný plán ŽS2_RV202412'!C:M,8,TRUE),"NENAŠLO BP")</f>
        <v>Must have</v>
      </c>
      <c r="H24" s="248" t="str">
        <f>IFERROR(VLOOKUP(E24,'Implementačný plán ŽS2_RV202412'!C:M,11,TRUE),"NENAŠLO BP")</f>
        <v>1Q 2025</v>
      </c>
      <c r="I24" s="244" t="str">
        <f>IFERROR(VLOOKUP(E24,'Implementačný plán ŽS2_RV202412'!C:M,9,TRUE),"NENAŠLO BP")</f>
        <v>Áno</v>
      </c>
      <c r="J24" s="190"/>
      <c r="K24" s="190"/>
      <c r="L24" s="190"/>
      <c r="M24" s="190"/>
      <c r="N24" s="190"/>
      <c r="O24" s="190"/>
      <c r="P24" s="190"/>
      <c r="Q24" s="190"/>
      <c r="R24" s="190"/>
      <c r="S24" s="190"/>
      <c r="T24" s="190"/>
      <c r="U24" s="190"/>
      <c r="V24" s="190"/>
      <c r="W24" s="190"/>
      <c r="X24" s="190"/>
      <c r="Y24" s="190"/>
      <c r="Z24" s="190"/>
      <c r="AA24" s="190"/>
      <c r="AB24" s="190"/>
      <c r="AC24" s="190"/>
      <c r="AD24" s="190"/>
      <c r="AE24" s="190"/>
      <c r="AF24" s="190"/>
      <c r="AG24" s="190"/>
      <c r="AH24" s="191" t="s">
        <v>112</v>
      </c>
      <c r="AI24" s="192" t="str">
        <f t="shared" si="2"/>
        <v/>
      </c>
      <c r="AJ24" s="187" t="str">
        <f t="shared" si="2"/>
        <v/>
      </c>
      <c r="AK24" s="187" t="str">
        <f t="shared" si="2"/>
        <v/>
      </c>
      <c r="AL24" s="187" t="str">
        <f t="shared" si="2"/>
        <v/>
      </c>
      <c r="AM24" s="230" t="str">
        <f t="shared" si="2"/>
        <v>ŽS2_BP_21c</v>
      </c>
      <c r="AN24" s="187" t="str">
        <f t="shared" si="2"/>
        <v/>
      </c>
      <c r="AO24" s="187" t="str">
        <f t="shared" si="2"/>
        <v/>
      </c>
      <c r="AP24" s="193" t="str">
        <f t="shared" si="2"/>
        <v/>
      </c>
      <c r="AQ24" s="257" t="str">
        <f t="shared" si="2"/>
        <v/>
      </c>
    </row>
    <row r="25" spans="1:57" ht="26">
      <c r="A25" s="322"/>
      <c r="B25" s="321"/>
      <c r="C25" s="246" t="str">
        <f>IFERROR(VLOOKUP(E25,'Implementačný plán ŽS2_RV202412'!C:M,3,TRUE),"NENAŠLO BP")</f>
        <v>P25_Daň z nehnuteľnosti - daňové priznanie a platenie dane</v>
      </c>
      <c r="D25" s="247" t="str">
        <f>IFERROR(VLOOKUP(E25,'Implementačný plán ŽS2_RV202412'!C:M,2,TRUE),"NENAŠLO BP")</f>
        <v>ÚGKK</v>
      </c>
      <c r="E25" s="249" t="s">
        <v>127</v>
      </c>
      <c r="F25" s="243" t="str">
        <f>IFERROR(VLOOKUP(E25,'Implementačný plán ŽS2_RV202412'!C:M,6,TRUE),"NENAŠLO BP")</f>
        <v>Prenos rozšírených dát medzi informačnými systémami</v>
      </c>
      <c r="G25" s="248" t="str">
        <f>IFERROR(VLOOKUP(E25,'Implementačný plán ŽS2_RV202412'!C:M,8,TRUE),"NENAŠLO BP")</f>
        <v>Must have</v>
      </c>
      <c r="H25" s="248" t="str">
        <f>IFERROR(VLOOKUP(E25,'Implementačný plán ŽS2_RV202412'!C:M,11,TRUE),"NENAŠLO BP")</f>
        <v>3Q 2025</v>
      </c>
      <c r="I25" s="244" t="str">
        <f>IFERROR(VLOOKUP(E25,'Implementačný plán ŽS2_RV202412'!C:M,9,TRUE),"NENAŠLO BP")</f>
        <v>Áno</v>
      </c>
      <c r="J25" s="190"/>
      <c r="K25" s="190"/>
      <c r="L25" s="190"/>
      <c r="M25" s="190"/>
      <c r="N25" s="190"/>
      <c r="O25" s="190"/>
      <c r="P25" s="190"/>
      <c r="Q25" s="190"/>
      <c r="R25" s="190"/>
      <c r="S25" s="190"/>
      <c r="T25" s="190"/>
      <c r="U25" s="190"/>
      <c r="V25" s="190"/>
      <c r="W25" s="190"/>
      <c r="X25" s="190"/>
      <c r="Y25" s="190"/>
      <c r="Z25" s="190"/>
      <c r="AA25" s="190"/>
      <c r="AB25" s="190"/>
      <c r="AC25" s="190"/>
      <c r="AD25" s="190"/>
      <c r="AE25" s="190"/>
      <c r="AF25" s="190"/>
      <c r="AG25" s="190"/>
      <c r="AH25" s="191" t="s">
        <v>112</v>
      </c>
      <c r="AI25" s="192" t="str">
        <f t="shared" si="2"/>
        <v/>
      </c>
      <c r="AJ25" s="187" t="str">
        <f t="shared" si="2"/>
        <v/>
      </c>
      <c r="AK25" s="187" t="str">
        <f t="shared" si="2"/>
        <v/>
      </c>
      <c r="AL25" s="187" t="str">
        <f t="shared" si="2"/>
        <v/>
      </c>
      <c r="AM25" s="197" t="str">
        <f t="shared" si="2"/>
        <v/>
      </c>
      <c r="AN25" s="187" t="str">
        <f t="shared" si="2"/>
        <v/>
      </c>
      <c r="AO25" s="265" t="str">
        <f t="shared" si="2"/>
        <v>ŽS2_BP_21d</v>
      </c>
      <c r="AP25" s="193" t="str">
        <f t="shared" si="2"/>
        <v/>
      </c>
      <c r="AQ25" s="257" t="str">
        <f t="shared" si="2"/>
        <v/>
      </c>
    </row>
    <row r="26" spans="1:57" ht="13" hidden="1">
      <c r="A26" s="322"/>
      <c r="B26" s="321"/>
      <c r="C26" s="246" t="str">
        <f>IFERROR(VLOOKUP(E26,'Implementačný plán ŽS2_RV202412'!C:M,3,TRUE),"NENAŠLO BP")</f>
        <v>PRIEREZOVO pre ŽS za ÚGKK</v>
      </c>
      <c r="D26" s="247" t="str">
        <f>IFERROR(VLOOKUP(E26,'Implementačný plán ŽS2_RV202412'!C:M,2,TRUE),"NENAŠLO BP")</f>
        <v>ÚGKK</v>
      </c>
      <c r="E26" s="250" t="s">
        <v>133</v>
      </c>
      <c r="F26" s="243" t="str">
        <f>IFERROR(VLOOKUP(E26,'Implementačný plán ŽS2_RV202412'!C:M,6,TRUE),"NENAŠLO BP")</f>
        <v>Rezortná integračná platforma</v>
      </c>
      <c r="G26" s="248" t="str">
        <f>IFERROR(VLOOKUP(E26,'Implementačný plán ŽS2_RV202412'!C:M,8,TRUE),"NENAŠLO BP")</f>
        <v>Must have</v>
      </c>
      <c r="H26" s="248" t="str">
        <f>IFERROR(VLOOKUP(E26,'Implementačný plán ŽS2_RV202412'!C:M,11,TRUE),"NENAŠLO BP")</f>
        <v>1Q 2026</v>
      </c>
      <c r="I26" s="244" t="str">
        <f>IFERROR(VLOOKUP(E26,'Implementačný plán ŽS2_RV202412'!C:M,9,TRUE),"NENAŠLO BP")</f>
        <v>Nie</v>
      </c>
      <c r="J26" s="229"/>
      <c r="K26" s="229"/>
      <c r="L26" s="229"/>
      <c r="M26" s="229"/>
      <c r="N26" s="229"/>
      <c r="O26" s="229"/>
      <c r="P26" s="229"/>
      <c r="Q26" s="229"/>
      <c r="R26" s="229"/>
      <c r="S26" s="229"/>
      <c r="T26" s="229"/>
      <c r="U26" s="229"/>
      <c r="V26" s="229"/>
      <c r="W26" s="229"/>
      <c r="X26" s="229"/>
      <c r="Y26" s="229"/>
      <c r="Z26" s="229"/>
      <c r="AA26" s="229"/>
      <c r="AB26" s="229"/>
      <c r="AC26" s="229"/>
      <c r="AD26" s="229"/>
      <c r="AE26" s="229"/>
      <c r="AF26" s="229"/>
      <c r="AG26" s="229"/>
      <c r="AH26" s="189" t="s">
        <v>112</v>
      </c>
      <c r="AI26" s="192" t="str">
        <f t="shared" si="2"/>
        <v/>
      </c>
      <c r="AJ26" s="261" t="str">
        <f t="shared" si="2"/>
        <v/>
      </c>
      <c r="AK26" s="187" t="str">
        <f t="shared" si="2"/>
        <v/>
      </c>
      <c r="AL26" s="187" t="str">
        <f t="shared" si="2"/>
        <v/>
      </c>
      <c r="AM26" s="242" t="str">
        <f t="shared" si="2"/>
        <v/>
      </c>
      <c r="AN26" s="187" t="str">
        <f t="shared" si="2"/>
        <v/>
      </c>
      <c r="AO26" s="258" t="str">
        <f t="shared" si="2"/>
        <v/>
      </c>
      <c r="AP26" s="193" t="str">
        <f t="shared" si="2"/>
        <v/>
      </c>
      <c r="AQ26" s="262" t="str">
        <f t="shared" si="2"/>
        <v>ŽS2_BP_21e</v>
      </c>
    </row>
    <row r="27" spans="1:57" ht="26">
      <c r="A27" s="322"/>
      <c r="B27" s="321"/>
      <c r="C27" s="246" t="str">
        <f>IFERROR(VLOOKUP(E27,'Implementačný plán ŽS2_RV202412'!C:M,3,TRUE),"NENAŠLO BP")</f>
        <v>P25_Daň z nehnuteľnosti - daňové priznanie a platenie dane</v>
      </c>
      <c r="D27" s="247" t="str">
        <f>IFERROR(VLOOKUP(E27,'Implementačný plán ŽS2_RV202412'!C:M,2,TRUE),"NENAŠLO BP")</f>
        <v>DEUS</v>
      </c>
      <c r="E27" s="249" t="s">
        <v>140</v>
      </c>
      <c r="F27" s="243" t="str">
        <f>IFERROR(VLOOKUP(E27,'Implementačný plán ŽS2_RV202412'!C:M,6,TRUE),"NENAŠLO BP")</f>
        <v>Stiahnutie snapshotov z ÚGKK.</v>
      </c>
      <c r="G27" s="248" t="str">
        <f>IFERROR(VLOOKUP(E27,'Implementačný plán ŽS2_RV202412'!C:M,8,TRUE),"NENAŠLO BP")</f>
        <v>Must have</v>
      </c>
      <c r="H27" s="248" t="str">
        <f>IFERROR(VLOOKUP(E27,'Implementačný plán ŽS2_RV202412'!C:M,11,TRUE),"NENAŠLO BP")</f>
        <v>1Q 2025</v>
      </c>
      <c r="I27" s="244" t="str">
        <f>IFERROR(VLOOKUP(E27,'Implementačný plán ŽS2_RV202412'!C:M,9,TRUE),"NENAŠLO BP")</f>
        <v>Áno</v>
      </c>
      <c r="J27" s="206"/>
      <c r="K27" s="206"/>
      <c r="L27" s="206"/>
      <c r="M27" s="206"/>
      <c r="N27" s="206"/>
      <c r="O27" s="206"/>
      <c r="P27" s="206"/>
      <c r="Q27" s="206"/>
      <c r="R27" s="206"/>
      <c r="S27" s="206"/>
      <c r="T27" s="206"/>
      <c r="U27" s="206"/>
      <c r="V27" s="206"/>
      <c r="W27" s="206"/>
      <c r="X27" s="206"/>
      <c r="Y27" s="206"/>
      <c r="Z27" s="206"/>
      <c r="AA27" s="206"/>
      <c r="AB27" s="206"/>
      <c r="AC27" s="206"/>
      <c r="AD27" s="206"/>
      <c r="AE27" s="206"/>
      <c r="AF27" s="206"/>
      <c r="AG27" s="206"/>
      <c r="AH27" s="207" t="s">
        <v>112</v>
      </c>
      <c r="AI27" s="208" t="str">
        <f t="shared" si="2"/>
        <v/>
      </c>
      <c r="AJ27" s="187" t="str">
        <f t="shared" si="2"/>
        <v/>
      </c>
      <c r="AK27" s="187" t="str">
        <f t="shared" si="2"/>
        <v/>
      </c>
      <c r="AL27" s="187" t="str">
        <f t="shared" si="2"/>
        <v/>
      </c>
      <c r="AM27" s="210" t="str">
        <f t="shared" si="2"/>
        <v>ŽS2_BP_23</v>
      </c>
      <c r="AN27" s="187" t="str">
        <f t="shared" si="2"/>
        <v/>
      </c>
      <c r="AO27" s="258" t="str">
        <f t="shared" si="2"/>
        <v/>
      </c>
      <c r="AP27" s="193" t="str">
        <f t="shared" si="2"/>
        <v/>
      </c>
      <c r="AQ27" s="257" t="str">
        <f t="shared" si="2"/>
        <v/>
      </c>
    </row>
    <row r="28" spans="1:57" ht="26">
      <c r="A28" s="322"/>
      <c r="B28" s="321"/>
      <c r="C28" s="246" t="str">
        <f>IFERROR(VLOOKUP(E28,'Implementačný plán ŽS2_RV202412'!C:M,3,TRUE),"NENAŠLO BP")</f>
        <v>P25_Daň z nehnuteľnosti - daňové priznanie a platenie dane</v>
      </c>
      <c r="D28" s="247" t="str">
        <f>IFERROR(VLOOKUP(E28,'Implementačný plán ŽS2_RV202412'!C:M,2,TRUE),"NENAŠLO BP")</f>
        <v>DEUS</v>
      </c>
      <c r="E28" s="250" t="s">
        <v>147</v>
      </c>
      <c r="F28" s="243" t="str">
        <f>IFERROR(VLOOKUP(E28,'Implementačný plán ŽS2_RV202412'!C:M,6,TRUE),"NENAŠLO BP")</f>
        <v>Analýza údajov dát z ÚGKK.</v>
      </c>
      <c r="G28" s="248" t="str">
        <f>IFERROR(VLOOKUP(E28,'Implementačný plán ŽS2_RV202412'!C:M,8,TRUE),"NENAŠLO BP")</f>
        <v>Must have</v>
      </c>
      <c r="H28" s="248" t="str">
        <f>IFERROR(VLOOKUP(E28,'Implementačný plán ŽS2_RV202412'!C:M,11,TRUE),"NENAŠLO BP")</f>
        <v>1Q 2025</v>
      </c>
      <c r="I28" s="244" t="str">
        <f>IFERROR(VLOOKUP(E28,'Implementačný plán ŽS2_RV202412'!C:M,9,TRUE),"NENAŠLO BP")</f>
        <v>Áno</v>
      </c>
      <c r="J28" s="190"/>
      <c r="K28" s="190"/>
      <c r="L28" s="190"/>
      <c r="M28" s="190"/>
      <c r="N28" s="190"/>
      <c r="O28" s="190"/>
      <c r="P28" s="190"/>
      <c r="Q28" s="190"/>
      <c r="R28" s="190"/>
      <c r="S28" s="190"/>
      <c r="T28" s="190"/>
      <c r="U28" s="190"/>
      <c r="V28" s="190"/>
      <c r="W28" s="190"/>
      <c r="X28" s="190"/>
      <c r="Y28" s="190"/>
      <c r="Z28" s="190"/>
      <c r="AA28" s="190"/>
      <c r="AB28" s="190"/>
      <c r="AC28" s="190"/>
      <c r="AD28" s="190"/>
      <c r="AE28" s="190"/>
      <c r="AF28" s="190"/>
      <c r="AG28" s="190"/>
      <c r="AH28" s="192" t="s">
        <v>112</v>
      </c>
      <c r="AI28" s="192" t="str">
        <f t="shared" si="2"/>
        <v/>
      </c>
      <c r="AJ28" s="261" t="str">
        <f t="shared" si="2"/>
        <v/>
      </c>
      <c r="AK28" s="187" t="str">
        <f t="shared" si="2"/>
        <v/>
      </c>
      <c r="AL28" s="187" t="str">
        <f t="shared" si="2"/>
        <v/>
      </c>
      <c r="AM28" s="210" t="str">
        <f t="shared" si="2"/>
        <v>ŽS2_BP_23a</v>
      </c>
      <c r="AN28" s="187" t="str">
        <f t="shared" si="2"/>
        <v/>
      </c>
      <c r="AO28" s="258" t="str">
        <f t="shared" si="2"/>
        <v/>
      </c>
      <c r="AP28" s="193" t="str">
        <f t="shared" si="2"/>
        <v/>
      </c>
      <c r="AQ28" s="257" t="str">
        <f t="shared" si="2"/>
        <v/>
      </c>
    </row>
    <row r="29" spans="1:57" ht="26" hidden="1">
      <c r="A29" s="322"/>
      <c r="B29" s="245" t="s">
        <v>437</v>
      </c>
      <c r="C29" s="246" t="str">
        <f>IFERROR(VLOOKUP(E29,'Implementačný plán ŽS2_RV202412'!C:M,3,TRUE),"NENAŠLO BP")</f>
        <v>P25_Daň z nehnuteľnosti - daňové priznanie a platenie dane</v>
      </c>
      <c r="D29" s="247" t="str">
        <f>IFERROR(VLOOKUP(E29,'Implementačný plán ŽS2_RV202412'!C:M,2,TRUE),"NENAŠLO BP")</f>
        <v>DEUS</v>
      </c>
      <c r="E29" s="249" t="s">
        <v>191</v>
      </c>
      <c r="F29" s="243" t="str">
        <f>IFERROR(VLOOKUP(E29,'Implementačný plán ŽS2_RV202412'!C:M,6,TRUE),"NENAŠLO BP")</f>
        <v>Automatizované spracovanie elektronických podaní na obci.</v>
      </c>
      <c r="G29" s="248" t="str">
        <f>IFERROR(VLOOKUP(E29,'Implementačný plán ŽS2_RV202412'!C:M,8,TRUE),"NENAŠLO BP")</f>
        <v>Must have</v>
      </c>
      <c r="H29" s="248" t="str">
        <f>IFERROR(VLOOKUP(E29,'Implementačný plán ŽS2_RV202412'!C:M,11,TRUE),"NENAŠLO BP")</f>
        <v>1Q 2025</v>
      </c>
      <c r="I29" s="244" t="str">
        <f>IFERROR(VLOOKUP(E29,'Implementačný plán ŽS2_RV202412'!C:M,9,TRUE),"NENAŠLO BP")</f>
        <v>Nie</v>
      </c>
      <c r="J29" s="205"/>
      <c r="K29" s="205"/>
      <c r="L29" s="205"/>
      <c r="M29" s="205"/>
      <c r="N29" s="205"/>
      <c r="O29" s="205"/>
      <c r="P29" s="205"/>
      <c r="Q29" s="205"/>
      <c r="R29" s="205"/>
      <c r="S29" s="205"/>
      <c r="T29" s="205"/>
      <c r="U29" s="205"/>
      <c r="V29" s="205"/>
      <c r="W29" s="205"/>
      <c r="X29" s="205"/>
      <c r="Y29" s="205"/>
      <c r="Z29" s="205"/>
      <c r="AA29" s="205"/>
      <c r="AB29" s="205"/>
      <c r="AC29" s="205"/>
      <c r="AD29" s="205"/>
      <c r="AE29" s="205"/>
      <c r="AF29" s="205"/>
      <c r="AG29" s="205"/>
      <c r="AH29" s="192" t="s">
        <v>112</v>
      </c>
      <c r="AI29" s="192" t="str">
        <f t="shared" si="2"/>
        <v/>
      </c>
      <c r="AJ29" s="187" t="str">
        <f t="shared" si="2"/>
        <v/>
      </c>
      <c r="AK29" s="187" t="str">
        <f t="shared" si="2"/>
        <v/>
      </c>
      <c r="AL29" s="187" t="str">
        <f t="shared" si="2"/>
        <v/>
      </c>
      <c r="AM29" s="210" t="str">
        <f t="shared" si="2"/>
        <v>ŽS2_BP_26a</v>
      </c>
      <c r="AN29" s="258" t="str">
        <f t="shared" si="2"/>
        <v/>
      </c>
      <c r="AO29" s="258" t="str">
        <f t="shared" si="2"/>
        <v/>
      </c>
      <c r="AP29" s="194" t="str">
        <f t="shared" si="2"/>
        <v/>
      </c>
      <c r="AQ29" s="257" t="str">
        <f t="shared" si="2"/>
        <v/>
      </c>
    </row>
    <row r="30" spans="1:57" ht="18.649999999999999" hidden="1" customHeight="1">
      <c r="A30" s="322"/>
      <c r="B30" s="321" t="s">
        <v>442</v>
      </c>
      <c r="C30" s="246" t="str">
        <f>IFERROR(VLOOKUP(E30,'Implementačný plán ŽS2_RV202412'!C:M,3,TRUE),"NENAŠLO BP")</f>
        <v>PRIEREZOVO</v>
      </c>
      <c r="D30" s="247" t="str">
        <f>IFERROR(VLOOKUP(E30,'Implementačný plán ŽS2_RV202412'!C:M,2,TRUE),"NENAŠLO BP")</f>
        <v>DEUS</v>
      </c>
      <c r="E30" s="250" t="s">
        <v>249</v>
      </c>
      <c r="F30" s="243" t="str">
        <f>IFERROR(VLOOKUP(E30,'Implementačný plán ŽS2_RV202412'!C:M,6,TRUE),"NENAŠLO BP")</f>
        <v>Realizácia školení pre pracovníkov obcí pre ŽS 2.</v>
      </c>
      <c r="G30" s="248" t="str">
        <f>IFERROR(VLOOKUP(E30,'Implementačný plán ŽS2_RV202412'!C:M,8,TRUE),"NENAŠLO BP")</f>
        <v>Must have</v>
      </c>
      <c r="H30" s="248" t="str">
        <f>IFERROR(VLOOKUP(E30,'Implementačný plán ŽS2_RV202412'!C:M,11,TRUE),"NENAŠLO BP")</f>
        <v>3Q 2025</v>
      </c>
      <c r="I30" s="244" t="str">
        <f>IFERROR(VLOOKUP(E30,'Implementačný plán ŽS2_RV202412'!C:M,9,TRUE),"NENAŠLO BP")</f>
        <v>Nie</v>
      </c>
      <c r="J30" s="199"/>
      <c r="K30" s="199"/>
      <c r="L30" s="199"/>
      <c r="M30" s="199"/>
      <c r="N30" s="199"/>
      <c r="O30" s="199"/>
      <c r="P30" s="199"/>
      <c r="Q30" s="199"/>
      <c r="R30" s="199"/>
      <c r="S30" s="199"/>
      <c r="T30" s="199"/>
      <c r="U30" s="199"/>
      <c r="V30" s="199"/>
      <c r="W30" s="199"/>
      <c r="X30" s="199"/>
      <c r="Y30" s="199"/>
      <c r="Z30" s="199"/>
      <c r="AA30" s="199"/>
      <c r="AB30" s="199"/>
      <c r="AC30" s="199"/>
      <c r="AD30" s="199"/>
      <c r="AE30" s="199"/>
      <c r="AF30" s="199"/>
      <c r="AG30" s="199"/>
      <c r="AH30" s="192" t="s">
        <v>112</v>
      </c>
      <c r="AI30" s="192" t="str">
        <f t="shared" si="2"/>
        <v/>
      </c>
      <c r="AJ30" s="187" t="str">
        <f t="shared" si="2"/>
        <v/>
      </c>
      <c r="AK30" s="187" t="str">
        <f t="shared" si="2"/>
        <v/>
      </c>
      <c r="AL30" s="187" t="str">
        <f t="shared" si="2"/>
        <v/>
      </c>
      <c r="AM30" s="192" t="str">
        <f t="shared" si="2"/>
        <v/>
      </c>
      <c r="AN30" s="258" t="str">
        <f t="shared" si="2"/>
        <v/>
      </c>
      <c r="AO30" s="211" t="str">
        <f t="shared" si="2"/>
        <v>ŽS2_BP_41</v>
      </c>
      <c r="AP30" s="193" t="str">
        <f t="shared" si="2"/>
        <v/>
      </c>
      <c r="AQ30" s="257" t="str">
        <f t="shared" si="2"/>
        <v/>
      </c>
      <c r="AX30" s="203"/>
      <c r="AY30" s="203"/>
      <c r="BA30" s="203"/>
      <c r="BB30" s="203"/>
      <c r="BD30" s="203"/>
      <c r="BE30" s="203"/>
    </row>
    <row r="31" spans="1:57" ht="16" hidden="1" customHeight="1">
      <c r="A31" s="322"/>
      <c r="B31" s="321"/>
      <c r="C31" s="246" t="str">
        <f>IFERROR(VLOOKUP(E31,'Implementačný plán ŽS2_RV202412'!C:M,3,TRUE),"NENAŠLO BP")</f>
        <v>PRIEREZOVO</v>
      </c>
      <c r="D31" s="247" t="str">
        <f>IFERROR(VLOOKUP(E31,'Implementačný plán ŽS2_RV202412'!C:M,2,TRUE),"NENAŠLO BP")</f>
        <v>DEUS</v>
      </c>
      <c r="E31" s="250" t="s">
        <v>254</v>
      </c>
      <c r="F31" s="243" t="str">
        <f>IFERROR(VLOOKUP(E31,'Implementačný plán ŽS2_RV202412'!C:M,6,TRUE),"NENAŠLO BP")</f>
        <v>Vypracovanie návodov pre pracovníkov úradov pre ZŠ 2.</v>
      </c>
      <c r="G31" s="248" t="str">
        <f>IFERROR(VLOOKUP(E31,'Implementačný plán ŽS2_RV202412'!C:M,8,TRUE),"NENAŠLO BP")</f>
        <v>Must have</v>
      </c>
      <c r="H31" s="248" t="str">
        <f>IFERROR(VLOOKUP(E31,'Implementačný plán ŽS2_RV202412'!C:M,11,TRUE),"NENAŠLO BP")</f>
        <v>2Q 2025</v>
      </c>
      <c r="I31" s="244" t="str">
        <f>IFERROR(VLOOKUP(E31,'Implementačný plán ŽS2_RV202412'!C:M,9,TRUE),"NENAŠLO BP")</f>
        <v>Nie</v>
      </c>
      <c r="J31" s="199"/>
      <c r="K31" s="199"/>
      <c r="L31" s="199"/>
      <c r="M31" s="199"/>
      <c r="N31" s="199"/>
      <c r="O31" s="199"/>
      <c r="P31" s="199"/>
      <c r="Q31" s="199"/>
      <c r="R31" s="199"/>
      <c r="S31" s="199"/>
      <c r="T31" s="199"/>
      <c r="U31" s="199"/>
      <c r="V31" s="199"/>
      <c r="W31" s="199"/>
      <c r="X31" s="199"/>
      <c r="Y31" s="199"/>
      <c r="Z31" s="199"/>
      <c r="AA31" s="199"/>
      <c r="AB31" s="199"/>
      <c r="AC31" s="199"/>
      <c r="AD31" s="199"/>
      <c r="AE31" s="199"/>
      <c r="AF31" s="199"/>
      <c r="AG31" s="199"/>
      <c r="AH31" s="192" t="s">
        <v>112</v>
      </c>
      <c r="AI31" s="192" t="str">
        <f t="shared" si="2"/>
        <v/>
      </c>
      <c r="AJ31" s="187" t="str">
        <f t="shared" si="2"/>
        <v/>
      </c>
      <c r="AK31" s="187" t="str">
        <f t="shared" si="2"/>
        <v/>
      </c>
      <c r="AL31" s="187" t="str">
        <f t="shared" si="2"/>
        <v/>
      </c>
      <c r="AM31" s="192" t="str">
        <f t="shared" si="2"/>
        <v/>
      </c>
      <c r="AN31" s="211" t="str">
        <f t="shared" si="2"/>
        <v>ŽS2_BP_42</v>
      </c>
      <c r="AO31" s="258" t="str">
        <f t="shared" si="2"/>
        <v/>
      </c>
      <c r="AP31" s="193" t="str">
        <f t="shared" si="2"/>
        <v/>
      </c>
      <c r="AQ31" s="257" t="str">
        <f t="shared" si="2"/>
        <v/>
      </c>
      <c r="AX31" s="203"/>
      <c r="AY31" s="203"/>
      <c r="BA31" s="203"/>
      <c r="BB31" s="203"/>
      <c r="BD31" s="203"/>
      <c r="BE31" s="203"/>
    </row>
    <row r="32" spans="1:57" ht="18" hidden="1" customHeight="1">
      <c r="A32" s="322"/>
      <c r="B32" s="321"/>
      <c r="C32" s="246" t="str">
        <f>IFERROR(VLOOKUP(E32,'Implementačný plán ŽS2_RV202412'!C:M,3,TRUE),"NENAŠLO BP")</f>
        <v>PRIEREZOVO za ŽS2 DEUS</v>
      </c>
      <c r="D32" s="247" t="str">
        <f>IFERROR(VLOOKUP(E32,'Implementačný plán ŽS2_RV202412'!C:M,2,TRUE),"NENAŠLO BP")</f>
        <v>DEUS</v>
      </c>
      <c r="E32" s="249" t="s">
        <v>257</v>
      </c>
      <c r="F32" s="243" t="str">
        <f>IFERROR(VLOOKUP(E32,'Implementačný plán ŽS2_RV202412'!C:M,6,TRUE),"NENAŠLO BP")</f>
        <v>Informácia zasielania v rámci IS DCOM pre úradníka.</v>
      </c>
      <c r="G32" s="248" t="str">
        <f>IFERROR(VLOOKUP(E32,'Implementačný plán ŽS2_RV202412'!C:M,8,TRUE),"NENAŠLO BP")</f>
        <v>Must have</v>
      </c>
      <c r="H32" s="248" t="str">
        <f>IFERROR(VLOOKUP(E32,'Implementačný plán ŽS2_RV202412'!C:M,11,TRUE),"NENAŠLO BP")</f>
        <v>2Q 2025</v>
      </c>
      <c r="I32" s="244" t="str">
        <f>IFERROR(VLOOKUP(E32,'Implementačný plán ŽS2_RV202412'!C:M,9,TRUE),"NENAŠLO BP")</f>
        <v>Nie</v>
      </c>
      <c r="J32" s="199"/>
      <c r="K32" s="199"/>
      <c r="L32" s="199"/>
      <c r="M32" s="199"/>
      <c r="N32" s="199"/>
      <c r="O32" s="199"/>
      <c r="P32" s="199"/>
      <c r="Q32" s="199"/>
      <c r="R32" s="199"/>
      <c r="S32" s="199"/>
      <c r="T32" s="199"/>
      <c r="U32" s="199"/>
      <c r="V32" s="199"/>
      <c r="W32" s="199"/>
      <c r="X32" s="199"/>
      <c r="Y32" s="199"/>
      <c r="Z32" s="199"/>
      <c r="AA32" s="199"/>
      <c r="AB32" s="199"/>
      <c r="AC32" s="199"/>
      <c r="AD32" s="199"/>
      <c r="AE32" s="199"/>
      <c r="AF32" s="199"/>
      <c r="AG32" s="199"/>
      <c r="AH32" s="192" t="s">
        <v>112</v>
      </c>
      <c r="AI32" s="192" t="str">
        <f t="shared" si="2"/>
        <v/>
      </c>
      <c r="AJ32" s="187" t="str">
        <f t="shared" si="2"/>
        <v/>
      </c>
      <c r="AK32" s="187" t="str">
        <f t="shared" si="2"/>
        <v/>
      </c>
      <c r="AL32" s="187" t="str">
        <f t="shared" si="2"/>
        <v/>
      </c>
      <c r="AM32" s="192" t="str">
        <f t="shared" si="2"/>
        <v/>
      </c>
      <c r="AN32" s="211" t="str">
        <f t="shared" si="2"/>
        <v>ŽS2_BP_44</v>
      </c>
      <c r="AO32" s="258" t="str">
        <f t="shared" si="2"/>
        <v/>
      </c>
      <c r="AP32" s="193" t="str">
        <f t="shared" si="2"/>
        <v/>
      </c>
      <c r="AQ32" s="257" t="str">
        <f t="shared" si="2"/>
        <v/>
      </c>
    </row>
    <row r="33" spans="1:57" ht="26">
      <c r="A33" s="322"/>
      <c r="B33" s="246" t="s">
        <v>443</v>
      </c>
      <c r="C33" s="246" t="str">
        <f>IFERROR(VLOOKUP(E33,'Implementačný plán ŽS2_RV202412'!C:M,3,TRUE),"NENAŠLO BP")</f>
        <v>PRIEREZOVO  za ŽS2 DEUS</v>
      </c>
      <c r="D33" s="247" t="str">
        <f>IFERROR(VLOOKUP(E33,'Implementačný plán ŽS2_RV202412'!C:M,2,TRUE),"NENAŠLO BP")</f>
        <v>DEUS</v>
      </c>
      <c r="E33" s="249" t="s">
        <v>265</v>
      </c>
      <c r="F33" s="243" t="str">
        <f>IFERROR(VLOOKUP(E33,'Implementačný plán ŽS2_RV202412'!C:M,6,TRUE),"NENAŠLO BP")</f>
        <v>Implementovať Fázu 2 - prenesenie zmien všetkých biznisových požiadaviek zo starého DCOM-u do nového (nových modulov DCOM-u)</v>
      </c>
      <c r="G33" s="248" t="str">
        <f>IFERROR(VLOOKUP(E33,'Implementačný plán ŽS2_RV202412'!C:M,8,TRUE),"NENAŠLO BP")</f>
        <v>Must have</v>
      </c>
      <c r="H33" s="248" t="str">
        <f>IFERROR(VLOOKUP(E33,'Implementačný plán ŽS2_RV202412'!C:M,11,TRUE),"NENAŠLO BP")</f>
        <v>2Q 2025</v>
      </c>
      <c r="I33" s="244" t="str">
        <f>IFERROR(VLOOKUP(E33,'Implementačný plán ŽS2_RV202412'!C:M,9,TRUE),"NENAŠLO BP")</f>
        <v>Áno</v>
      </c>
      <c r="J33" s="199"/>
      <c r="K33" s="199"/>
      <c r="L33" s="199"/>
      <c r="M33" s="199"/>
      <c r="N33" s="199"/>
      <c r="O33" s="199"/>
      <c r="P33" s="199"/>
      <c r="Q33" s="199"/>
      <c r="R33" s="199"/>
      <c r="S33" s="199"/>
      <c r="T33" s="199"/>
      <c r="U33" s="199"/>
      <c r="V33" s="199"/>
      <c r="W33" s="199"/>
      <c r="X33" s="199"/>
      <c r="Y33" s="199"/>
      <c r="Z33" s="199"/>
      <c r="AA33" s="199"/>
      <c r="AB33" s="199"/>
      <c r="AC33" s="199"/>
      <c r="AD33" s="199"/>
      <c r="AE33" s="199"/>
      <c r="AF33" s="199"/>
      <c r="AG33" s="199"/>
      <c r="AH33" s="192" t="s">
        <v>112</v>
      </c>
      <c r="AI33" s="192" t="str">
        <f t="shared" ref="AI33:AQ38" si="3">IF(SUBSTITUTE(AI$2," ","")=SUBSTITUTE($H33," ",""),$E33,"")</f>
        <v/>
      </c>
      <c r="AJ33" s="187" t="str">
        <f t="shared" si="3"/>
        <v/>
      </c>
      <c r="AK33" s="187" t="str">
        <f t="shared" si="3"/>
        <v/>
      </c>
      <c r="AL33" s="187" t="str">
        <f t="shared" si="3"/>
        <v/>
      </c>
      <c r="AM33" s="192" t="str">
        <f t="shared" si="3"/>
        <v/>
      </c>
      <c r="AN33" s="211" t="str">
        <f t="shared" si="3"/>
        <v>ŽS2_BP_45</v>
      </c>
      <c r="AO33" s="258" t="str">
        <f t="shared" si="3"/>
        <v/>
      </c>
      <c r="AP33" s="193" t="str">
        <f t="shared" si="3"/>
        <v/>
      </c>
      <c r="AQ33" s="257" t="str">
        <f t="shared" si="3"/>
        <v/>
      </c>
    </row>
    <row r="34" spans="1:57" ht="26" hidden="1">
      <c r="A34" s="322" t="s">
        <v>444</v>
      </c>
      <c r="B34" s="321" t="s">
        <v>434</v>
      </c>
      <c r="C34" s="246" t="str">
        <f>IFERROR(VLOOKUP(E34,'Implementačný plán ŽS2_RV202412'!C:M,3,TRUE),"NENAŠLO BP")</f>
        <v>P25_Daň z nehnuteľnosti - daňové priznanie a platenie dane</v>
      </c>
      <c r="D34" s="247" t="str">
        <f>IFERROR(VLOOKUP(E34,'Implementačný plán ŽS2_RV202412'!C:M,2,TRUE),"NENAŠLO BP")</f>
        <v>DEUS</v>
      </c>
      <c r="E34" s="243" t="s">
        <v>181</v>
      </c>
      <c r="F34" s="243" t="str">
        <f>IFERROR(VLOOKUP(E34,'Implementačný plán ŽS2_RV202412'!C:M,6,TRUE),"NENAŠLO BP")</f>
        <v>Informácia o zmene stavu konania</v>
      </c>
      <c r="G34" s="248" t="str">
        <f>IFERROR(VLOOKUP(E34,'Implementačný plán ŽS2_RV202412'!C:M,8,TRUE),"NENAŠLO BP")</f>
        <v>Nice to have</v>
      </c>
      <c r="H34" s="248" t="str">
        <f>IFERROR(VLOOKUP(E34,'Implementačný plán ŽS2_RV202412'!C:M,11,TRUE),"NENAŠLO BP")</f>
        <v>1Q 2026</v>
      </c>
      <c r="I34" s="244" t="str">
        <f>IFERROR(VLOOKUP(E34,'Implementačný plán ŽS2_RV202412'!C:M,9,TRUE),"NENAŠLO BP")</f>
        <v>NIe</v>
      </c>
      <c r="J34" s="190"/>
      <c r="K34" s="190"/>
      <c r="L34" s="190"/>
      <c r="M34" s="190"/>
      <c r="N34" s="190"/>
      <c r="O34" s="190"/>
      <c r="P34" s="190"/>
      <c r="Q34" s="190"/>
      <c r="R34" s="190"/>
      <c r="S34" s="190"/>
      <c r="T34" s="260" t="s">
        <v>430</v>
      </c>
      <c r="U34" s="190"/>
      <c r="V34" s="190"/>
      <c r="W34" s="190"/>
      <c r="X34" s="190"/>
      <c r="Y34" s="190"/>
      <c r="Z34" s="190"/>
      <c r="AA34" s="190"/>
      <c r="AB34" s="190"/>
      <c r="AC34" s="190"/>
      <c r="AD34" s="190"/>
      <c r="AE34" s="190" t="s">
        <v>435</v>
      </c>
      <c r="AF34" s="190" t="s">
        <v>436</v>
      </c>
      <c r="AG34" s="190" t="s">
        <v>436</v>
      </c>
      <c r="AH34" s="192" t="s">
        <v>112</v>
      </c>
      <c r="AI34" s="192" t="str">
        <f t="shared" si="3"/>
        <v/>
      </c>
      <c r="AJ34" s="266" t="str">
        <f t="shared" si="3"/>
        <v/>
      </c>
      <c r="AK34" s="187" t="str">
        <f t="shared" si="3"/>
        <v/>
      </c>
      <c r="AL34" s="267" t="str">
        <f t="shared" si="3"/>
        <v/>
      </c>
      <c r="AM34" s="192" t="str">
        <f t="shared" si="3"/>
        <v/>
      </c>
      <c r="AN34" s="258" t="str">
        <f t="shared" si="3"/>
        <v/>
      </c>
      <c r="AO34" s="258" t="str">
        <f t="shared" si="3"/>
        <v/>
      </c>
      <c r="AP34" s="193" t="str">
        <f t="shared" si="3"/>
        <v/>
      </c>
      <c r="AQ34" s="259" t="str">
        <f t="shared" si="3"/>
        <v>ŽS2_BP_26</v>
      </c>
    </row>
    <row r="35" spans="1:57" ht="26">
      <c r="A35" s="322"/>
      <c r="B35" s="321"/>
      <c r="C35" s="246" t="str">
        <f>IFERROR(VLOOKUP(E35,'Implementačný plán ŽS2_RV202412'!C:M,3,TRUE),"NENAŠLO BP")</f>
        <v>P25_Daň z nehnuteľnosti - daňové priznanie a platenie dane</v>
      </c>
      <c r="D35" s="247" t="str">
        <f>IFERROR(VLOOKUP(E35,'Implementačný plán ŽS2_RV202412'!C:M,2,TRUE),"NENAŠLO BP")</f>
        <v>DEUS</v>
      </c>
      <c r="E35" s="243" t="s">
        <v>173</v>
      </c>
      <c r="F35" s="243" t="str">
        <f>IFERROR(VLOOKUP(E35,'Implementačný plán ŽS2_RV202412'!C:M,6,TRUE),"NENAŠLO BP")</f>
        <v>Proaktívne upozornenie občana na možnosť podania priznania DZN.</v>
      </c>
      <c r="G35" s="248" t="str">
        <f>IFERROR(VLOOKUP(E35,'Implementačný plán ŽS2_RV202412'!C:M,8,TRUE),"NENAŠLO BP")</f>
        <v>Nice to have</v>
      </c>
      <c r="H35" s="248" t="str">
        <f>IFERROR(VLOOKUP(E35,'Implementačný plán ŽS2_RV202412'!C:M,11,TRUE),"NENAŠLO BP")</f>
        <v>1Q2026</v>
      </c>
      <c r="I35" s="244" t="str">
        <f>IFERROR(VLOOKUP(E35,'Implementačný plán ŽS2_RV202412'!C:M,9,TRUE),"NENAŠLO BP")</f>
        <v>Áno</v>
      </c>
      <c r="J35" s="190"/>
      <c r="K35" s="190"/>
      <c r="L35" s="190"/>
      <c r="M35" s="190"/>
      <c r="N35" s="190"/>
      <c r="O35" s="190"/>
      <c r="P35" s="190"/>
      <c r="Q35" s="190"/>
      <c r="R35" s="190"/>
      <c r="S35" s="190"/>
      <c r="T35" s="260" t="s">
        <v>430</v>
      </c>
      <c r="U35" s="190"/>
      <c r="V35" s="190"/>
      <c r="W35" s="190"/>
      <c r="X35" s="190"/>
      <c r="Y35" s="190"/>
      <c r="Z35" s="190"/>
      <c r="AA35" s="190"/>
      <c r="AB35" s="190" t="s">
        <v>431</v>
      </c>
      <c r="AC35" s="190"/>
      <c r="AD35" s="190"/>
      <c r="AE35" s="190" t="s">
        <v>435</v>
      </c>
      <c r="AF35" s="190" t="s">
        <v>436</v>
      </c>
      <c r="AG35" s="190"/>
      <c r="AH35" s="192" t="s">
        <v>112</v>
      </c>
      <c r="AI35" s="192" t="str">
        <f t="shared" si="3"/>
        <v/>
      </c>
      <c r="AJ35" s="187" t="str">
        <f t="shared" si="3"/>
        <v/>
      </c>
      <c r="AK35" s="187" t="str">
        <f t="shared" si="3"/>
        <v/>
      </c>
      <c r="AL35" s="187" t="str">
        <f t="shared" si="3"/>
        <v/>
      </c>
      <c r="AM35" s="192" t="str">
        <f t="shared" si="3"/>
        <v/>
      </c>
      <c r="AN35" s="258" t="str">
        <f t="shared" si="3"/>
        <v/>
      </c>
      <c r="AO35" s="258" t="str">
        <f t="shared" si="3"/>
        <v/>
      </c>
      <c r="AP35" s="193" t="str">
        <f t="shared" si="3"/>
        <v/>
      </c>
      <c r="AQ35" s="268" t="str">
        <f t="shared" si="3"/>
        <v>ŽS2_BP_24b</v>
      </c>
    </row>
    <row r="36" spans="1:57" s="214" customFormat="1" ht="13" hidden="1">
      <c r="A36" s="322"/>
      <c r="B36" s="247" t="s">
        <v>443</v>
      </c>
      <c r="C36" s="246" t="str">
        <f>IFERROR(VLOOKUP(E36,'Implementačný plán ŽS2_RV202412'!C:M,3,TRUE),"NENAŠLO BP")</f>
        <v xml:space="preserve">PRIEREZOVO za ŽS2 ÚGKK </v>
      </c>
      <c r="D36" s="247" t="str">
        <f>IFERROR(VLOOKUP(E36,'Implementačný plán ŽS2_RV202412'!C:M,2,TRUE),"NENAŠLO BP")</f>
        <v>ÚGKK</v>
      </c>
      <c r="E36" s="248" t="s">
        <v>271</v>
      </c>
      <c r="F36" s="243" t="str">
        <f>IFERROR(VLOOKUP(E36,'Implementačný plán ŽS2_RV202412'!C:M,6,TRUE),"NENAŠLO BP")</f>
        <v xml:space="preserve">Implementácia modulu/služby zaručenej konverzie </v>
      </c>
      <c r="G36" s="248" t="str">
        <f>IFERROR(VLOOKUP(E36,'Implementačný plán ŽS2_RV202412'!C:M,8,TRUE),"NENAŠLO BP")</f>
        <v>Must have</v>
      </c>
      <c r="H36" s="248" t="str">
        <f>IFERROR(VLOOKUP(E36,'Implementačný plán ŽS2_RV202412'!C:M,11,TRUE),"NENAŠLO BP")</f>
        <v>1Q 2026</v>
      </c>
      <c r="I36" s="244" t="str">
        <f>IFERROR(VLOOKUP(E36,'Implementačný plán ŽS2_RV202412'!C:M,9,TRUE),"NENAŠLO BP")</f>
        <v>Nie</v>
      </c>
      <c r="J36" s="212"/>
      <c r="K36" s="213"/>
      <c r="L36" s="213"/>
      <c r="M36" s="213"/>
      <c r="N36" s="213"/>
      <c r="O36" s="213"/>
      <c r="P36" s="213"/>
      <c r="Q36" s="213"/>
      <c r="R36" s="213"/>
      <c r="S36" s="213"/>
      <c r="T36" s="213"/>
      <c r="U36" s="213"/>
      <c r="V36" s="213"/>
      <c r="W36" s="213"/>
      <c r="X36" s="213"/>
      <c r="Y36" s="212"/>
      <c r="Z36" s="213"/>
      <c r="AA36" s="213"/>
      <c r="AB36" s="213"/>
      <c r="AC36" s="213"/>
      <c r="AD36" s="213"/>
      <c r="AE36" s="213"/>
      <c r="AF36" s="213"/>
      <c r="AG36" s="213"/>
      <c r="AH36" s="209" t="s">
        <v>112</v>
      </c>
      <c r="AI36" s="192" t="str">
        <f t="shared" si="3"/>
        <v/>
      </c>
      <c r="AJ36" s="187" t="str">
        <f t="shared" si="3"/>
        <v/>
      </c>
      <c r="AK36" s="187" t="str">
        <f t="shared" si="3"/>
        <v/>
      </c>
      <c r="AL36" s="187" t="str">
        <f t="shared" si="3"/>
        <v/>
      </c>
      <c r="AM36" s="197" t="str">
        <f t="shared" si="3"/>
        <v/>
      </c>
      <c r="AN36" s="187" t="str">
        <f t="shared" si="3"/>
        <v/>
      </c>
      <c r="AO36" s="187" t="str">
        <f t="shared" si="3"/>
        <v/>
      </c>
      <c r="AP36" s="194" t="str">
        <f t="shared" si="3"/>
        <v/>
      </c>
      <c r="AQ36" s="259" t="str">
        <f t="shared" si="3"/>
        <v>ŽS2_BP_48</v>
      </c>
      <c r="AR36" s="187"/>
      <c r="AS36" s="187"/>
      <c r="AT36" s="187"/>
      <c r="AU36" s="187"/>
      <c r="AV36" s="187"/>
      <c r="AW36" s="187"/>
      <c r="AX36" s="187"/>
      <c r="AY36" s="187"/>
      <c r="AZ36" s="187"/>
      <c r="BA36" s="187"/>
      <c r="BB36" s="187"/>
      <c r="BC36" s="187"/>
      <c r="BD36" s="187"/>
      <c r="BE36" s="187"/>
    </row>
    <row r="37" spans="1:57" ht="13">
      <c r="A37" s="326" t="s">
        <v>445</v>
      </c>
      <c r="B37" s="321" t="s">
        <v>446</v>
      </c>
      <c r="C37" s="246" t="str">
        <f>IFERROR(VLOOKUP(E37,'Implementačný plán ŽS2_RV202412'!C:M,3,TRUE),"NENAŠLO BP")</f>
        <v>PRIEREZOVO</v>
      </c>
      <c r="D37" s="247" t="str">
        <f>IFERROR(VLOOKUP(E37,'Implementačný plán ŽS2_RV202412'!C:M,2,TRUE),"NENAŠLO BP")</f>
        <v>ÚGKK</v>
      </c>
      <c r="E37" s="248" t="s">
        <v>23</v>
      </c>
      <c r="F37" s="243" t="str">
        <f>IFERROR(VLOOKUP(E37,'Implementačný plán ŽS2_RV202412'!C:M,6,TRUE),"NENAŠLO BP")</f>
        <v>Komplexný návod na riešenie životnej situácie - správa obsahu</v>
      </c>
      <c r="G37" s="248" t="str">
        <f>IFERROR(VLOOKUP(E37,'Implementačný plán ŽS2_RV202412'!C:M,8,TRUE),"NENAŠLO BP")</f>
        <v xml:space="preserve">Must have </v>
      </c>
      <c r="H37" s="248" t="str">
        <f>IFERROR(VLOOKUP(E37,'Implementačný plán ŽS2_RV202412'!C:M,11,TRUE),"NENAŠLO BP")</f>
        <v>1Q 2025</v>
      </c>
      <c r="I37" s="244" t="str">
        <f>IFERROR(VLOOKUP(E37,'Implementačný plán ŽS2_RV202412'!C:M,9,TRUE),"NENAŠLO BP")</f>
        <v>Áno</v>
      </c>
      <c r="J37" s="190" t="s">
        <v>430</v>
      </c>
      <c r="K37" s="199"/>
      <c r="L37" s="199"/>
      <c r="M37" s="199"/>
      <c r="N37" s="199"/>
      <c r="O37" s="199"/>
      <c r="P37" s="199"/>
      <c r="Q37" s="199"/>
      <c r="R37" s="199"/>
      <c r="S37" s="199"/>
      <c r="T37" s="199"/>
      <c r="U37" s="199"/>
      <c r="V37" s="199"/>
      <c r="W37" s="199"/>
      <c r="X37" s="199"/>
      <c r="Y37" s="199"/>
      <c r="Z37" s="199"/>
      <c r="AA37" s="199"/>
      <c r="AB37" s="199"/>
      <c r="AC37" s="199"/>
      <c r="AD37" s="199"/>
      <c r="AE37" s="199"/>
      <c r="AF37" s="199"/>
      <c r="AG37" s="199"/>
      <c r="AH37" s="192" t="s">
        <v>112</v>
      </c>
      <c r="AI37" s="192" t="str">
        <f t="shared" si="3"/>
        <v/>
      </c>
      <c r="AJ37" s="187" t="str">
        <f t="shared" si="3"/>
        <v/>
      </c>
      <c r="AK37" s="187" t="str">
        <f t="shared" si="3"/>
        <v/>
      </c>
      <c r="AL37" s="187" t="str">
        <f t="shared" si="3"/>
        <v/>
      </c>
      <c r="AM37" s="210" t="str">
        <f t="shared" si="3"/>
        <v>ŽS2_BP_03</v>
      </c>
      <c r="AN37" s="187" t="str">
        <f t="shared" si="3"/>
        <v/>
      </c>
      <c r="AO37" s="187" t="str">
        <f t="shared" si="3"/>
        <v/>
      </c>
      <c r="AP37" s="194" t="str">
        <f t="shared" si="3"/>
        <v/>
      </c>
      <c r="AQ37" s="257" t="str">
        <f t="shared" si="3"/>
        <v/>
      </c>
    </row>
    <row r="38" spans="1:57" ht="13">
      <c r="A38" s="338"/>
      <c r="B38" s="339"/>
      <c r="C38" s="269" t="str">
        <f>IFERROR(VLOOKUP(E38,'Implementačný plán ŽS2_RV202412'!C:M,3,TRUE),"NENAŠLO BP")</f>
        <v>PRIEREZOVO</v>
      </c>
      <c r="D38" s="270" t="str">
        <f>IFERROR(VLOOKUP(E38,'Implementačný plán ŽS2_RV202412'!C:M,2,TRUE),"NENAŠLO BP")</f>
        <v>MIRRI</v>
      </c>
      <c r="E38" s="271" t="s">
        <v>38</v>
      </c>
      <c r="F38" s="271" t="str">
        <f>IFERROR(VLOOKUP(E38,'Implementačný plán ŽS2_RV202412'!C:M,6,TRUE),"NENAŠLO BP")</f>
        <v>Interaktívny sprievodca</v>
      </c>
      <c r="G38" s="272" t="str">
        <f>IFERROR(VLOOKUP(E38,'Implementačný plán ŽS2_RV202412'!C:M,8,TRUE),"NENAŠLO BP")</f>
        <v xml:space="preserve">Must have </v>
      </c>
      <c r="H38" s="272" t="str">
        <f>IFERROR(VLOOKUP(E38,'Implementačný plán ŽS2_RV202412'!C:M,11,TRUE),"NENAŠLO BP")</f>
        <v>2Q 2025</v>
      </c>
      <c r="I38" s="273" t="str">
        <f>IFERROR(VLOOKUP(E38,'Implementačný plán ŽS2_RV202412'!C:M,9,TRUE),"NENAŠLO BP")</f>
        <v>Áno</v>
      </c>
      <c r="J38" s="274" t="s">
        <v>430</v>
      </c>
      <c r="K38" s="275"/>
      <c r="L38" s="275"/>
      <c r="M38" s="275"/>
      <c r="N38" s="275"/>
      <c r="O38" s="275"/>
      <c r="P38" s="275"/>
      <c r="Q38" s="275"/>
      <c r="R38" s="275"/>
      <c r="S38" s="275"/>
      <c r="T38" s="275"/>
      <c r="U38" s="275"/>
      <c r="V38" s="275" t="s">
        <v>447</v>
      </c>
      <c r="W38" s="275" t="s">
        <v>447</v>
      </c>
      <c r="X38" s="275"/>
      <c r="Y38" s="274" t="s">
        <v>438</v>
      </c>
      <c r="Z38" s="275"/>
      <c r="AA38" s="275"/>
      <c r="AB38" s="275"/>
      <c r="AC38" s="275"/>
      <c r="AD38" s="275"/>
      <c r="AE38" s="275"/>
      <c r="AF38" s="275"/>
      <c r="AG38" s="275"/>
      <c r="AH38" s="276" t="s">
        <v>112</v>
      </c>
      <c r="AI38" s="276" t="str">
        <f t="shared" si="3"/>
        <v/>
      </c>
      <c r="AJ38" s="277" t="str">
        <f t="shared" si="3"/>
        <v/>
      </c>
      <c r="AK38" s="277" t="str">
        <f t="shared" si="3"/>
        <v/>
      </c>
      <c r="AL38" s="277" t="str">
        <f t="shared" si="3"/>
        <v/>
      </c>
      <c r="AM38" s="278" t="str">
        <f t="shared" si="3"/>
        <v/>
      </c>
      <c r="AN38" s="279" t="str">
        <f t="shared" si="3"/>
        <v>ŽS2_BP_04</v>
      </c>
      <c r="AO38" s="277" t="str">
        <f t="shared" si="3"/>
        <v/>
      </c>
      <c r="AP38" s="280" t="str">
        <f t="shared" si="3"/>
        <v/>
      </c>
      <c r="AQ38" s="281" t="str">
        <f t="shared" si="3"/>
        <v/>
      </c>
    </row>
    <row r="39" spans="1:57" s="214" customFormat="1" ht="13">
      <c r="B39" s="215"/>
      <c r="C39" s="216"/>
      <c r="D39" s="217"/>
      <c r="E39" s="195"/>
      <c r="F39" s="218"/>
      <c r="G39" s="215"/>
      <c r="H39" s="215"/>
      <c r="I39" s="219"/>
      <c r="J39" s="187"/>
      <c r="K39" s="187"/>
      <c r="L39" s="187"/>
      <c r="M39" s="187"/>
      <c r="N39" s="187"/>
      <c r="O39" s="187"/>
      <c r="P39" s="187"/>
      <c r="Q39" s="187"/>
      <c r="R39" s="187"/>
      <c r="S39" s="187"/>
      <c r="T39" s="187"/>
      <c r="U39" s="187"/>
      <c r="V39" s="187"/>
      <c r="W39" s="187"/>
      <c r="X39" s="187"/>
      <c r="Y39" s="187"/>
      <c r="Z39" s="187"/>
      <c r="AA39" s="187"/>
      <c r="AB39" s="187"/>
      <c r="AC39" s="187"/>
      <c r="AD39" s="187"/>
      <c r="AE39" s="187"/>
      <c r="AF39" s="187"/>
      <c r="AG39" s="187"/>
      <c r="AH39" s="187"/>
      <c r="AJ39" s="235"/>
      <c r="AM39" s="236"/>
      <c r="AN39" s="236"/>
      <c r="AO39" s="236"/>
    </row>
    <row r="40" spans="1:57">
      <c r="B40" s="205"/>
      <c r="C40" s="220"/>
      <c r="D40" s="205"/>
      <c r="E40" s="196"/>
      <c r="F40" s="199"/>
      <c r="G40" s="190"/>
      <c r="H40" s="190"/>
      <c r="I40" s="190"/>
      <c r="AR40" s="221"/>
      <c r="AS40" s="221"/>
      <c r="AU40" s="221"/>
      <c r="AV40" s="221"/>
      <c r="AX40" s="221"/>
      <c r="AY40" s="221"/>
      <c r="BA40" s="221"/>
      <c r="BB40" s="221"/>
      <c r="BD40" s="221"/>
      <c r="BE40" s="221"/>
    </row>
    <row r="41" spans="1:57">
      <c r="B41" s="187"/>
      <c r="C41" s="220"/>
      <c r="D41" s="187"/>
      <c r="E41" s="187"/>
      <c r="F41" s="199"/>
      <c r="G41" s="190"/>
      <c r="H41" s="190"/>
      <c r="I41" s="190"/>
      <c r="AI41"/>
      <c r="AJ41"/>
    </row>
    <row r="42" spans="1:57">
      <c r="B42" s="187"/>
      <c r="C42" s="187"/>
      <c r="D42" s="187"/>
      <c r="E42" s="187"/>
      <c r="F42" s="199"/>
      <c r="G42" s="190"/>
      <c r="H42" s="190"/>
      <c r="AI42"/>
      <c r="AJ42"/>
      <c r="AL42" s="221"/>
      <c r="AN42" s="221"/>
      <c r="AO42" s="221"/>
      <c r="AQ42" s="221"/>
    </row>
    <row r="43" spans="1:57">
      <c r="A43" s="222" t="s">
        <v>391</v>
      </c>
      <c r="B43" s="187"/>
      <c r="C43" s="187"/>
      <c r="D43" s="187"/>
      <c r="E43" s="187"/>
      <c r="F43" s="199"/>
      <c r="G43" s="190"/>
      <c r="H43" s="190"/>
      <c r="I43" s="190"/>
      <c r="AI43"/>
      <c r="AJ43"/>
    </row>
    <row r="44" spans="1:57">
      <c r="A44" s="223" t="s">
        <v>448</v>
      </c>
      <c r="B44" s="187"/>
      <c r="C44" s="187"/>
      <c r="D44" s="187"/>
      <c r="E44" s="187"/>
      <c r="F44" s="199"/>
      <c r="G44" s="190"/>
      <c r="H44" s="190"/>
      <c r="I44" s="190"/>
      <c r="AI44"/>
      <c r="AJ44"/>
      <c r="AR44" s="203"/>
      <c r="AS44" s="203"/>
      <c r="AU44" s="203"/>
      <c r="AV44" s="203"/>
      <c r="AX44" s="203"/>
      <c r="AY44" s="203"/>
      <c r="BA44" s="203"/>
      <c r="BB44" s="203"/>
      <c r="BD44" s="203"/>
      <c r="BE44" s="203"/>
    </row>
    <row r="45" spans="1:57">
      <c r="A45" s="198" t="s">
        <v>449</v>
      </c>
      <c r="B45" s="187"/>
      <c r="C45" s="187"/>
      <c r="D45" s="187"/>
      <c r="E45" s="187"/>
      <c r="F45" s="199"/>
      <c r="G45" s="190"/>
      <c r="H45" s="190"/>
      <c r="I45" s="190"/>
      <c r="AI45"/>
      <c r="AJ45"/>
    </row>
    <row r="46" spans="1:57">
      <c r="A46" s="211" t="s">
        <v>450</v>
      </c>
      <c r="B46" s="187"/>
      <c r="C46" s="187"/>
      <c r="D46" s="187"/>
      <c r="E46" s="187"/>
      <c r="F46" s="205"/>
      <c r="AI46"/>
      <c r="AJ46"/>
      <c r="AL46" s="203"/>
      <c r="AN46" s="203"/>
      <c r="AO46" s="203"/>
      <c r="AQ46" s="203"/>
    </row>
    <row r="47" spans="1:57">
      <c r="B47" s="187"/>
      <c r="C47" s="187"/>
      <c r="D47" s="187"/>
      <c r="E47" s="187"/>
      <c r="F47" s="199"/>
      <c r="I47" s="190"/>
      <c r="AI47"/>
      <c r="AJ47"/>
    </row>
    <row r="48" spans="1:57">
      <c r="A48" s="187" t="s">
        <v>451</v>
      </c>
      <c r="B48" s="187"/>
      <c r="C48" s="187"/>
      <c r="D48" s="187"/>
      <c r="E48" s="187"/>
      <c r="I48" s="190"/>
      <c r="AI48"/>
      <c r="AJ48"/>
      <c r="AR48" s="203"/>
      <c r="AS48" s="203"/>
      <c r="AU48" s="203"/>
      <c r="AV48" s="203"/>
      <c r="AX48" s="203"/>
      <c r="AY48" s="203"/>
      <c r="BA48" s="203"/>
      <c r="BB48" s="203"/>
      <c r="BD48" s="203"/>
      <c r="BE48" s="203"/>
    </row>
    <row r="49" spans="1:36">
      <c r="A49" s="187" t="s">
        <v>452</v>
      </c>
      <c r="B49" s="187"/>
      <c r="C49" s="190"/>
      <c r="D49" s="187"/>
      <c r="E49" s="187"/>
      <c r="I49" s="190"/>
      <c r="AI49"/>
      <c r="AJ49"/>
    </row>
    <row r="50" spans="1:36">
      <c r="A50" s="187" t="s">
        <v>453</v>
      </c>
      <c r="B50" s="187"/>
      <c r="C50" s="190"/>
      <c r="D50" s="187"/>
      <c r="E50" s="187"/>
      <c r="I50" s="190"/>
      <c r="AI50"/>
      <c r="AJ50"/>
    </row>
    <row r="51" spans="1:36">
      <c r="A51" s="187" t="s">
        <v>454</v>
      </c>
      <c r="B51" s="187"/>
      <c r="C51" s="190"/>
      <c r="D51" s="187"/>
      <c r="E51" s="187"/>
      <c r="I51" s="190"/>
      <c r="AI51"/>
      <c r="AJ51"/>
    </row>
    <row r="52" spans="1:36">
      <c r="A52" s="187" t="s">
        <v>455</v>
      </c>
      <c r="B52" s="187"/>
      <c r="C52" s="190"/>
      <c r="D52" s="187"/>
      <c r="E52" s="187"/>
      <c r="I52" s="190"/>
      <c r="AI52"/>
      <c r="AJ52"/>
    </row>
    <row r="53" spans="1:36">
      <c r="A53" s="187" t="s">
        <v>456</v>
      </c>
      <c r="B53" s="187"/>
      <c r="C53" s="190"/>
      <c r="D53" s="187"/>
      <c r="E53" s="187"/>
      <c r="I53" s="190"/>
      <c r="AI53"/>
      <c r="AJ53"/>
    </row>
    <row r="54" spans="1:36">
      <c r="B54" s="187"/>
      <c r="C54" s="190"/>
      <c r="D54" s="187"/>
      <c r="E54" s="187"/>
      <c r="I54" s="190"/>
      <c r="AI54"/>
      <c r="AJ54"/>
    </row>
    <row r="55" spans="1:36">
      <c r="B55" s="187"/>
      <c r="C55" s="190"/>
      <c r="D55" s="187"/>
      <c r="E55" s="187"/>
      <c r="I55" s="190"/>
      <c r="AI55"/>
      <c r="AJ55"/>
    </row>
    <row r="56" spans="1:36">
      <c r="B56" s="187"/>
      <c r="C56" s="187"/>
      <c r="D56" s="187"/>
      <c r="E56" s="187"/>
      <c r="AI56"/>
      <c r="AJ56"/>
    </row>
    <row r="57" spans="1:36">
      <c r="B57" s="187"/>
      <c r="C57" s="187"/>
      <c r="D57" s="187"/>
      <c r="E57" s="187"/>
      <c r="AI57"/>
      <c r="AJ57"/>
    </row>
    <row r="58" spans="1:36">
      <c r="B58" s="187"/>
      <c r="C58" s="187"/>
      <c r="D58" s="187"/>
      <c r="E58" s="187"/>
      <c r="AI58"/>
      <c r="AJ58"/>
    </row>
    <row r="59" spans="1:36">
      <c r="AI59"/>
      <c r="AJ59"/>
    </row>
  </sheetData>
  <sheetProtection algorithmName="SHA-512" hashValue="2cRhOwCno1SfpVvy/UPaan66D38oWZgKuM8wHDNl8630/u+x8zZoqdb8Lq4gedVycdcUCUcPreM4aWfPyy7+lw==" saltValue="Zo9AUdbgPzBafwlwsGsd6Q==" spinCount="100000" sheet="1" objects="1" scenarios="1"/>
  <protectedRanges>
    <protectedRange sqref="C1:C1048576 D1:D1048576 F1:F1048576 G1:G1048576 H1:H1048576 I1:I1048576 AI1:AQ1048576" name="Rozsah1"/>
  </protectedRanges>
  <autoFilter ref="A1:AQ38">
    <filterColumn colId="4">
      <filters>
        <filter val="ŽS2_BP_03"/>
        <filter val="ŽS2_BP_04"/>
        <filter val="ŽS2_BP_07a"/>
        <filter val="ŽS2_BP_09"/>
        <filter val="ŽS2_BP_10"/>
        <filter val="ŽS2_BP_11"/>
        <filter val="ŽS2_BP_13"/>
        <filter val="ŽS2_BP_20"/>
        <filter val="ŽS2_BP_21"/>
        <filter val="ŽS2_BP_21b"/>
        <filter val="ŽS2_BP_21c"/>
        <filter val="ŽS2_BP_21d"/>
        <filter val="ŽS2_BP_21e"/>
        <filter val="ŽS2_BP_23"/>
        <filter val="ŽS2_BP_23a"/>
        <filter val="ŽS2_BP_23b"/>
        <filter val="ŽS2_BP_23c"/>
        <filter val="ŽS2_BP_24"/>
        <filter val="ŽS2_BP_24a"/>
        <filter val="ŽS2_BP_24b"/>
        <filter val="ŽS2_BP_26"/>
        <filter val="ŽS2_BP_26a"/>
        <filter val="ŽS2_BP_26b"/>
        <filter val="ŽS2_BP_34"/>
        <filter val="ŽS2_BP_34a"/>
        <filter val="ŽS2_BP_34b"/>
        <filter val="ŽS2_BP_34c"/>
        <filter val="ŽS2_BP_34d"/>
        <filter val="ŽS2_BP_35a"/>
        <filter val="ŽS2_BP_39"/>
        <filter val="ŽS2_BP_40"/>
        <filter val="ŽS2_BP_41"/>
        <filter val="ŽS2_BP_42"/>
        <filter val="ŽS2_BP_44"/>
        <filter val="ŽS2_BP_45"/>
        <filter val="ŽS2_BP_48"/>
      </filters>
    </filterColumn>
    <filterColumn colId="8">
      <filters>
        <filter val="Áno"/>
      </filters>
    </filterColumn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  <filterColumn colId="20" showButton="0"/>
    <filterColumn colId="21" showButton="0"/>
    <filterColumn colId="22" showButton="0"/>
    <filterColumn colId="23" showButton="0"/>
    <filterColumn colId="24" showButton="0"/>
    <filterColumn colId="25" showButton="0"/>
    <filterColumn colId="26" showButton="0"/>
    <filterColumn colId="27" showButton="0"/>
    <filterColumn colId="28" showButton="0"/>
    <filterColumn colId="29" showButton="0"/>
    <filterColumn colId="30" showButton="0"/>
    <filterColumn colId="31" showButton="0"/>
    <filterColumn colId="32" showButton="0"/>
    <filterColumn colId="34" showButton="0"/>
    <filterColumn colId="35" showButton="0"/>
    <filterColumn colId="36" showButton="0"/>
    <filterColumn colId="37" showButton="0"/>
    <filterColumn colId="38" showButton="0"/>
    <filterColumn colId="39" showButton="0"/>
    <filterColumn colId="40" showButton="0"/>
    <filterColumn colId="41" showButton="0"/>
  </autoFilter>
  <mergeCells count="23">
    <mergeCell ref="A3:A6"/>
    <mergeCell ref="B4:B5"/>
    <mergeCell ref="A34:A36"/>
    <mergeCell ref="A37:A38"/>
    <mergeCell ref="B37:B38"/>
    <mergeCell ref="B34:B35"/>
    <mergeCell ref="B17:B19"/>
    <mergeCell ref="AI1:AQ1"/>
    <mergeCell ref="B21:B28"/>
    <mergeCell ref="A20:A33"/>
    <mergeCell ref="B30:B32"/>
    <mergeCell ref="J1:AH1"/>
    <mergeCell ref="A7:A19"/>
    <mergeCell ref="B7:B8"/>
    <mergeCell ref="B10:B12"/>
    <mergeCell ref="B13:B16"/>
    <mergeCell ref="F1:F2"/>
    <mergeCell ref="G1:G2"/>
    <mergeCell ref="I1:I2"/>
    <mergeCell ref="C1:C2"/>
    <mergeCell ref="D1:D2"/>
    <mergeCell ref="A1:A2"/>
    <mergeCell ref="B1:B2"/>
  </mergeCells>
  <pageMargins left="0.7" right="0.7" top="0.75" bottom="0.75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4e1754a-53bb-4b55-b4c3-1761cd2ac3c2" xsi:nil="true"/>
    <lcf76f155ced4ddcb4097134ff3c332f xmlns="91b9949b-5dfd-4ef3-82d3-bb3ab05040e4">
      <Terms xmlns="http://schemas.microsoft.com/office/infopath/2007/PartnerControls"/>
    </lcf76f155ced4ddcb4097134ff3c332f>
    <_x010c__x002e__x0020__x017d_S xmlns="91b9949b-5dfd-4ef3-82d3-bb3ab05040e4">2</_x010c__x002e__x0020__x017d_S>
    <Kateg_x00f3_ria_x0020_dokumentu xmlns="91b9949b-5dfd-4ef3-82d3-bb3ab05040e4">Biznisová</Kateg_x00f3_ria_x0020_dokumentu>
    <Stav_x0020_dokumentu xmlns="91b9949b-5dfd-4ef3-82d3-bb3ab05040e4">Finálny</Stav_x0020_dokumentu>
    <Typ_x0020_dokumentu xmlns="91b9949b-5dfd-4ef3-82d3-bb3ab05040e4">Implementačný plán</Typ_x0020_dokumentu>
    <OVM xmlns="91b9949b-5dfd-4ef3-82d3-bb3ab05040e4">Prierezová</OVM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CCE2D43C23032499A96FBE2FCC4A417" ma:contentTypeVersion="17" ma:contentTypeDescription="Umožňuje vytvoriť nový dokument." ma:contentTypeScope="" ma:versionID="1f571497830d25165c682bc03b91d116">
  <xsd:schema xmlns:xsd="http://www.w3.org/2001/XMLSchema" xmlns:xs="http://www.w3.org/2001/XMLSchema" xmlns:p="http://schemas.microsoft.com/office/2006/metadata/properties" xmlns:ns2="91b9949b-5dfd-4ef3-82d3-bb3ab05040e4" xmlns:ns3="84e1754a-53bb-4b55-b4c3-1761cd2ac3c2" targetNamespace="http://schemas.microsoft.com/office/2006/metadata/properties" ma:root="true" ma:fieldsID="d4525b7bc3e1804dc791692030e8b94e" ns2:_="" ns3:_="">
    <xsd:import namespace="91b9949b-5dfd-4ef3-82d3-bb3ab05040e4"/>
    <xsd:import namespace="84e1754a-53bb-4b55-b4c3-1761cd2ac3c2"/>
    <xsd:element name="properties">
      <xsd:complexType>
        <xsd:sequence>
          <xsd:element name="documentManagement">
            <xsd:complexType>
              <xsd:all>
                <xsd:element ref="ns2:Typ_x0020_dokumentu"/>
                <xsd:element ref="ns2:OVM" minOccurs="0"/>
                <xsd:element ref="ns2:_x010c__x002e__x0020__x017d_S" minOccurs="0"/>
                <xsd:element ref="ns2:Stav_x0020_dokumentu" minOccurs="0"/>
                <xsd:element ref="ns2:Kateg_x00f3_ria_x0020_dokumentu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1b9949b-5dfd-4ef3-82d3-bb3ab05040e4" elementFormDefault="qualified">
    <xsd:import namespace="http://schemas.microsoft.com/office/2006/documentManagement/types"/>
    <xsd:import namespace="http://schemas.microsoft.com/office/infopath/2007/PartnerControls"/>
    <xsd:element name="Typ_x0020_dokumentu" ma:index="8" ma:displayName="Typ dokumentu" ma:default="-Vyber typ-" ma:format="Dropdown" ma:internalName="Typ_x0020_dokumentu">
      <xsd:simpleType>
        <xsd:restriction base="dms:Choice">
          <xsd:enumeration value="-Vyber typ-"/>
          <xsd:enumeration value="Analýza - dátové integrácie"/>
          <xsd:enumeration value="Analýza - formulárov"/>
          <xsd:enumeration value="CJ"/>
          <xsd:enumeration value="Implementačný plán"/>
          <xsd:enumeration value="Interaktívny sprievodca"/>
          <xsd:enumeration value="Investičný plán"/>
          <xsd:enumeration value="Komunikačná matica"/>
          <xsd:enumeration value="KRImP - č. A"/>
          <xsd:enumeration value="KRImP - č. B"/>
          <xsd:enumeration value="KRImP - KS a AS"/>
          <xsd:enumeration value="KRImP - príloha"/>
          <xsd:enumeration value="KRImP - PPPT"/>
          <xsd:enumeration value="KRImP - PZP"/>
          <xsd:enumeration value="Legislatíva"/>
          <xsd:enumeration value="Návod"/>
          <xsd:enumeration value="Návod - nahrávka"/>
          <xsd:enumeration value="OneNote"/>
          <xsd:enumeration value="Proces"/>
          <xsd:enumeration value="Prototyp/MockUP"/>
          <xsd:enumeration value="RACI matica"/>
          <xsd:enumeration value="Report"/>
          <xsd:enumeration value="Riešiteľské stretnutie"/>
          <xsd:enumeration value="Riešiteľské stretnutie - nahrávka"/>
          <xsd:enumeration value="Roadmapa"/>
          <xsd:enumeration value="Rozpočet"/>
          <xsd:enumeration value="RV - Podklady"/>
          <xsd:enumeration value="RV - Zasadnutia"/>
          <xsd:enumeration value="RV - Zloženie"/>
          <xsd:enumeration value="RV - Štatút"/>
          <xsd:enumeration value="Zmluva - Integrácie"/>
          <xsd:enumeration value="Zmluva - Prostriedky"/>
          <xsd:enumeration value="Zoznam úloh"/>
          <xsd:enumeration value="Žiadosť"/>
          <xsd:enumeration value="Projektový plán"/>
          <xsd:enumeration value="Centrálne komponenty"/>
        </xsd:restriction>
      </xsd:simpleType>
    </xsd:element>
    <xsd:element name="OVM" ma:index="9" nillable="true" ma:displayName="OVM" ma:default="-Vyber OVM-" ma:format="Dropdown" ma:internalName="OVM">
      <xsd:simpleType>
        <xsd:restriction base="dms:Choice">
          <xsd:enumeration value="-Vyber OVM-"/>
          <xsd:enumeration value="DEUS"/>
          <xsd:enumeration value="MD"/>
          <xsd:enumeration value="MIRRI"/>
          <xsd:enumeration value="MPRV"/>
          <xsd:enumeration value="MPSVR"/>
          <xsd:enumeration value="MŠVVaM"/>
          <xsd:enumeration value="MV"/>
          <xsd:enumeration value="MZ"/>
          <xsd:enumeration value="NCZI"/>
          <xsd:enumeration value="Prierezová"/>
          <xsd:enumeration value="SP"/>
          <xsd:enumeration value="ŠÚ"/>
          <xsd:enumeration value="ŠVPS"/>
          <xsd:enumeration value="ÚGKK"/>
          <xsd:enumeration value="ÚVZ"/>
        </xsd:restriction>
      </xsd:simpleType>
    </xsd:element>
    <xsd:element name="_x010c__x002e__x0020__x017d_S" ma:index="10" nillable="true" ma:displayName="Č. ŽS" ma:default="-Vyber č. ŽS-" ma:format="Dropdown" ma:internalName="_x010c__x002e__x0020__x017d_S">
      <xsd:simpleType>
        <xsd:restriction base="dms:Choice">
          <xsd:enumeration value="-Vyber č. ŽS-"/>
          <xsd:enumeration value="1"/>
          <xsd:enumeration value="2"/>
          <xsd:enumeration value="3"/>
          <xsd:enumeration value="4"/>
          <xsd:enumeration value="5"/>
          <xsd:enumeration value="6"/>
          <xsd:enumeration value="7"/>
          <xsd:enumeration value="8"/>
          <xsd:enumeration value="9"/>
          <xsd:enumeration value="10"/>
          <xsd:enumeration value="11"/>
          <xsd:enumeration value="12"/>
          <xsd:enumeration value="13"/>
          <xsd:enumeration value="14"/>
          <xsd:enumeration value="15"/>
          <xsd:enumeration value="16"/>
          <xsd:enumeration value="Prierezová"/>
        </xsd:restriction>
      </xsd:simpleType>
    </xsd:element>
    <xsd:element name="Stav_x0020_dokumentu" ma:index="11" nillable="true" ma:displayName="Stav dokumentu" ma:default="-Vyber stav-" ma:format="Dropdown" ma:internalName="Stav_x0020_dokumentu">
      <xsd:simpleType>
        <xsd:restriction base="dms:Choice">
          <xsd:enumeration value="-Vyber stav-"/>
          <xsd:enumeration value="Archivovaný"/>
          <xsd:enumeration value="Finálny"/>
          <xsd:enumeration value="Nový"/>
          <xsd:enumeration value="Rozpracovaný"/>
          <xsd:enumeration value="Schválený"/>
          <xsd:enumeration value="Projektový plán"/>
        </xsd:restriction>
      </xsd:simpleType>
    </xsd:element>
    <xsd:element name="Kateg_x00f3_ria_x0020_dokumentu" ma:index="12" ma:displayName="Kategória dokumentu" ma:default="-Vyber kategóriu-" ma:format="Dropdown" ma:internalName="Kateg_x00f3_ria_x0020_dokumentu">
      <xsd:simpleType>
        <xsd:restriction base="dms:Choice">
          <xsd:enumeration value="-Vyber kategóriu-"/>
          <xsd:enumeration value="Biznisová"/>
          <xsd:enumeration value="Implementačná"/>
          <xsd:enumeration value="Investičná"/>
          <xsd:enumeration value="Riadiaca"/>
          <xsd:enumeration value="Vzor"/>
        </xsd:restriction>
      </xsd:simpleType>
    </xsd:element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Značky obrázka" ma:readOnly="false" ma:fieldId="{5cf76f15-5ced-4ddc-b409-7134ff3c332f}" ma:taxonomyMulti="true" ma:sspId="823deb3c-b9f3-4fad-b534-fe0741e7144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e1754a-53bb-4b55-b4c3-1761cd2ac3c2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2943a73c-f20c-48ea-99f7-8b073b74d33b}" ma:internalName="TaxCatchAll" ma:showField="CatchAllData" ma:web="84e1754a-53bb-4b55-b4c3-1761cd2ac3c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25EF3C5-1A5C-4510-93E3-1B0C0217C36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5D5AF8E-DE5E-4736-BE53-F58059D0CB6C}">
  <ds:schemaRefs>
    <ds:schemaRef ds:uri="http://schemas.microsoft.com/office/2006/metadata/properties"/>
    <ds:schemaRef ds:uri="http://schemas.microsoft.com/office/infopath/2007/PartnerControls"/>
    <ds:schemaRef ds:uri="84e1754a-53bb-4b55-b4c3-1761cd2ac3c2"/>
    <ds:schemaRef ds:uri="91b9949b-5dfd-4ef3-82d3-bb3ab05040e4"/>
  </ds:schemaRefs>
</ds:datastoreItem>
</file>

<file path=customXml/itemProps3.xml><?xml version="1.0" encoding="utf-8"?>
<ds:datastoreItem xmlns:ds="http://schemas.openxmlformats.org/officeDocument/2006/customXml" ds:itemID="{B1E68A25-F97F-4300-8DF2-8C2D76E527E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1b9949b-5dfd-4ef3-82d3-bb3ab05040e4"/>
    <ds:schemaRef ds:uri="84e1754a-53bb-4b55-b4c3-1761cd2ac3c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Implementačný plán ŽS2_RV202412</vt:lpstr>
      <vt:lpstr>zavislosti</vt:lpstr>
      <vt:lpstr>Roadmapa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2024-12-11T09:40:27Z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0x0101006CCE2D43C23032499A96FBE2FCC4A417</vt:lpwstr>
  </property>
  <property fmtid="{D5CDD505-2E9C-101B-9397-08002B2CF9AE}" pid="3" name="WorkbookGuid">
    <vt:lpwstr>2d02f13f-4c41-418f-bec7-68f6ef1d6849</vt:lpwstr>
  </property>
  <property fmtid="{D5CDD505-2E9C-101B-9397-08002B2CF9AE}" pid="4" name="MediaServiceImageTags">
    <vt:lpwstr/>
  </property>
  <property fmtid="{D5CDD505-2E9C-101B-9397-08002B2CF9AE}" pid="5" name="_dlc_DocIdItemGuid">
    <vt:lpwstr>4ec46237-e03d-4a47-9372-58bf31e39cda</vt:lpwstr>
  </property>
</Properties>
</file>