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hilcikova\Downloads\"/>
    </mc:Choice>
  </mc:AlternateContent>
  <bookViews>
    <workbookView xWindow="0" yWindow="0" windowWidth="19200" windowHeight="6350" firstSheet="1" activeTab="1"/>
  </bookViews>
  <sheets>
    <sheet name="Zoznamy" sheetId="7" state="hidden" r:id="rId1"/>
    <sheet name="Implementacny plan ŽS 11" sheetId="3" r:id="rId2"/>
    <sheet name="Roadmapa" sheetId="15" r:id="rId3"/>
    <sheet name="pomocný hárok" sheetId="9" state="hidden" r:id="rId4"/>
  </sheets>
  <externalReferences>
    <externalReference r:id="rId5"/>
  </externalReferences>
  <definedNames>
    <definedName name="_xlnm._FilterDatabase" localSheetId="1" hidden="1">'Implementacny plan ŽS 11'!$A$2:$P$61</definedName>
    <definedName name="_xlnm._FilterDatabase" localSheetId="2" hidden="1">Roadmapa!$A$1:$N$1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5" l="1"/>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G2" i="15"/>
  <c r="E2" i="15"/>
  <c r="I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6" i="15"/>
  <c r="I57" i="15"/>
  <c r="I58" i="15"/>
  <c r="I59" i="15"/>
  <c r="I60" i="15"/>
  <c r="I55" i="15"/>
  <c r="H56" i="15" l="1"/>
  <c r="H45" i="15"/>
  <c r="H53" i="15"/>
  <c r="H55" i="15"/>
  <c r="H54" i="15"/>
  <c r="H57" i="15"/>
  <c r="H46" i="15"/>
  <c r="H58" i="15"/>
  <c r="H59" i="15"/>
  <c r="H60" i="15"/>
  <c r="G56" i="15"/>
  <c r="G45" i="15"/>
  <c r="G53" i="15"/>
  <c r="G55" i="15"/>
  <c r="G54" i="15"/>
  <c r="G57" i="15"/>
  <c r="G46" i="15"/>
  <c r="G58" i="15"/>
  <c r="G59" i="15"/>
  <c r="G60"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7" i="15"/>
  <c r="H48" i="15"/>
  <c r="H49" i="15"/>
  <c r="H50" i="15"/>
  <c r="H51" i="15"/>
  <c r="H52" i="15"/>
  <c r="N60" i="15" l="1"/>
  <c r="M60" i="15"/>
  <c r="L60" i="15"/>
  <c r="K60" i="15"/>
  <c r="J60" i="15"/>
  <c r="N59" i="15"/>
  <c r="M59" i="15"/>
  <c r="L59" i="15"/>
  <c r="K59" i="15"/>
  <c r="J59" i="15"/>
  <c r="N58" i="15"/>
  <c r="M58" i="15"/>
  <c r="L58" i="15"/>
  <c r="K58" i="15"/>
  <c r="J58" i="15"/>
  <c r="N46" i="15"/>
  <c r="M46" i="15"/>
  <c r="L46" i="15"/>
  <c r="K46" i="15"/>
  <c r="J46" i="15"/>
  <c r="N57" i="15"/>
  <c r="M57" i="15"/>
  <c r="L57" i="15"/>
  <c r="K57" i="15"/>
  <c r="J57" i="15"/>
  <c r="N54" i="15"/>
  <c r="M54" i="15"/>
  <c r="L54" i="15"/>
  <c r="K54" i="15"/>
  <c r="J54" i="15"/>
  <c r="N55" i="15"/>
  <c r="M55" i="15"/>
  <c r="L55" i="15"/>
  <c r="K55" i="15"/>
  <c r="J55" i="15"/>
  <c r="N53" i="15"/>
  <c r="M53" i="15"/>
  <c r="L53" i="15"/>
  <c r="K53" i="15"/>
  <c r="J53" i="15"/>
  <c r="N45" i="15"/>
  <c r="M45" i="15"/>
  <c r="L45" i="15"/>
  <c r="K45" i="15"/>
  <c r="J45" i="15"/>
  <c r="N56" i="15"/>
  <c r="M56" i="15"/>
  <c r="L56" i="15"/>
  <c r="K56" i="15"/>
  <c r="J56" i="15"/>
  <c r="J49" i="15"/>
  <c r="K49" i="15"/>
  <c r="L49" i="15"/>
  <c r="M49" i="15"/>
  <c r="N49" i="15"/>
  <c r="J50" i="15"/>
  <c r="K50" i="15"/>
  <c r="L50" i="15"/>
  <c r="M50" i="15"/>
  <c r="N50" i="15"/>
  <c r="J51" i="15"/>
  <c r="K51" i="15"/>
  <c r="L51" i="15"/>
  <c r="M51" i="15"/>
  <c r="N51" i="15"/>
  <c r="J52" i="15"/>
  <c r="K52" i="15"/>
  <c r="L52" i="15"/>
  <c r="M52" i="15"/>
  <c r="N52" i="15"/>
  <c r="J44" i="15"/>
  <c r="K44" i="15"/>
  <c r="L44" i="15"/>
  <c r="M44" i="15"/>
  <c r="N44" i="15"/>
  <c r="J47" i="15"/>
  <c r="K47" i="15"/>
  <c r="L47" i="15"/>
  <c r="M47" i="15"/>
  <c r="N47" i="15"/>
  <c r="J48" i="15"/>
  <c r="K48" i="15"/>
  <c r="L48" i="15"/>
  <c r="M48" i="15"/>
  <c r="N48" i="15"/>
  <c r="J6" i="15"/>
  <c r="K6" i="15"/>
  <c r="L6" i="15"/>
  <c r="M6" i="15"/>
  <c r="N6" i="15"/>
  <c r="J7" i="15"/>
  <c r="K7" i="15"/>
  <c r="L7" i="15"/>
  <c r="M7" i="15"/>
  <c r="N7" i="15"/>
  <c r="J8" i="15"/>
  <c r="K8" i="15"/>
  <c r="L8" i="15"/>
  <c r="M8" i="15"/>
  <c r="N8" i="15"/>
  <c r="J9" i="15"/>
  <c r="K9" i="15"/>
  <c r="L9" i="15"/>
  <c r="M9" i="15"/>
  <c r="N9" i="15"/>
  <c r="J10" i="15"/>
  <c r="K10" i="15"/>
  <c r="L10" i="15"/>
  <c r="M10" i="15"/>
  <c r="N10" i="15"/>
  <c r="J11" i="15"/>
  <c r="K11" i="15"/>
  <c r="L11" i="15"/>
  <c r="M11" i="15"/>
  <c r="N11" i="15"/>
  <c r="J12" i="15"/>
  <c r="K12" i="15"/>
  <c r="L12" i="15"/>
  <c r="M12" i="15"/>
  <c r="N12" i="15"/>
  <c r="J13" i="15"/>
  <c r="K13" i="15"/>
  <c r="L13" i="15"/>
  <c r="M13" i="15"/>
  <c r="N13" i="15"/>
  <c r="J14" i="15"/>
  <c r="K14" i="15"/>
  <c r="L14" i="15"/>
  <c r="M14" i="15"/>
  <c r="N14" i="15"/>
  <c r="J15" i="15"/>
  <c r="K15" i="15"/>
  <c r="L15" i="15"/>
  <c r="M15" i="15"/>
  <c r="N15" i="15"/>
  <c r="J16" i="15"/>
  <c r="K16" i="15"/>
  <c r="L16" i="15"/>
  <c r="M16" i="15"/>
  <c r="N16" i="15"/>
  <c r="J17" i="15"/>
  <c r="K17" i="15"/>
  <c r="L17" i="15"/>
  <c r="M17" i="15"/>
  <c r="N17" i="15"/>
  <c r="J18" i="15"/>
  <c r="K18" i="15"/>
  <c r="L18" i="15"/>
  <c r="M18" i="15"/>
  <c r="N18" i="15"/>
  <c r="J19" i="15"/>
  <c r="K19" i="15"/>
  <c r="L19" i="15"/>
  <c r="M19" i="15"/>
  <c r="N19" i="15"/>
  <c r="J20" i="15"/>
  <c r="K20" i="15"/>
  <c r="L20" i="15"/>
  <c r="M20" i="15"/>
  <c r="N20" i="15"/>
  <c r="J21" i="15"/>
  <c r="K21" i="15"/>
  <c r="L21" i="15"/>
  <c r="M21" i="15"/>
  <c r="N21" i="15"/>
  <c r="J22" i="15"/>
  <c r="K22" i="15"/>
  <c r="L22" i="15"/>
  <c r="M22" i="15"/>
  <c r="N22" i="15"/>
  <c r="J23" i="15"/>
  <c r="K23" i="15"/>
  <c r="L23" i="15"/>
  <c r="M23" i="15"/>
  <c r="N23" i="15"/>
  <c r="J24" i="15"/>
  <c r="K24" i="15"/>
  <c r="L24" i="15"/>
  <c r="M24" i="15"/>
  <c r="N24" i="15"/>
  <c r="J25" i="15"/>
  <c r="K25" i="15"/>
  <c r="L25" i="15"/>
  <c r="M25" i="15"/>
  <c r="N25" i="15"/>
  <c r="J26" i="15"/>
  <c r="K26" i="15"/>
  <c r="L26" i="15"/>
  <c r="M26" i="15"/>
  <c r="N26" i="15"/>
  <c r="J27" i="15"/>
  <c r="K27" i="15"/>
  <c r="L27" i="15"/>
  <c r="M27" i="15"/>
  <c r="N27" i="15"/>
  <c r="J28" i="15"/>
  <c r="K28" i="15"/>
  <c r="L28" i="15"/>
  <c r="M28" i="15"/>
  <c r="N28" i="15"/>
  <c r="J29" i="15"/>
  <c r="K29" i="15"/>
  <c r="L29" i="15"/>
  <c r="M29" i="15"/>
  <c r="N29" i="15"/>
  <c r="J30" i="15"/>
  <c r="K30" i="15"/>
  <c r="L30" i="15"/>
  <c r="M30" i="15"/>
  <c r="N30" i="15"/>
  <c r="J31" i="15"/>
  <c r="K31" i="15"/>
  <c r="L31" i="15"/>
  <c r="M31" i="15"/>
  <c r="N31" i="15"/>
  <c r="J32" i="15"/>
  <c r="K32" i="15"/>
  <c r="L32" i="15"/>
  <c r="M32" i="15"/>
  <c r="N32" i="15"/>
  <c r="J33" i="15"/>
  <c r="K33" i="15"/>
  <c r="L33" i="15"/>
  <c r="M33" i="15"/>
  <c r="N33" i="15"/>
  <c r="J34" i="15"/>
  <c r="K34" i="15"/>
  <c r="L34" i="15"/>
  <c r="M34" i="15"/>
  <c r="N34" i="15"/>
  <c r="J35" i="15"/>
  <c r="K35" i="15"/>
  <c r="L35" i="15"/>
  <c r="M35" i="15"/>
  <c r="N35" i="15"/>
  <c r="J36" i="15"/>
  <c r="K36" i="15"/>
  <c r="L36" i="15"/>
  <c r="M36" i="15"/>
  <c r="N36" i="15"/>
  <c r="J37" i="15"/>
  <c r="K37" i="15"/>
  <c r="L37" i="15"/>
  <c r="M37" i="15"/>
  <c r="N37" i="15"/>
  <c r="J38" i="15"/>
  <c r="K38" i="15"/>
  <c r="L38" i="15"/>
  <c r="M38" i="15"/>
  <c r="N38" i="15"/>
  <c r="J39" i="15"/>
  <c r="K39" i="15"/>
  <c r="L39" i="15"/>
  <c r="M39" i="15"/>
  <c r="N39" i="15"/>
  <c r="J40" i="15"/>
  <c r="K40" i="15"/>
  <c r="L40" i="15"/>
  <c r="M40" i="15"/>
  <c r="N40" i="15"/>
  <c r="J41" i="15"/>
  <c r="K41" i="15"/>
  <c r="L41" i="15"/>
  <c r="M41" i="15"/>
  <c r="N41" i="15"/>
  <c r="J42" i="15"/>
  <c r="K42" i="15"/>
  <c r="L42" i="15"/>
  <c r="M42" i="15"/>
  <c r="N42" i="15"/>
  <c r="J43" i="15"/>
  <c r="K43" i="15"/>
  <c r="L43" i="15"/>
  <c r="M43" i="15"/>
  <c r="N43" i="15"/>
  <c r="J3" i="15"/>
  <c r="K3" i="15"/>
  <c r="L3" i="15"/>
  <c r="M3" i="15"/>
  <c r="N3" i="15"/>
  <c r="J4" i="15"/>
  <c r="K4" i="15"/>
  <c r="L4" i="15"/>
  <c r="M4" i="15"/>
  <c r="N4" i="15"/>
  <c r="J5" i="15"/>
  <c r="K5" i="15"/>
  <c r="L5" i="15"/>
  <c r="M5" i="15"/>
  <c r="N5" i="15"/>
  <c r="I2" i="15"/>
  <c r="H2" i="15"/>
  <c r="G3" i="15"/>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7" i="15"/>
  <c r="G48" i="15"/>
  <c r="G49" i="15"/>
  <c r="G50" i="15"/>
  <c r="G51" i="15"/>
  <c r="G52" i="1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7" i="15"/>
  <c r="E48" i="15"/>
  <c r="E49" i="15"/>
  <c r="E50" i="15"/>
  <c r="E51" i="15"/>
  <c r="E52" i="15"/>
  <c r="N2" i="15" l="1"/>
  <c r="J2" i="15"/>
  <c r="M2" i="15"/>
  <c r="L2" i="15"/>
  <c r="K2" i="15"/>
</calcChain>
</file>

<file path=xl/sharedStrings.xml><?xml version="1.0" encoding="utf-8"?>
<sst xmlns="http://schemas.openxmlformats.org/spreadsheetml/2006/main" count="1065" uniqueCount="407">
  <si>
    <t>MOSCOW</t>
  </si>
  <si>
    <t>Must have / Nice to have</t>
  </si>
  <si>
    <t>Typ BP</t>
  </si>
  <si>
    <t>Skratky</t>
  </si>
  <si>
    <t>Význam skratky</t>
  </si>
  <si>
    <t>Must have</t>
  </si>
  <si>
    <t>Návody</t>
  </si>
  <si>
    <t>ŠIS</t>
  </si>
  <si>
    <t>Školský informačný systém</t>
  </si>
  <si>
    <t>Shold have</t>
  </si>
  <si>
    <t>Nice to have</t>
  </si>
  <si>
    <t>eFormuláre</t>
  </si>
  <si>
    <t>Portál prihlášok</t>
  </si>
  <si>
    <t>webový portál - elektronické prihlášky -  s rozhraním pre rodičov/zákonných zástupcov, školy, MŠVVaM, Obce/mestá/RÚŠS</t>
  </si>
  <si>
    <t>Could have</t>
  </si>
  <si>
    <t>Notifikácie</t>
  </si>
  <si>
    <t>Centrálna prihláška</t>
  </si>
  <si>
    <t>server MŠVVaM určený pre zber, uchovávanie, zdieľanie údajov z elektronických prihlášok</t>
  </si>
  <si>
    <t>Will not have</t>
  </si>
  <si>
    <t>Osobná zóna mÚPVS</t>
  </si>
  <si>
    <t>ŠP</t>
  </si>
  <si>
    <t>Špecializovaný portál</t>
  </si>
  <si>
    <t>Autentifikácia</t>
  </si>
  <si>
    <t>OE</t>
  </si>
  <si>
    <t>Objekt evidencie</t>
  </si>
  <si>
    <t>Autorizácia</t>
  </si>
  <si>
    <t>EvuPP</t>
  </si>
  <si>
    <t>Evidenčný systém pre zariadenia poradenstva a prevencie</t>
  </si>
  <si>
    <t>Orchestrátor/ event</t>
  </si>
  <si>
    <t>ZPP</t>
  </si>
  <si>
    <t>Zariadenia poradenstva a prevencie</t>
  </si>
  <si>
    <t>Rozhodnutia</t>
  </si>
  <si>
    <t>CPP</t>
  </si>
  <si>
    <t>Centrum poradenstva a prevencie</t>
  </si>
  <si>
    <t>Vyhľadávanie</t>
  </si>
  <si>
    <t>ŠCPP</t>
  </si>
  <si>
    <t>Špecializované centrum poradenstva a prevencie</t>
  </si>
  <si>
    <t>Informačné systémy</t>
  </si>
  <si>
    <t>Zbernica</t>
  </si>
  <si>
    <t>Integrácia</t>
  </si>
  <si>
    <t>Autorizácia autentifikáciou</t>
  </si>
  <si>
    <t>Proces/ Legislatíva</t>
  </si>
  <si>
    <t>Správy eDesk</t>
  </si>
  <si>
    <t>Kalendár</t>
  </si>
  <si>
    <t>Reporting</t>
  </si>
  <si>
    <t>Platobný modul</t>
  </si>
  <si>
    <t>MIRRI</t>
  </si>
  <si>
    <t>Implementačný plán ŽS 11 Materská škola</t>
  </si>
  <si>
    <t>Kde sa to deje z pohľadu používateľa</t>
  </si>
  <si>
    <t>Číslo BP</t>
  </si>
  <si>
    <t>OVM_projekt _zapojené OVM</t>
  </si>
  <si>
    <t>Číslo oblasti</t>
  </si>
  <si>
    <t>User story</t>
  </si>
  <si>
    <t>MMP</t>
  </si>
  <si>
    <t>Názov biznis požiadavky</t>
  </si>
  <si>
    <t>Popis biznis požiadavky</t>
  </si>
  <si>
    <t>Kritickosť
(must have, nice to have)</t>
  </si>
  <si>
    <t>Dopad na legislatívu</t>
  </si>
  <si>
    <t>Architektúra</t>
  </si>
  <si>
    <t>Termín 
Produkcia</t>
  </si>
  <si>
    <t>Číslo BP z centrálneho katalógu ŽS závislosti</t>
  </si>
  <si>
    <t>Zhodné BP s inými ŽS</t>
  </si>
  <si>
    <t>Poznámky</t>
  </si>
  <si>
    <t>IS DCOM</t>
  </si>
  <si>
    <t>ŽS11_BP_01</t>
  </si>
  <si>
    <t>DEUS</t>
  </si>
  <si>
    <t>ŽS11_01_Prijímanie do MŠ</t>
  </si>
  <si>
    <t>Ako úradník obce potrebujem mať k dispozícii zoznam predškolských zariadení (MŠ, škôlky).</t>
  </si>
  <si>
    <t>Áno</t>
  </si>
  <si>
    <t>Zoznam všetkých MŠ, na ktorých môžu byť umiestnené deti v danej obci.</t>
  </si>
  <si>
    <t>Kompletný zoznam všetkých predškolských zariadení obecné, súkromné, cirkevné, štátne. Súčasťou zoznamu bude aj príznak oprávnených poskytovateľov povinného predprimárneho vzdelávania a kapacita jednotlivých zariadení (nice to have).</t>
  </si>
  <si>
    <t>Potrebná analýza</t>
  </si>
  <si>
    <t xml:space="preserve">Vytvorenie integračného rozhrania pre pravidelné dávkové spracovania zoznamu všetkých predškolských zariadení v SR. Primárne zdrojové dáta poskytne ministerstvo školstva. </t>
  </si>
  <si>
    <t>Q2/2025</t>
  </si>
  <si>
    <t>ŽS_CBP_9</t>
  </si>
  <si>
    <t>ŽS11_BP_02</t>
  </si>
  <si>
    <t xml:space="preserve">Ako úradník obce potrebujem mať k dispozícii zoznam žiakov s trvalým pobytom v obci. </t>
  </si>
  <si>
    <t>Vytvorenie zoznamu žiakov s trvalým pobytom v obci s informáciou, ktoré škôlky navštevujú. Informácia bude obsahovať názov škôlky.</t>
  </si>
  <si>
    <t>Zoznam bude obsahovať všetky deti danej obce a ich rozmiestnenie na predškolských zariadeniach príslušnej samosprávy (obec).</t>
  </si>
  <si>
    <t xml:space="preserve">Vytvorenie integračného rozhrania pre pravidelné dávkové spracovania zoznamu detí s trvalým pobytom v obci. Primárne zdrojové dáta poskytne ministerstvo školstva. </t>
  </si>
  <si>
    <t>ŽS11_BP_03</t>
  </si>
  <si>
    <t>Ako úradník obce potrebujem mať k dispozícii zoznam žiakov s trvalým pobytom mimo obce.</t>
  </si>
  <si>
    <t>Nie</t>
  </si>
  <si>
    <t>Vytvorenie zoznamu žiakov s trvalým pobytom mimo mojej obce s informáciou, ktoré škôlky navštevujú. Informácia bude obsahovať názov škôlky. Informácie o žiakoch mimo trvalého pobytu mojej obce budú primerane anonymizované (potrebujeme identifikovať obec odkiaľ žiak pochádza, škôlku ktorú na obci navštevuje).</t>
  </si>
  <si>
    <t>Zoznam bude obsahovať počet žiakov mimo obce a ich rozmiestnenie v materských školách zriaďované príslušnou obcou.</t>
  </si>
  <si>
    <t xml:space="preserve">Legislatívne oprávnenie na individualizované údaje zo škôl, pre ktoré obec nie je zriaďovateľom
</t>
  </si>
  <si>
    <t xml:space="preserve">Vytvorenie integračného rozhrania pre pravidelné dávkové spracovania zoznamu detí s trvalým pobytom mimo obce. Primárne zdrojové dáta poskytne ministerstvo školstva. </t>
  </si>
  <si>
    <t>Q4/2025</t>
  </si>
  <si>
    <t>ŽS11_BP_04</t>
  </si>
  <si>
    <t>Ako úradník obce potrebujem mať k dispozícii presné štatistické a individualizované prehľady o tom, aké predškolské zariadenia navštevujú žiaci s trvalým pobytom na území obce.</t>
  </si>
  <si>
    <t>Analýza a vyhodnotenie dát pre potreby vizualizovania dát pre obce.</t>
  </si>
  <si>
    <t>Zoznam na základe potreby obecných záležitostí v zmysle fungovania obce.</t>
  </si>
  <si>
    <t>Legislatívne oprávnenie na individualizované údaje zo škôl, pre ktoré obec nie je zriaďovateľom. Obce majú povinnosť iba kontrolovať že dieťa plní PPV/PŠD, nie robiť vizualizácie.</t>
  </si>
  <si>
    <t>DEUS nemá fixnú požiadavku na integráciu - zdroj dát bude buď CSRÚ a v prípade ak CSRÚ nebude mať potrebné dáta tak bude potrebné napojiť sa priamo na MŠVVaM 
- Predmetom dátovej analýzy</t>
  </si>
  <si>
    <t>ŽS11_BP_05</t>
  </si>
  <si>
    <t>Ako úradník obce potrebujem mať k dispozícii presné štatistické prehľady o tom, aké škôlky v obci navštevujú žiaci s trvalým pobytom mimo územia obce.</t>
  </si>
  <si>
    <t>Legislatívne oprávnenie na individualizované údaje zo škôl, pre ktoré obec nie je zriaďovateľom.Obce majú povinnosť iba kontrolovať že dieťa plní PPV/PŠD, nie robiť vizualizácie.</t>
  </si>
  <si>
    <t>eZdravie</t>
  </si>
  <si>
    <t>ŽS11_BP_07</t>
  </si>
  <si>
    <t>NCZI</t>
  </si>
  <si>
    <t>ŽS11_02_Doručenie lekárskeho potvrdenia predškolskému zariadeniu</t>
  </si>
  <si>
    <r>
      <t xml:space="preserve">Chcem ako rodič mať elektronickú formu podávania </t>
    </r>
    <r>
      <rPr>
        <b/>
        <sz val="12"/>
        <color theme="8" tint="-0.249977111117893"/>
        <rFont val="Calibri"/>
        <family val="2"/>
        <charset val="238"/>
      </rPr>
      <t xml:space="preserve">ospravedlneniek </t>
    </r>
    <r>
      <rPr>
        <sz val="12"/>
        <color theme="8" tint="-0.249977111117893"/>
        <rFont val="Calibri"/>
        <family val="2"/>
        <charset val="238"/>
      </rPr>
      <t>neprítomnosti dieťaťa a iné potvrdenia na žiadosť súvisiace so zdravotným stavom</t>
    </r>
  </si>
  <si>
    <r>
      <t xml:space="preserve">Výmena dát medzi NCZI a IS MŠVVaM
</t>
    </r>
    <r>
      <rPr>
        <b/>
        <sz val="12"/>
        <color theme="8" tint="-0.249977111117893"/>
        <rFont val="Calibri"/>
        <family val="2"/>
        <charset val="238"/>
      </rPr>
      <t>(od NCZI do MŠVVaM)</t>
    </r>
  </si>
  <si>
    <t xml:space="preserve">Na žiadosť rodiča bude mať možnosť poskytovateľ zdravotnej staroslivosti (zastúpený lekárom/sestrou ako ošetrujúci zdravotnícky pracovník) vystaviť elektronickú formu zaznamenania ospravedlnenia (vyradenie z kolektívu) neprítomnosti dieťaťa a súčasne na žiadosť rodiča mať možnosť vystaviť ďalšie potvrdenia súvisiace so vzniknutým zdravotným stavom dieťaťa (potvrdenie na vyžiadanie).
</t>
  </si>
  <si>
    <t xml:space="preserve">V Zákone č. 153/2023 Z. z. o NZIS​  sa doplní príslušný register/dataset a IS MŠVVaM ako konzument dát </t>
  </si>
  <si>
    <t>Q1/2026</t>
  </si>
  <si>
    <t>spoločná požiadavka pre ŽS11, ŽS12 a ŽS13</t>
  </si>
  <si>
    <t> </t>
  </si>
  <si>
    <t>ŽS11_BP_08</t>
  </si>
  <si>
    <t>Register detí, žiakov a poslucháčov</t>
  </si>
  <si>
    <t>Integrácia NCZI na register detí, žiakov a poslucháčov.</t>
  </si>
  <si>
    <t>V Zákone č. 153/2023 Z. z. o NZIS​ sa doplní príslušný register/dataset</t>
  </si>
  <si>
    <t>ŽS11_BP_09</t>
  </si>
  <si>
    <r>
      <t>Chcem vystaviť žiadosť potvrdenia na vyžiadanie (</t>
    </r>
    <r>
      <rPr>
        <b/>
        <sz val="12"/>
        <color theme="8" tint="-0.249977111117893"/>
        <rFont val="Calibri"/>
        <family val="2"/>
        <charset val="238"/>
      </rPr>
      <t>ospravedlnenie</t>
    </r>
    <r>
      <rPr>
        <sz val="12"/>
        <color theme="8" tint="-0.249977111117893"/>
        <rFont val="Calibri"/>
        <family val="2"/>
        <charset val="238"/>
      </rPr>
      <t>/vyradenie z kolektívu) elektronicky bez potreby jej tlače a celú komunikáciu chcem riešiť elektronicky</t>
    </r>
  </si>
  <si>
    <r>
      <t>Doplnenie služieb a rozšírenie rozsahu dát zapisovaných do eZdravia (ADL schém) o potvrdenia na vyžiadanie (</t>
    </r>
    <r>
      <rPr>
        <b/>
        <sz val="12"/>
        <color theme="8" tint="-0.249977111117893"/>
        <rFont val="Calibri"/>
        <family val="2"/>
        <charset val="238"/>
        <scheme val="minor"/>
      </rPr>
      <t>ospravedlnenky</t>
    </r>
    <r>
      <rPr>
        <sz val="12"/>
        <color theme="8" tint="-0.249977111117893"/>
        <rFont val="Calibri"/>
        <family val="2"/>
        <charset val="238"/>
        <scheme val="minor"/>
      </rPr>
      <t>)</t>
    </r>
  </si>
  <si>
    <t>Bude nadefinovaný rozsah dát ktoré budú zapisovať poskytovatelia zdravotnej starostlivosti do ezdravia (NCZI), pre potreby potvrdení.</t>
  </si>
  <si>
    <r>
      <rPr>
        <b/>
        <sz val="12"/>
        <color theme="8" tint="-0.249977111117893"/>
        <rFont val="Calibri"/>
        <family val="2"/>
        <charset val="238"/>
      </rPr>
      <t xml:space="preserve">Prejdené na str. z NCZI 6.8.2024
</t>
    </r>
    <r>
      <rPr>
        <sz val="12"/>
        <color theme="8" tint="-0.249977111117893"/>
        <rFont val="Calibri"/>
        <family val="2"/>
        <charset val="238"/>
      </rPr>
      <t xml:space="preserve">Potenciálne legislatívna úprava súvisiaca s rozsahom zapisovaných dát  (Zákon č. 576/2004 Zákon o zdravotnej starostlivosti) </t>
    </r>
    <r>
      <rPr>
        <b/>
        <sz val="12"/>
        <color theme="8" tint="-0.249977111117893"/>
        <rFont val="Calibri"/>
        <family val="2"/>
        <charset val="238"/>
      </rPr>
      <t>- NCZI preverí so sekciou zdravia na MZSR.</t>
    </r>
  </si>
  <si>
    <t>ŽS11_BP_10</t>
  </si>
  <si>
    <r>
      <t xml:space="preserve">Chcem ako rodič mať elektronickú formu získania </t>
    </r>
    <r>
      <rPr>
        <b/>
        <sz val="12"/>
        <color theme="8" tint="-0.249977111117893"/>
        <rFont val="Calibri"/>
        <family val="2"/>
        <charset val="238"/>
      </rPr>
      <t>potvrdenia o zdravotnej spôsobilosti</t>
    </r>
    <r>
      <rPr>
        <sz val="12"/>
        <color theme="8" tint="-0.249977111117893"/>
        <rFont val="Calibri"/>
        <family val="2"/>
        <charset val="238"/>
      </rPr>
      <t xml:space="preserve"> k žiadosti o prijatie na školu</t>
    </r>
  </si>
  <si>
    <r>
      <t xml:space="preserve">Výmena dát medzi NCZI a IS MŠVVaV </t>
    </r>
    <r>
      <rPr>
        <b/>
        <sz val="12"/>
        <color theme="8" tint="-0.249977111117893"/>
        <rFont val="Calibri"/>
        <family val="2"/>
        <charset val="238"/>
      </rPr>
      <t xml:space="preserve"> 
(od NCZI do MŠVVaM)</t>
    </r>
  </si>
  <si>
    <t>Na žiadosť rodiča bude mať možnosť poskytovateľ zdravotnej staroslivosti (zastúpený všeobecným lekárom pre deti a dorast) vystaviť elektronickú formu potvrdenia o zdravotnej spôsobilosti k žiadosti o prijatie.</t>
  </si>
  <si>
    <t>ŽS11_BP_11</t>
  </si>
  <si>
    <t>Integrácia na register/evidenciu žiadostí a prihlášok.</t>
  </si>
  <si>
    <t>Integrácia na register/evidenciu žiadostí a prihlášok na školu so súhlasmi zákonných zástupcov.</t>
  </si>
  <si>
    <t>ŽS11_BP_12</t>
  </si>
  <si>
    <r>
      <t xml:space="preserve">Chcem doplniť k žiadosti (žiadosť o prijatie) </t>
    </r>
    <r>
      <rPr>
        <b/>
        <sz val="12"/>
        <color theme="8" tint="-0.249977111117893"/>
        <rFont val="Calibri"/>
        <family val="2"/>
        <charset val="238"/>
      </rPr>
      <t>potvrdenie zdravotnej spôsobilosti</t>
    </r>
    <r>
      <rPr>
        <sz val="12"/>
        <color theme="8" tint="-0.249977111117893"/>
        <rFont val="Calibri"/>
        <family val="2"/>
        <charset val="238"/>
      </rPr>
      <t xml:space="preserve"> elektronicky bez potreby jej tlače a celú komunikáciu chcem riešiť elektronicky</t>
    </r>
  </si>
  <si>
    <r>
      <t>Doplnenie služieb a rozšírenie rozsahu dát zapisovaných do eZdravia (ADL schém) o potvrdení o zdravotnej spôsobilosti (</t>
    </r>
    <r>
      <rPr>
        <b/>
        <sz val="12"/>
        <color theme="8" tint="-0.249977111117893"/>
        <rFont val="Calibri"/>
        <family val="2"/>
        <charset val="238"/>
        <scheme val="minor"/>
      </rPr>
      <t>žiadosť o prijatie</t>
    </r>
    <r>
      <rPr>
        <sz val="12"/>
        <color theme="8" tint="-0.249977111117893"/>
        <rFont val="Calibri"/>
        <family val="2"/>
        <charset val="238"/>
        <scheme val="minor"/>
      </rPr>
      <t>)</t>
    </r>
  </si>
  <si>
    <t>Nadefinovanie rozsahu dát pre potreby potvrdení ktoré majú byť zapisované do eZdravia.</t>
  </si>
  <si>
    <t>ŽS11_BP_14</t>
  </si>
  <si>
    <t>MŠVVaM</t>
  </si>
  <si>
    <t>Chcem ako rodič mať elektronickú formu získania potvrdenia o zdravotnej spôsobilosti k žiadosti o prijatie</t>
  </si>
  <si>
    <r>
      <t xml:space="preserve">Výmena dát medzi NCZI a IS MŠVVaM </t>
    </r>
    <r>
      <rPr>
        <b/>
        <sz val="12"/>
        <color theme="8" tint="-0.249977111117893"/>
        <rFont val="Calibri"/>
        <family val="2"/>
        <charset val="238"/>
      </rPr>
      <t xml:space="preserve"> 
(od MŠVVaM do NCZI)</t>
    </r>
  </si>
  <si>
    <t>Na žiadosť rodiča/zákonného zástupcu bude mať možnosť poskytovateľ zdravotnej staroslivosti (zastúpený všeobecným lekárom pre deti a dorast) vystaviť elektronickú formu potvrdenia o zdravotnej spôsobilosti</t>
  </si>
  <si>
    <t>Upraviť legislatívu tak, že NCZI bude konzumentom dát za prislúšny register:
- v zákone školskom - Ide o Zákon č. 245/2008 Z. z.o výchove a vzdelávaní (školský zákon) a o zmene a doplnení niektorých zákonov</t>
  </si>
  <si>
    <t>Spoločná požiadavka pre ŽS11, ŽS12 a ŽS13</t>
  </si>
  <si>
    <t>mÚPVS</t>
  </si>
  <si>
    <t>ŽS11_BP_15</t>
  </si>
  <si>
    <t>ŽS11_Prierezové</t>
  </si>
  <si>
    <t>Svoju komunikáciu so štátom chcem riadiť prostredníctvom ÚPVS</t>
  </si>
  <si>
    <t>Prehľad  žiadostí (výmena informácií s iEDU)</t>
  </si>
  <si>
    <t>Prehľad podaných žiadostí a ich stav na mÚPVS</t>
  </si>
  <si>
    <t>ŽS11_BP_16</t>
  </si>
  <si>
    <t>Ako rodič chcem nájsť informácie o predprimárnom vzdelávaní, o podmienkach prijímania a spôsobe podania žiadosti</t>
  </si>
  <si>
    <t>Interaktívny sprievodca s personalizovanými návodmi</t>
  </si>
  <si>
    <t>Na novom portáli bude publikovaný interaktívny sprievodca s rozhodovacím stromom a personalizovanými návodmi zodpovedajúcimi rôznym okolnostiam v rámci životnej situácie.</t>
  </si>
  <si>
    <t>ŽS_CBP_15</t>
  </si>
  <si>
    <t>ŽS11_BP_17</t>
  </si>
  <si>
    <t>Komplexný návod na riešenie životnej situácie</t>
  </si>
  <si>
    <t xml:space="preserve">Návody na mÚPVS + udržiavanie aktuálnosti obsahu návodov a ich súladu s informáciami uvedenými na špecializovaných portáloch OVM. </t>
  </si>
  <si>
    <t>mÚPVS-Modul riadenia obsahu webových stránok
mÚPVS-Modul vyhľadávanie a navigácia
mÚPVS-Modul portfólio klienta</t>
  </si>
  <si>
    <t>ŽS_CBP_14</t>
  </si>
  <si>
    <t>podobná požiadavka pre ŽS11, ŽS12 a ŽS13</t>
  </si>
  <si>
    <t>* Požiadavka nemá finančný dopad na funkcionalitu systému.
3.9.2024 MIRRI: BP presunutá z "Odstránených BP" späť do ImP, nakoľko je táto BP rovnaká ako aj pri ostatných ŽS</t>
  </si>
  <si>
    <t>iEDU</t>
  </si>
  <si>
    <t>ŽS11_BP_18</t>
  </si>
  <si>
    <t>Komplexný návod na riešenie životnej situácie a podanie žiadosti na špecializovanom portáli (ŠP)</t>
  </si>
  <si>
    <t>Verejná zóna s informáciami o prijímacom konaní do škôl, s návodmi na používanie elektronických žiadostí a iné</t>
  </si>
  <si>
    <t>Portál prihlášok - Verejná zóna
Rozhranie pre školy - CMS pre OVM</t>
  </si>
  <si>
    <t>ŽS11_BP_19</t>
  </si>
  <si>
    <t>Interaktívna mapa škôl</t>
  </si>
  <si>
    <t>Verejná zóna s interaktívnou mapou škôl s možnosťou overenia základných informácií (podmienky, termíny, kontakty) a podaním žiadosti o prijatie do MŠ</t>
  </si>
  <si>
    <t>Portál prihlášok - Verejná zóna</t>
  </si>
  <si>
    <t>Mapa škôl bude jedno riešenie (rozdiel je v type školy pre jednotlivé ŽS).</t>
  </si>
  <si>
    <t>ŽS11_BP_20</t>
  </si>
  <si>
    <t>Ako rodič chcem mať informáciu o tom, do ktorého školského obvodu patrí moje dieťa.</t>
  </si>
  <si>
    <t>Register spádových škôl</t>
  </si>
  <si>
    <t>Vytvorenie registra spádových škôl</t>
  </si>
  <si>
    <t>ms</t>
  </si>
  <si>
    <t>Názov a obsah BP vychádza zo zákona preto sa odlišuje od ŽS12</t>
  </si>
  <si>
    <t>ŽS11_BP_21</t>
  </si>
  <si>
    <t>Zber kapacít škôl</t>
  </si>
  <si>
    <t>Zber kapacít škôl za účelom sprístupnenia pre rodiča / zákonného zástupcu pre lepšie rozhodovanie o podaní žiadosti o prijatie na MŠ</t>
  </si>
  <si>
    <t>IS MZ SR,
IS Plánu výkonov,
Zber dát v RIS</t>
  </si>
  <si>
    <t>ŽS11_BP_22</t>
  </si>
  <si>
    <t>Chcem podať žiadosť elektronicky bez potreby jej tlače a celú komunikáciu chcem riešiť elektronicky</t>
  </si>
  <si>
    <t>Úprava IS v súvislosti s podaním elektronickej žiadosti o prijatie do MŠ (občan)</t>
  </si>
  <si>
    <t>a) Rozšírenie ŠP o novú elektronickú službu - žiadosť o prijatie do MŠ
b) Rozšírenie ŠP o zobrazovanie zmien stavov spracovania podania
c) Zavedenie úpravy podania v ŠP
d) Vytvorenie eformulára s optimalizovaným množstvom vstupných údajov</t>
  </si>
  <si>
    <t xml:space="preserve">Legislatívne nie je ukotvené postavenie elektronickej prihlášky (povinnosť pre zákonného zástupcu a školu). Dopracovať do zákona / nariadenia vlády / usmernenia. 
- Legislatívna a metodická úprava zápisu do ZŠ, súčasne sú prihláška do ZŠ a zápis do ZŠ legislatívne upravené spolu. Po zavedení elektronickej prihlášky je vhodné zápis oddeliť ako samostatnú aktivitu.
*MIRRI - paragraf 20 školského zákona (č. 245/2008 Z.) už teraz definuje viaceré spôsoby el. podania </t>
  </si>
  <si>
    <t>systém Centrálna prihláška</t>
  </si>
  <si>
    <t>3.9.2024 MIRRI: zlúčené s ŽS11_BP_24 a ŽS11_BP_27 a ŽS11_BP_30</t>
  </si>
  <si>
    <t>ŽS11_BP_23</t>
  </si>
  <si>
    <t>Úprava IS v súvislosti s podaním elektronickej žiadosti o prijatie do MŠ (škola)</t>
  </si>
  <si>
    <t>a) Rozšírenie ŠP o novú elektronickú službu - žiadosť o prijatie do MŠ
b) Rozšírenie ŠP o zobrazovanie zmien stavov spracovania podania
c) Spracovanie zmeny podania v ŠP 
d) Vytvorenie rozhrania pre integráciu z/do ŠIS</t>
  </si>
  <si>
    <t>Portál prihlášok - Rozhranie pre školy</t>
  </si>
  <si>
    <t>3.9.2024 MIRRI: zlúčené s ŽS11_BP_27 a ŽS11_BP_30</t>
  </si>
  <si>
    <t>ŽS11_BP_25</t>
  </si>
  <si>
    <t>Riadenie prístupov</t>
  </si>
  <si>
    <t>Bezpečné prihlásenie a riadenie prístupov</t>
  </si>
  <si>
    <t>Portál prihlášok - Rozhranie pre rodiča / zákonného zástupcu - Privátna zóna</t>
  </si>
  <si>
    <t>Spoločná funkcia pre všetky ŽS</t>
  </si>
  <si>
    <t>IS MŠVVaM</t>
  </si>
  <si>
    <t>ŽS11_BP_26</t>
  </si>
  <si>
    <t>Overenie alebo vyplnenie údajov o dieťati pomocou integrácie Portálu prihlášok na IS MŠ integrovaný s Registrom fyzických osôb (RFO)</t>
  </si>
  <si>
    <t>Údaje o dieťati a zákonnom zástupcovi budú vo Formulári vyplnené a overené s RIS integrovaným na RFO.</t>
  </si>
  <si>
    <t>Portál prihlášok / Systém Centrálna prihláška integrované na IS MŠ
IS MŠ - Integrácia s RFO</t>
  </si>
  <si>
    <t>Integrácia bude na jeden bod - na Register DŽP (bude vytvorená pre všetky formuláre MŠ, ZŠ, SŠ, prípadne špeci SŠ)</t>
  </si>
  <si>
    <t>ŽS11_BP_28</t>
  </si>
  <si>
    <t>Možnosť výberu škôl z aktuálneho zoznamu v sieti škôl</t>
  </si>
  <si>
    <t>Systém bude do možnosti výberu školy/škôl poskytovať aktuálny zoznam podľa siete škôl  (všetky na slovensku s možnosťou filtrovania)</t>
  </si>
  <si>
    <t>Portál prihlášok - Rozhranie pre rodiča / zákonného zástupcu - Privátna zóna
Register škôl a školských zariadení</t>
  </si>
  <si>
    <t>Spoločná funkcia pre všetky ŽS (+ obmedzenie zobrazovania druhu škôl pre rôzne formuláre MŠ, ZŠ, SŠ)</t>
  </si>
  <si>
    <t>ŽS11_BP_29</t>
  </si>
  <si>
    <t>Možnosť vloženia príloh k žiadosti o prijatie</t>
  </si>
  <si>
    <t>Možnosť priložiť prílohy do elektronickej prihlášky</t>
  </si>
  <si>
    <t>ŽS11_BP_33</t>
  </si>
  <si>
    <t>Notifikácia druhého rodiča o potrebe potvrdiť  žiadosť o prijatie do MŠ</t>
  </si>
  <si>
    <t>Po využití služby jedným z rodičov bude druhý rodič notifikovaný o potrebe potvrdiť žiadosť o prijatie do MŠ</t>
  </si>
  <si>
    <t>Úprava back endu v súvislosti s COP a CZU
mÚPVS-Modul portfólio klienta</t>
  </si>
  <si>
    <t>ŽS_CBP_19, ŽS_CBP_63 (CAMP)</t>
  </si>
  <si>
    <t>ŽS11_BP_34</t>
  </si>
  <si>
    <t>Zobrazenie vyplnenej žiadosti o prijatie do MŠ druhému rodičovi</t>
  </si>
  <si>
    <t>Druhý rodič má možnosť spustiť read only formulár vyplnený podľa podania prvého rodiča a údaje potvrdiť elektronicky.</t>
  </si>
  <si>
    <t>ŽS11_BP_35</t>
  </si>
  <si>
    <t>Notifikácia rodiča/rodičov o zmene stavu žiadosti - Aktívna elektronická schránka mÚPVS</t>
  </si>
  <si>
    <t>Notifikácia rodiča o zmene stavu žiadosti - odoslanie, prijatie, rozhodnutie</t>
  </si>
  <si>
    <t>Úprava back endu v súvislosti s COP a CZU</t>
  </si>
  <si>
    <t>ŽS11_BP_36</t>
  </si>
  <si>
    <t>Zasielanie správ zo špecializovaného portálu rodičovi/rodičom o zmene stavu žiadosti - Portál prihlášok</t>
  </si>
  <si>
    <t>Zasielanie správy rodičovi o zmene stavu pri žiadosti - odoslanie, prijatie, rozhodnutie</t>
  </si>
  <si>
    <t>Portál prihlášok - Rozhranie pre rodiča / zákonného zástupcu - Privátna zóna - časť Zoznam správ</t>
  </si>
  <si>
    <t>ŽS11_BP_37</t>
  </si>
  <si>
    <t>Úprava IS v súvislosti s podaním elektronickej žiadosti - prestup (škola, občan)</t>
  </si>
  <si>
    <r>
      <t>a) Rozšírenie ŠP o novú elektronickú službu - prestup</t>
    </r>
    <r>
      <rPr>
        <b/>
        <sz val="12"/>
        <color theme="8" tint="-0.249977111117893"/>
        <rFont val="Calibri"/>
        <family val="2"/>
        <charset val="238"/>
      </rPr>
      <t xml:space="preserve"> </t>
    </r>
    <r>
      <rPr>
        <sz val="12"/>
        <color theme="8" tint="-0.249977111117893"/>
        <rFont val="Calibri"/>
        <family val="2"/>
        <charset val="238"/>
      </rPr>
      <t>(Formulár pri realizácii prestupu s optimalizovaným množstvom vstupných údajov a zobrazenie potreby potvrdenia spôsobilosti v relevantných prípadoch)
b) Rozšírenie ŠP o zobrazovanie zmien stavov spracovania podania
c) Spracovanie zmeny podania v ŠP 
d) Vytvorenie rozhrania pre integráciu z/do ŠIS</t>
    </r>
  </si>
  <si>
    <t>3.9.2024 MIRRI: zlúčené s ŽS11_BP_38</t>
  </si>
  <si>
    <t>ŽS11_BP_39</t>
  </si>
  <si>
    <t>Notifikácia druhého rodiča o potrebe potvrdiť  žiadosť o prijatie do MŠ- prestup</t>
  </si>
  <si>
    <t>Po využití služby jedným z rodičov bude druhý rodič notifikovaný o potrebe potvrdiť žiadosť o prijatie do MŠ - prestup</t>
  </si>
  <si>
    <t>ŽS11_BP_40</t>
  </si>
  <si>
    <t>Zobrazenie vyplnenej žiadosti - prestup do MŠ druhému rodičovi</t>
  </si>
  <si>
    <t>ŽS11_BP_41</t>
  </si>
  <si>
    <t>Notifikácia rodiča/rodičov o zmene stavu žiadosti-prestup - Elektronická schránka mÚPVS</t>
  </si>
  <si>
    <t>Notifikácia rodiča o zmene stavu žiadosti - prestup - odoslanie, prijatie, rozhodnutie</t>
  </si>
  <si>
    <t>ŽS11_BP_42</t>
  </si>
  <si>
    <t>Zasielanie správ zo špecializovaného portálu rodičovi/rodičom o zmene stavu žiadosti o prestup - Portál prihlášok</t>
  </si>
  <si>
    <t>Zasielanie správ zo špecializovaného portálu rodičovi/rodičom o zmene stavu žiadosti o prestup (odoslanie, prijatie prihlášky školou) - Portál prihlášok</t>
  </si>
  <si>
    <t>ŽS11_BP_43</t>
  </si>
  <si>
    <t>Kontrola duplicitných žiadostí o prijatie do MŠ</t>
  </si>
  <si>
    <t>Systém zabezpečí overenie duplicity žiadostí za dieťa a materskú školu</t>
  </si>
  <si>
    <t>Systém Centrálna prihláška</t>
  </si>
  <si>
    <t>ŽS11_BP_45</t>
  </si>
  <si>
    <t>Úprava IS v súvislosti so  spracovaním dát a zobrazením potvrdenia od poskytovateľa zdravotnej starostlivosti</t>
  </si>
  <si>
    <t>Rozšírenie špecializovaného portálu  so  spracovaním dát a zobrazenie potvrdenia od poskytovateľa zdravotnej  starostlivosti</t>
  </si>
  <si>
    <t>ŽS11_BP_46</t>
  </si>
  <si>
    <t>Notifikácia rodičov o chýbajúcom potvrdení o spôsobilosti</t>
  </si>
  <si>
    <t>Rodič/rodičia dostanú informáciu o chýbajúcom potvrdení o spôsobilosti</t>
  </si>
  <si>
    <t>Úprava back endu v súvislosti s COP a CZU
Systém Centrálna prihláška</t>
  </si>
  <si>
    <t>ŽS11_BP_48</t>
  </si>
  <si>
    <t>Notifikácia druhého rodiča o potrebe potvrdiť  odvolanie voči rozhodnutiu - Elektronická schránka mÚPVS</t>
  </si>
  <si>
    <t>Po využití služby jedným z rodičov bude druhý rodič notifikovaný o potrebe potvrdiť odvolanie voči rozhodnutiu</t>
  </si>
  <si>
    <t>* MŠVVaM - zmenená požiadavka z "must have" na "nice to have"
* MIRRI poznámka - Ak táto požiadavka nebude dodaná - ako sa druhý rodič dozvie o potrebe potvrdiť odvolanie voči rozhodnutiu? 
* Str. 20.8.24 - Nie je možné riešiť v Inkremente 1, plánuje sa táto téma otvoriť v Inkremente 2/3, ale je možné, že požiadavka sa nezrealizuje ani tam. Ak sa zistí, že BP nebudeme vedieť realizovať v Inkremente 2/3 následne presunieme požiadavkudo backlogu. Ak sa tak stane tak vyjadrenie druhého rodiča pôjde AS IS stavom, tj. pri zápise dieťata do školy 
* MŠVVaM 27.08.2024 - Navrhujeme nemeniť termín. Uvedený je najneskorší možný termín implementácie.</t>
  </si>
  <si>
    <t>ŽS11_BP_49</t>
  </si>
  <si>
    <t>Zobrazenie vyplneného odvolania do MŠ druhému rodičovi</t>
  </si>
  <si>
    <t>ŽS11_BP_50</t>
  </si>
  <si>
    <t>Notifikácia rodiča/rodičov o zmene stavu odvolania - Elektronická schránka mÚPVS</t>
  </si>
  <si>
    <t>ŽS11_BP_51</t>
  </si>
  <si>
    <t>Zasielanie správ zo špecializovaného portálu rodičovi/rodičom o zmene stavu pri odvolaní - Portál prihlášok</t>
  </si>
  <si>
    <t>Zasielanie správy rodičovi o zmene stavu pri odvolaní - odoslanie, prijatie školou</t>
  </si>
  <si>
    <t>ŽS11_BP_52</t>
  </si>
  <si>
    <t>Úprava IS v súvislosti s podaním elektronického odvolania (občan)</t>
  </si>
  <si>
    <t>a) Rozšírenie ŠP o novú elektronickú službu - odvolanie
b) Rozšírenie ŠP o zobrazovanie zmien stavov spracovania podania
c) Zavedenie úpravy podania v ŠP
d) Vytovrenie eformulára s optimalizovaným množstvom vstupných údajov</t>
  </si>
  <si>
    <t xml:space="preserve">Spoločná funkcia pre všetky ŽS (funkcia bude pridaná do všetkých formulárov MŠ, ZŠ, SŠ)
</t>
  </si>
  <si>
    <t>3.9.2024 MIRRI: zlúčené s ŽS11_BP_47</t>
  </si>
  <si>
    <t>ŽS11_BP_53</t>
  </si>
  <si>
    <t>Úprava IS v súvislosti s podaním elektronického odvolania (škola)</t>
  </si>
  <si>
    <t>a) Rozšírenie ŠP o novú elektronickú službu - odovolanie
b) Rozšírenie ŠP o zobrazovanie zmien stavov spracovania podania
c) Spracovanie zmeny podania v ŠP 
d) Vytvorenie rozhrania pre integráciu z/do ŠIS</t>
  </si>
  <si>
    <t>Spoločná funkcia pre všetky ŽS (funkcia bude pridaná do všetkých formulárov MŠ, ZŠ, SŠ)</t>
  </si>
  <si>
    <t>* MŠVVaM - zmenená požiadavka z "must have" na "nice to have"
* MIRRI poznámky
- Prosím o vysvetlenie, prečo sú pre občana zadefinované  funkcionality a-c ako "must have", ale sú tieto isté funkcionality pre školu zadefinované ako "nice to have". Ak to bude dodané ako služba pre občana, ktorý ju vyplní a odošle, tak by sa to malo zobraziť aj škole. 27.08.2024 Navrhujeme aj súvisiacu požiadavku zmeniť na "nice to have"
*Str. 20.8.24 
- Odvolanie nerieši škola priamo. Odvolanie rieši vyšší stupeň, tj. obec resp. župa - preto nie je požiadavka must have. Bude existovať návod pre rodiča ako riešiť odvolanie. 
- MŠVVaM dodá dodatočné info prečo chcú zmeniť BP z "must have" na "nice to have"
* MIRRI 27.8.24 -  MŠVVaM musí dodať argumentáciu prečo odvolanie chcú riešiť ako NICE TO HAVE. Dôvod pre potrerbnú arguemtnáciu je, že MIRRI predpokladá, že ak nebudú tieto BP ako MUST HAVE tak to znamená, že občas sa nebude vedieť el. odvolať a bude musieť riešiť odvolanie papierovo.
* Str. 28.8.24 - Nie je veľké % rodičov, ktorý sa odvolávajú a teda BP je braná ako NICE TO HAVE</t>
  </si>
  <si>
    <t>ŽS11_BP_56</t>
  </si>
  <si>
    <t>Úprava IS v súvislosti s podaním elektronickej návratky (občan)</t>
  </si>
  <si>
    <t>a) Rozšírenie ŠP o novú elektronickú službu - návratka.
b) Rozšírenie ŠP o zobrazovanie zmien stavov spracovania podania
c) Zavedenie úpravy podania v ŠP
d) Vytovrenie eformulára s optimalizovaným množstvom vstupných údajov</t>
  </si>
  <si>
    <t>Bez aktuálnej opory v legislatíve
V súčasnosti môže dieťa navštevovať viac ako jednu  materskú školu. Potrebné je zvážiť možnosť, či je proces možný pre MŠ.</t>
  </si>
  <si>
    <t>3.9.2024 MIRRI: zlúčené s ŽS11_BP_54 a ŽS11_BP_55</t>
  </si>
  <si>
    <t>ŽS11_BP_57</t>
  </si>
  <si>
    <t>Úprava IS v súvislosti s podaním elektronickej návratky (škola)</t>
  </si>
  <si>
    <t>a) Rozšírenie ŠP o novú elektronickú službu - návratka
b) Rozšírenie ŠP o zobrazovanie zmien stavov spracovania podania
c) Spracovanie zmeny podania v ŠP 
d) Vytvorenie rozhrania pre integráciu z/do ŠIS</t>
  </si>
  <si>
    <t>ŽS11_BP_58</t>
  </si>
  <si>
    <t>Rozšírenie  ŠP - Admininistrácia prijatej žiadosti o prijatie do MŠ (admin modul)</t>
  </si>
  <si>
    <t>Úprava a rozšírenie špecializovaného portálu - vytvorenie rozhrania pre školy:
a) prehľad doručených elektronických žiadostí
b) možnosť vložiť žiadosť prijatú v tlačenej forme do elektronického systému
c) odosielanie správ rodičom/zákonným zástupcom
d) prehľad o elektronických odvolaniach
e) postúpenie odvolania na vyšší odvolací orgán (obec/RÚŠS)
f) spracovanie údajov zo žiadostí (stiahnutie dát do ŠIS s predpokladom integrácie ŠIS na systém Centrálna prihláška; automatizované vyplnenie časti výkazov)
g) CMS pre základné údaje o škole zverejnené vo Verejnej zóne</t>
  </si>
  <si>
    <t>Portál prihlášok - Rozhranie pre školy
Systém Centrálna prihláška MŠVVaM s centrálnou správou údajov z prihlášok</t>
  </si>
  <si>
    <t>ŽS11_BP_59</t>
  </si>
  <si>
    <t>Rozšírenie ŠP - Admin modul žiadostí o prijatie do MŠ pre MŠVVaM</t>
  </si>
  <si>
    <t>Úprava a rozšírenie špecializovaného portálu - vytvorenie rozhrania  pre potreby ministerstva - administrátorské rozhranie</t>
  </si>
  <si>
    <t>Portál prihlášok - Rozhranie pre MŠVVaM</t>
  </si>
  <si>
    <t>ŽS11_BP_60</t>
  </si>
  <si>
    <t>Rozšírenie ŠP - Admin modul pre obce a zriaďovateľov</t>
  </si>
  <si>
    <t>Úprava a rozšírenie špecializovaného portálu vytvorenie rozhrania pre zriaďovateľa/obce/RÚŠS
a) informácie o deťoch v PPV
b) prehľad o deťoch neprihlásených do vzdelávania PPV (bez žiadosti o prijatie)
c) zistenie počtu detí neprijatých do školy  pre nedostatok kapacít
d) odstúpenie neprijatia zriaďovateľovi za účelom prijatia do inej MŠ</t>
  </si>
  <si>
    <t>Portál prihlášok - Rozhranie pre obec</t>
  </si>
  <si>
    <t>"* MŠVVaM - zmenená požiadavka z ""must have"" na ""nice to have""
* MIRRI poznámka - tým, že sa mení priorita tejto BP z ""must have"" na ""nice to have"" je tento bod v rozpore s inými BP
* MŠVVaM 27.08.2024 - Nie je v rozpore, nakoľko táto BP hovorí len o admin module pre obce a zriadovateľa a nie o odosielaní dát na obce ktoré v zmysle legislatívy potrebujú.
* MIRRI 27.8.24 
- Majú obce prístup do RIS? Ak nie tak odporúčame túto BP odstraniť z ImP celkovo a nerealizovať ju. 
- Môžeme si k tejto BP dať stretnutie/call s DEUS - ak DEUS vytvára rozhranie pre obce prečo aj MŠVVaM rieši ďalší modul re obce v inom systéme (v tomto prípade RIS). Nedoporučujeme robiť duplicity. 
* str. 28.8.24 - táto BP nie je o prístupe obcí a zriaďovateľov do IS, ale ide čisto úpravu systému pre push dát (nejde o integráciu a dáta sa pošlú do el. schránky obce) smerom k obciam a zriaďovateľom."</t>
  </si>
  <si>
    <t>ŽS11_BP_61</t>
  </si>
  <si>
    <t>Chcem poskytnúť a aktualizovať údaje o našej škole</t>
  </si>
  <si>
    <t>CMS pre správu obsahu školy</t>
  </si>
  <si>
    <t>CMS pre správu všeobecných informácií o škole, plánovaných a disponibilných kapacít za účelom vybudovania knižnice informácií o školách</t>
  </si>
  <si>
    <t>Portál prihlášok - Rozhranie pre školy
Portál prihlášok - Verejná zóna</t>
  </si>
  <si>
    <t>ŽS11_BP_62</t>
  </si>
  <si>
    <t>MŠVVaM získa údaje pre štatistické výkazy (napr. údaje o deťoch, kt. budú navštevovať MŠ v budúcom školskom roku) z údajov zozbieraných zo žiadostí o prijatie do MŠ</t>
  </si>
  <si>
    <t>MŠVVaM získa údaje pre štatistické výkazy (napr. údaje o deťoch, kt. budú navštevovať MŠ v budúcom školskom roku)  z údajov zozbieraných zo žiadosti o prijatie do MŠ</t>
  </si>
  <si>
    <t>Štatistické výkazy alebo ich časť bude možné vyplniť automatizovane zo  zozbieraných údajov zo žiadostí o prijati do MŠ</t>
  </si>
  <si>
    <t>Úprava oprávnenia MŠVVaM poskytovať údaje oprávneným osobám (MPSVaR) zo zozbieraných údajov zo žiadostí / zo systému Centrálna prihláška</t>
  </si>
  <si>
    <t>systém Centrálna prihláška
RIS</t>
  </si>
  <si>
    <t>3.9.2024 MIRRI: zlúčené s ŽS11_BP_63, bolo zjednotené</t>
  </si>
  <si>
    <t>ŽS11_BP_64</t>
  </si>
  <si>
    <t xml:space="preserve">Chcem zanechať spätnú väzbu štátu na službu alebo informačný obsah.
</t>
  </si>
  <si>
    <t>Monitoring</t>
  </si>
  <si>
    <t>Zobrazenie a zber spätnej väzby</t>
  </si>
  <si>
    <t xml:space="preserve">Zber spätnej väzby na špecializovanom portáli
 </t>
  </si>
  <si>
    <t>Portál prihlášok - Formulár spätnej väzby</t>
  </si>
  <si>
    <t>ŽS_CBP_42</t>
  </si>
  <si>
    <t>ŽS11_BP_65</t>
  </si>
  <si>
    <t>Ako OVM chcem monitorovať používanosť služieb súvisiacich so životnými situáciami.</t>
  </si>
  <si>
    <t>Monitoring služieb</t>
  </si>
  <si>
    <t xml:space="preserve">Monitoring služieb (mesačne) - celkový počet podaní, počet elektronických podaní, návšteva informačného obsahu, vybavené podania, čakajúce na vybavenie, odmietnuté podania </t>
  </si>
  <si>
    <t>Portál prihlášok - Rozhranie pre MŠVVaM
KAV / IS MIRRI</t>
  </si>
  <si>
    <t xml:space="preserve"> iEDU</t>
  </si>
  <si>
    <t>ŽS11_BP_66</t>
  </si>
  <si>
    <t>Single sign on pri prechode medzi špecializovaným portálom a ÚPVS</t>
  </si>
  <si>
    <t>Pri kliknutí na el. službu na ÚPVS/ SvM bude občanovi otvorená el. žiadosť na špecializovanom portáli bez potreby opätovného prihlasovania.</t>
  </si>
  <si>
    <t>MŠSVaM - zmenená požiadavka z "must have" na "nice to have"</t>
  </si>
  <si>
    <t>ŽS11_BP_67</t>
  </si>
  <si>
    <t xml:space="preserve">Chcem podpisovať elektronicky </t>
  </si>
  <si>
    <t>Potvrdenie žiadosti o prijatie do MŠ/odvolania/návratky akceptovaným spôsobom podania</t>
  </si>
  <si>
    <t>Implementácia nástroja na autorizáciu podania odoslaním alebo opätovným zadaním BOKu (rozhodnutie po právnej analýze). Zákonný zástupca dieťaťa autorizuje el.prihlášku, odvolanie, alebo návratku.</t>
  </si>
  <si>
    <t>Potrebné je upraviť legislatívne požiadavky v § 59 ods. 6 zákona 245/2008 Z. z. o výchove a vzdelávaní</t>
  </si>
  <si>
    <t>3.9.2024 MIRRI: zlúčené s ŽS11_BP_68</t>
  </si>
  <si>
    <t>ŽS11_BP_69</t>
  </si>
  <si>
    <t>Chcem mať viacero spôsobov ako sa prihlasiť a registrovať sa</t>
  </si>
  <si>
    <t>Autentifikácia a registrácia na špecializovanom portáli prostrednítvom RČ, OP a mID</t>
  </si>
  <si>
    <t>Rozšírenie registrácie a autentifikácie na špecializovanom portáli o možnosť použitia RČ a č. OP</t>
  </si>
  <si>
    <t>ŽS_CBP_2</t>
  </si>
  <si>
    <t>ŽS11_BP_71</t>
  </si>
  <si>
    <t>Občan nemusí vypĺňať údaje, ktoré o ňom štát už má</t>
  </si>
  <si>
    <t>Predvypĺňanie formulárov</t>
  </si>
  <si>
    <t>Možnosť nastavenia predvypĺňania dostupných dát do formulárov na základe dátových integrácií</t>
  </si>
  <si>
    <t>ŽS_CBP_44</t>
  </si>
  <si>
    <t>ŽS11_BP_72</t>
  </si>
  <si>
    <t>Elektronické služby a formuláre pre občana sú vytvorené v používateľsky prívetivom dizajne a sú responzívne pre PC/mobil/tablet</t>
  </si>
  <si>
    <t>Tvorba formulárov a špecializovaného portálu v ID SK v aktuálne platnej verzii v čase štartu realizácie biznis požiadavky</t>
  </si>
  <si>
    <t>Koncové elektronické služby (aj vrátane eformulárov) v dizajne ID SK podľa aktuálne platnej verzie v čase štartu realizácie biznis požiadavky (vrátane zabezpečenia responzivity služieb pre PC/tablet/mobil)</t>
  </si>
  <si>
    <t>ŽS_CBP_35</t>
  </si>
  <si>
    <t>ŽS11_BP_75</t>
  </si>
  <si>
    <t>Elektronické služby a formuláre pre občana sú dostupné v jazykových mutáciách</t>
  </si>
  <si>
    <t>Portál je dostupný vo viacerých jazykových mutáciách</t>
  </si>
  <si>
    <t>Architektúra webu bude dostupná v jazykových mutáciách</t>
  </si>
  <si>
    <t>Portál prihlášok - Verejná zóna
Portál prihlášok - Rozhranie pre rodiča/zákonného zástupcu</t>
  </si>
  <si>
    <t>ŽS11_BP_76</t>
  </si>
  <si>
    <t>Chcem ako rodič mať elektronickú formu získania potvrdenia z centra poradenstva a prevencie k žiadosti o prijatie</t>
  </si>
  <si>
    <t>Príprava integračného prostredia na strane MŠVVaM na integráciu s CPP</t>
  </si>
  <si>
    <r>
      <t xml:space="preserve">Príprava integračného prostredia na strane MŠVVaM na integráciu s CPP pre zasielanie potvrdení z centra poradenstva a prevencie do infromačného systému MŠVVaM SR
</t>
    </r>
    <r>
      <rPr>
        <b/>
        <sz val="12"/>
        <color theme="8" tint="-0.249977111117893"/>
        <rFont val="Calibri"/>
        <family val="2"/>
        <charset val="238"/>
      </rPr>
      <t xml:space="preserve">
</t>
    </r>
  </si>
  <si>
    <t>Zákon č. 245/2008 Z. z.o výchove a vzdelávaní (školský zákon) a o zmene a doplnení niektorých zákonov</t>
  </si>
  <si>
    <t>Integrácia informačného systému centra pomoci a prevencie na informačný systém MšVVaM</t>
  </si>
  <si>
    <t>* MŠVVaM - toto je nová požiadavka z MŠVVaM oproti schválenému ImP</t>
  </si>
  <si>
    <t>Plánované prínosy pre občana</t>
  </si>
  <si>
    <t>Navrhované zlepšenia pre občana</t>
  </si>
  <si>
    <t>Sekcia Customer Journey</t>
  </si>
  <si>
    <t>Názov oblasti</t>
  </si>
  <si>
    <t>Zapojené OVM</t>
  </si>
  <si>
    <t>Termín</t>
  </si>
  <si>
    <t>Kritické pre dodanie ŽS (MMP)</t>
  </si>
  <si>
    <t>Q1/2025</t>
  </si>
  <si>
    <t>Q3/2025</t>
  </si>
  <si>
    <t xml:space="preserve">Nové a zjednodušené elektronické žiadosti </t>
  </si>
  <si>
    <t>Automatické predvypĺňanie formulárov​</t>
  </si>
  <si>
    <t>N/A</t>
  </si>
  <si>
    <t>Backendové úpravy systémov ​</t>
  </si>
  <si>
    <t>Návšteva lekára</t>
  </si>
  <si>
    <t>Prieskum a výber MŠ</t>
  </si>
  <si>
    <t>Podanie prihlášok</t>
  </si>
  <si>
    <t>Elektronická komunikácia ohľadom prijímania na MŠ</t>
  </si>
  <si>
    <t>Elektronická prihláška na MŠ</t>
  </si>
  <si>
    <t>Rozšírenie vymieňaných údajov medzi úradmi​</t>
  </si>
  <si>
    <t>Jednoduchý prístup ​ k informáciám</t>
  </si>
  <si>
    <t>Jednotný dizajn portálov a služieb štátu​</t>
  </si>
  <si>
    <t>Komplexné návody pre riešenie životných situácií</t>
  </si>
  <si>
    <t>Používateľsky prívetivé formuláre​</t>
  </si>
  <si>
    <t>Služby zabezpečované obcami</t>
  </si>
  <si>
    <t>Zrozumiteľné informácie o možnostiach vzdelávania</t>
  </si>
  <si>
    <t>Komunikácia štátu ​s občanom</t>
  </si>
  <si>
    <t>Možnosť zanechania spätnej väzby na informačný obsah štátu​</t>
  </si>
  <si>
    <t>Jedno prihlásenie pri používaní viacerých štátnych portálov​</t>
  </si>
  <si>
    <t>Zrýchlenie procesov</t>
  </si>
  <si>
    <t>Jednoduchšie podpisovanie vybraných žiadosti bez čítačky</t>
  </si>
  <si>
    <t>Viacero spôsobov na prilásenie a registráciu</t>
  </si>
  <si>
    <t>ŽS11_01</t>
  </si>
  <si>
    <t>Číslo procesu</t>
  </si>
  <si>
    <t>Prerekvizity</t>
  </si>
  <si>
    <t>Poznámky MIRRI</t>
  </si>
  <si>
    <t>Poznámky OVM</t>
  </si>
  <si>
    <t>Stav BP</t>
  </si>
  <si>
    <t>MS SR / MIRRI</t>
  </si>
  <si>
    <t>Overenie/Autorizácia zákonného zástupcu dieťaťa</t>
  </si>
  <si>
    <t>Overenie vzťahu dieťa - rodič / dieťa - zákonný zástupca, potvrdenie oprávnenia podať žiadosť za dieťa</t>
  </si>
  <si>
    <t>Register zákonných zástupcov</t>
  </si>
  <si>
    <r>
      <t xml:space="preserve">Legislatívne ukotvenie registra a vyhlásenie za referenčný (úloha MIRRI)
</t>
    </r>
    <r>
      <rPr>
        <sz val="12"/>
        <color theme="5"/>
        <rFont val="Calibri"/>
        <family val="2"/>
        <charset val="238"/>
      </rPr>
      <t>Potrebné manažérske rozhodnutie</t>
    </r>
  </si>
  <si>
    <r>
      <rPr>
        <b/>
        <sz val="12"/>
        <color rgb="FF00B050"/>
        <rFont val="Calibri"/>
        <family val="2"/>
        <charset val="238"/>
      </rPr>
      <t>Portál prihlášok</t>
    </r>
    <r>
      <rPr>
        <sz val="12"/>
        <color rgb="FF00B050"/>
        <rFont val="Calibri"/>
        <family val="2"/>
        <charset val="238"/>
      </rPr>
      <t xml:space="preserve"> / Systém </t>
    </r>
    <r>
      <rPr>
        <b/>
        <sz val="12"/>
        <color rgb="FF00B050"/>
        <rFont val="Calibri"/>
        <family val="2"/>
        <charset val="238"/>
      </rPr>
      <t>Centrálna prihláška</t>
    </r>
    <r>
      <rPr>
        <sz val="12"/>
        <color rgb="FF00B050"/>
        <rFont val="Calibri"/>
        <family val="2"/>
        <charset val="238"/>
      </rPr>
      <t xml:space="preserve"> integrované na RIS
RIS - Integrácia s </t>
    </r>
    <r>
      <rPr>
        <sz val="12"/>
        <color rgb="FFFF0000"/>
        <rFont val="Calibri"/>
        <family val="2"/>
        <charset val="238"/>
      </rPr>
      <t>Registrom zákonných zástupcov</t>
    </r>
  </si>
  <si>
    <t>15/04/24 momentálne out of scope, riešenie je v kompetencii MV SR a MS SR (nie MIRRI), navyše nie sú ako stakeholderi pre ŽS
V časovom rámci POO pre ŽS nie je realizovateľné.
Technicky zaradiť atribút do RFO a následne z MS SR napĺňať.
MIRRI navrhuje Nice to have (zaradiť do backlogu)</t>
  </si>
  <si>
    <t>Závislosť na riešení IS Ministerstva spravodlivosti SR, riešenie momentálne nemá podporu
24/4/2024: Rozumieme, v rpípade finkčnosti systému v budúcnosti bude možnosť integrácie Elektronických prihlášok na nový systém.</t>
  </si>
  <si>
    <r>
      <rPr>
        <sz val="12"/>
        <color rgb="FF00B050"/>
        <rFont val="Calibri"/>
        <family val="2"/>
        <charset val="238"/>
        <scheme val="minor"/>
      </rPr>
      <t>mÚPVS /</t>
    </r>
    <r>
      <rPr>
        <sz val="12"/>
        <color rgb="FF002060"/>
        <rFont val="Calibri"/>
        <family val="2"/>
        <charset val="238"/>
        <scheme val="minor"/>
      </rPr>
      <t xml:space="preserve"> iEDU</t>
    </r>
  </si>
  <si>
    <r>
      <rPr>
        <sz val="12"/>
        <color rgb="FF00B050"/>
        <rFont val="Calibri"/>
        <family val="2"/>
        <charset val="238"/>
        <scheme val="minor"/>
      </rPr>
      <t xml:space="preserve">MIRRI / </t>
    </r>
    <r>
      <rPr>
        <sz val="12"/>
        <color rgb="FF002060"/>
        <rFont val="Calibri"/>
        <family val="2"/>
        <charset val="238"/>
        <scheme val="minor"/>
      </rPr>
      <t>MŠVVaM</t>
    </r>
  </si>
  <si>
    <t>Inicializácia služby s údajmi o zákonnom zástupcovi</t>
  </si>
  <si>
    <t>Prevzatie vybraných údajov z mÚPVS v aktivovanej elektronickej službe</t>
  </si>
  <si>
    <t>Q22025</t>
  </si>
  <si>
    <t>?? zvážiť zrušenie BP, posúdiť zhodnosť s SSO nižšie</t>
  </si>
  <si>
    <r>
      <rPr>
        <sz val="12"/>
        <color rgb="FF000000"/>
        <rFont val="Calibri"/>
        <family val="2"/>
        <charset val="238"/>
        <scheme val="minor"/>
      </rPr>
      <t xml:space="preserve">24/4/2024: pravdepodobne nerozumieme BP, prosíme o vysvetlenie
</t>
    </r>
    <r>
      <rPr>
        <sz val="12"/>
        <color rgb="FF00B050"/>
        <rFont val="Calibri"/>
        <family val="2"/>
        <charset val="238"/>
        <scheme val="minor"/>
      </rPr>
      <t xml:space="preserve">
</t>
    </r>
    <r>
      <rPr>
        <b/>
        <sz val="12"/>
        <color rgb="FFED7D31"/>
        <rFont val="Calibri"/>
        <family val="2"/>
        <charset val="238"/>
        <scheme val="minor"/>
      </rPr>
      <t>3/5/24 MŠVVaM navrhuje presunúť do backlogu</t>
    </r>
  </si>
  <si>
    <r>
      <rPr>
        <sz val="12"/>
        <color rgb="FF00B050"/>
        <rFont val="Calibri"/>
        <family val="2"/>
        <charset val="238"/>
        <scheme val="minor"/>
      </rPr>
      <t xml:space="preserve">mÚPVS / </t>
    </r>
    <r>
      <rPr>
        <sz val="12"/>
        <color rgb="FF002060"/>
        <rFont val="Calibri"/>
        <family val="2"/>
        <charset val="238"/>
        <scheme val="minor"/>
      </rPr>
      <t>iEDU</t>
    </r>
  </si>
  <si>
    <t>Zasielanie rozhodnutí prostredníctvom systému Centrálneho úradného doručovania</t>
  </si>
  <si>
    <t>Zasielanie rozhodnutí v závislosti od aktivácie elektronickej schránky - listinne / elektronicky spolu s notifikáciami</t>
  </si>
  <si>
    <t>30/04/2024 pravdepodobne nebude súčasťou ImP, nie je možné naceniť a financovať pripojenie škôl do CÚD</t>
  </si>
  <si>
    <r>
      <rPr>
        <sz val="12"/>
        <color rgb="FF000000"/>
        <rFont val="Calibri"/>
        <family val="2"/>
        <charset val="238"/>
        <scheme val="minor"/>
      </rPr>
      <t xml:space="preserve">24/4/2024: pravdepodobne nerozumieme BP, prosíme o vysvetlenie
</t>
    </r>
    <r>
      <rPr>
        <sz val="12"/>
        <color rgb="FF00B050"/>
        <rFont val="Calibri"/>
        <family val="2"/>
        <charset val="238"/>
        <scheme val="minor"/>
      </rPr>
      <t xml:space="preserve">
</t>
    </r>
    <r>
      <rPr>
        <b/>
        <sz val="12"/>
        <color rgb="FFED7D31"/>
        <rFont val="Calibri"/>
        <family val="2"/>
        <charset val="238"/>
        <scheme val="minor"/>
      </rPr>
      <t xml:space="preserve">3/5/24 MŠVVaM navrhuje presunúť do backlogu
</t>
    </r>
    <r>
      <rPr>
        <sz val="12"/>
        <color rgb="FFED7D31"/>
        <rFont val="Calibri"/>
        <family val="2"/>
        <charset val="238"/>
        <scheme val="minor"/>
      </rPr>
      <t xml:space="preserve">
Podľa inromácií RŠ môžu požiadať o pripojenie do CÚD a NASES by mal sprocesovať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</si>
</sst>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238"/>
      <scheme val="minor"/>
    </font>
    <font>
      <sz val="11"/>
      <color theme="1"/>
      <name val="Calibri"/>
      <family val="2"/>
      <scheme val="minor"/>
    </font>
    <font>
      <sz val="12"/>
      <color theme="1"/>
      <name val="Calibri"/>
      <family val="2"/>
      <charset val="238"/>
      <scheme val="minor"/>
    </font>
    <font>
      <sz val="12"/>
      <color rgb="FF000000"/>
      <name val="Calibri"/>
      <family val="2"/>
      <charset val="238"/>
      <scheme val="minor"/>
    </font>
    <font>
      <sz val="12"/>
      <name val="Calibri"/>
      <family val="2"/>
      <charset val="238"/>
      <scheme val="minor"/>
    </font>
    <font>
      <sz val="12"/>
      <name val="Calibri"/>
      <family val="2"/>
      <charset val="238"/>
    </font>
    <font>
      <b/>
      <sz val="16"/>
      <color rgb="FFFFFFFF"/>
      <name val="Calibri"/>
      <family val="2"/>
      <charset val="238"/>
      <scheme val="minor"/>
    </font>
    <font>
      <b/>
      <sz val="11"/>
      <color rgb="FFFFFFFF"/>
      <name val="Calibri"/>
      <family val="2"/>
      <charset val="238"/>
      <scheme val="minor"/>
    </font>
    <font>
      <sz val="12"/>
      <color rgb="FF002060"/>
      <name val="Calibri"/>
      <family val="2"/>
      <charset val="238"/>
      <scheme val="minor"/>
    </font>
    <font>
      <sz val="12"/>
      <color rgb="FF002060"/>
      <name val="Calibri"/>
      <family val="2"/>
      <charset val="238"/>
    </font>
    <font>
      <sz val="12"/>
      <color rgb="FF00B050"/>
      <name val="Calibri"/>
      <family val="2"/>
      <charset val="238"/>
      <scheme val="minor"/>
    </font>
    <font>
      <sz val="12"/>
      <color rgb="FF00B050"/>
      <name val="Calibri"/>
      <family val="2"/>
      <charset val="238"/>
    </font>
    <font>
      <b/>
      <sz val="12"/>
      <color rgb="FF00B050"/>
      <name val="Calibri"/>
      <family val="2"/>
      <charset val="238"/>
    </font>
    <font>
      <sz val="12"/>
      <color theme="5"/>
      <name val="Calibri"/>
      <family val="2"/>
      <charset val="238"/>
      <scheme val="minor"/>
    </font>
    <font>
      <sz val="12"/>
      <color theme="5"/>
      <name val="Calibri"/>
      <family val="2"/>
      <charset val="238"/>
    </font>
    <font>
      <b/>
      <sz val="12"/>
      <color theme="5"/>
      <name val="Calibri"/>
      <family val="2"/>
      <charset val="238"/>
      <scheme val="minor"/>
    </font>
    <font>
      <sz val="12"/>
      <color rgb="FFFF0000"/>
      <name val="Calibri"/>
      <family val="2"/>
      <charset val="238"/>
    </font>
    <font>
      <sz val="12"/>
      <color rgb="FFED7D31"/>
      <name val="Calibri"/>
      <family val="2"/>
      <charset val="238"/>
      <scheme val="minor"/>
    </font>
    <font>
      <b/>
      <sz val="12"/>
      <color rgb="FFED7D31"/>
      <name val="Calibri"/>
      <family val="2"/>
      <charset val="238"/>
      <scheme val="minor"/>
    </font>
    <font>
      <sz val="12"/>
      <color theme="8" tint="-0.249977111117893"/>
      <name val="Calibri"/>
      <family val="2"/>
      <charset val="238"/>
      <scheme val="minor"/>
    </font>
    <font>
      <sz val="12"/>
      <color theme="8" tint="-0.249977111117893"/>
      <name val="Calibri"/>
      <family val="2"/>
      <charset val="238"/>
    </font>
    <font>
      <b/>
      <sz val="11"/>
      <color theme="0"/>
      <name val="Calibri"/>
      <family val="2"/>
      <charset val="238"/>
    </font>
    <font>
      <sz val="11"/>
      <color theme="0"/>
      <name val="Calibri"/>
      <family val="2"/>
      <charset val="238"/>
    </font>
    <font>
      <b/>
      <u/>
      <sz val="12"/>
      <color theme="8" tint="-0.249977111117893"/>
      <name val="Calibri"/>
      <family val="2"/>
      <charset val="238"/>
    </font>
    <font>
      <b/>
      <sz val="12"/>
      <color theme="8" tint="-0.249977111117893"/>
      <name val="Calibri"/>
      <family val="2"/>
      <charset val="238"/>
    </font>
    <font>
      <b/>
      <sz val="12"/>
      <color theme="8" tint="-0.249977111117893"/>
      <name val="Calibri"/>
      <family val="2"/>
      <charset val="238"/>
      <scheme val="minor"/>
    </font>
    <font>
      <strike/>
      <sz val="12"/>
      <color theme="8" tint="-0.249977111117893"/>
      <name val="Calibri"/>
      <family val="2"/>
      <charset val="238"/>
    </font>
    <font>
      <sz val="12"/>
      <color theme="8" tint="-0.249977111117893"/>
      <name val="Calibri"/>
      <family val="2"/>
      <charset val="238"/>
    </font>
    <font>
      <b/>
      <sz val="12"/>
      <color theme="0"/>
      <name val="Calibri"/>
      <family val="2"/>
      <charset val="238"/>
    </font>
    <font>
      <sz val="12"/>
      <color theme="0"/>
      <name val="Calibri"/>
      <family val="2"/>
      <charset val="238"/>
    </font>
    <font>
      <sz val="12"/>
      <color rgb="FFFF0000"/>
      <name val="Calibri"/>
    </font>
  </fonts>
  <fills count="9">
    <fill>
      <patternFill patternType="none"/>
    </fill>
    <fill>
      <patternFill patternType="gray125"/>
    </fill>
    <fill>
      <patternFill patternType="solid">
        <fgColor rgb="FFBFBFBF"/>
        <bgColor rgb="FF000000"/>
      </patternFill>
    </fill>
    <fill>
      <patternFill patternType="solid">
        <fgColor rgb="FF305496"/>
        <bgColor rgb="FF000000"/>
      </patternFill>
    </fill>
    <fill>
      <patternFill patternType="solid">
        <fgColor rgb="FF8EA9DB"/>
        <bgColor rgb="FF000000"/>
      </patternFill>
    </fill>
    <fill>
      <patternFill patternType="solid">
        <fgColor rgb="FFFFCCFF"/>
        <bgColor indexed="64"/>
      </patternFill>
    </fill>
    <fill>
      <patternFill patternType="solid">
        <fgColor rgb="FFFFFF00"/>
        <bgColor indexed="64"/>
      </patternFill>
    </fill>
    <fill>
      <patternFill patternType="solid">
        <fgColor rgb="FF92D050"/>
        <bgColor indexed="64"/>
      </patternFill>
    </fill>
    <fill>
      <patternFill patternType="solid">
        <fgColor theme="8" tint="-0.249977111117893"/>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style="thin">
        <color theme="4" tint="0.79998168889431442"/>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79998168889431442"/>
      </left>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s>
  <cellStyleXfs count="2">
    <xf numFmtId="0" fontId="0" fillId="0" borderId="0"/>
    <xf numFmtId="0" fontId="1" fillId="0" borderId="0"/>
  </cellStyleXfs>
  <cellXfs count="81">
    <xf numFmtId="0" fontId="0" fillId="0" borderId="0" xfId="0"/>
    <xf numFmtId="0" fontId="2" fillId="0" borderId="0" xfId="1" applyFont="1" applyAlignment="1">
      <alignment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0" xfId="0" applyFont="1"/>
    <xf numFmtId="0" fontId="6" fillId="3"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10" fillId="0" borderId="7" xfId="1" applyFont="1" applyBorder="1" applyAlignment="1">
      <alignment horizontal="center" vertical="center" wrapText="1"/>
    </xf>
    <xf numFmtId="0" fontId="10" fillId="0" borderId="7" xfId="1" applyFont="1" applyBorder="1" applyAlignment="1">
      <alignment vertical="center" wrapText="1"/>
    </xf>
    <xf numFmtId="0" fontId="8" fillId="0" borderId="7" xfId="1" applyFont="1" applyBorder="1" applyAlignment="1">
      <alignment horizontal="center" vertical="center" wrapText="1"/>
    </xf>
    <xf numFmtId="0" fontId="14" fillId="0" borderId="7" xfId="1" applyFont="1" applyBorder="1" applyAlignment="1">
      <alignment horizontal="center" vertical="center" wrapText="1"/>
    </xf>
    <xf numFmtId="0" fontId="11" fillId="0" borderId="7" xfId="1" applyFont="1" applyBorder="1" applyAlignment="1">
      <alignment horizontal="center" vertical="center" wrapText="1"/>
    </xf>
    <xf numFmtId="14" fontId="11" fillId="0" borderId="7" xfId="1" applyNumberFormat="1" applyFont="1" applyBorder="1" applyAlignment="1">
      <alignment horizontal="center" vertical="center" wrapText="1"/>
    </xf>
    <xf numFmtId="14" fontId="5" fillId="0" borderId="7" xfId="1" applyNumberFormat="1" applyFont="1" applyBorder="1" applyAlignment="1">
      <alignment horizontal="center" vertical="center" wrapText="1"/>
    </xf>
    <xf numFmtId="0" fontId="13" fillId="0" borderId="7" xfId="1" applyFont="1" applyBorder="1" applyAlignment="1">
      <alignment horizontal="center" vertical="center" wrapText="1"/>
    </xf>
    <xf numFmtId="0" fontId="4" fillId="0" borderId="7" xfId="1" applyFont="1" applyBorder="1" applyAlignment="1">
      <alignment vertical="center" wrapText="1"/>
    </xf>
    <xf numFmtId="0" fontId="4" fillId="0" borderId="7" xfId="1" applyFont="1" applyBorder="1" applyAlignment="1">
      <alignment horizontal="center" vertical="center" wrapText="1"/>
    </xf>
    <xf numFmtId="0" fontId="5" fillId="0" borderId="7" xfId="1" applyFont="1" applyBorder="1" applyAlignment="1">
      <alignment horizontal="center" vertical="center" wrapText="1"/>
    </xf>
    <xf numFmtId="0" fontId="9" fillId="0" borderId="7" xfId="1" applyFont="1" applyBorder="1" applyAlignment="1">
      <alignment horizontal="center" vertical="center" wrapText="1"/>
    </xf>
    <xf numFmtId="14" fontId="9" fillId="0" borderId="7" xfId="1" applyNumberFormat="1" applyFont="1" applyBorder="1" applyAlignment="1">
      <alignment horizontal="center" vertical="center" wrapText="1"/>
    </xf>
    <xf numFmtId="0" fontId="18" fillId="0" borderId="7" xfId="1" applyFont="1" applyBorder="1" applyAlignment="1">
      <alignment horizontal="center" vertical="center" wrapText="1"/>
    </xf>
    <xf numFmtId="0" fontId="15" fillId="0" borderId="7" xfId="1" applyFont="1" applyBorder="1" applyAlignment="1">
      <alignment horizontal="center" vertical="center" wrapText="1"/>
    </xf>
    <xf numFmtId="0" fontId="21" fillId="8" borderId="1" xfId="0" applyFont="1" applyFill="1" applyBorder="1" applyAlignment="1">
      <alignment horizontal="center" vertical="top" wrapText="1"/>
    </xf>
    <xf numFmtId="0" fontId="20" fillId="0" borderId="0" xfId="1" applyFont="1" applyAlignment="1">
      <alignment horizontal="center" vertical="top" wrapText="1"/>
    </xf>
    <xf numFmtId="0" fontId="23" fillId="0" borderId="0" xfId="1" applyFont="1" applyAlignment="1">
      <alignment horizontal="center" vertical="top" wrapText="1"/>
    </xf>
    <xf numFmtId="0" fontId="23" fillId="5" borderId="0" xfId="1" applyFont="1" applyFill="1" applyAlignment="1">
      <alignment horizontal="left" vertical="top" wrapText="1"/>
    </xf>
    <xf numFmtId="0" fontId="24" fillId="0" borderId="0" xfId="1" applyFont="1" applyAlignment="1">
      <alignment horizontal="left" vertical="top" wrapText="1"/>
    </xf>
    <xf numFmtId="0" fontId="23" fillId="0" borderId="0" xfId="1" applyFont="1" applyAlignment="1">
      <alignment horizontal="left" vertical="top" wrapText="1"/>
    </xf>
    <xf numFmtId="0" fontId="20" fillId="0" borderId="0" xfId="1" applyFont="1" applyAlignment="1">
      <alignment horizontal="left" vertical="top" wrapText="1"/>
    </xf>
    <xf numFmtId="0" fontId="20" fillId="0" borderId="14" xfId="1" applyFont="1" applyBorder="1" applyAlignment="1">
      <alignment horizontal="center" vertical="top" wrapText="1"/>
    </xf>
    <xf numFmtId="0" fontId="20" fillId="0" borderId="12" xfId="1" applyFont="1" applyBorder="1" applyAlignment="1">
      <alignment horizontal="center" vertical="top" wrapText="1"/>
    </xf>
    <xf numFmtId="0" fontId="20" fillId="0" borderId="12" xfId="1" applyFont="1" applyBorder="1" applyAlignment="1">
      <alignment horizontal="left" vertical="top" wrapText="1"/>
    </xf>
    <xf numFmtId="0" fontId="20" fillId="0" borderId="1" xfId="1" applyFont="1" applyBorder="1" applyAlignment="1">
      <alignment horizontal="center" vertical="top" wrapText="1"/>
    </xf>
    <xf numFmtId="0" fontId="20" fillId="0" borderId="12" xfId="0" applyFont="1" applyBorder="1" applyAlignment="1">
      <alignment horizontal="left" vertical="top" wrapText="1"/>
    </xf>
    <xf numFmtId="14" fontId="20" fillId="0" borderId="1" xfId="1" applyNumberFormat="1" applyFont="1" applyBorder="1" applyAlignment="1">
      <alignment horizontal="center" vertical="top" wrapText="1"/>
    </xf>
    <xf numFmtId="0" fontId="20" fillId="0" borderId="9" xfId="1" applyFont="1" applyBorder="1" applyAlignment="1">
      <alignment horizontal="center" vertical="top" wrapText="1"/>
    </xf>
    <xf numFmtId="0" fontId="20" fillId="0" borderId="1" xfId="1" applyFont="1" applyBorder="1" applyAlignment="1">
      <alignment horizontal="left" vertical="top" wrapText="1"/>
    </xf>
    <xf numFmtId="0" fontId="20" fillId="0" borderId="1" xfId="0" applyFont="1" applyBorder="1" applyAlignment="1">
      <alignment horizontal="left" vertical="top" wrapText="1"/>
    </xf>
    <xf numFmtId="0" fontId="20" fillId="0" borderId="9" xfId="0" applyFont="1" applyBorder="1" applyAlignment="1">
      <alignment horizontal="center" vertical="top" wrapText="1"/>
    </xf>
    <xf numFmtId="0" fontId="20" fillId="0" borderId="1" xfId="0" applyFont="1" applyBorder="1" applyAlignment="1">
      <alignment horizontal="center" vertical="top" wrapText="1"/>
    </xf>
    <xf numFmtId="0" fontId="20" fillId="6" borderId="1" xfId="0" applyFont="1" applyFill="1" applyBorder="1" applyAlignment="1">
      <alignment horizontal="left" vertical="top" wrapText="1"/>
    </xf>
    <xf numFmtId="0" fontId="20" fillId="0" borderId="1" xfId="0" applyFont="1" applyBorder="1" applyAlignment="1">
      <alignment wrapText="1"/>
    </xf>
    <xf numFmtId="14" fontId="20" fillId="0" borderId="1" xfId="1" applyNumberFormat="1" applyFont="1" applyBorder="1" applyAlignment="1">
      <alignment horizontal="left" vertical="top" wrapText="1"/>
    </xf>
    <xf numFmtId="0" fontId="26" fillId="0" borderId="1" xfId="1" applyFont="1" applyBorder="1" applyAlignment="1">
      <alignment horizontal="left" vertical="top" wrapText="1"/>
    </xf>
    <xf numFmtId="0" fontId="26" fillId="0" borderId="0" xfId="1" applyFont="1" applyAlignment="1">
      <alignment horizontal="left" vertical="top" wrapText="1"/>
    </xf>
    <xf numFmtId="14" fontId="26" fillId="0" borderId="1" xfId="1" applyNumberFormat="1" applyFont="1" applyBorder="1" applyAlignment="1">
      <alignment horizontal="left" vertical="top" wrapText="1"/>
    </xf>
    <xf numFmtId="0" fontId="20" fillId="0" borderId="11" xfId="1" applyFont="1" applyBorder="1" applyAlignment="1">
      <alignment horizontal="center" vertical="top" wrapText="1"/>
    </xf>
    <xf numFmtId="0" fontId="20" fillId="0" borderId="0" xfId="1" applyFont="1" applyAlignment="1">
      <alignment vertical="top" wrapText="1"/>
    </xf>
    <xf numFmtId="0" fontId="20" fillId="0" borderId="12" xfId="1" applyFont="1" applyBorder="1" applyAlignment="1">
      <alignment vertical="top" wrapText="1"/>
    </xf>
    <xf numFmtId="0" fontId="20" fillId="0" borderId="1" xfId="1" applyFont="1" applyBorder="1" applyAlignment="1">
      <alignment vertical="top" wrapText="1"/>
    </xf>
    <xf numFmtId="0" fontId="20" fillId="0" borderId="1" xfId="0" applyFont="1" applyBorder="1" applyAlignment="1">
      <alignment vertical="top" wrapText="1"/>
    </xf>
    <xf numFmtId="0" fontId="28" fillId="8" borderId="15"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7" fillId="0" borderId="0" xfId="0" applyFont="1" applyAlignment="1">
      <alignment vertical="top"/>
    </xf>
    <xf numFmtId="0" fontId="27"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vertical="top" wrapText="1"/>
    </xf>
    <xf numFmtId="0" fontId="27" fillId="0" borderId="0" xfId="0" applyFont="1" applyAlignment="1">
      <alignment horizontal="center" vertical="top"/>
    </xf>
    <xf numFmtId="0" fontId="27" fillId="0" borderId="0" xfId="0" applyFont="1" applyAlignment="1">
      <alignment horizontal="left" vertical="top"/>
    </xf>
    <xf numFmtId="0" fontId="19" fillId="0" borderId="1" xfId="1" applyFont="1" applyBorder="1" applyAlignment="1">
      <alignment horizontal="left" vertical="top" wrapText="1"/>
    </xf>
    <xf numFmtId="0" fontId="29" fillId="0" borderId="0" xfId="0" applyFont="1" applyAlignment="1">
      <alignment horizontal="center" vertical="center"/>
    </xf>
    <xf numFmtId="0" fontId="22" fillId="0" borderId="0" xfId="1" applyFont="1" applyAlignment="1">
      <alignment horizontal="center" vertical="top" wrapText="1"/>
    </xf>
    <xf numFmtId="0" fontId="20" fillId="0" borderId="2" xfId="0" applyFont="1" applyBorder="1" applyAlignment="1">
      <alignment horizontal="center" vertical="center" wrapText="1"/>
    </xf>
    <xf numFmtId="0" fontId="20" fillId="0" borderId="2" xfId="0" applyFont="1" applyBorder="1" applyAlignment="1">
      <alignment vertical="top" wrapText="1"/>
    </xf>
    <xf numFmtId="0" fontId="20" fillId="0" borderId="2" xfId="0" applyFont="1" applyBorder="1" applyAlignment="1">
      <alignment horizontal="left" vertical="top" wrapText="1"/>
    </xf>
    <xf numFmtId="0" fontId="20" fillId="0" borderId="2" xfId="0" applyFont="1" applyBorder="1" applyAlignment="1">
      <alignment horizontal="center" vertical="top" wrapText="1"/>
    </xf>
    <xf numFmtId="0" fontId="20" fillId="0" borderId="2" xfId="0" applyFont="1" applyBorder="1" applyAlignment="1">
      <alignment horizontal="center" vertical="top"/>
    </xf>
    <xf numFmtId="0" fontId="20" fillId="7" borderId="2" xfId="0" applyFont="1" applyFill="1" applyBorder="1" applyAlignment="1">
      <alignment horizontal="center" vertical="top"/>
    </xf>
    <xf numFmtId="0" fontId="20" fillId="0" borderId="3" xfId="0" applyFont="1" applyBorder="1" applyAlignment="1">
      <alignment vertical="top" wrapText="1"/>
    </xf>
    <xf numFmtId="0" fontId="20" fillId="0" borderId="3" xfId="0" applyFont="1" applyBorder="1" applyAlignment="1">
      <alignment horizontal="center" vertical="top" wrapText="1"/>
    </xf>
    <xf numFmtId="0" fontId="20" fillId="0" borderId="3" xfId="0" applyFont="1" applyBorder="1" applyAlignment="1">
      <alignment vertical="center" wrapText="1"/>
    </xf>
    <xf numFmtId="0" fontId="30" fillId="0" borderId="1" xfId="1" applyFont="1" applyBorder="1" applyAlignment="1">
      <alignment horizontal="left" vertical="top"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cellXfs>
  <cellStyles count="2">
    <cellStyle name="Normálna" xfId="0" builtinId="0"/>
    <cellStyle name="Normálna 2" xfId="1"/>
  </cellStyles>
  <dxfs count="0"/>
  <tableStyles count="0" defaultTableStyle="TableStyleMedium2"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rbora.balazova/OneDrive%20-%20Ministerstvo%20&#353;kolstva,%20vedy,%20v&#253;skumu%20a%20&#353;portu%20SR/Pracovn&#225;%20plocha/NOW/Implementa&#269;n&#253;%20pl&#225;n%20&#381;S11_22032024_draft_0.1_doplneneBB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znamy"/>
    </sheetNames>
    <sheetDataSet>
      <sheetData sheetId="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defaultRowHeight="14.5" x14ac:dyDescent="0.35"/>
  <cols>
    <col min="1" max="1" width="13.7265625" customWidth="1"/>
    <col min="2" max="2" width="22.81640625" customWidth="1"/>
    <col min="3" max="3" width="26.26953125" bestFit="1" customWidth="1"/>
    <col min="6" max="6" width="8.7265625" customWidth="1"/>
    <col min="8" max="8" width="26.26953125" bestFit="1" customWidth="1"/>
  </cols>
  <sheetData>
    <row r="1" spans="1:9" x14ac:dyDescent="0.35">
      <c r="A1" s="2" t="s">
        <v>0</v>
      </c>
      <c r="B1" s="2" t="s">
        <v>1</v>
      </c>
      <c r="C1" s="3" t="s">
        <v>2</v>
      </c>
      <c r="D1" s="3" t="s">
        <v>2</v>
      </c>
      <c r="G1" s="8" t="s">
        <v>3</v>
      </c>
      <c r="H1" s="9" t="s">
        <v>4</v>
      </c>
    </row>
    <row r="2" spans="1:9" ht="15.5" x14ac:dyDescent="0.35">
      <c r="A2" s="4" t="s">
        <v>5</v>
      </c>
      <c r="B2" s="4" t="s">
        <v>5</v>
      </c>
      <c r="C2" s="4" t="s">
        <v>6</v>
      </c>
      <c r="G2" s="4" t="s">
        <v>7</v>
      </c>
      <c r="H2" s="4" t="s">
        <v>8</v>
      </c>
    </row>
    <row r="3" spans="1:9" ht="15.5" x14ac:dyDescent="0.35">
      <c r="A3" s="4" t="s">
        <v>9</v>
      </c>
      <c r="B3" s="4" t="s">
        <v>10</v>
      </c>
      <c r="C3" s="4" t="s">
        <v>11</v>
      </c>
      <c r="H3" t="s">
        <v>12</v>
      </c>
      <c r="I3" t="s">
        <v>13</v>
      </c>
    </row>
    <row r="4" spans="1:9" ht="15.5" x14ac:dyDescent="0.35">
      <c r="A4" s="4" t="s">
        <v>14</v>
      </c>
      <c r="B4" s="4"/>
      <c r="C4" s="4" t="s">
        <v>15</v>
      </c>
      <c r="H4" t="s">
        <v>16</v>
      </c>
      <c r="I4" t="s">
        <v>17</v>
      </c>
    </row>
    <row r="5" spans="1:9" ht="15.5" x14ac:dyDescent="0.35">
      <c r="A5" s="4" t="s">
        <v>18</v>
      </c>
      <c r="B5" s="4"/>
      <c r="C5" s="4" t="s">
        <v>19</v>
      </c>
      <c r="G5" t="s">
        <v>20</v>
      </c>
      <c r="H5" t="s">
        <v>21</v>
      </c>
    </row>
    <row r="6" spans="1:9" ht="15.5" x14ac:dyDescent="0.35">
      <c r="C6" s="4" t="s">
        <v>22</v>
      </c>
      <c r="G6" t="s">
        <v>23</v>
      </c>
      <c r="H6" t="s">
        <v>24</v>
      </c>
    </row>
    <row r="7" spans="1:9" ht="15.5" x14ac:dyDescent="0.35">
      <c r="C7" s="4" t="s">
        <v>25</v>
      </c>
      <c r="G7" t="s">
        <v>26</v>
      </c>
      <c r="H7" t="s">
        <v>27</v>
      </c>
    </row>
    <row r="8" spans="1:9" ht="15.5" x14ac:dyDescent="0.35">
      <c r="C8" s="4" t="s">
        <v>28</v>
      </c>
      <c r="G8" t="s">
        <v>29</v>
      </c>
      <c r="H8" t="s">
        <v>30</v>
      </c>
    </row>
    <row r="9" spans="1:9" ht="15.5" x14ac:dyDescent="0.35">
      <c r="C9" s="4" t="s">
        <v>31</v>
      </c>
      <c r="G9" t="s">
        <v>32</v>
      </c>
      <c r="H9" t="s">
        <v>33</v>
      </c>
    </row>
    <row r="10" spans="1:9" ht="15.5" x14ac:dyDescent="0.35">
      <c r="C10" s="4" t="s">
        <v>34</v>
      </c>
      <c r="G10" t="s">
        <v>35</v>
      </c>
      <c r="H10" t="s">
        <v>36</v>
      </c>
    </row>
    <row r="11" spans="1:9" ht="15.5" x14ac:dyDescent="0.35">
      <c r="C11" s="4" t="s">
        <v>37</v>
      </c>
    </row>
    <row r="12" spans="1:9" ht="15.5" x14ac:dyDescent="0.35">
      <c r="C12" s="4" t="s">
        <v>38</v>
      </c>
    </row>
    <row r="13" spans="1:9" ht="15.5" x14ac:dyDescent="0.35">
      <c r="C13" s="4" t="s">
        <v>39</v>
      </c>
    </row>
    <row r="14" spans="1:9" ht="15.5" x14ac:dyDescent="0.35">
      <c r="C14" s="4" t="s">
        <v>40</v>
      </c>
    </row>
    <row r="15" spans="1:9" ht="15.5" x14ac:dyDescent="0.35">
      <c r="C15" s="4" t="s">
        <v>41</v>
      </c>
    </row>
    <row r="16" spans="1:9" ht="15.5" x14ac:dyDescent="0.35">
      <c r="C16" s="4" t="s">
        <v>42</v>
      </c>
    </row>
    <row r="17" spans="3:3" ht="15.5" x14ac:dyDescent="0.35">
      <c r="C17" s="4" t="s">
        <v>43</v>
      </c>
    </row>
    <row r="18" spans="3:3" ht="15.5" x14ac:dyDescent="0.35">
      <c r="C18" s="4" t="s">
        <v>44</v>
      </c>
    </row>
    <row r="19" spans="3:3" ht="15.5" x14ac:dyDescent="0.35">
      <c r="C19" s="4"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61"/>
  <sheetViews>
    <sheetView tabSelected="1" zoomScaleNormal="100" workbookViewId="0">
      <pane ySplit="2" topLeftCell="A3" activePane="bottomLeft" state="frozen"/>
      <selection pane="bottomLeft" activeCell="A2" sqref="A2:XFD2"/>
    </sheetView>
  </sheetViews>
  <sheetFormatPr defaultColWidth="9.1796875" defaultRowHeight="15.5" x14ac:dyDescent="0.35"/>
  <cols>
    <col min="1" max="1" width="25.81640625" style="26" customWidth="1"/>
    <col min="2" max="2" width="13.54296875" style="26" bestFit="1" customWidth="1"/>
    <col min="3" max="3" width="16.453125" style="26" customWidth="1"/>
    <col min="4" max="4" width="45.1796875" style="50" customWidth="1"/>
    <col min="5" max="5" width="68.453125" style="31" customWidth="1"/>
    <col min="6" max="6" width="15.26953125" style="26" bestFit="1" customWidth="1"/>
    <col min="7" max="7" width="20.7265625" style="26" bestFit="1" customWidth="1"/>
    <col min="8" max="8" width="76.453125" style="31" customWidth="1"/>
    <col min="9" max="9" width="111.26953125" style="31" customWidth="1"/>
    <col min="10" max="10" width="18.26953125" style="26" bestFit="1" customWidth="1"/>
    <col min="11" max="11" width="76.7265625" style="31" customWidth="1"/>
    <col min="12" max="12" width="65.1796875" style="31" customWidth="1"/>
    <col min="13" max="13" width="29" style="26" customWidth="1"/>
    <col min="14" max="14" width="24.1796875" style="31" customWidth="1"/>
    <col min="15" max="15" width="23.7265625" style="31" customWidth="1"/>
    <col min="16" max="16" width="136.1796875" style="31" customWidth="1"/>
    <col min="17" max="16384" width="9.1796875" style="31"/>
  </cols>
  <sheetData>
    <row r="1" spans="1:16" x14ac:dyDescent="0.35">
      <c r="B1" s="27"/>
      <c r="E1" s="28" t="s">
        <v>47</v>
      </c>
      <c r="F1" s="27"/>
      <c r="G1" s="27"/>
      <c r="H1" s="29"/>
      <c r="I1" s="30"/>
      <c r="J1" s="27"/>
      <c r="K1" s="30"/>
      <c r="L1" s="30"/>
      <c r="M1" s="27"/>
    </row>
    <row r="2" spans="1:16" s="64" customFormat="1" ht="43.5" x14ac:dyDescent="0.35">
      <c r="A2" s="25" t="s">
        <v>48</v>
      </c>
      <c r="B2" s="25" t="s">
        <v>49</v>
      </c>
      <c r="C2" s="25" t="s">
        <v>50</v>
      </c>
      <c r="D2" s="25" t="s">
        <v>51</v>
      </c>
      <c r="E2" s="25" t="s">
        <v>52</v>
      </c>
      <c r="F2" s="25" t="s">
        <v>53</v>
      </c>
      <c r="G2" s="25" t="s">
        <v>2</v>
      </c>
      <c r="H2" s="25" t="s">
        <v>54</v>
      </c>
      <c r="I2" s="25" t="s">
        <v>55</v>
      </c>
      <c r="J2" s="25" t="s">
        <v>56</v>
      </c>
      <c r="K2" s="25" t="s">
        <v>57</v>
      </c>
      <c r="L2" s="25" t="s">
        <v>58</v>
      </c>
      <c r="M2" s="25" t="s">
        <v>59</v>
      </c>
      <c r="N2" s="25" t="s">
        <v>60</v>
      </c>
      <c r="O2" s="25" t="s">
        <v>61</v>
      </c>
      <c r="P2" s="25" t="s">
        <v>62</v>
      </c>
    </row>
    <row r="3" spans="1:16" ht="46.5" x14ac:dyDescent="0.35">
      <c r="A3" s="32" t="s">
        <v>63</v>
      </c>
      <c r="B3" s="33" t="s">
        <v>64</v>
      </c>
      <c r="C3" s="33" t="s">
        <v>65</v>
      </c>
      <c r="D3" s="51" t="s">
        <v>66</v>
      </c>
      <c r="E3" s="34" t="s">
        <v>67</v>
      </c>
      <c r="F3" s="35" t="s">
        <v>68</v>
      </c>
      <c r="G3" s="33" t="s">
        <v>39</v>
      </c>
      <c r="H3" s="34" t="s">
        <v>69</v>
      </c>
      <c r="I3" s="34" t="s">
        <v>70</v>
      </c>
      <c r="J3" s="33" t="s">
        <v>5</v>
      </c>
      <c r="K3" s="36" t="s">
        <v>71</v>
      </c>
      <c r="L3" s="34" t="s">
        <v>72</v>
      </c>
      <c r="M3" s="37" t="s">
        <v>73</v>
      </c>
      <c r="N3" s="34" t="s">
        <v>74</v>
      </c>
      <c r="O3" s="34"/>
      <c r="P3" s="34"/>
    </row>
    <row r="4" spans="1:16" ht="46.5" x14ac:dyDescent="0.35">
      <c r="A4" s="38" t="s">
        <v>63</v>
      </c>
      <c r="B4" s="35" t="s">
        <v>75</v>
      </c>
      <c r="C4" s="35" t="s">
        <v>65</v>
      </c>
      <c r="D4" s="52" t="s">
        <v>66</v>
      </c>
      <c r="E4" s="39" t="s">
        <v>76</v>
      </c>
      <c r="F4" s="35" t="s">
        <v>68</v>
      </c>
      <c r="G4" s="35" t="s">
        <v>39</v>
      </c>
      <c r="H4" s="39" t="s">
        <v>77</v>
      </c>
      <c r="I4" s="39" t="s">
        <v>78</v>
      </c>
      <c r="J4" s="35" t="s">
        <v>5</v>
      </c>
      <c r="K4" s="39" t="s">
        <v>71</v>
      </c>
      <c r="L4" s="40" t="s">
        <v>79</v>
      </c>
      <c r="M4" s="37" t="s">
        <v>73</v>
      </c>
      <c r="N4" s="34" t="s">
        <v>74</v>
      </c>
      <c r="O4" s="39"/>
      <c r="P4" s="39"/>
    </row>
    <row r="5" spans="1:16" ht="52.5" customHeight="1" x14ac:dyDescent="0.35">
      <c r="A5" s="38" t="s">
        <v>63</v>
      </c>
      <c r="B5" s="35" t="s">
        <v>80</v>
      </c>
      <c r="C5" s="35" t="s">
        <v>65</v>
      </c>
      <c r="D5" s="52" t="s">
        <v>66</v>
      </c>
      <c r="E5" s="39" t="s">
        <v>81</v>
      </c>
      <c r="F5" s="35" t="s">
        <v>82</v>
      </c>
      <c r="G5" s="35" t="s">
        <v>39</v>
      </c>
      <c r="H5" s="39" t="s">
        <v>83</v>
      </c>
      <c r="I5" s="39" t="s">
        <v>84</v>
      </c>
      <c r="J5" s="35" t="s">
        <v>5</v>
      </c>
      <c r="K5" s="39" t="s">
        <v>85</v>
      </c>
      <c r="L5" s="40" t="s">
        <v>86</v>
      </c>
      <c r="M5" s="37" t="s">
        <v>87</v>
      </c>
      <c r="N5" s="34" t="s">
        <v>74</v>
      </c>
      <c r="O5" s="39"/>
      <c r="P5" s="39"/>
    </row>
    <row r="6" spans="1:16" ht="91.5" customHeight="1" x14ac:dyDescent="0.35">
      <c r="A6" s="38" t="s">
        <v>63</v>
      </c>
      <c r="B6" s="35" t="s">
        <v>88</v>
      </c>
      <c r="C6" s="35" t="s">
        <v>65</v>
      </c>
      <c r="D6" s="52" t="s">
        <v>66</v>
      </c>
      <c r="E6" s="39" t="s">
        <v>89</v>
      </c>
      <c r="F6" s="35" t="s">
        <v>68</v>
      </c>
      <c r="G6" s="35" t="s">
        <v>37</v>
      </c>
      <c r="H6" s="39" t="s">
        <v>90</v>
      </c>
      <c r="I6" s="39" t="s">
        <v>91</v>
      </c>
      <c r="J6" s="35" t="s">
        <v>5</v>
      </c>
      <c r="K6" s="39" t="s">
        <v>92</v>
      </c>
      <c r="L6" s="39" t="s">
        <v>93</v>
      </c>
      <c r="M6" s="37" t="s">
        <v>73</v>
      </c>
      <c r="N6" s="39"/>
      <c r="O6" s="39"/>
      <c r="P6" s="39"/>
    </row>
    <row r="7" spans="1:16" ht="62.25" customHeight="1" x14ac:dyDescent="0.35">
      <c r="A7" s="38" t="s">
        <v>63</v>
      </c>
      <c r="B7" s="35" t="s">
        <v>94</v>
      </c>
      <c r="C7" s="35" t="s">
        <v>65</v>
      </c>
      <c r="D7" s="52" t="s">
        <v>66</v>
      </c>
      <c r="E7" s="39" t="s">
        <v>95</v>
      </c>
      <c r="F7" s="35" t="s">
        <v>82</v>
      </c>
      <c r="G7" s="35" t="s">
        <v>37</v>
      </c>
      <c r="H7" s="39" t="s">
        <v>90</v>
      </c>
      <c r="I7" s="39" t="s">
        <v>91</v>
      </c>
      <c r="J7" s="35" t="s">
        <v>5</v>
      </c>
      <c r="K7" s="39" t="s">
        <v>96</v>
      </c>
      <c r="L7" s="39" t="s">
        <v>93</v>
      </c>
      <c r="M7" s="37" t="s">
        <v>87</v>
      </c>
      <c r="N7" s="39"/>
      <c r="O7" s="39"/>
      <c r="P7" s="39"/>
    </row>
    <row r="8" spans="1:16" ht="77.5" x14ac:dyDescent="0.35">
      <c r="A8" s="41" t="s">
        <v>97</v>
      </c>
      <c r="B8" s="35" t="s">
        <v>98</v>
      </c>
      <c r="C8" s="42" t="s">
        <v>99</v>
      </c>
      <c r="D8" s="53" t="s">
        <v>100</v>
      </c>
      <c r="E8" s="40" t="s">
        <v>101</v>
      </c>
      <c r="F8" s="35" t="s">
        <v>82</v>
      </c>
      <c r="G8" s="42" t="s">
        <v>39</v>
      </c>
      <c r="H8" s="40" t="s">
        <v>102</v>
      </c>
      <c r="I8" s="40" t="s">
        <v>103</v>
      </c>
      <c r="J8" s="42" t="s">
        <v>5</v>
      </c>
      <c r="K8" s="40" t="s">
        <v>104</v>
      </c>
      <c r="L8" s="40"/>
      <c r="M8" s="42" t="s">
        <v>105</v>
      </c>
      <c r="N8" s="40"/>
      <c r="O8" s="39" t="s">
        <v>106</v>
      </c>
      <c r="P8" s="40" t="s">
        <v>107</v>
      </c>
    </row>
    <row r="9" spans="1:16" ht="46.5" x14ac:dyDescent="0.35">
      <c r="A9" s="41" t="s">
        <v>97</v>
      </c>
      <c r="B9" s="35" t="s">
        <v>108</v>
      </c>
      <c r="C9" s="42" t="s">
        <v>99</v>
      </c>
      <c r="D9" s="53" t="s">
        <v>100</v>
      </c>
      <c r="E9" s="40" t="s">
        <v>101</v>
      </c>
      <c r="F9" s="35" t="s">
        <v>82</v>
      </c>
      <c r="G9" s="42" t="s">
        <v>39</v>
      </c>
      <c r="H9" s="40" t="s">
        <v>109</v>
      </c>
      <c r="I9" s="40" t="s">
        <v>110</v>
      </c>
      <c r="J9" s="42" t="s">
        <v>5</v>
      </c>
      <c r="K9" s="40" t="s">
        <v>111</v>
      </c>
      <c r="L9" s="40"/>
      <c r="M9" s="42" t="s">
        <v>105</v>
      </c>
      <c r="N9" s="40"/>
      <c r="O9" s="39" t="s">
        <v>106</v>
      </c>
      <c r="P9" s="40"/>
    </row>
    <row r="10" spans="1:16" ht="62" x14ac:dyDescent="0.35">
      <c r="A10" s="38" t="s">
        <v>97</v>
      </c>
      <c r="B10" s="35" t="s">
        <v>112</v>
      </c>
      <c r="C10" s="35" t="s">
        <v>99</v>
      </c>
      <c r="D10" s="53" t="s">
        <v>100</v>
      </c>
      <c r="E10" s="40" t="s">
        <v>113</v>
      </c>
      <c r="F10" s="35" t="s">
        <v>82</v>
      </c>
      <c r="G10" s="35" t="s">
        <v>37</v>
      </c>
      <c r="H10" s="39" t="s">
        <v>114</v>
      </c>
      <c r="I10" s="40" t="s">
        <v>115</v>
      </c>
      <c r="J10" s="35" t="s">
        <v>5</v>
      </c>
      <c r="K10" s="43" t="s">
        <v>116</v>
      </c>
      <c r="L10" s="40"/>
      <c r="M10" s="35" t="s">
        <v>105</v>
      </c>
      <c r="N10" s="39"/>
      <c r="O10" s="39" t="s">
        <v>106</v>
      </c>
      <c r="P10" s="39"/>
    </row>
    <row r="11" spans="1:16" ht="31" x14ac:dyDescent="0.35">
      <c r="A11" s="41" t="s">
        <v>97</v>
      </c>
      <c r="B11" s="35" t="s">
        <v>117</v>
      </c>
      <c r="C11" s="42" t="s">
        <v>99</v>
      </c>
      <c r="D11" s="53" t="s">
        <v>100</v>
      </c>
      <c r="E11" s="40" t="s">
        <v>118</v>
      </c>
      <c r="F11" s="35" t="s">
        <v>82</v>
      </c>
      <c r="G11" s="42" t="s">
        <v>39</v>
      </c>
      <c r="H11" s="40" t="s">
        <v>119</v>
      </c>
      <c r="I11" s="40" t="s">
        <v>120</v>
      </c>
      <c r="J11" s="42" t="s">
        <v>5</v>
      </c>
      <c r="K11" s="40" t="s">
        <v>104</v>
      </c>
      <c r="L11" s="40"/>
      <c r="M11" s="42" t="s">
        <v>105</v>
      </c>
      <c r="N11" s="40"/>
      <c r="O11" s="39" t="s">
        <v>106</v>
      </c>
      <c r="P11" s="40" t="s">
        <v>107</v>
      </c>
    </row>
    <row r="12" spans="1:16" ht="31" x14ac:dyDescent="0.35">
      <c r="A12" s="41" t="s">
        <v>97</v>
      </c>
      <c r="B12" s="35" t="s">
        <v>121</v>
      </c>
      <c r="C12" s="42" t="s">
        <v>99</v>
      </c>
      <c r="D12" s="53" t="s">
        <v>100</v>
      </c>
      <c r="E12" s="40" t="s">
        <v>118</v>
      </c>
      <c r="F12" s="35" t="s">
        <v>82</v>
      </c>
      <c r="G12" s="42" t="s">
        <v>39</v>
      </c>
      <c r="H12" s="40" t="s">
        <v>122</v>
      </c>
      <c r="I12" s="40" t="s">
        <v>123</v>
      </c>
      <c r="J12" s="42" t="s">
        <v>5</v>
      </c>
      <c r="K12" s="40" t="s">
        <v>111</v>
      </c>
      <c r="L12" s="40"/>
      <c r="M12" s="42" t="s">
        <v>105</v>
      </c>
      <c r="N12" s="40"/>
      <c r="O12" s="39"/>
      <c r="P12" s="40"/>
    </row>
    <row r="13" spans="1:16" ht="62" x14ac:dyDescent="0.35">
      <c r="A13" s="38" t="s">
        <v>97</v>
      </c>
      <c r="B13" s="35" t="s">
        <v>124</v>
      </c>
      <c r="C13" s="35" t="s">
        <v>99</v>
      </c>
      <c r="D13" s="53" t="s">
        <v>100</v>
      </c>
      <c r="E13" s="40" t="s">
        <v>125</v>
      </c>
      <c r="F13" s="35" t="s">
        <v>82</v>
      </c>
      <c r="G13" s="35" t="s">
        <v>37</v>
      </c>
      <c r="H13" s="39" t="s">
        <v>126</v>
      </c>
      <c r="I13" s="40" t="s">
        <v>127</v>
      </c>
      <c r="J13" s="35" t="s">
        <v>5</v>
      </c>
      <c r="K13" s="43" t="s">
        <v>116</v>
      </c>
      <c r="L13" s="40"/>
      <c r="M13" s="35" t="s">
        <v>105</v>
      </c>
      <c r="N13" s="39"/>
      <c r="O13" s="39" t="s">
        <v>106</v>
      </c>
      <c r="P13" s="39"/>
    </row>
    <row r="14" spans="1:16" ht="46.5" x14ac:dyDescent="0.35">
      <c r="A14" s="41" t="s">
        <v>97</v>
      </c>
      <c r="B14" s="35" t="s">
        <v>128</v>
      </c>
      <c r="C14" s="42" t="s">
        <v>129</v>
      </c>
      <c r="D14" s="53" t="s">
        <v>100</v>
      </c>
      <c r="E14" s="40" t="s">
        <v>130</v>
      </c>
      <c r="F14" s="35" t="s">
        <v>82</v>
      </c>
      <c r="G14" s="35" t="s">
        <v>39</v>
      </c>
      <c r="H14" s="40" t="s">
        <v>131</v>
      </c>
      <c r="I14" s="40" t="s">
        <v>132</v>
      </c>
      <c r="J14" s="35" t="s">
        <v>5</v>
      </c>
      <c r="K14" s="40" t="s">
        <v>133</v>
      </c>
      <c r="L14" s="39"/>
      <c r="M14" s="42" t="s">
        <v>105</v>
      </c>
      <c r="N14" s="39"/>
      <c r="O14" s="39" t="s">
        <v>134</v>
      </c>
      <c r="P14" s="39"/>
    </row>
    <row r="15" spans="1:16" s="47" customFormat="1" x14ac:dyDescent="0.35">
      <c r="A15" s="38" t="s">
        <v>135</v>
      </c>
      <c r="B15" s="35" t="s">
        <v>136</v>
      </c>
      <c r="C15" s="35" t="s">
        <v>129</v>
      </c>
      <c r="D15" s="52" t="s">
        <v>137</v>
      </c>
      <c r="E15" s="39" t="s">
        <v>138</v>
      </c>
      <c r="F15" s="35" t="s">
        <v>82</v>
      </c>
      <c r="G15" s="44" t="s">
        <v>19</v>
      </c>
      <c r="H15" s="39" t="s">
        <v>139</v>
      </c>
      <c r="I15" s="39" t="s">
        <v>140</v>
      </c>
      <c r="J15" s="35" t="s">
        <v>10</v>
      </c>
      <c r="K15" s="39"/>
      <c r="L15" s="45"/>
      <c r="M15" s="42" t="s">
        <v>105</v>
      </c>
      <c r="N15" s="39"/>
      <c r="O15" s="46"/>
      <c r="P15" s="46"/>
    </row>
    <row r="16" spans="1:16" ht="31" x14ac:dyDescent="0.35">
      <c r="A16" s="38" t="s">
        <v>135</v>
      </c>
      <c r="B16" s="35" t="s">
        <v>141</v>
      </c>
      <c r="C16" s="35" t="s">
        <v>46</v>
      </c>
      <c r="D16" s="52" t="s">
        <v>137</v>
      </c>
      <c r="E16" s="39" t="s">
        <v>142</v>
      </c>
      <c r="F16" s="35" t="s">
        <v>82</v>
      </c>
      <c r="G16" s="35" t="s">
        <v>6</v>
      </c>
      <c r="H16" s="39" t="s">
        <v>143</v>
      </c>
      <c r="I16" s="39" t="s">
        <v>144</v>
      </c>
      <c r="J16" s="35" t="s">
        <v>5</v>
      </c>
      <c r="K16" s="46"/>
      <c r="L16" s="48"/>
      <c r="M16" s="37" t="s">
        <v>87</v>
      </c>
      <c r="N16" s="39" t="s">
        <v>145</v>
      </c>
      <c r="O16" s="39"/>
      <c r="P16" s="39"/>
    </row>
    <row r="17" spans="1:16" ht="46.5" x14ac:dyDescent="0.35">
      <c r="A17" s="38" t="s">
        <v>135</v>
      </c>
      <c r="B17" s="35" t="s">
        <v>146</v>
      </c>
      <c r="C17" s="35" t="s">
        <v>129</v>
      </c>
      <c r="D17" s="52" t="s">
        <v>66</v>
      </c>
      <c r="E17" s="39" t="s">
        <v>142</v>
      </c>
      <c r="F17" s="35" t="s">
        <v>68</v>
      </c>
      <c r="G17" s="35" t="s">
        <v>6</v>
      </c>
      <c r="H17" s="39" t="s">
        <v>147</v>
      </c>
      <c r="I17" s="39" t="s">
        <v>148</v>
      </c>
      <c r="J17" s="35" t="s">
        <v>5</v>
      </c>
      <c r="K17" s="39"/>
      <c r="L17" s="45" t="s">
        <v>149</v>
      </c>
      <c r="M17" s="37" t="s">
        <v>73</v>
      </c>
      <c r="N17" s="39" t="s">
        <v>150</v>
      </c>
      <c r="O17" s="40" t="s">
        <v>151</v>
      </c>
      <c r="P17" s="39" t="s">
        <v>152</v>
      </c>
    </row>
    <row r="18" spans="1:16" ht="31" x14ac:dyDescent="0.35">
      <c r="A18" s="38" t="s">
        <v>153</v>
      </c>
      <c r="B18" s="35" t="s">
        <v>154</v>
      </c>
      <c r="C18" s="35" t="s">
        <v>129</v>
      </c>
      <c r="D18" s="52" t="s">
        <v>66</v>
      </c>
      <c r="E18" s="39" t="s">
        <v>142</v>
      </c>
      <c r="F18" s="35" t="s">
        <v>68</v>
      </c>
      <c r="G18" s="35" t="s">
        <v>6</v>
      </c>
      <c r="H18" s="39" t="s">
        <v>155</v>
      </c>
      <c r="I18" s="39" t="s">
        <v>156</v>
      </c>
      <c r="J18" s="35" t="s">
        <v>5</v>
      </c>
      <c r="K18" s="39"/>
      <c r="L18" s="45" t="s">
        <v>157</v>
      </c>
      <c r="M18" s="37" t="s">
        <v>73</v>
      </c>
      <c r="N18" s="39"/>
      <c r="O18" s="39"/>
      <c r="P18" s="39" t="s">
        <v>152</v>
      </c>
    </row>
    <row r="19" spans="1:16" ht="31" x14ac:dyDescent="0.35">
      <c r="A19" s="38" t="s">
        <v>153</v>
      </c>
      <c r="B19" s="35" t="s">
        <v>158</v>
      </c>
      <c r="C19" s="35" t="s">
        <v>129</v>
      </c>
      <c r="D19" s="52" t="s">
        <v>137</v>
      </c>
      <c r="E19" s="39" t="s">
        <v>142</v>
      </c>
      <c r="F19" s="35" t="s">
        <v>68</v>
      </c>
      <c r="G19" s="35" t="s">
        <v>37</v>
      </c>
      <c r="H19" s="39" t="s">
        <v>159</v>
      </c>
      <c r="I19" s="39" t="s">
        <v>160</v>
      </c>
      <c r="J19" s="35" t="s">
        <v>5</v>
      </c>
      <c r="K19" s="39"/>
      <c r="L19" s="45" t="s">
        <v>161</v>
      </c>
      <c r="M19" s="37" t="s">
        <v>73</v>
      </c>
      <c r="N19" s="39"/>
      <c r="O19" s="39"/>
      <c r="P19" s="39" t="s">
        <v>162</v>
      </c>
    </row>
    <row r="20" spans="1:16" ht="31" x14ac:dyDescent="0.35">
      <c r="A20" s="38" t="s">
        <v>153</v>
      </c>
      <c r="B20" s="35" t="s">
        <v>163</v>
      </c>
      <c r="C20" s="35" t="s">
        <v>129</v>
      </c>
      <c r="D20" s="52" t="s">
        <v>137</v>
      </c>
      <c r="E20" s="39" t="s">
        <v>164</v>
      </c>
      <c r="F20" s="35" t="s">
        <v>82</v>
      </c>
      <c r="G20" s="35" t="s">
        <v>37</v>
      </c>
      <c r="H20" s="39" t="s">
        <v>165</v>
      </c>
      <c r="I20" s="39" t="s">
        <v>166</v>
      </c>
      <c r="J20" s="35" t="s">
        <v>10</v>
      </c>
      <c r="K20" s="39"/>
      <c r="L20" s="45" t="s">
        <v>167</v>
      </c>
      <c r="M20" s="42" t="s">
        <v>105</v>
      </c>
      <c r="N20" s="39"/>
      <c r="O20" s="39"/>
      <c r="P20" s="39" t="s">
        <v>168</v>
      </c>
    </row>
    <row r="21" spans="1:16" ht="46.5" x14ac:dyDescent="0.35">
      <c r="A21" s="38" t="s">
        <v>153</v>
      </c>
      <c r="B21" s="35" t="s">
        <v>169</v>
      </c>
      <c r="C21" s="35" t="s">
        <v>129</v>
      </c>
      <c r="D21" s="52" t="s">
        <v>137</v>
      </c>
      <c r="E21" s="39" t="s">
        <v>142</v>
      </c>
      <c r="F21" s="35" t="s">
        <v>68</v>
      </c>
      <c r="G21" s="35" t="s">
        <v>37</v>
      </c>
      <c r="H21" s="39" t="s">
        <v>170</v>
      </c>
      <c r="I21" s="39" t="s">
        <v>171</v>
      </c>
      <c r="J21" s="35" t="s">
        <v>10</v>
      </c>
      <c r="K21" s="39"/>
      <c r="L21" s="45" t="s">
        <v>172</v>
      </c>
      <c r="M21" s="37" t="s">
        <v>73</v>
      </c>
      <c r="N21" s="39"/>
      <c r="O21" s="39"/>
      <c r="P21" s="39"/>
    </row>
    <row r="22" spans="1:16" ht="124" x14ac:dyDescent="0.35">
      <c r="A22" s="38" t="s">
        <v>153</v>
      </c>
      <c r="B22" s="35" t="s">
        <v>173</v>
      </c>
      <c r="C22" s="35" t="s">
        <v>129</v>
      </c>
      <c r="D22" s="52" t="s">
        <v>66</v>
      </c>
      <c r="E22" s="39" t="s">
        <v>174</v>
      </c>
      <c r="F22" s="35" t="s">
        <v>68</v>
      </c>
      <c r="G22" s="35" t="s">
        <v>37</v>
      </c>
      <c r="H22" s="39" t="s">
        <v>175</v>
      </c>
      <c r="I22" s="39" t="s">
        <v>176</v>
      </c>
      <c r="J22" s="35" t="s">
        <v>5</v>
      </c>
      <c r="K22" s="39" t="s">
        <v>177</v>
      </c>
      <c r="L22" s="39" t="s">
        <v>178</v>
      </c>
      <c r="M22" s="37" t="s">
        <v>73</v>
      </c>
      <c r="N22" s="39"/>
      <c r="O22" s="39"/>
      <c r="P22" s="39" t="s">
        <v>179</v>
      </c>
    </row>
    <row r="23" spans="1:16" ht="62" x14ac:dyDescent="0.35">
      <c r="A23" s="38" t="s">
        <v>153</v>
      </c>
      <c r="B23" s="35" t="s">
        <v>180</v>
      </c>
      <c r="C23" s="35" t="s">
        <v>129</v>
      </c>
      <c r="D23" s="52" t="s">
        <v>66</v>
      </c>
      <c r="E23" s="39" t="s">
        <v>174</v>
      </c>
      <c r="F23" s="35" t="s">
        <v>68</v>
      </c>
      <c r="G23" s="35" t="s">
        <v>37</v>
      </c>
      <c r="H23" s="39" t="s">
        <v>181</v>
      </c>
      <c r="I23" s="39" t="s">
        <v>182</v>
      </c>
      <c r="J23" s="35" t="s">
        <v>5</v>
      </c>
      <c r="K23" s="39"/>
      <c r="L23" s="45" t="s">
        <v>183</v>
      </c>
      <c r="M23" s="37" t="s">
        <v>73</v>
      </c>
      <c r="N23" s="46"/>
      <c r="O23" s="39"/>
      <c r="P23" s="39" t="s">
        <v>184</v>
      </c>
    </row>
    <row r="24" spans="1:16" ht="31" x14ac:dyDescent="0.35">
      <c r="A24" s="38" t="s">
        <v>153</v>
      </c>
      <c r="B24" s="35" t="s">
        <v>185</v>
      </c>
      <c r="C24" s="35" t="s">
        <v>129</v>
      </c>
      <c r="D24" s="52" t="s">
        <v>66</v>
      </c>
      <c r="E24" s="39" t="s">
        <v>174</v>
      </c>
      <c r="F24" s="35" t="s">
        <v>68</v>
      </c>
      <c r="G24" s="35" t="s">
        <v>22</v>
      </c>
      <c r="H24" s="39" t="s">
        <v>186</v>
      </c>
      <c r="I24" s="39" t="s">
        <v>187</v>
      </c>
      <c r="J24" s="35" t="s">
        <v>5</v>
      </c>
      <c r="K24" s="39"/>
      <c r="L24" s="45" t="s">
        <v>188</v>
      </c>
      <c r="M24" s="37" t="s">
        <v>73</v>
      </c>
      <c r="N24" s="39"/>
      <c r="O24" s="39"/>
      <c r="P24" s="39" t="s">
        <v>189</v>
      </c>
    </row>
    <row r="25" spans="1:16" ht="31" x14ac:dyDescent="0.35">
      <c r="A25" s="38" t="s">
        <v>190</v>
      </c>
      <c r="B25" s="35" t="s">
        <v>191</v>
      </c>
      <c r="C25" s="35" t="s">
        <v>129</v>
      </c>
      <c r="D25" s="52" t="s">
        <v>66</v>
      </c>
      <c r="E25" s="39" t="s">
        <v>174</v>
      </c>
      <c r="F25" s="35" t="s">
        <v>68</v>
      </c>
      <c r="G25" s="35" t="s">
        <v>39</v>
      </c>
      <c r="H25" s="39" t="s">
        <v>192</v>
      </c>
      <c r="I25" s="39" t="s">
        <v>193</v>
      </c>
      <c r="J25" s="35" t="s">
        <v>5</v>
      </c>
      <c r="K25" s="39"/>
      <c r="L25" s="39" t="s">
        <v>194</v>
      </c>
      <c r="M25" s="37" t="s">
        <v>73</v>
      </c>
      <c r="N25" s="45" t="s">
        <v>74</v>
      </c>
      <c r="O25" s="39"/>
      <c r="P25" s="39" t="s">
        <v>195</v>
      </c>
    </row>
    <row r="26" spans="1:16" ht="77.5" x14ac:dyDescent="0.35">
      <c r="A26" s="38" t="s">
        <v>153</v>
      </c>
      <c r="B26" s="35" t="s">
        <v>196</v>
      </c>
      <c r="C26" s="35" t="s">
        <v>129</v>
      </c>
      <c r="D26" s="52" t="s">
        <v>66</v>
      </c>
      <c r="E26" s="39" t="s">
        <v>174</v>
      </c>
      <c r="F26" s="35" t="s">
        <v>68</v>
      </c>
      <c r="G26" s="35" t="s">
        <v>11</v>
      </c>
      <c r="H26" s="39" t="s">
        <v>197</v>
      </c>
      <c r="I26" s="39" t="s">
        <v>198</v>
      </c>
      <c r="J26" s="35" t="s">
        <v>5</v>
      </c>
      <c r="K26" s="39"/>
      <c r="L26" s="45" t="s">
        <v>199</v>
      </c>
      <c r="M26" s="37" t="s">
        <v>73</v>
      </c>
      <c r="N26" s="39"/>
      <c r="O26" s="39" t="s">
        <v>200</v>
      </c>
      <c r="P26" s="39"/>
    </row>
    <row r="27" spans="1:16" ht="31" x14ac:dyDescent="0.35">
      <c r="A27" s="38" t="s">
        <v>153</v>
      </c>
      <c r="B27" s="35" t="s">
        <v>201</v>
      </c>
      <c r="C27" s="35" t="s">
        <v>129</v>
      </c>
      <c r="D27" s="52" t="s">
        <v>66</v>
      </c>
      <c r="E27" s="39" t="s">
        <v>174</v>
      </c>
      <c r="F27" s="35" t="s">
        <v>68</v>
      </c>
      <c r="G27" s="35" t="s">
        <v>11</v>
      </c>
      <c r="H27" s="74" t="s">
        <v>202</v>
      </c>
      <c r="I27" s="39" t="s">
        <v>203</v>
      </c>
      <c r="J27" s="35" t="s">
        <v>5</v>
      </c>
      <c r="K27" s="39"/>
      <c r="L27" s="45" t="s">
        <v>188</v>
      </c>
      <c r="M27" s="37" t="s">
        <v>73</v>
      </c>
      <c r="N27" s="39"/>
      <c r="O27" s="39"/>
      <c r="P27" s="39"/>
    </row>
    <row r="28" spans="1:16" ht="31" x14ac:dyDescent="0.35">
      <c r="A28" s="38" t="s">
        <v>135</v>
      </c>
      <c r="B28" s="35" t="s">
        <v>204</v>
      </c>
      <c r="C28" s="35" t="s">
        <v>129</v>
      </c>
      <c r="D28" s="52" t="s">
        <v>66</v>
      </c>
      <c r="E28" s="39" t="s">
        <v>174</v>
      </c>
      <c r="F28" s="35" t="s">
        <v>82</v>
      </c>
      <c r="G28" s="35" t="s">
        <v>15</v>
      </c>
      <c r="H28" s="39" t="s">
        <v>205</v>
      </c>
      <c r="I28" s="39" t="s">
        <v>206</v>
      </c>
      <c r="J28" s="35" t="s">
        <v>10</v>
      </c>
      <c r="K28" s="39"/>
      <c r="L28" s="45" t="s">
        <v>207</v>
      </c>
      <c r="M28" s="42" t="s">
        <v>105</v>
      </c>
      <c r="N28" s="39" t="s">
        <v>208</v>
      </c>
      <c r="O28" s="39" t="s">
        <v>189</v>
      </c>
      <c r="P28" s="39"/>
    </row>
    <row r="29" spans="1:16" ht="31" x14ac:dyDescent="0.35">
      <c r="A29" s="38" t="s">
        <v>153</v>
      </c>
      <c r="B29" s="35" t="s">
        <v>209</v>
      </c>
      <c r="C29" s="35" t="s">
        <v>129</v>
      </c>
      <c r="D29" s="52" t="s">
        <v>66</v>
      </c>
      <c r="E29" s="39" t="s">
        <v>174</v>
      </c>
      <c r="F29" s="35" t="s">
        <v>82</v>
      </c>
      <c r="G29" s="35" t="s">
        <v>11</v>
      </c>
      <c r="H29" s="39" t="s">
        <v>210</v>
      </c>
      <c r="I29" s="39" t="s">
        <v>211</v>
      </c>
      <c r="J29" s="35" t="s">
        <v>5</v>
      </c>
      <c r="K29" s="39"/>
      <c r="L29" s="45" t="s">
        <v>188</v>
      </c>
      <c r="M29" s="42" t="s">
        <v>105</v>
      </c>
      <c r="N29" s="39"/>
      <c r="O29" s="39" t="s">
        <v>189</v>
      </c>
      <c r="P29" s="39"/>
    </row>
    <row r="30" spans="1:16" ht="31" x14ac:dyDescent="0.35">
      <c r="A30" s="38" t="s">
        <v>135</v>
      </c>
      <c r="B30" s="35" t="s">
        <v>212</v>
      </c>
      <c r="C30" s="35" t="s">
        <v>129</v>
      </c>
      <c r="D30" s="52" t="s">
        <v>66</v>
      </c>
      <c r="E30" s="39" t="s">
        <v>174</v>
      </c>
      <c r="F30" s="35" t="s">
        <v>68</v>
      </c>
      <c r="G30" s="35" t="s">
        <v>15</v>
      </c>
      <c r="H30" s="39" t="s">
        <v>213</v>
      </c>
      <c r="I30" s="39" t="s">
        <v>214</v>
      </c>
      <c r="J30" s="35" t="s">
        <v>10</v>
      </c>
      <c r="K30" s="39"/>
      <c r="L30" s="45" t="s">
        <v>215</v>
      </c>
      <c r="M30" s="37" t="s">
        <v>73</v>
      </c>
      <c r="N30" s="39" t="s">
        <v>208</v>
      </c>
      <c r="O30" s="39" t="s">
        <v>189</v>
      </c>
      <c r="P30" s="39"/>
    </row>
    <row r="31" spans="1:16" ht="31" x14ac:dyDescent="0.35">
      <c r="A31" s="38" t="s">
        <v>153</v>
      </c>
      <c r="B31" s="35" t="s">
        <v>216</v>
      </c>
      <c r="C31" s="35" t="s">
        <v>129</v>
      </c>
      <c r="D31" s="52" t="s">
        <v>66</v>
      </c>
      <c r="E31" s="39" t="s">
        <v>174</v>
      </c>
      <c r="F31" s="35" t="s">
        <v>68</v>
      </c>
      <c r="G31" s="35" t="s">
        <v>15</v>
      </c>
      <c r="H31" s="39" t="s">
        <v>217</v>
      </c>
      <c r="I31" s="39" t="s">
        <v>218</v>
      </c>
      <c r="J31" s="35" t="s">
        <v>5</v>
      </c>
      <c r="K31" s="39"/>
      <c r="L31" s="45" t="s">
        <v>219</v>
      </c>
      <c r="M31" s="37" t="s">
        <v>73</v>
      </c>
      <c r="N31" s="39"/>
      <c r="O31" s="39" t="s">
        <v>189</v>
      </c>
      <c r="P31" s="39"/>
    </row>
    <row r="32" spans="1:16" ht="77.5" x14ac:dyDescent="0.35">
      <c r="A32" s="38" t="s">
        <v>153</v>
      </c>
      <c r="B32" s="35" t="s">
        <v>220</v>
      </c>
      <c r="C32" s="35" t="s">
        <v>129</v>
      </c>
      <c r="D32" s="52" t="s">
        <v>66</v>
      </c>
      <c r="E32" s="39" t="s">
        <v>174</v>
      </c>
      <c r="F32" s="35" t="s">
        <v>82</v>
      </c>
      <c r="G32" s="35" t="s">
        <v>37</v>
      </c>
      <c r="H32" s="39" t="s">
        <v>221</v>
      </c>
      <c r="I32" s="39" t="s">
        <v>222</v>
      </c>
      <c r="J32" s="35" t="s">
        <v>5</v>
      </c>
      <c r="K32" s="39"/>
      <c r="L32" s="39" t="s">
        <v>178</v>
      </c>
      <c r="M32" s="42" t="s">
        <v>105</v>
      </c>
      <c r="N32" s="39"/>
      <c r="O32" s="39"/>
      <c r="P32" s="39" t="s">
        <v>223</v>
      </c>
    </row>
    <row r="33" spans="1:16" ht="31" x14ac:dyDescent="0.35">
      <c r="A33" s="38" t="s">
        <v>135</v>
      </c>
      <c r="B33" s="35" t="s">
        <v>224</v>
      </c>
      <c r="C33" s="35" t="s">
        <v>129</v>
      </c>
      <c r="D33" s="52" t="s">
        <v>66</v>
      </c>
      <c r="E33" s="39" t="s">
        <v>174</v>
      </c>
      <c r="F33" s="35" t="s">
        <v>82</v>
      </c>
      <c r="G33" s="35" t="s">
        <v>15</v>
      </c>
      <c r="H33" s="39" t="s">
        <v>225</v>
      </c>
      <c r="I33" s="39" t="s">
        <v>226</v>
      </c>
      <c r="J33" s="35" t="s">
        <v>10</v>
      </c>
      <c r="K33" s="39"/>
      <c r="L33" s="45" t="s">
        <v>207</v>
      </c>
      <c r="M33" s="42" t="s">
        <v>105</v>
      </c>
      <c r="N33" s="39" t="s">
        <v>208</v>
      </c>
      <c r="O33" s="39" t="s">
        <v>189</v>
      </c>
      <c r="P33" s="39"/>
    </row>
    <row r="34" spans="1:16" ht="31" x14ac:dyDescent="0.35">
      <c r="A34" s="38" t="s">
        <v>153</v>
      </c>
      <c r="B34" s="35" t="s">
        <v>227</v>
      </c>
      <c r="C34" s="35" t="s">
        <v>129</v>
      </c>
      <c r="D34" s="52" t="s">
        <v>66</v>
      </c>
      <c r="E34" s="39" t="s">
        <v>174</v>
      </c>
      <c r="F34" s="35" t="s">
        <v>82</v>
      </c>
      <c r="G34" s="35" t="s">
        <v>11</v>
      </c>
      <c r="H34" s="39" t="s">
        <v>228</v>
      </c>
      <c r="I34" s="39" t="s">
        <v>211</v>
      </c>
      <c r="J34" s="35" t="s">
        <v>5</v>
      </c>
      <c r="K34" s="39"/>
      <c r="L34" s="45" t="s">
        <v>188</v>
      </c>
      <c r="M34" s="42" t="s">
        <v>105</v>
      </c>
      <c r="N34" s="39"/>
      <c r="O34" s="39" t="s">
        <v>189</v>
      </c>
      <c r="P34" s="39"/>
    </row>
    <row r="35" spans="1:16" ht="31" x14ac:dyDescent="0.35">
      <c r="A35" s="38" t="s">
        <v>135</v>
      </c>
      <c r="B35" s="35" t="s">
        <v>229</v>
      </c>
      <c r="C35" s="35" t="s">
        <v>129</v>
      </c>
      <c r="D35" s="52" t="s">
        <v>66</v>
      </c>
      <c r="E35" s="39" t="s">
        <v>174</v>
      </c>
      <c r="F35" s="35" t="s">
        <v>82</v>
      </c>
      <c r="G35" s="35" t="s">
        <v>15</v>
      </c>
      <c r="H35" s="39" t="s">
        <v>230</v>
      </c>
      <c r="I35" s="39" t="s">
        <v>231</v>
      </c>
      <c r="J35" s="35" t="s">
        <v>10</v>
      </c>
      <c r="K35" s="39"/>
      <c r="L35" s="45" t="s">
        <v>215</v>
      </c>
      <c r="M35" s="42" t="s">
        <v>105</v>
      </c>
      <c r="N35" s="39" t="s">
        <v>208</v>
      </c>
      <c r="O35" s="39" t="s">
        <v>189</v>
      </c>
      <c r="P35" s="39"/>
    </row>
    <row r="36" spans="1:16" ht="31" x14ac:dyDescent="0.35">
      <c r="A36" s="38" t="s">
        <v>153</v>
      </c>
      <c r="B36" s="35" t="s">
        <v>232</v>
      </c>
      <c r="C36" s="35" t="s">
        <v>129</v>
      </c>
      <c r="D36" s="52" t="s">
        <v>66</v>
      </c>
      <c r="E36" s="39" t="s">
        <v>174</v>
      </c>
      <c r="F36" s="35" t="s">
        <v>82</v>
      </c>
      <c r="G36" s="35" t="s">
        <v>15</v>
      </c>
      <c r="H36" s="39" t="s">
        <v>233</v>
      </c>
      <c r="I36" s="39" t="s">
        <v>234</v>
      </c>
      <c r="J36" s="35" t="s">
        <v>5</v>
      </c>
      <c r="K36" s="39"/>
      <c r="L36" s="45" t="s">
        <v>219</v>
      </c>
      <c r="M36" s="42" t="s">
        <v>105</v>
      </c>
      <c r="N36" s="39"/>
      <c r="O36" s="39" t="s">
        <v>189</v>
      </c>
      <c r="P36" s="39"/>
    </row>
    <row r="37" spans="1:16" ht="31" x14ac:dyDescent="0.35">
      <c r="A37" s="38" t="s">
        <v>153</v>
      </c>
      <c r="B37" s="35" t="s">
        <v>235</v>
      </c>
      <c r="C37" s="35" t="s">
        <v>129</v>
      </c>
      <c r="D37" s="52" t="s">
        <v>66</v>
      </c>
      <c r="E37" s="39" t="s">
        <v>174</v>
      </c>
      <c r="F37" s="35" t="s">
        <v>68</v>
      </c>
      <c r="G37" s="35" t="s">
        <v>37</v>
      </c>
      <c r="H37" s="39" t="s">
        <v>236</v>
      </c>
      <c r="I37" s="39" t="s">
        <v>237</v>
      </c>
      <c r="J37" s="35" t="s">
        <v>5</v>
      </c>
      <c r="K37" s="39"/>
      <c r="L37" s="45" t="s">
        <v>238</v>
      </c>
      <c r="M37" s="37" t="s">
        <v>73</v>
      </c>
      <c r="N37" s="39"/>
      <c r="O37" s="39" t="s">
        <v>189</v>
      </c>
      <c r="P37" s="39"/>
    </row>
    <row r="38" spans="1:16" ht="31" x14ac:dyDescent="0.35">
      <c r="A38" s="38" t="s">
        <v>153</v>
      </c>
      <c r="B38" s="35" t="s">
        <v>239</v>
      </c>
      <c r="C38" s="35" t="s">
        <v>129</v>
      </c>
      <c r="D38" s="52" t="s">
        <v>66</v>
      </c>
      <c r="E38" s="39" t="s">
        <v>174</v>
      </c>
      <c r="F38" s="35" t="s">
        <v>82</v>
      </c>
      <c r="G38" s="35" t="s">
        <v>37</v>
      </c>
      <c r="H38" s="39" t="s">
        <v>240</v>
      </c>
      <c r="I38" s="39" t="s">
        <v>241</v>
      </c>
      <c r="J38" s="35" t="s">
        <v>5</v>
      </c>
      <c r="K38" s="39"/>
      <c r="L38" s="45"/>
      <c r="M38" s="42" t="s">
        <v>105</v>
      </c>
      <c r="N38" s="39"/>
      <c r="O38" s="39"/>
      <c r="P38" s="39"/>
    </row>
    <row r="39" spans="1:16" ht="31" x14ac:dyDescent="0.35">
      <c r="A39" s="38" t="s">
        <v>135</v>
      </c>
      <c r="B39" s="35" t="s">
        <v>242</v>
      </c>
      <c r="C39" s="35" t="s">
        <v>129</v>
      </c>
      <c r="D39" s="52" t="s">
        <v>100</v>
      </c>
      <c r="E39" s="39" t="s">
        <v>174</v>
      </c>
      <c r="F39" s="35" t="s">
        <v>82</v>
      </c>
      <c r="G39" s="35" t="s">
        <v>15</v>
      </c>
      <c r="H39" s="39" t="s">
        <v>243</v>
      </c>
      <c r="I39" s="39" t="s">
        <v>244</v>
      </c>
      <c r="J39" s="35" t="s">
        <v>5</v>
      </c>
      <c r="K39" s="39"/>
      <c r="L39" s="45" t="s">
        <v>245</v>
      </c>
      <c r="M39" s="42" t="s">
        <v>105</v>
      </c>
      <c r="N39" s="39" t="s">
        <v>208</v>
      </c>
      <c r="O39" s="39"/>
      <c r="P39" s="39"/>
    </row>
    <row r="40" spans="1:16" ht="93" x14ac:dyDescent="0.35">
      <c r="A40" s="38" t="s">
        <v>135</v>
      </c>
      <c r="B40" s="35" t="s">
        <v>246</v>
      </c>
      <c r="C40" s="35" t="s">
        <v>129</v>
      </c>
      <c r="D40" s="52" t="s">
        <v>66</v>
      </c>
      <c r="E40" s="39" t="s">
        <v>174</v>
      </c>
      <c r="F40" s="35" t="s">
        <v>82</v>
      </c>
      <c r="G40" s="35" t="s">
        <v>15</v>
      </c>
      <c r="H40" s="39" t="s">
        <v>247</v>
      </c>
      <c r="I40" s="39" t="s">
        <v>248</v>
      </c>
      <c r="J40" s="35" t="s">
        <v>10</v>
      </c>
      <c r="K40" s="39"/>
      <c r="L40" s="45" t="s">
        <v>215</v>
      </c>
      <c r="M40" s="42" t="s">
        <v>105</v>
      </c>
      <c r="N40" s="39" t="s">
        <v>208</v>
      </c>
      <c r="O40" s="39" t="s">
        <v>189</v>
      </c>
      <c r="P40" s="39" t="s">
        <v>249</v>
      </c>
    </row>
    <row r="41" spans="1:16" ht="93" x14ac:dyDescent="0.35">
      <c r="A41" s="38" t="s">
        <v>153</v>
      </c>
      <c r="B41" s="35" t="s">
        <v>250</v>
      </c>
      <c r="C41" s="35" t="s">
        <v>129</v>
      </c>
      <c r="D41" s="52" t="s">
        <v>66</v>
      </c>
      <c r="E41" s="39" t="s">
        <v>174</v>
      </c>
      <c r="F41" s="35" t="s">
        <v>82</v>
      </c>
      <c r="G41" s="35" t="s">
        <v>11</v>
      </c>
      <c r="H41" s="39" t="s">
        <v>251</v>
      </c>
      <c r="I41" s="39" t="s">
        <v>211</v>
      </c>
      <c r="J41" s="35" t="s">
        <v>10</v>
      </c>
      <c r="K41" s="39"/>
      <c r="L41" s="45" t="s">
        <v>219</v>
      </c>
      <c r="M41" s="42" t="s">
        <v>105</v>
      </c>
      <c r="N41" s="39"/>
      <c r="O41" s="39" t="s">
        <v>189</v>
      </c>
      <c r="P41" s="39" t="s">
        <v>249</v>
      </c>
    </row>
    <row r="42" spans="1:16" ht="31" x14ac:dyDescent="0.35">
      <c r="A42" s="38" t="s">
        <v>135</v>
      </c>
      <c r="B42" s="35" t="s">
        <v>252</v>
      </c>
      <c r="C42" s="35" t="s">
        <v>129</v>
      </c>
      <c r="D42" s="52" t="s">
        <v>66</v>
      </c>
      <c r="E42" s="39" t="s">
        <v>174</v>
      </c>
      <c r="F42" s="35" t="s">
        <v>82</v>
      </c>
      <c r="G42" s="35" t="s">
        <v>15</v>
      </c>
      <c r="H42" s="39" t="s">
        <v>253</v>
      </c>
      <c r="I42" s="39" t="s">
        <v>214</v>
      </c>
      <c r="J42" s="35" t="s">
        <v>5</v>
      </c>
      <c r="K42" s="39"/>
      <c r="L42" s="45" t="s">
        <v>215</v>
      </c>
      <c r="M42" s="42" t="s">
        <v>105</v>
      </c>
      <c r="N42" s="39" t="s">
        <v>208</v>
      </c>
      <c r="O42" s="39" t="s">
        <v>189</v>
      </c>
      <c r="P42" s="39"/>
    </row>
    <row r="43" spans="1:16" ht="31" x14ac:dyDescent="0.35">
      <c r="A43" s="38" t="s">
        <v>153</v>
      </c>
      <c r="B43" s="35" t="s">
        <v>254</v>
      </c>
      <c r="C43" s="35" t="s">
        <v>129</v>
      </c>
      <c r="D43" s="52" t="s">
        <v>66</v>
      </c>
      <c r="E43" s="39" t="s">
        <v>174</v>
      </c>
      <c r="F43" s="35" t="s">
        <v>82</v>
      </c>
      <c r="G43" s="35" t="s">
        <v>15</v>
      </c>
      <c r="H43" s="39" t="s">
        <v>255</v>
      </c>
      <c r="I43" s="39" t="s">
        <v>256</v>
      </c>
      <c r="J43" s="35" t="s">
        <v>5</v>
      </c>
      <c r="K43" s="39"/>
      <c r="L43" s="45"/>
      <c r="M43" s="42" t="s">
        <v>105</v>
      </c>
      <c r="N43" s="39"/>
      <c r="O43" s="39" t="s">
        <v>189</v>
      </c>
      <c r="P43" s="39"/>
    </row>
    <row r="44" spans="1:16" ht="77.5" x14ac:dyDescent="0.35">
      <c r="A44" s="38" t="s">
        <v>153</v>
      </c>
      <c r="B44" s="35" t="s">
        <v>257</v>
      </c>
      <c r="C44" s="35" t="s">
        <v>129</v>
      </c>
      <c r="D44" s="52" t="s">
        <v>66</v>
      </c>
      <c r="E44" s="39" t="s">
        <v>174</v>
      </c>
      <c r="F44" s="35" t="s">
        <v>82</v>
      </c>
      <c r="G44" s="35" t="s">
        <v>37</v>
      </c>
      <c r="H44" s="39" t="s">
        <v>258</v>
      </c>
      <c r="I44" s="39" t="s">
        <v>259</v>
      </c>
      <c r="J44" s="35" t="s">
        <v>10</v>
      </c>
      <c r="K44" s="39"/>
      <c r="L44" s="39" t="s">
        <v>178</v>
      </c>
      <c r="M44" s="42" t="s">
        <v>105</v>
      </c>
      <c r="N44" s="39"/>
      <c r="O44" s="39" t="s">
        <v>260</v>
      </c>
      <c r="P44" s="39" t="s">
        <v>261</v>
      </c>
    </row>
    <row r="45" spans="1:16" ht="201.5" x14ac:dyDescent="0.35">
      <c r="A45" s="38" t="s">
        <v>153</v>
      </c>
      <c r="B45" s="35" t="s">
        <v>262</v>
      </c>
      <c r="C45" s="35" t="s">
        <v>129</v>
      </c>
      <c r="D45" s="52" t="s">
        <v>66</v>
      </c>
      <c r="E45" s="39" t="s">
        <v>174</v>
      </c>
      <c r="F45" s="35" t="s">
        <v>82</v>
      </c>
      <c r="G45" s="35" t="s">
        <v>37</v>
      </c>
      <c r="H45" s="39" t="s">
        <v>263</v>
      </c>
      <c r="I45" s="39" t="s">
        <v>264</v>
      </c>
      <c r="J45" s="35" t="s">
        <v>10</v>
      </c>
      <c r="K45" s="39"/>
      <c r="L45" s="45" t="s">
        <v>183</v>
      </c>
      <c r="M45" s="42" t="s">
        <v>105</v>
      </c>
      <c r="N45" s="46"/>
      <c r="O45" s="39" t="s">
        <v>265</v>
      </c>
      <c r="P45" s="39" t="s">
        <v>266</v>
      </c>
    </row>
    <row r="46" spans="1:16" ht="62" x14ac:dyDescent="0.35">
      <c r="A46" s="38" t="s">
        <v>153</v>
      </c>
      <c r="B46" s="35" t="s">
        <v>267</v>
      </c>
      <c r="C46" s="35" t="s">
        <v>129</v>
      </c>
      <c r="D46" s="52" t="s">
        <v>66</v>
      </c>
      <c r="E46" s="39" t="s">
        <v>174</v>
      </c>
      <c r="F46" s="35" t="s">
        <v>68</v>
      </c>
      <c r="G46" s="35" t="s">
        <v>37</v>
      </c>
      <c r="H46" s="39" t="s">
        <v>268</v>
      </c>
      <c r="I46" s="39" t="s">
        <v>269</v>
      </c>
      <c r="J46" s="35" t="s">
        <v>5</v>
      </c>
      <c r="K46" s="35" t="s">
        <v>270</v>
      </c>
      <c r="L46" s="39" t="s">
        <v>178</v>
      </c>
      <c r="M46" s="37" t="s">
        <v>73</v>
      </c>
      <c r="N46" s="39"/>
      <c r="O46" s="39" t="s">
        <v>265</v>
      </c>
      <c r="P46" s="39" t="s">
        <v>271</v>
      </c>
    </row>
    <row r="47" spans="1:16" ht="62" x14ac:dyDescent="0.35">
      <c r="A47" s="38" t="s">
        <v>153</v>
      </c>
      <c r="B47" s="35" t="s">
        <v>272</v>
      </c>
      <c r="C47" s="35" t="s">
        <v>129</v>
      </c>
      <c r="D47" s="52" t="s">
        <v>66</v>
      </c>
      <c r="E47" s="39" t="s">
        <v>174</v>
      </c>
      <c r="F47" s="35" t="s">
        <v>68</v>
      </c>
      <c r="G47" s="35" t="s">
        <v>37</v>
      </c>
      <c r="H47" s="39" t="s">
        <v>273</v>
      </c>
      <c r="I47" s="39" t="s">
        <v>274</v>
      </c>
      <c r="J47" s="35" t="s">
        <v>5</v>
      </c>
      <c r="K47" s="39"/>
      <c r="L47" s="45" t="s">
        <v>183</v>
      </c>
      <c r="M47" s="37" t="s">
        <v>73</v>
      </c>
      <c r="N47" s="46"/>
      <c r="O47" s="39" t="s">
        <v>265</v>
      </c>
      <c r="P47" s="39"/>
    </row>
    <row r="48" spans="1:16" ht="139.5" x14ac:dyDescent="0.35">
      <c r="A48" s="38" t="s">
        <v>153</v>
      </c>
      <c r="B48" s="35" t="s">
        <v>275</v>
      </c>
      <c r="C48" s="35" t="s">
        <v>129</v>
      </c>
      <c r="D48" s="52" t="s">
        <v>66</v>
      </c>
      <c r="E48" s="39" t="s">
        <v>174</v>
      </c>
      <c r="F48" s="35" t="s">
        <v>68</v>
      </c>
      <c r="G48" s="35" t="s">
        <v>37</v>
      </c>
      <c r="H48" s="39" t="s">
        <v>276</v>
      </c>
      <c r="I48" s="39" t="s">
        <v>277</v>
      </c>
      <c r="J48" s="35" t="s">
        <v>5</v>
      </c>
      <c r="K48" s="39"/>
      <c r="L48" s="45" t="s">
        <v>278</v>
      </c>
      <c r="M48" s="37" t="s">
        <v>73</v>
      </c>
      <c r="N48" s="39"/>
      <c r="O48" s="39" t="s">
        <v>189</v>
      </c>
      <c r="P48" s="39"/>
    </row>
    <row r="49" spans="1:16" ht="31" x14ac:dyDescent="0.35">
      <c r="A49" s="38" t="s">
        <v>153</v>
      </c>
      <c r="B49" s="35" t="s">
        <v>279</v>
      </c>
      <c r="C49" s="35" t="s">
        <v>129</v>
      </c>
      <c r="D49" s="52" t="s">
        <v>66</v>
      </c>
      <c r="E49" s="39" t="s">
        <v>174</v>
      </c>
      <c r="F49" s="35" t="s">
        <v>82</v>
      </c>
      <c r="G49" s="35" t="s">
        <v>37</v>
      </c>
      <c r="H49" s="39" t="s">
        <v>280</v>
      </c>
      <c r="I49" s="39" t="s">
        <v>281</v>
      </c>
      <c r="J49" s="35" t="s">
        <v>5</v>
      </c>
      <c r="K49" s="39"/>
      <c r="L49" s="45" t="s">
        <v>282</v>
      </c>
      <c r="M49" s="42" t="s">
        <v>105</v>
      </c>
      <c r="N49" s="39"/>
      <c r="O49" s="39" t="s">
        <v>189</v>
      </c>
      <c r="P49" s="39"/>
    </row>
    <row r="50" spans="1:16" ht="155" x14ac:dyDescent="0.35">
      <c r="A50" s="38" t="s">
        <v>153</v>
      </c>
      <c r="B50" s="35" t="s">
        <v>283</v>
      </c>
      <c r="C50" s="35" t="s">
        <v>129</v>
      </c>
      <c r="D50" s="52" t="s">
        <v>66</v>
      </c>
      <c r="E50" s="39" t="s">
        <v>174</v>
      </c>
      <c r="F50" s="35" t="s">
        <v>82</v>
      </c>
      <c r="G50" s="35" t="s">
        <v>37</v>
      </c>
      <c r="H50" s="39" t="s">
        <v>284</v>
      </c>
      <c r="I50" s="39" t="s">
        <v>285</v>
      </c>
      <c r="J50" s="35" t="s">
        <v>10</v>
      </c>
      <c r="K50" s="39"/>
      <c r="L50" s="45" t="s">
        <v>286</v>
      </c>
      <c r="M50" s="42" t="s">
        <v>105</v>
      </c>
      <c r="N50" s="39"/>
      <c r="O50" s="39" t="s">
        <v>189</v>
      </c>
      <c r="P50" s="39" t="s">
        <v>287</v>
      </c>
    </row>
    <row r="51" spans="1:16" ht="31" x14ac:dyDescent="0.35">
      <c r="A51" s="38" t="s">
        <v>153</v>
      </c>
      <c r="B51" s="35" t="s">
        <v>288</v>
      </c>
      <c r="C51" s="35" t="s">
        <v>129</v>
      </c>
      <c r="D51" s="52" t="s">
        <v>66</v>
      </c>
      <c r="E51" s="39" t="s">
        <v>289</v>
      </c>
      <c r="F51" s="35" t="s">
        <v>82</v>
      </c>
      <c r="G51" s="35" t="s">
        <v>37</v>
      </c>
      <c r="H51" s="39" t="s">
        <v>290</v>
      </c>
      <c r="I51" s="39" t="s">
        <v>291</v>
      </c>
      <c r="J51" s="35" t="s">
        <v>10</v>
      </c>
      <c r="K51" s="39"/>
      <c r="L51" s="45" t="s">
        <v>292</v>
      </c>
      <c r="M51" s="42" t="s">
        <v>105</v>
      </c>
      <c r="N51" s="39"/>
      <c r="O51" s="39" t="s">
        <v>189</v>
      </c>
      <c r="P51" s="39"/>
    </row>
    <row r="52" spans="1:16" ht="46.5" x14ac:dyDescent="0.35">
      <c r="A52" s="38" t="s">
        <v>153</v>
      </c>
      <c r="B52" s="35" t="s">
        <v>293</v>
      </c>
      <c r="C52" s="35" t="s">
        <v>129</v>
      </c>
      <c r="D52" s="52" t="s">
        <v>66</v>
      </c>
      <c r="E52" s="39" t="s">
        <v>294</v>
      </c>
      <c r="F52" s="35" t="s">
        <v>82</v>
      </c>
      <c r="G52" s="35" t="s">
        <v>37</v>
      </c>
      <c r="H52" s="39" t="s">
        <v>295</v>
      </c>
      <c r="I52" s="39" t="s">
        <v>296</v>
      </c>
      <c r="J52" s="35" t="s">
        <v>5</v>
      </c>
      <c r="K52" s="39" t="s">
        <v>297</v>
      </c>
      <c r="L52" s="39" t="s">
        <v>298</v>
      </c>
      <c r="M52" s="42" t="s">
        <v>105</v>
      </c>
      <c r="N52" s="39"/>
      <c r="O52" s="39"/>
      <c r="P52" s="39" t="s">
        <v>299</v>
      </c>
    </row>
    <row r="53" spans="1:16" ht="31" x14ac:dyDescent="0.35">
      <c r="A53" s="38" t="s">
        <v>153</v>
      </c>
      <c r="B53" s="35" t="s">
        <v>300</v>
      </c>
      <c r="C53" s="35" t="s">
        <v>129</v>
      </c>
      <c r="D53" s="52" t="s">
        <v>137</v>
      </c>
      <c r="E53" s="39" t="s">
        <v>301</v>
      </c>
      <c r="F53" s="35" t="s">
        <v>68</v>
      </c>
      <c r="G53" s="42" t="s">
        <v>302</v>
      </c>
      <c r="H53" s="39" t="s">
        <v>303</v>
      </c>
      <c r="I53" s="39" t="s">
        <v>304</v>
      </c>
      <c r="J53" s="35" t="s">
        <v>5</v>
      </c>
      <c r="K53" s="39"/>
      <c r="L53" s="45" t="s">
        <v>305</v>
      </c>
      <c r="M53" s="37" t="s">
        <v>73</v>
      </c>
      <c r="N53" s="62" t="s">
        <v>306</v>
      </c>
      <c r="O53" s="39" t="s">
        <v>189</v>
      </c>
      <c r="P53" s="39"/>
    </row>
    <row r="54" spans="1:16" ht="46.5" x14ac:dyDescent="0.35">
      <c r="A54" s="38" t="s">
        <v>153</v>
      </c>
      <c r="B54" s="35" t="s">
        <v>307</v>
      </c>
      <c r="C54" s="35" t="s">
        <v>129</v>
      </c>
      <c r="D54" s="52" t="s">
        <v>137</v>
      </c>
      <c r="E54" s="39" t="s">
        <v>308</v>
      </c>
      <c r="F54" s="35" t="s">
        <v>68</v>
      </c>
      <c r="G54" s="42" t="s">
        <v>302</v>
      </c>
      <c r="H54" s="39" t="s">
        <v>309</v>
      </c>
      <c r="I54" s="39" t="s">
        <v>310</v>
      </c>
      <c r="J54" s="35" t="s">
        <v>5</v>
      </c>
      <c r="K54" s="39"/>
      <c r="L54" s="45" t="s">
        <v>311</v>
      </c>
      <c r="M54" s="37" t="s">
        <v>73</v>
      </c>
      <c r="N54" s="45" t="s">
        <v>306</v>
      </c>
      <c r="O54" s="39" t="s">
        <v>189</v>
      </c>
      <c r="P54" s="39"/>
    </row>
    <row r="55" spans="1:16" ht="31" x14ac:dyDescent="0.35">
      <c r="A55" s="38" t="s">
        <v>312</v>
      </c>
      <c r="B55" s="35" t="s">
        <v>313</v>
      </c>
      <c r="C55" s="35" t="s">
        <v>129</v>
      </c>
      <c r="D55" s="52" t="s">
        <v>137</v>
      </c>
      <c r="E55" s="39" t="s">
        <v>138</v>
      </c>
      <c r="F55" s="35" t="s">
        <v>82</v>
      </c>
      <c r="G55" s="35" t="s">
        <v>22</v>
      </c>
      <c r="H55" s="39" t="s">
        <v>314</v>
      </c>
      <c r="I55" s="39" t="s">
        <v>315</v>
      </c>
      <c r="J55" s="35" t="s">
        <v>10</v>
      </c>
      <c r="K55" s="39"/>
      <c r="L55" s="45"/>
      <c r="M55" s="42" t="s">
        <v>105</v>
      </c>
      <c r="N55" s="46"/>
      <c r="O55" s="39"/>
      <c r="P55" s="39" t="s">
        <v>316</v>
      </c>
    </row>
    <row r="56" spans="1:16" ht="31" x14ac:dyDescent="0.35">
      <c r="A56" s="38" t="s">
        <v>153</v>
      </c>
      <c r="B56" s="35" t="s">
        <v>317</v>
      </c>
      <c r="C56" s="35" t="s">
        <v>129</v>
      </c>
      <c r="D56" s="52" t="s">
        <v>137</v>
      </c>
      <c r="E56" s="39" t="s">
        <v>318</v>
      </c>
      <c r="F56" s="35" t="s">
        <v>82</v>
      </c>
      <c r="G56" s="35" t="s">
        <v>25</v>
      </c>
      <c r="H56" s="39" t="s">
        <v>319</v>
      </c>
      <c r="I56" s="39" t="s">
        <v>320</v>
      </c>
      <c r="J56" s="35" t="s">
        <v>5</v>
      </c>
      <c r="K56" s="39" t="s">
        <v>321</v>
      </c>
      <c r="L56" s="45"/>
      <c r="M56" s="42" t="s">
        <v>105</v>
      </c>
      <c r="N56" s="46"/>
      <c r="O56" s="39" t="s">
        <v>189</v>
      </c>
      <c r="P56" s="39" t="s">
        <v>322</v>
      </c>
    </row>
    <row r="57" spans="1:16" ht="31" x14ac:dyDescent="0.35">
      <c r="A57" s="38" t="s">
        <v>153</v>
      </c>
      <c r="B57" s="35" t="s">
        <v>323</v>
      </c>
      <c r="C57" s="35" t="s">
        <v>129</v>
      </c>
      <c r="D57" s="52" t="s">
        <v>137</v>
      </c>
      <c r="E57" s="39" t="s">
        <v>324</v>
      </c>
      <c r="F57" s="35" t="s">
        <v>68</v>
      </c>
      <c r="G57" s="35" t="s">
        <v>22</v>
      </c>
      <c r="H57" s="39" t="s">
        <v>325</v>
      </c>
      <c r="I57" s="39" t="s">
        <v>326</v>
      </c>
      <c r="J57" s="35" t="s">
        <v>5</v>
      </c>
      <c r="K57" s="39"/>
      <c r="L57" s="45"/>
      <c r="M57" s="37" t="s">
        <v>73</v>
      </c>
      <c r="N57" s="39" t="s">
        <v>327</v>
      </c>
      <c r="O57" s="39" t="s">
        <v>189</v>
      </c>
      <c r="P57" s="39"/>
    </row>
    <row r="58" spans="1:16" ht="31" x14ac:dyDescent="0.35">
      <c r="A58" s="38" t="s">
        <v>153</v>
      </c>
      <c r="B58" s="35" t="s">
        <v>328</v>
      </c>
      <c r="C58" s="35" t="s">
        <v>129</v>
      </c>
      <c r="D58" s="52" t="s">
        <v>66</v>
      </c>
      <c r="E58" s="40" t="s">
        <v>329</v>
      </c>
      <c r="F58" s="35" t="s">
        <v>68</v>
      </c>
      <c r="G58" s="35" t="s">
        <v>11</v>
      </c>
      <c r="H58" s="39" t="s">
        <v>330</v>
      </c>
      <c r="I58" s="39" t="s">
        <v>331</v>
      </c>
      <c r="J58" s="35" t="s">
        <v>5</v>
      </c>
      <c r="K58" s="39"/>
      <c r="L58" s="39"/>
      <c r="M58" s="37" t="s">
        <v>73</v>
      </c>
      <c r="N58" s="39" t="s">
        <v>332</v>
      </c>
      <c r="O58" s="39" t="s">
        <v>189</v>
      </c>
      <c r="P58" s="39"/>
    </row>
    <row r="59" spans="1:16" ht="31" x14ac:dyDescent="0.35">
      <c r="A59" s="38" t="s">
        <v>153</v>
      </c>
      <c r="B59" s="35" t="s">
        <v>333</v>
      </c>
      <c r="C59" s="35" t="s">
        <v>129</v>
      </c>
      <c r="D59" s="52" t="s">
        <v>66</v>
      </c>
      <c r="E59" s="40" t="s">
        <v>334</v>
      </c>
      <c r="F59" s="35" t="s">
        <v>68</v>
      </c>
      <c r="G59" s="35" t="s">
        <v>11</v>
      </c>
      <c r="H59" s="39" t="s">
        <v>335</v>
      </c>
      <c r="I59" s="39" t="s">
        <v>336</v>
      </c>
      <c r="J59" s="35" t="s">
        <v>5</v>
      </c>
      <c r="K59" s="39"/>
      <c r="L59" s="39"/>
      <c r="M59" s="37" t="s">
        <v>73</v>
      </c>
      <c r="N59" s="39" t="s">
        <v>337</v>
      </c>
      <c r="O59" s="39" t="s">
        <v>189</v>
      </c>
      <c r="P59" s="39"/>
    </row>
    <row r="60" spans="1:16" ht="31" x14ac:dyDescent="0.35">
      <c r="A60" s="49" t="s">
        <v>153</v>
      </c>
      <c r="B60" s="35" t="s">
        <v>338</v>
      </c>
      <c r="C60" s="35" t="s">
        <v>129</v>
      </c>
      <c r="D60" s="52" t="s">
        <v>66</v>
      </c>
      <c r="E60" s="40" t="s">
        <v>339</v>
      </c>
      <c r="F60" s="35" t="s">
        <v>68</v>
      </c>
      <c r="G60" s="35" t="s">
        <v>37</v>
      </c>
      <c r="H60" s="39" t="s">
        <v>340</v>
      </c>
      <c r="I60" s="39" t="s">
        <v>341</v>
      </c>
      <c r="J60" s="35" t="s">
        <v>10</v>
      </c>
      <c r="K60" s="39"/>
      <c r="L60" s="39" t="s">
        <v>342</v>
      </c>
      <c r="M60" s="37" t="s">
        <v>73</v>
      </c>
      <c r="N60" s="39"/>
      <c r="O60" s="39" t="s">
        <v>189</v>
      </c>
      <c r="P60" s="39"/>
    </row>
    <row r="61" spans="1:16" ht="27.75" customHeight="1" x14ac:dyDescent="0.35">
      <c r="A61" s="49" t="s">
        <v>32</v>
      </c>
      <c r="B61" s="35" t="s">
        <v>343</v>
      </c>
      <c r="C61" s="35" t="s">
        <v>129</v>
      </c>
      <c r="D61" s="52" t="s">
        <v>100</v>
      </c>
      <c r="E61" s="39" t="s">
        <v>344</v>
      </c>
      <c r="F61" s="35" t="s">
        <v>82</v>
      </c>
      <c r="G61" s="35" t="s">
        <v>39</v>
      </c>
      <c r="H61" s="39" t="s">
        <v>345</v>
      </c>
      <c r="I61" s="39" t="s">
        <v>346</v>
      </c>
      <c r="J61" s="35" t="s">
        <v>10</v>
      </c>
      <c r="K61" s="39" t="s">
        <v>347</v>
      </c>
      <c r="L61" s="39" t="s">
        <v>348</v>
      </c>
      <c r="M61" s="42" t="s">
        <v>105</v>
      </c>
      <c r="N61" s="39"/>
      <c r="O61" s="39"/>
      <c r="P61" s="39" t="s">
        <v>349</v>
      </c>
    </row>
  </sheetData>
  <sheetProtection algorithmName="SHA-512" hashValue="7KSMPD6eltOyrzmUIY/QnX4FLePOuGe/mGm6hV72oEQTQ44aaCY9lVV4Z7Dk5s62+vAAMc4HhZpGQwypF6sdMA==" saltValue="UtufAk2cR60Bs9Ay9nUm5A==" spinCount="100000" sheet="1" objects="1" scenarios="1"/>
  <autoFilter ref="A2:P61"/>
  <pageMargins left="0.25" right="0.25" top="0.75" bottom="0.75" header="0.3" footer="0.3"/>
  <pageSetup paperSize="8" scale="3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Zoznamy!$C$2:$C$19</xm:f>
          </x14:formula1>
          <xm:sqref>G60:G61 G26:G56 G58 G3:G24</xm:sqref>
        </x14:dataValidation>
        <x14:dataValidation type="list" allowBlank="1" showInputMessage="1" showErrorMessage="1">
          <x14:formula1>
            <xm:f>Zoznamy!$B$2:$B$3</xm:f>
          </x14:formula1>
          <xm:sqref>J60:J61 J26:J58 J3:J24</xm:sqref>
        </x14:dataValidation>
        <x14:dataValidation type="list" allowBlank="1" showInputMessage="1" showErrorMessage="1">
          <x14:formula1>
            <xm:f>'C:\Users\barbora.balazova\OneDrive - Ministerstvo školstva, vedy, výskumu a športu SR\Pracovná plocha\NOW\[Implementačný plán ŽS11_22032024_draft_0.1_doplneneBBv2.xlsx]Zoznamy'!#REF!</xm:f>
          </x14:formula1>
          <xm:sqref>G25 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zoomScaleNormal="100" workbookViewId="0"/>
  </sheetViews>
  <sheetFormatPr defaultColWidth="9.1796875" defaultRowHeight="15.5" x14ac:dyDescent="0.35"/>
  <cols>
    <col min="1" max="1" width="37.54296875" style="57" bestFit="1" customWidth="1"/>
    <col min="2" max="2" width="30.453125" style="58" customWidth="1"/>
    <col min="3" max="3" width="23" style="59" customWidth="1"/>
    <col min="4" max="4" width="38.1796875" style="56" customWidth="1"/>
    <col min="5" max="5" width="16.1796875" style="60" customWidth="1"/>
    <col min="6" max="6" width="17.453125" style="56" customWidth="1"/>
    <col min="7" max="7" width="53" style="61" customWidth="1"/>
    <col min="8" max="8" width="12.54296875" style="60" customWidth="1"/>
    <col min="9" max="9" width="22.453125" style="60" customWidth="1"/>
    <col min="10" max="14" width="15.1796875" style="60" bestFit="1" customWidth="1"/>
    <col min="15" max="16384" width="9.1796875" style="56"/>
  </cols>
  <sheetData>
    <row r="1" spans="1:14" s="63" customFormat="1" ht="31" x14ac:dyDescent="0.35">
      <c r="A1" s="54" t="s">
        <v>350</v>
      </c>
      <c r="B1" s="55" t="s">
        <v>351</v>
      </c>
      <c r="C1" s="55" t="s">
        <v>352</v>
      </c>
      <c r="D1" s="55" t="s">
        <v>353</v>
      </c>
      <c r="E1" s="55" t="s">
        <v>354</v>
      </c>
      <c r="F1" s="55" t="s">
        <v>49</v>
      </c>
      <c r="G1" s="55" t="s">
        <v>54</v>
      </c>
      <c r="H1" s="55" t="s">
        <v>355</v>
      </c>
      <c r="I1" s="55" t="s">
        <v>356</v>
      </c>
      <c r="J1" s="55" t="s">
        <v>357</v>
      </c>
      <c r="K1" s="55" t="s">
        <v>73</v>
      </c>
      <c r="L1" s="55" t="s">
        <v>358</v>
      </c>
      <c r="M1" s="55" t="s">
        <v>87</v>
      </c>
      <c r="N1" s="55" t="s">
        <v>105</v>
      </c>
    </row>
    <row r="2" spans="1:14" ht="31" x14ac:dyDescent="0.35">
      <c r="A2" s="75" t="s">
        <v>359</v>
      </c>
      <c r="B2" s="65" t="s">
        <v>360</v>
      </c>
      <c r="C2" s="66" t="s">
        <v>361</v>
      </c>
      <c r="D2" s="67" t="str">
        <f>VLOOKUP(Roadmapa!$F2,'Implementacny plan ŽS 11'!$B:$M,3,FALSE)</f>
        <v>ŽS11_01_Prijímanie do MŠ</v>
      </c>
      <c r="E2" s="68" t="str">
        <f>VLOOKUP(Roadmapa!$F2,'Implementacny plan ŽS 11'!$B:$M,2,FALSE)</f>
        <v>MŠVVaM</v>
      </c>
      <c r="F2" s="68" t="s">
        <v>328</v>
      </c>
      <c r="G2" s="67" t="str">
        <f>VLOOKUP(Roadmapa!$F2,'Implementacny plan ŽS 11'!$B:$M,7,FALSE)</f>
        <v>Predvypĺňanie formulárov</v>
      </c>
      <c r="H2" s="68" t="str">
        <f>VLOOKUP(Roadmapa!$F2,'Implementacny plan ŽS 11'!$B:$M,12,FALSE)</f>
        <v>Q2/2025</v>
      </c>
      <c r="I2" s="68" t="str">
        <f>VLOOKUP(Roadmapa!$F2,'Implementacny plan ŽS 11'!$B:$M,5,FALSE)</f>
        <v>Áno</v>
      </c>
      <c r="J2" s="69" t="str">
        <f>IF(SUBSTITUTE($H2,"/","")=SUBSTITUTE(J$1,"/",""),$F2,"")</f>
        <v/>
      </c>
      <c r="K2" s="70" t="str">
        <f t="shared" ref="K2:N17" si="0">IF(SUBSTITUTE($H2,"/","")=SUBSTITUTE(K$1,"/",""),$F2,"")</f>
        <v>ŽS11_BP_71</v>
      </c>
      <c r="L2" s="69" t="str">
        <f t="shared" si="0"/>
        <v/>
      </c>
      <c r="M2" s="69" t="str">
        <f t="shared" si="0"/>
        <v/>
      </c>
      <c r="N2" s="69" t="str">
        <f t="shared" si="0"/>
        <v/>
      </c>
    </row>
    <row r="3" spans="1:14" ht="46.5" x14ac:dyDescent="0.35">
      <c r="A3" s="76"/>
      <c r="B3" s="75" t="s">
        <v>362</v>
      </c>
      <c r="C3" s="66" t="s">
        <v>361</v>
      </c>
      <c r="D3" s="67" t="str">
        <f>VLOOKUP(Roadmapa!$F3,'Implementacny plan ŽS 11'!$B:$M,3,FALSE)</f>
        <v>ŽS11_02_Doručenie lekárskeho potvrdenia predškolskému zariadeniu</v>
      </c>
      <c r="E3" s="68" t="str">
        <f>VLOOKUP(Roadmapa!$F3,'Implementacny plan ŽS 11'!$B:$M,2,FALSE)</f>
        <v>NCZI</v>
      </c>
      <c r="F3" s="68" t="s">
        <v>112</v>
      </c>
      <c r="G3" s="67" t="str">
        <f>VLOOKUP(Roadmapa!$F3,'Implementacny plan ŽS 11'!$B:$M,7,FALSE)</f>
        <v>Doplnenie služieb a rozšírenie rozsahu dát zapisovaných do eZdravia (ADL schém) o potvrdenia na vyžiadanie (ospravedlnenky)</v>
      </c>
      <c r="H3" s="68" t="str">
        <f>VLOOKUP(Roadmapa!$F3,'Implementacny plan ŽS 11'!$B:$M,12,FALSE)</f>
        <v>Q1/2026</v>
      </c>
      <c r="I3" s="68" t="str">
        <f>VLOOKUP(Roadmapa!$F3,'Implementacny plan ŽS 11'!$B:$M,5,FALSE)</f>
        <v>Nie</v>
      </c>
      <c r="J3" s="69" t="str">
        <f t="shared" ref="J3:N18" si="1">IF(SUBSTITUTE($H3,"/","")=SUBSTITUTE(J$1,"/",""),$F3,"")</f>
        <v/>
      </c>
      <c r="K3" s="69" t="str">
        <f t="shared" si="0"/>
        <v/>
      </c>
      <c r="L3" s="69" t="str">
        <f t="shared" si="0"/>
        <v/>
      </c>
      <c r="M3" s="69" t="str">
        <f t="shared" si="0"/>
        <v/>
      </c>
      <c r="N3" s="70" t="str">
        <f t="shared" si="0"/>
        <v>ŽS11_BP_09</v>
      </c>
    </row>
    <row r="4" spans="1:14" ht="46.5" x14ac:dyDescent="0.35">
      <c r="A4" s="76"/>
      <c r="B4" s="76"/>
      <c r="C4" s="66" t="s">
        <v>363</v>
      </c>
      <c r="D4" s="67" t="str">
        <f>VLOOKUP(Roadmapa!$F4,'Implementacny plan ŽS 11'!$B:$M,3,FALSE)</f>
        <v>ŽS11_02_Doručenie lekárskeho potvrdenia predškolskému zariadeniu</v>
      </c>
      <c r="E4" s="68" t="str">
        <f>VLOOKUP(Roadmapa!$F4,'Implementacny plan ŽS 11'!$B:$M,2,FALSE)</f>
        <v>NCZI</v>
      </c>
      <c r="F4" s="68" t="s">
        <v>124</v>
      </c>
      <c r="G4" s="67" t="str">
        <f>VLOOKUP(Roadmapa!$F4,'Implementacny plan ŽS 11'!$B:$M,7,FALSE)</f>
        <v>Doplnenie služieb a rozšírenie rozsahu dát zapisovaných do eZdravia (ADL schém) o potvrdení o zdravotnej spôsobilosti (žiadosť o prijatie)</v>
      </c>
      <c r="H4" s="68" t="str">
        <f>VLOOKUP(Roadmapa!$F4,'Implementacny plan ŽS 11'!$B:$M,12,FALSE)</f>
        <v>Q1/2026</v>
      </c>
      <c r="I4" s="68" t="str">
        <f>VLOOKUP(Roadmapa!$F4,'Implementacny plan ŽS 11'!$B:$M,5,FALSE)</f>
        <v>Nie</v>
      </c>
      <c r="J4" s="69" t="str">
        <f t="shared" si="1"/>
        <v/>
      </c>
      <c r="K4" s="69" t="str">
        <f t="shared" si="0"/>
        <v/>
      </c>
      <c r="L4" s="69" t="str">
        <f t="shared" si="0"/>
        <v/>
      </c>
      <c r="M4" s="69" t="str">
        <f t="shared" si="0"/>
        <v/>
      </c>
      <c r="N4" s="70" t="str">
        <f t="shared" si="0"/>
        <v>ŽS11_BP_12</v>
      </c>
    </row>
    <row r="5" spans="1:14" ht="31" x14ac:dyDescent="0.35">
      <c r="A5" s="76"/>
      <c r="B5" s="76"/>
      <c r="C5" s="66" t="s">
        <v>364</v>
      </c>
      <c r="D5" s="67" t="str">
        <f>VLOOKUP(Roadmapa!$F5,'Implementacny plan ŽS 11'!$B:$M,3,FALSE)</f>
        <v>ŽS11_01_Prijímanie do MŠ</v>
      </c>
      <c r="E5" s="68" t="str">
        <f>VLOOKUP(Roadmapa!$F5,'Implementacny plan ŽS 11'!$B:$M,2,FALSE)</f>
        <v>MŠVVaM</v>
      </c>
      <c r="F5" s="68" t="s">
        <v>173</v>
      </c>
      <c r="G5" s="67" t="str">
        <f>VLOOKUP(Roadmapa!$F5,'Implementacny plan ŽS 11'!$B:$M,7,FALSE)</f>
        <v>Úprava IS v súvislosti s podaním elektronickej žiadosti o prijatie do MŠ (občan)</v>
      </c>
      <c r="H5" s="68" t="str">
        <f>VLOOKUP(Roadmapa!$F5,'Implementacny plan ŽS 11'!$B:$M,12,FALSE)</f>
        <v>Q2/2025</v>
      </c>
      <c r="I5" s="68" t="str">
        <f>VLOOKUP(Roadmapa!$F5,'Implementacny plan ŽS 11'!$B:$M,5,FALSE)</f>
        <v>Áno</v>
      </c>
      <c r="J5" s="69" t="str">
        <f t="shared" si="1"/>
        <v/>
      </c>
      <c r="K5" s="70" t="str">
        <f t="shared" si="0"/>
        <v>ŽS11_BP_22</v>
      </c>
      <c r="L5" s="69" t="str">
        <f t="shared" si="0"/>
        <v/>
      </c>
      <c r="M5" s="69" t="str">
        <f t="shared" si="0"/>
        <v/>
      </c>
      <c r="N5" s="69" t="str">
        <f t="shared" si="0"/>
        <v/>
      </c>
    </row>
    <row r="6" spans="1:14" ht="31" x14ac:dyDescent="0.35">
      <c r="A6" s="76"/>
      <c r="B6" s="76"/>
      <c r="C6" s="71" t="s">
        <v>365</v>
      </c>
      <c r="D6" s="67" t="str">
        <f>VLOOKUP(Roadmapa!$F6,'Implementacny plan ŽS 11'!$B:$M,3,FALSE)</f>
        <v>ŽS11_01_Prijímanie do MŠ</v>
      </c>
      <c r="E6" s="68" t="str">
        <f>VLOOKUP(Roadmapa!$F6,'Implementacny plan ŽS 11'!$B:$M,2,FALSE)</f>
        <v>MŠVVaM</v>
      </c>
      <c r="F6" s="72" t="s">
        <v>180</v>
      </c>
      <c r="G6" s="67" t="str">
        <f>VLOOKUP(Roadmapa!$F6,'Implementacny plan ŽS 11'!$B:$M,7,FALSE)</f>
        <v>Úprava IS v súvislosti s podaním elektronickej žiadosti o prijatie do MŠ (škola)</v>
      </c>
      <c r="H6" s="68" t="str">
        <f>VLOOKUP(Roadmapa!$F6,'Implementacny plan ŽS 11'!$B:$M,12,FALSE)</f>
        <v>Q2/2025</v>
      </c>
      <c r="I6" s="68" t="str">
        <f>VLOOKUP(Roadmapa!$F6,'Implementacny plan ŽS 11'!$B:$M,5,FALSE)</f>
        <v>Áno</v>
      </c>
      <c r="J6" s="69" t="str">
        <f t="shared" si="1"/>
        <v/>
      </c>
      <c r="K6" s="70" t="str">
        <f t="shared" si="0"/>
        <v>ŽS11_BP_23</v>
      </c>
      <c r="L6" s="69" t="str">
        <f t="shared" si="0"/>
        <v/>
      </c>
      <c r="M6" s="69" t="str">
        <f t="shared" si="0"/>
        <v/>
      </c>
      <c r="N6" s="69" t="str">
        <f t="shared" si="0"/>
        <v/>
      </c>
    </row>
    <row r="7" spans="1:14" ht="31" x14ac:dyDescent="0.35">
      <c r="A7" s="76"/>
      <c r="B7" s="76"/>
      <c r="C7" s="66" t="s">
        <v>365</v>
      </c>
      <c r="D7" s="67" t="str">
        <f>VLOOKUP(Roadmapa!$F7,'Implementacny plan ŽS 11'!$B:$M,3,FALSE)</f>
        <v>ŽS11_01_Prijímanie do MŠ</v>
      </c>
      <c r="E7" s="68" t="str">
        <f>VLOOKUP(Roadmapa!$F7,'Implementacny plan ŽS 11'!$B:$M,2,FALSE)</f>
        <v>MŠVVaM</v>
      </c>
      <c r="F7" s="68" t="s">
        <v>220</v>
      </c>
      <c r="G7" s="67" t="str">
        <f>VLOOKUP(Roadmapa!$F7,'Implementacny plan ŽS 11'!$B:$M,7,FALSE)</f>
        <v>Úprava IS v súvislosti s podaním elektronickej žiadosti - prestup (škola, občan)</v>
      </c>
      <c r="H7" s="68" t="str">
        <f>VLOOKUP(Roadmapa!$F7,'Implementacny plan ŽS 11'!$B:$M,12,FALSE)</f>
        <v>Q1/2026</v>
      </c>
      <c r="I7" s="68" t="str">
        <f>VLOOKUP(Roadmapa!$F7,'Implementacny plan ŽS 11'!$B:$M,5,FALSE)</f>
        <v>Nie</v>
      </c>
      <c r="J7" s="69" t="str">
        <f t="shared" si="1"/>
        <v/>
      </c>
      <c r="K7" s="69" t="str">
        <f t="shared" si="0"/>
        <v/>
      </c>
      <c r="L7" s="69" t="str">
        <f t="shared" si="0"/>
        <v/>
      </c>
      <c r="M7" s="69" t="str">
        <f t="shared" si="0"/>
        <v/>
      </c>
      <c r="N7" s="70" t="str">
        <f t="shared" si="0"/>
        <v>ŽS11_BP_37</v>
      </c>
    </row>
    <row r="8" spans="1:14" ht="31" x14ac:dyDescent="0.35">
      <c r="A8" s="76"/>
      <c r="B8" s="76"/>
      <c r="C8" s="66" t="s">
        <v>365</v>
      </c>
      <c r="D8" s="67" t="str">
        <f>VLOOKUP(Roadmapa!$F8,'Implementacny plan ŽS 11'!$B:$M,3,FALSE)</f>
        <v>ŽS11_01_Prijímanie do MŠ</v>
      </c>
      <c r="E8" s="68" t="str">
        <f>VLOOKUP(Roadmapa!$F8,'Implementacny plan ŽS 11'!$B:$M,2,FALSE)</f>
        <v>MŠVVaM</v>
      </c>
      <c r="F8" s="68" t="s">
        <v>239</v>
      </c>
      <c r="G8" s="67" t="str">
        <f>VLOOKUP(Roadmapa!$F8,'Implementacny plan ŽS 11'!$B:$M,7,FALSE)</f>
        <v>Úprava IS v súvislosti so  spracovaním dát a zobrazením potvrdenia od poskytovateľa zdravotnej starostlivosti</v>
      </c>
      <c r="H8" s="68" t="str">
        <f>VLOOKUP(Roadmapa!$F8,'Implementacny plan ŽS 11'!$B:$M,12,FALSE)</f>
        <v>Q1/2026</v>
      </c>
      <c r="I8" s="68" t="str">
        <f>VLOOKUP(Roadmapa!$F8,'Implementacny plan ŽS 11'!$B:$M,5,FALSE)</f>
        <v>Nie</v>
      </c>
      <c r="J8" s="69" t="str">
        <f t="shared" si="1"/>
        <v/>
      </c>
      <c r="K8" s="69" t="str">
        <f t="shared" si="0"/>
        <v/>
      </c>
      <c r="L8" s="69" t="str">
        <f t="shared" si="0"/>
        <v/>
      </c>
      <c r="M8" s="69" t="str">
        <f t="shared" si="0"/>
        <v/>
      </c>
      <c r="N8" s="70" t="str">
        <f t="shared" si="0"/>
        <v>ŽS11_BP_45</v>
      </c>
    </row>
    <row r="9" spans="1:14" ht="31" x14ac:dyDescent="0.35">
      <c r="A9" s="76"/>
      <c r="B9" s="76"/>
      <c r="C9" s="71" t="s">
        <v>365</v>
      </c>
      <c r="D9" s="67" t="str">
        <f>VLOOKUP(Roadmapa!$F9,'Implementacny plan ŽS 11'!$B:$M,3,FALSE)</f>
        <v>ŽS11_01_Prijímanie do MŠ</v>
      </c>
      <c r="E9" s="68" t="str">
        <f>VLOOKUP(Roadmapa!$F9,'Implementacny plan ŽS 11'!$B:$M,2,FALSE)</f>
        <v>MŠVVaM</v>
      </c>
      <c r="F9" s="72" t="s">
        <v>257</v>
      </c>
      <c r="G9" s="67" t="str">
        <f>VLOOKUP(Roadmapa!$F9,'Implementacny plan ŽS 11'!$B:$M,7,FALSE)</f>
        <v>Úprava IS v súvislosti s podaním elektronického odvolania (občan)</v>
      </c>
      <c r="H9" s="68" t="str">
        <f>VLOOKUP(Roadmapa!$F9,'Implementacny plan ŽS 11'!$B:$M,12,FALSE)</f>
        <v>Q1/2026</v>
      </c>
      <c r="I9" s="68" t="str">
        <f>VLOOKUP(Roadmapa!$F9,'Implementacny plan ŽS 11'!$B:$M,5,FALSE)</f>
        <v>Nie</v>
      </c>
      <c r="J9" s="69" t="str">
        <f t="shared" si="1"/>
        <v/>
      </c>
      <c r="K9" s="69" t="str">
        <f t="shared" si="0"/>
        <v/>
      </c>
      <c r="L9" s="69" t="str">
        <f t="shared" si="0"/>
        <v/>
      </c>
      <c r="M9" s="69" t="str">
        <f t="shared" si="0"/>
        <v/>
      </c>
      <c r="N9" s="70" t="str">
        <f t="shared" si="0"/>
        <v>ŽS11_BP_52</v>
      </c>
    </row>
    <row r="10" spans="1:14" ht="31" x14ac:dyDescent="0.35">
      <c r="A10" s="76"/>
      <c r="B10" s="76"/>
      <c r="C10" s="66" t="s">
        <v>365</v>
      </c>
      <c r="D10" s="67" t="str">
        <f>VLOOKUP(Roadmapa!$F10,'Implementacny plan ŽS 11'!$B:$M,3,FALSE)</f>
        <v>ŽS11_01_Prijímanie do MŠ</v>
      </c>
      <c r="E10" s="68" t="str">
        <f>VLOOKUP(Roadmapa!$F10,'Implementacny plan ŽS 11'!$B:$M,2,FALSE)</f>
        <v>MŠVVaM</v>
      </c>
      <c r="F10" s="68" t="s">
        <v>262</v>
      </c>
      <c r="G10" s="67" t="str">
        <f>VLOOKUP(Roadmapa!$F10,'Implementacny plan ŽS 11'!$B:$M,7,FALSE)</f>
        <v>Úprava IS v súvislosti s podaním elektronického odvolania (škola)</v>
      </c>
      <c r="H10" s="68" t="str">
        <f>VLOOKUP(Roadmapa!$F10,'Implementacny plan ŽS 11'!$B:$M,12,FALSE)</f>
        <v>Q1/2026</v>
      </c>
      <c r="I10" s="68" t="str">
        <f>VLOOKUP(Roadmapa!$F10,'Implementacny plan ŽS 11'!$B:$M,5,FALSE)</f>
        <v>Nie</v>
      </c>
      <c r="J10" s="69" t="str">
        <f t="shared" si="1"/>
        <v/>
      </c>
      <c r="K10" s="69" t="str">
        <f t="shared" si="0"/>
        <v/>
      </c>
      <c r="L10" s="69" t="str">
        <f t="shared" si="0"/>
        <v/>
      </c>
      <c r="M10" s="69" t="str">
        <f t="shared" si="0"/>
        <v/>
      </c>
      <c r="N10" s="70" t="str">
        <f t="shared" si="0"/>
        <v>ŽS11_BP_53</v>
      </c>
    </row>
    <row r="11" spans="1:14" ht="31" x14ac:dyDescent="0.35">
      <c r="A11" s="76"/>
      <c r="B11" s="76"/>
      <c r="C11" s="66" t="s">
        <v>365</v>
      </c>
      <c r="D11" s="67" t="str">
        <f>VLOOKUP(Roadmapa!$F11,'Implementacny plan ŽS 11'!$B:$M,3,FALSE)</f>
        <v>ŽS11_01_Prijímanie do MŠ</v>
      </c>
      <c r="E11" s="68" t="str">
        <f>VLOOKUP(Roadmapa!$F11,'Implementacny plan ŽS 11'!$B:$M,2,FALSE)</f>
        <v>MŠVVaM</v>
      </c>
      <c r="F11" s="68" t="s">
        <v>267</v>
      </c>
      <c r="G11" s="67" t="str">
        <f>VLOOKUP(Roadmapa!$F11,'Implementacny plan ŽS 11'!$B:$M,7,FALSE)</f>
        <v>Úprava IS v súvislosti s podaním elektronickej návratky (občan)</v>
      </c>
      <c r="H11" s="68" t="str">
        <f>VLOOKUP(Roadmapa!$F11,'Implementacny plan ŽS 11'!$B:$M,12,FALSE)</f>
        <v>Q2/2025</v>
      </c>
      <c r="I11" s="68" t="str">
        <f>VLOOKUP(Roadmapa!$F11,'Implementacny plan ŽS 11'!$B:$M,5,FALSE)</f>
        <v>Áno</v>
      </c>
      <c r="J11" s="69" t="str">
        <f t="shared" si="1"/>
        <v/>
      </c>
      <c r="K11" s="70" t="str">
        <f t="shared" si="0"/>
        <v>ŽS11_BP_56</v>
      </c>
      <c r="L11" s="69" t="str">
        <f t="shared" si="0"/>
        <v/>
      </c>
      <c r="M11" s="69" t="str">
        <f t="shared" si="0"/>
        <v/>
      </c>
      <c r="N11" s="69" t="str">
        <f t="shared" si="0"/>
        <v/>
      </c>
    </row>
    <row r="12" spans="1:14" ht="31" x14ac:dyDescent="0.35">
      <c r="A12" s="76"/>
      <c r="B12" s="76"/>
      <c r="C12" s="71" t="s">
        <v>365</v>
      </c>
      <c r="D12" s="67" t="str">
        <f>VLOOKUP(Roadmapa!$F12,'Implementacny plan ŽS 11'!$B:$M,3,FALSE)</f>
        <v>ŽS11_01_Prijímanie do MŠ</v>
      </c>
      <c r="E12" s="68" t="str">
        <f>VLOOKUP(Roadmapa!$F12,'Implementacny plan ŽS 11'!$B:$M,2,FALSE)</f>
        <v>MŠVVaM</v>
      </c>
      <c r="F12" s="72" t="s">
        <v>272</v>
      </c>
      <c r="G12" s="67" t="str">
        <f>VLOOKUP(Roadmapa!$F12,'Implementacny plan ŽS 11'!$B:$M,7,FALSE)</f>
        <v>Úprava IS v súvislosti s podaním elektronickej návratky (škola)</v>
      </c>
      <c r="H12" s="68" t="str">
        <f>VLOOKUP(Roadmapa!$F12,'Implementacny plan ŽS 11'!$B:$M,12,FALSE)</f>
        <v>Q2/2025</v>
      </c>
      <c r="I12" s="68" t="str">
        <f>VLOOKUP(Roadmapa!$F12,'Implementacny plan ŽS 11'!$B:$M,5,FALSE)</f>
        <v>Áno</v>
      </c>
      <c r="J12" s="69" t="str">
        <f t="shared" si="1"/>
        <v/>
      </c>
      <c r="K12" s="70" t="str">
        <f t="shared" si="0"/>
        <v>ŽS11_BP_57</v>
      </c>
      <c r="L12" s="69" t="str">
        <f t="shared" si="0"/>
        <v/>
      </c>
      <c r="M12" s="69" t="str">
        <f t="shared" si="0"/>
        <v/>
      </c>
      <c r="N12" s="69" t="str">
        <f t="shared" si="0"/>
        <v/>
      </c>
    </row>
    <row r="13" spans="1:14" ht="31" x14ac:dyDescent="0.35">
      <c r="A13" s="76"/>
      <c r="B13" s="76"/>
      <c r="C13" s="66" t="s">
        <v>361</v>
      </c>
      <c r="D13" s="67" t="str">
        <f>VLOOKUP(Roadmapa!$F13,'Implementacny plan ŽS 11'!$B:$M,3,FALSE)</f>
        <v>ŽS11_01_Prijímanie do MŠ</v>
      </c>
      <c r="E13" s="68" t="str">
        <f>VLOOKUP(Roadmapa!$F13,'Implementacny plan ŽS 11'!$B:$M,2,FALSE)</f>
        <v>MŠVVaM</v>
      </c>
      <c r="F13" s="68" t="s">
        <v>275</v>
      </c>
      <c r="G13" s="67" t="str">
        <f>VLOOKUP(Roadmapa!$F13,'Implementacny plan ŽS 11'!$B:$M,7,FALSE)</f>
        <v>Rozšírenie  ŠP - Admininistrácia prijatej žiadosti o prijatie do MŠ (admin modul)</v>
      </c>
      <c r="H13" s="68" t="str">
        <f>VLOOKUP(Roadmapa!$F13,'Implementacny plan ŽS 11'!$B:$M,12,FALSE)</f>
        <v>Q2/2025</v>
      </c>
      <c r="I13" s="68" t="str">
        <f>VLOOKUP(Roadmapa!$F13,'Implementacny plan ŽS 11'!$B:$M,5,FALSE)</f>
        <v>Áno</v>
      </c>
      <c r="J13" s="69" t="str">
        <f t="shared" si="1"/>
        <v/>
      </c>
      <c r="K13" s="70" t="str">
        <f t="shared" si="0"/>
        <v>ŽS11_BP_58</v>
      </c>
      <c r="L13" s="69" t="str">
        <f t="shared" si="0"/>
        <v/>
      </c>
      <c r="M13" s="69" t="str">
        <f t="shared" si="0"/>
        <v/>
      </c>
      <c r="N13" s="69" t="str">
        <f t="shared" si="0"/>
        <v/>
      </c>
    </row>
    <row r="14" spans="1:14" ht="31" x14ac:dyDescent="0.35">
      <c r="A14" s="76"/>
      <c r="B14" s="76"/>
      <c r="C14" s="66" t="s">
        <v>361</v>
      </c>
      <c r="D14" s="67" t="str">
        <f>VLOOKUP(Roadmapa!$F14,'Implementacny plan ŽS 11'!$B:$M,3,FALSE)</f>
        <v>ŽS11_01_Prijímanie do MŠ</v>
      </c>
      <c r="E14" s="68" t="str">
        <f>VLOOKUP(Roadmapa!$F14,'Implementacny plan ŽS 11'!$B:$M,2,FALSE)</f>
        <v>MŠVVaM</v>
      </c>
      <c r="F14" s="68" t="s">
        <v>279</v>
      </c>
      <c r="G14" s="67" t="str">
        <f>VLOOKUP(Roadmapa!$F14,'Implementacny plan ŽS 11'!$B:$M,7,FALSE)</f>
        <v>Rozšírenie ŠP - Admin modul žiadostí o prijatie do MŠ pre MŠVVaM</v>
      </c>
      <c r="H14" s="68" t="str">
        <f>VLOOKUP(Roadmapa!$F14,'Implementacny plan ŽS 11'!$B:$M,12,FALSE)</f>
        <v>Q1/2026</v>
      </c>
      <c r="I14" s="68" t="str">
        <f>VLOOKUP(Roadmapa!$F14,'Implementacny plan ŽS 11'!$B:$M,5,FALSE)</f>
        <v>Nie</v>
      </c>
      <c r="J14" s="69" t="str">
        <f t="shared" si="1"/>
        <v/>
      </c>
      <c r="K14" s="69" t="str">
        <f t="shared" si="0"/>
        <v/>
      </c>
      <c r="L14" s="69" t="str">
        <f t="shared" si="0"/>
        <v/>
      </c>
      <c r="M14" s="69" t="str">
        <f t="shared" si="0"/>
        <v/>
      </c>
      <c r="N14" s="70" t="str">
        <f t="shared" si="0"/>
        <v>ŽS11_BP_59</v>
      </c>
    </row>
    <row r="15" spans="1:14" x14ac:dyDescent="0.35">
      <c r="A15" s="76"/>
      <c r="B15" s="76"/>
      <c r="C15" s="66" t="s">
        <v>361</v>
      </c>
      <c r="D15" s="67" t="str">
        <f>VLOOKUP(Roadmapa!$F15,'Implementacny plan ŽS 11'!$B:$M,3,FALSE)</f>
        <v>ŽS11_01_Prijímanie do MŠ</v>
      </c>
      <c r="E15" s="68" t="str">
        <f>VLOOKUP(Roadmapa!$F15,'Implementacny plan ŽS 11'!$B:$M,2,FALSE)</f>
        <v>MŠVVaM</v>
      </c>
      <c r="F15" s="68" t="s">
        <v>283</v>
      </c>
      <c r="G15" s="67" t="str">
        <f>VLOOKUP(Roadmapa!$F15,'Implementacny plan ŽS 11'!$B:$M,7,FALSE)</f>
        <v>Rozšírenie ŠP - Admin modul pre obce a zriaďovateľov</v>
      </c>
      <c r="H15" s="68" t="str">
        <f>VLOOKUP(Roadmapa!$F15,'Implementacny plan ŽS 11'!$B:$M,12,FALSE)</f>
        <v>Q1/2026</v>
      </c>
      <c r="I15" s="68" t="str">
        <f>VLOOKUP(Roadmapa!$F15,'Implementacny plan ŽS 11'!$B:$M,5,FALSE)</f>
        <v>Nie</v>
      </c>
      <c r="J15" s="69" t="str">
        <f t="shared" si="1"/>
        <v/>
      </c>
      <c r="K15" s="69" t="str">
        <f t="shared" si="0"/>
        <v/>
      </c>
      <c r="L15" s="69" t="str">
        <f t="shared" si="0"/>
        <v/>
      </c>
      <c r="M15" s="69" t="str">
        <f t="shared" si="0"/>
        <v/>
      </c>
      <c r="N15" s="70" t="str">
        <f t="shared" si="0"/>
        <v>ŽS11_BP_60</v>
      </c>
    </row>
    <row r="16" spans="1:14" ht="31" x14ac:dyDescent="0.35">
      <c r="A16" s="76"/>
      <c r="B16" s="77"/>
      <c r="C16" s="66" t="s">
        <v>361</v>
      </c>
      <c r="D16" s="67" t="str">
        <f>VLOOKUP(Roadmapa!$F16,'Implementacny plan ŽS 11'!$B:$M,3,FALSE)</f>
        <v>ŽS11_02_Doručenie lekárskeho potvrdenia predškolskému zariadeniu</v>
      </c>
      <c r="E16" s="68" t="str">
        <f>VLOOKUP(Roadmapa!$F16,'Implementacny plan ŽS 11'!$B:$M,2,FALSE)</f>
        <v>MŠVVaM</v>
      </c>
      <c r="F16" s="68" t="s">
        <v>343</v>
      </c>
      <c r="G16" s="67" t="str">
        <f>VLOOKUP(Roadmapa!$F16,'Implementacny plan ŽS 11'!$B:$M,7,FALSE)</f>
        <v>Príprava integračného prostredia na strane MŠVVaM na integráciu s CPP</v>
      </c>
      <c r="H16" s="68" t="str">
        <f>VLOOKUP(Roadmapa!$F16,'Implementacny plan ŽS 11'!$B:$M,12,FALSE)</f>
        <v>Q1/2026</v>
      </c>
      <c r="I16" s="68" t="str">
        <f>VLOOKUP(Roadmapa!$F16,'Implementacny plan ŽS 11'!$B:$M,5,FALSE)</f>
        <v>Nie</v>
      </c>
      <c r="J16" s="69" t="str">
        <f t="shared" si="1"/>
        <v/>
      </c>
      <c r="K16" s="69" t="str">
        <f t="shared" si="0"/>
        <v/>
      </c>
      <c r="L16" s="69" t="str">
        <f t="shared" si="0"/>
        <v/>
      </c>
      <c r="M16" s="69" t="str">
        <f t="shared" si="0"/>
        <v/>
      </c>
      <c r="N16" s="70" t="str">
        <f t="shared" si="0"/>
        <v>ŽS11_BP_76</v>
      </c>
    </row>
    <row r="17" spans="1:14" ht="31" x14ac:dyDescent="0.35">
      <c r="A17" s="76"/>
      <c r="B17" s="75" t="s">
        <v>366</v>
      </c>
      <c r="C17" s="66" t="s">
        <v>365</v>
      </c>
      <c r="D17" s="67" t="str">
        <f>VLOOKUP(Roadmapa!$F17,'Implementacny plan ŽS 11'!$B:$M,3,FALSE)</f>
        <v>ŽS11_01_Prijímanie do MŠ</v>
      </c>
      <c r="E17" s="68" t="str">
        <f>VLOOKUP(Roadmapa!$F17,'Implementacny plan ŽS 11'!$B:$M,2,FALSE)</f>
        <v>MŠVVaM</v>
      </c>
      <c r="F17" s="68" t="s">
        <v>204</v>
      </c>
      <c r="G17" s="67" t="str">
        <f>VLOOKUP(Roadmapa!$F17,'Implementacny plan ŽS 11'!$B:$M,7,FALSE)</f>
        <v>Notifikácia druhého rodiča o potrebe potvrdiť  žiadosť o prijatie do MŠ</v>
      </c>
      <c r="H17" s="68" t="str">
        <f>VLOOKUP(Roadmapa!$F17,'Implementacny plan ŽS 11'!$B:$M,12,FALSE)</f>
        <v>Q1/2026</v>
      </c>
      <c r="I17" s="68" t="str">
        <f>VLOOKUP(Roadmapa!$F17,'Implementacny plan ŽS 11'!$B:$M,5,FALSE)</f>
        <v>Nie</v>
      </c>
      <c r="J17" s="69" t="str">
        <f t="shared" si="1"/>
        <v/>
      </c>
      <c r="K17" s="69" t="str">
        <f t="shared" si="0"/>
        <v/>
      </c>
      <c r="L17" s="69" t="str">
        <f t="shared" si="0"/>
        <v/>
      </c>
      <c r="M17" s="69" t="str">
        <f t="shared" si="0"/>
        <v/>
      </c>
      <c r="N17" s="70" t="str">
        <f t="shared" si="0"/>
        <v>ŽS11_BP_33</v>
      </c>
    </row>
    <row r="18" spans="1:14" ht="31" x14ac:dyDescent="0.35">
      <c r="A18" s="76"/>
      <c r="B18" s="76"/>
      <c r="C18" s="66" t="s">
        <v>365</v>
      </c>
      <c r="D18" s="67" t="str">
        <f>VLOOKUP(Roadmapa!$F18,'Implementacny plan ŽS 11'!$B:$M,3,FALSE)</f>
        <v>ŽS11_01_Prijímanie do MŠ</v>
      </c>
      <c r="E18" s="68" t="str">
        <f>VLOOKUP(Roadmapa!$F18,'Implementacny plan ŽS 11'!$B:$M,2,FALSE)</f>
        <v>MŠVVaM</v>
      </c>
      <c r="F18" s="68" t="s">
        <v>212</v>
      </c>
      <c r="G18" s="67" t="str">
        <f>VLOOKUP(Roadmapa!$F18,'Implementacny plan ŽS 11'!$B:$M,7,FALSE)</f>
        <v>Notifikácia rodiča/rodičov o zmene stavu žiadosti - Aktívna elektronická schránka mÚPVS</v>
      </c>
      <c r="H18" s="68" t="str">
        <f>VLOOKUP(Roadmapa!$F18,'Implementacny plan ŽS 11'!$B:$M,12,FALSE)</f>
        <v>Q2/2025</v>
      </c>
      <c r="I18" s="68" t="str">
        <f>VLOOKUP(Roadmapa!$F18,'Implementacny plan ŽS 11'!$B:$M,5,FALSE)</f>
        <v>Áno</v>
      </c>
      <c r="J18" s="69" t="str">
        <f t="shared" si="1"/>
        <v/>
      </c>
      <c r="K18" s="70" t="str">
        <f t="shared" si="1"/>
        <v>ŽS11_BP_35</v>
      </c>
      <c r="L18" s="69" t="str">
        <f t="shared" si="1"/>
        <v/>
      </c>
      <c r="M18" s="69" t="str">
        <f t="shared" si="1"/>
        <v/>
      </c>
      <c r="N18" s="69" t="str">
        <f t="shared" si="1"/>
        <v/>
      </c>
    </row>
    <row r="19" spans="1:14" ht="46.5" x14ac:dyDescent="0.35">
      <c r="A19" s="76"/>
      <c r="B19" s="76"/>
      <c r="C19" s="66" t="s">
        <v>365</v>
      </c>
      <c r="D19" s="67" t="str">
        <f>VLOOKUP(Roadmapa!$F19,'Implementacny plan ŽS 11'!$B:$M,3,FALSE)</f>
        <v>ŽS11_01_Prijímanie do MŠ</v>
      </c>
      <c r="E19" s="68" t="str">
        <f>VLOOKUP(Roadmapa!$F19,'Implementacny plan ŽS 11'!$B:$M,2,FALSE)</f>
        <v>MŠVVaM</v>
      </c>
      <c r="F19" s="68" t="s">
        <v>216</v>
      </c>
      <c r="G19" s="67" t="str">
        <f>VLOOKUP(Roadmapa!$F19,'Implementacny plan ŽS 11'!$B:$M,7,FALSE)</f>
        <v>Zasielanie správ zo špecializovaného portálu rodičovi/rodičom o zmene stavu žiadosti - Portál prihlášok</v>
      </c>
      <c r="H19" s="68" t="str">
        <f>VLOOKUP(Roadmapa!$F19,'Implementacny plan ŽS 11'!$B:$M,12,FALSE)</f>
        <v>Q2/2025</v>
      </c>
      <c r="I19" s="68" t="str">
        <f>VLOOKUP(Roadmapa!$F19,'Implementacny plan ŽS 11'!$B:$M,5,FALSE)</f>
        <v>Áno</v>
      </c>
      <c r="J19" s="69" t="str">
        <f t="shared" ref="J19:N43" si="2">IF(SUBSTITUTE($H19,"/","")=SUBSTITUTE(J$1,"/",""),$F19,"")</f>
        <v/>
      </c>
      <c r="K19" s="70" t="str">
        <f t="shared" si="2"/>
        <v>ŽS11_BP_36</v>
      </c>
      <c r="L19" s="69" t="str">
        <f t="shared" si="2"/>
        <v/>
      </c>
      <c r="M19" s="69" t="str">
        <f t="shared" si="2"/>
        <v/>
      </c>
      <c r="N19" s="69" t="str">
        <f t="shared" si="2"/>
        <v/>
      </c>
    </row>
    <row r="20" spans="1:14" ht="31" x14ac:dyDescent="0.35">
      <c r="A20" s="76"/>
      <c r="B20" s="76"/>
      <c r="C20" s="66" t="s">
        <v>365</v>
      </c>
      <c r="D20" s="67" t="str">
        <f>VLOOKUP(Roadmapa!$F20,'Implementacny plan ŽS 11'!$B:$M,3,FALSE)</f>
        <v>ŽS11_01_Prijímanie do MŠ</v>
      </c>
      <c r="E20" s="68" t="str">
        <f>VLOOKUP(Roadmapa!$F20,'Implementacny plan ŽS 11'!$B:$M,2,FALSE)</f>
        <v>MŠVVaM</v>
      </c>
      <c r="F20" s="68" t="s">
        <v>224</v>
      </c>
      <c r="G20" s="67" t="str">
        <f>VLOOKUP(Roadmapa!$F20,'Implementacny plan ŽS 11'!$B:$M,7,FALSE)</f>
        <v>Notifikácia druhého rodiča o potrebe potvrdiť  žiadosť o prijatie do MŠ- prestup</v>
      </c>
      <c r="H20" s="68" t="str">
        <f>VLOOKUP(Roadmapa!$F20,'Implementacny plan ŽS 11'!$B:$M,12,FALSE)</f>
        <v>Q1/2026</v>
      </c>
      <c r="I20" s="68" t="str">
        <f>VLOOKUP(Roadmapa!$F20,'Implementacny plan ŽS 11'!$B:$M,5,FALSE)</f>
        <v>Nie</v>
      </c>
      <c r="J20" s="69" t="str">
        <f t="shared" si="2"/>
        <v/>
      </c>
      <c r="K20" s="69" t="str">
        <f t="shared" si="2"/>
        <v/>
      </c>
      <c r="L20" s="69" t="str">
        <f t="shared" si="2"/>
        <v/>
      </c>
      <c r="M20" s="69" t="str">
        <f t="shared" si="2"/>
        <v/>
      </c>
      <c r="N20" s="70" t="str">
        <f t="shared" si="2"/>
        <v>ŽS11_BP_39</v>
      </c>
    </row>
    <row r="21" spans="1:14" ht="31" x14ac:dyDescent="0.35">
      <c r="A21" s="76"/>
      <c r="B21" s="76"/>
      <c r="C21" s="66" t="s">
        <v>365</v>
      </c>
      <c r="D21" s="67" t="str">
        <f>VLOOKUP(Roadmapa!$F21,'Implementacny plan ŽS 11'!$B:$M,3,FALSE)</f>
        <v>ŽS11_01_Prijímanie do MŠ</v>
      </c>
      <c r="E21" s="68" t="str">
        <f>VLOOKUP(Roadmapa!$F21,'Implementacny plan ŽS 11'!$B:$M,2,FALSE)</f>
        <v>MŠVVaM</v>
      </c>
      <c r="F21" s="68" t="s">
        <v>229</v>
      </c>
      <c r="G21" s="67" t="str">
        <f>VLOOKUP(Roadmapa!$F21,'Implementacny plan ŽS 11'!$B:$M,7,FALSE)</f>
        <v>Notifikácia rodiča/rodičov o zmene stavu žiadosti-prestup - Elektronická schránka mÚPVS</v>
      </c>
      <c r="H21" s="68" t="str">
        <f>VLOOKUP(Roadmapa!$F21,'Implementacny plan ŽS 11'!$B:$M,12,FALSE)</f>
        <v>Q1/2026</v>
      </c>
      <c r="I21" s="68" t="str">
        <f>VLOOKUP(Roadmapa!$F21,'Implementacny plan ŽS 11'!$B:$M,5,FALSE)</f>
        <v>Nie</v>
      </c>
      <c r="J21" s="69" t="str">
        <f t="shared" si="2"/>
        <v/>
      </c>
      <c r="K21" s="69" t="str">
        <f t="shared" si="2"/>
        <v/>
      </c>
      <c r="L21" s="69" t="str">
        <f t="shared" si="2"/>
        <v/>
      </c>
      <c r="M21" s="69" t="str">
        <f t="shared" si="2"/>
        <v/>
      </c>
      <c r="N21" s="70" t="str">
        <f t="shared" si="2"/>
        <v>ŽS11_BP_41</v>
      </c>
    </row>
    <row r="22" spans="1:14" ht="46.5" x14ac:dyDescent="0.35">
      <c r="A22" s="76"/>
      <c r="B22" s="76"/>
      <c r="C22" s="66" t="s">
        <v>365</v>
      </c>
      <c r="D22" s="67" t="str">
        <f>VLOOKUP(Roadmapa!$F22,'Implementacny plan ŽS 11'!$B:$M,3,FALSE)</f>
        <v>ŽS11_01_Prijímanie do MŠ</v>
      </c>
      <c r="E22" s="68" t="str">
        <f>VLOOKUP(Roadmapa!$F22,'Implementacny plan ŽS 11'!$B:$M,2,FALSE)</f>
        <v>MŠVVaM</v>
      </c>
      <c r="F22" s="68" t="s">
        <v>232</v>
      </c>
      <c r="G22" s="67" t="str">
        <f>VLOOKUP(Roadmapa!$F22,'Implementacny plan ŽS 11'!$B:$M,7,FALSE)</f>
        <v>Zasielanie správ zo špecializovaného portálu rodičovi/rodičom o zmene stavu žiadosti o prestup - Portál prihlášok</v>
      </c>
      <c r="H22" s="68" t="str">
        <f>VLOOKUP(Roadmapa!$F22,'Implementacny plan ŽS 11'!$B:$M,12,FALSE)</f>
        <v>Q1/2026</v>
      </c>
      <c r="I22" s="68" t="str">
        <f>VLOOKUP(Roadmapa!$F22,'Implementacny plan ŽS 11'!$B:$M,5,FALSE)</f>
        <v>Nie</v>
      </c>
      <c r="J22" s="69" t="str">
        <f t="shared" si="2"/>
        <v/>
      </c>
      <c r="K22" s="69" t="str">
        <f t="shared" si="2"/>
        <v/>
      </c>
      <c r="L22" s="69" t="str">
        <f t="shared" si="2"/>
        <v/>
      </c>
      <c r="M22" s="69" t="str">
        <f t="shared" si="2"/>
        <v/>
      </c>
      <c r="N22" s="70" t="str">
        <f t="shared" si="2"/>
        <v>ŽS11_BP_42</v>
      </c>
    </row>
    <row r="23" spans="1:14" ht="31" x14ac:dyDescent="0.35">
      <c r="A23" s="76"/>
      <c r="B23" s="76"/>
      <c r="C23" s="66" t="s">
        <v>365</v>
      </c>
      <c r="D23" s="67" t="str">
        <f>VLOOKUP(Roadmapa!$F23,'Implementacny plan ŽS 11'!$B:$M,3,FALSE)</f>
        <v>ŽS11_02_Doručenie lekárskeho potvrdenia predškolskému zariadeniu</v>
      </c>
      <c r="E23" s="68" t="str">
        <f>VLOOKUP(Roadmapa!$F23,'Implementacny plan ŽS 11'!$B:$M,2,FALSE)</f>
        <v>MŠVVaM</v>
      </c>
      <c r="F23" s="68" t="s">
        <v>242</v>
      </c>
      <c r="G23" s="67" t="str">
        <f>VLOOKUP(Roadmapa!$F23,'Implementacny plan ŽS 11'!$B:$M,7,FALSE)</f>
        <v>Notifikácia rodičov o chýbajúcom potvrdení o spôsobilosti</v>
      </c>
      <c r="H23" s="68" t="str">
        <f>VLOOKUP(Roadmapa!$F23,'Implementacny plan ŽS 11'!$B:$M,12,FALSE)</f>
        <v>Q1/2026</v>
      </c>
      <c r="I23" s="68" t="str">
        <f>VLOOKUP(Roadmapa!$F23,'Implementacny plan ŽS 11'!$B:$M,5,FALSE)</f>
        <v>Nie</v>
      </c>
      <c r="J23" s="69" t="str">
        <f t="shared" si="2"/>
        <v/>
      </c>
      <c r="K23" s="69" t="str">
        <f t="shared" si="2"/>
        <v/>
      </c>
      <c r="L23" s="69" t="str">
        <f t="shared" si="2"/>
        <v/>
      </c>
      <c r="M23" s="69" t="str">
        <f t="shared" si="2"/>
        <v/>
      </c>
      <c r="N23" s="70" t="str">
        <f t="shared" si="2"/>
        <v>ŽS11_BP_46</v>
      </c>
    </row>
    <row r="24" spans="1:14" ht="31" x14ac:dyDescent="0.35">
      <c r="A24" s="76"/>
      <c r="B24" s="76"/>
      <c r="C24" s="66" t="s">
        <v>365</v>
      </c>
      <c r="D24" s="67" t="str">
        <f>VLOOKUP(Roadmapa!$F24,'Implementacny plan ŽS 11'!$B:$M,3,FALSE)</f>
        <v>ŽS11_01_Prijímanie do MŠ</v>
      </c>
      <c r="E24" s="68" t="str">
        <f>VLOOKUP(Roadmapa!$F24,'Implementacny plan ŽS 11'!$B:$M,2,FALSE)</f>
        <v>MŠVVaM</v>
      </c>
      <c r="F24" s="68" t="s">
        <v>246</v>
      </c>
      <c r="G24" s="67" t="str">
        <f>VLOOKUP(Roadmapa!$F24,'Implementacny plan ŽS 11'!$B:$M,7,FALSE)</f>
        <v>Notifikácia druhého rodiča o potrebe potvrdiť  odvolanie voči rozhodnutiu - Elektronická schránka mÚPVS</v>
      </c>
      <c r="H24" s="68" t="str">
        <f>VLOOKUP(Roadmapa!$F24,'Implementacny plan ŽS 11'!$B:$M,12,FALSE)</f>
        <v>Q1/2026</v>
      </c>
      <c r="I24" s="68" t="str">
        <f>VLOOKUP(Roadmapa!$F24,'Implementacny plan ŽS 11'!$B:$M,5,FALSE)</f>
        <v>Nie</v>
      </c>
      <c r="J24" s="69" t="str">
        <f t="shared" si="2"/>
        <v/>
      </c>
      <c r="K24" s="69" t="str">
        <f t="shared" si="2"/>
        <v/>
      </c>
      <c r="L24" s="69" t="str">
        <f t="shared" si="2"/>
        <v/>
      </c>
      <c r="M24" s="69" t="str">
        <f t="shared" si="2"/>
        <v/>
      </c>
      <c r="N24" s="70" t="str">
        <f t="shared" si="2"/>
        <v>ŽS11_BP_48</v>
      </c>
    </row>
    <row r="25" spans="1:14" ht="31" x14ac:dyDescent="0.35">
      <c r="A25" s="76"/>
      <c r="B25" s="76"/>
      <c r="C25" s="66" t="s">
        <v>365</v>
      </c>
      <c r="D25" s="67" t="str">
        <f>VLOOKUP(Roadmapa!$F25,'Implementacny plan ŽS 11'!$B:$M,3,FALSE)</f>
        <v>ŽS11_01_Prijímanie do MŠ</v>
      </c>
      <c r="E25" s="68" t="str">
        <f>VLOOKUP(Roadmapa!$F25,'Implementacny plan ŽS 11'!$B:$M,2,FALSE)</f>
        <v>MŠVVaM</v>
      </c>
      <c r="F25" s="68" t="s">
        <v>252</v>
      </c>
      <c r="G25" s="67" t="str">
        <f>VLOOKUP(Roadmapa!$F25,'Implementacny plan ŽS 11'!$B:$M,7,FALSE)</f>
        <v>Notifikácia rodiča/rodičov o zmene stavu odvolania - Elektronická schránka mÚPVS</v>
      </c>
      <c r="H25" s="68" t="str">
        <f>VLOOKUP(Roadmapa!$F25,'Implementacny plan ŽS 11'!$B:$M,12,FALSE)</f>
        <v>Q1/2026</v>
      </c>
      <c r="I25" s="68" t="str">
        <f>VLOOKUP(Roadmapa!$F25,'Implementacny plan ŽS 11'!$B:$M,5,FALSE)</f>
        <v>Nie</v>
      </c>
      <c r="J25" s="69" t="str">
        <f t="shared" si="2"/>
        <v/>
      </c>
      <c r="K25" s="69" t="str">
        <f t="shared" si="2"/>
        <v/>
      </c>
      <c r="L25" s="69" t="str">
        <f t="shared" si="2"/>
        <v/>
      </c>
      <c r="M25" s="69" t="str">
        <f t="shared" si="2"/>
        <v/>
      </c>
      <c r="N25" s="70" t="str">
        <f t="shared" si="2"/>
        <v>ŽS11_BP_50</v>
      </c>
    </row>
    <row r="26" spans="1:14" ht="46.5" x14ac:dyDescent="0.35">
      <c r="A26" s="76"/>
      <c r="B26" s="77"/>
      <c r="C26" s="66" t="s">
        <v>365</v>
      </c>
      <c r="D26" s="67" t="str">
        <f>VLOOKUP(Roadmapa!$F26,'Implementacny plan ŽS 11'!$B:$M,3,FALSE)</f>
        <v>ŽS11_01_Prijímanie do MŠ</v>
      </c>
      <c r="E26" s="68" t="str">
        <f>VLOOKUP(Roadmapa!$F26,'Implementacny plan ŽS 11'!$B:$M,2,FALSE)</f>
        <v>MŠVVaM</v>
      </c>
      <c r="F26" s="68" t="s">
        <v>254</v>
      </c>
      <c r="G26" s="67" t="str">
        <f>VLOOKUP(Roadmapa!$F26,'Implementacny plan ŽS 11'!$B:$M,7,FALSE)</f>
        <v>Zasielanie správ zo špecializovaného portálu rodičovi/rodičom o zmene stavu pri odvolaní - Portál prihlášok</v>
      </c>
      <c r="H26" s="68" t="str">
        <f>VLOOKUP(Roadmapa!$F26,'Implementacny plan ŽS 11'!$B:$M,12,FALSE)</f>
        <v>Q1/2026</v>
      </c>
      <c r="I26" s="68" t="str">
        <f>VLOOKUP(Roadmapa!$F26,'Implementacny plan ŽS 11'!$B:$M,5,FALSE)</f>
        <v>Nie</v>
      </c>
      <c r="J26" s="69" t="str">
        <f t="shared" si="2"/>
        <v/>
      </c>
      <c r="K26" s="69" t="str">
        <f t="shared" si="2"/>
        <v/>
      </c>
      <c r="L26" s="69" t="str">
        <f t="shared" si="2"/>
        <v/>
      </c>
      <c r="M26" s="69" t="str">
        <f t="shared" si="2"/>
        <v/>
      </c>
      <c r="N26" s="70" t="str">
        <f t="shared" si="2"/>
        <v>ŽS11_BP_51</v>
      </c>
    </row>
    <row r="27" spans="1:14" x14ac:dyDescent="0.35">
      <c r="A27" s="76"/>
      <c r="B27" s="75" t="s">
        <v>367</v>
      </c>
      <c r="C27" s="66" t="s">
        <v>365</v>
      </c>
      <c r="D27" s="67" t="str">
        <f>VLOOKUP(Roadmapa!$F27,'Implementacny plan ŽS 11'!$B:$M,3,FALSE)</f>
        <v>ŽS11_01_Prijímanie do MŠ</v>
      </c>
      <c r="E27" s="68" t="str">
        <f>VLOOKUP(Roadmapa!$F27,'Implementacny plan ŽS 11'!$B:$M,2,FALSE)</f>
        <v>MŠVVaM</v>
      </c>
      <c r="F27" s="68" t="s">
        <v>185</v>
      </c>
      <c r="G27" s="67" t="str">
        <f>VLOOKUP(Roadmapa!$F27,'Implementacny plan ŽS 11'!$B:$M,7,FALSE)</f>
        <v>Riadenie prístupov</v>
      </c>
      <c r="H27" s="68" t="str">
        <f>VLOOKUP(Roadmapa!$F27,'Implementacny plan ŽS 11'!$B:$M,12,FALSE)</f>
        <v>Q2/2025</v>
      </c>
      <c r="I27" s="68" t="str">
        <f>VLOOKUP(Roadmapa!$F27,'Implementacny plan ŽS 11'!$B:$M,5,FALSE)</f>
        <v>Áno</v>
      </c>
      <c r="J27" s="69" t="str">
        <f t="shared" si="2"/>
        <v/>
      </c>
      <c r="K27" s="70" t="str">
        <f t="shared" si="2"/>
        <v>ŽS11_BP_25</v>
      </c>
      <c r="L27" s="69" t="str">
        <f t="shared" si="2"/>
        <v/>
      </c>
      <c r="M27" s="69" t="str">
        <f t="shared" si="2"/>
        <v/>
      </c>
      <c r="N27" s="69" t="str">
        <f t="shared" si="2"/>
        <v/>
      </c>
    </row>
    <row r="28" spans="1:14" ht="46.5" x14ac:dyDescent="0.35">
      <c r="A28" s="76"/>
      <c r="B28" s="76"/>
      <c r="C28" s="66" t="s">
        <v>365</v>
      </c>
      <c r="D28" s="67" t="str">
        <f>VLOOKUP(Roadmapa!$F28,'Implementacny plan ŽS 11'!$B:$M,3,FALSE)</f>
        <v>ŽS11_01_Prijímanie do MŠ</v>
      </c>
      <c r="E28" s="68" t="str">
        <f>VLOOKUP(Roadmapa!$F28,'Implementacny plan ŽS 11'!$B:$M,2,FALSE)</f>
        <v>MŠVVaM</v>
      </c>
      <c r="F28" s="68" t="s">
        <v>191</v>
      </c>
      <c r="G28" s="67" t="str">
        <f>VLOOKUP(Roadmapa!$F28,'Implementacny plan ŽS 11'!$B:$M,7,FALSE)</f>
        <v>Overenie alebo vyplnenie údajov o dieťati pomocou integrácie Portálu prihlášok na IS MŠ integrovaný s Registrom fyzických osôb (RFO)</v>
      </c>
      <c r="H28" s="68" t="str">
        <f>VLOOKUP(Roadmapa!$F28,'Implementacny plan ŽS 11'!$B:$M,12,FALSE)</f>
        <v>Q2/2025</v>
      </c>
      <c r="I28" s="68" t="str">
        <f>VLOOKUP(Roadmapa!$F28,'Implementacny plan ŽS 11'!$B:$M,5,FALSE)</f>
        <v>Áno</v>
      </c>
      <c r="J28" s="69" t="str">
        <f t="shared" si="2"/>
        <v/>
      </c>
      <c r="K28" s="70" t="str">
        <f t="shared" si="2"/>
        <v>ŽS11_BP_26</v>
      </c>
      <c r="L28" s="69" t="str">
        <f t="shared" si="2"/>
        <v/>
      </c>
      <c r="M28" s="69" t="str">
        <f t="shared" si="2"/>
        <v/>
      </c>
      <c r="N28" s="69" t="str">
        <f t="shared" si="2"/>
        <v/>
      </c>
    </row>
    <row r="29" spans="1:14" x14ac:dyDescent="0.35">
      <c r="A29" s="76"/>
      <c r="B29" s="76"/>
      <c r="C29" s="66" t="s">
        <v>365</v>
      </c>
      <c r="D29" s="67" t="str">
        <f>VLOOKUP(Roadmapa!$F29,'Implementacny plan ŽS 11'!$B:$M,3,FALSE)</f>
        <v>ŽS11_01_Prijímanie do MŠ</v>
      </c>
      <c r="E29" s="68" t="str">
        <f>VLOOKUP(Roadmapa!$F29,'Implementacny plan ŽS 11'!$B:$M,2,FALSE)</f>
        <v>MŠVVaM</v>
      </c>
      <c r="F29" s="68" t="s">
        <v>196</v>
      </c>
      <c r="G29" s="67" t="str">
        <f>VLOOKUP(Roadmapa!$F29,'Implementacny plan ŽS 11'!$B:$M,7,FALSE)</f>
        <v>Možnosť výberu škôl z aktuálneho zoznamu v sieti škôl</v>
      </c>
      <c r="H29" s="68" t="str">
        <f>VLOOKUP(Roadmapa!$F29,'Implementacny plan ŽS 11'!$B:$M,12,FALSE)</f>
        <v>Q2/2025</v>
      </c>
      <c r="I29" s="68" t="str">
        <f>VLOOKUP(Roadmapa!$F29,'Implementacny plan ŽS 11'!$B:$M,5,FALSE)</f>
        <v>Áno</v>
      </c>
      <c r="J29" s="69" t="str">
        <f t="shared" si="2"/>
        <v/>
      </c>
      <c r="K29" s="70" t="str">
        <f t="shared" si="2"/>
        <v>ŽS11_BP_28</v>
      </c>
      <c r="L29" s="69" t="str">
        <f t="shared" si="2"/>
        <v/>
      </c>
      <c r="M29" s="69" t="str">
        <f t="shared" si="2"/>
        <v/>
      </c>
      <c r="N29" s="69" t="str">
        <f t="shared" si="2"/>
        <v/>
      </c>
    </row>
    <row r="30" spans="1:14" x14ac:dyDescent="0.35">
      <c r="A30" s="76"/>
      <c r="B30" s="76"/>
      <c r="C30" s="66" t="s">
        <v>365</v>
      </c>
      <c r="D30" s="67" t="str">
        <f>VLOOKUP(Roadmapa!$F30,'Implementacny plan ŽS 11'!$B:$M,3,FALSE)</f>
        <v>ŽS11_01_Prijímanie do MŠ</v>
      </c>
      <c r="E30" s="68" t="str">
        <f>VLOOKUP(Roadmapa!$F30,'Implementacny plan ŽS 11'!$B:$M,2,FALSE)</f>
        <v>MŠVVaM</v>
      </c>
      <c r="F30" s="68" t="s">
        <v>201</v>
      </c>
      <c r="G30" s="67" t="str">
        <f>VLOOKUP(Roadmapa!$F30,'Implementacny plan ŽS 11'!$B:$M,7,FALSE)</f>
        <v>Možnosť vloženia príloh k žiadosti o prijatie</v>
      </c>
      <c r="H30" s="68" t="str">
        <f>VLOOKUP(Roadmapa!$F30,'Implementacny plan ŽS 11'!$B:$M,12,FALSE)</f>
        <v>Q2/2025</v>
      </c>
      <c r="I30" s="68" t="str">
        <f>VLOOKUP(Roadmapa!$F30,'Implementacny plan ŽS 11'!$B:$M,5,FALSE)</f>
        <v>Áno</v>
      </c>
      <c r="J30" s="69" t="str">
        <f t="shared" si="2"/>
        <v/>
      </c>
      <c r="K30" s="70" t="str">
        <f t="shared" si="2"/>
        <v>ŽS11_BP_29</v>
      </c>
      <c r="L30" s="69" t="str">
        <f t="shared" si="2"/>
        <v/>
      </c>
      <c r="M30" s="69" t="str">
        <f t="shared" si="2"/>
        <v/>
      </c>
      <c r="N30" s="69" t="str">
        <f t="shared" si="2"/>
        <v/>
      </c>
    </row>
    <row r="31" spans="1:14" ht="31" x14ac:dyDescent="0.35">
      <c r="A31" s="76"/>
      <c r="B31" s="76"/>
      <c r="C31" s="66" t="s">
        <v>365</v>
      </c>
      <c r="D31" s="67" t="str">
        <f>VLOOKUP(Roadmapa!$F31,'Implementacny plan ŽS 11'!$B:$M,3,FALSE)</f>
        <v>ŽS11_01_Prijímanie do MŠ</v>
      </c>
      <c r="E31" s="68" t="str">
        <f>VLOOKUP(Roadmapa!$F31,'Implementacny plan ŽS 11'!$B:$M,2,FALSE)</f>
        <v>MŠVVaM</v>
      </c>
      <c r="F31" s="68" t="s">
        <v>209</v>
      </c>
      <c r="G31" s="67" t="str">
        <f>VLOOKUP(Roadmapa!$F31,'Implementacny plan ŽS 11'!$B:$M,7,FALSE)</f>
        <v>Zobrazenie vyplnenej žiadosti o prijatie do MŠ druhému rodičovi</v>
      </c>
      <c r="H31" s="68" t="str">
        <f>VLOOKUP(Roadmapa!$F31,'Implementacny plan ŽS 11'!$B:$M,12,FALSE)</f>
        <v>Q1/2026</v>
      </c>
      <c r="I31" s="68" t="str">
        <f>VLOOKUP(Roadmapa!$F31,'Implementacny plan ŽS 11'!$B:$M,5,FALSE)</f>
        <v>Nie</v>
      </c>
      <c r="J31" s="69" t="str">
        <f t="shared" si="2"/>
        <v/>
      </c>
      <c r="K31" s="69" t="str">
        <f t="shared" si="2"/>
        <v/>
      </c>
      <c r="L31" s="69" t="str">
        <f t="shared" si="2"/>
        <v/>
      </c>
      <c r="M31" s="69" t="str">
        <f t="shared" si="2"/>
        <v/>
      </c>
      <c r="N31" s="70" t="str">
        <f t="shared" si="2"/>
        <v>ŽS11_BP_34</v>
      </c>
    </row>
    <row r="32" spans="1:14" ht="31" x14ac:dyDescent="0.35">
      <c r="A32" s="76"/>
      <c r="B32" s="76"/>
      <c r="C32" s="66" t="s">
        <v>365</v>
      </c>
      <c r="D32" s="67" t="str">
        <f>VLOOKUP(Roadmapa!$F32,'Implementacny plan ŽS 11'!$B:$M,3,FALSE)</f>
        <v>ŽS11_01_Prijímanie do MŠ</v>
      </c>
      <c r="E32" s="68" t="str">
        <f>VLOOKUP(Roadmapa!$F32,'Implementacny plan ŽS 11'!$B:$M,2,FALSE)</f>
        <v>MŠVVaM</v>
      </c>
      <c r="F32" s="68" t="s">
        <v>227</v>
      </c>
      <c r="G32" s="67" t="str">
        <f>VLOOKUP(Roadmapa!$F32,'Implementacny plan ŽS 11'!$B:$M,7,FALSE)</f>
        <v>Zobrazenie vyplnenej žiadosti - prestup do MŠ druhému rodičovi</v>
      </c>
      <c r="H32" s="68" t="str">
        <f>VLOOKUP(Roadmapa!$F32,'Implementacny plan ŽS 11'!$B:$M,12,FALSE)</f>
        <v>Q1/2026</v>
      </c>
      <c r="I32" s="68" t="str">
        <f>VLOOKUP(Roadmapa!$F32,'Implementacny plan ŽS 11'!$B:$M,5,FALSE)</f>
        <v>Nie</v>
      </c>
      <c r="J32" s="69" t="str">
        <f t="shared" si="2"/>
        <v/>
      </c>
      <c r="K32" s="69" t="str">
        <f t="shared" si="2"/>
        <v/>
      </c>
      <c r="L32" s="69" t="str">
        <f t="shared" si="2"/>
        <v/>
      </c>
      <c r="M32" s="69" t="str">
        <f t="shared" si="2"/>
        <v/>
      </c>
      <c r="N32" s="70" t="str">
        <f t="shared" si="2"/>
        <v>ŽS11_BP_40</v>
      </c>
    </row>
    <row r="33" spans="1:14" x14ac:dyDescent="0.35">
      <c r="A33" s="76"/>
      <c r="B33" s="76"/>
      <c r="C33" s="66" t="s">
        <v>365</v>
      </c>
      <c r="D33" s="67" t="str">
        <f>VLOOKUP(Roadmapa!$F33,'Implementacny plan ŽS 11'!$B:$M,3,FALSE)</f>
        <v>ŽS11_01_Prijímanie do MŠ</v>
      </c>
      <c r="E33" s="68" t="str">
        <f>VLOOKUP(Roadmapa!$F33,'Implementacny plan ŽS 11'!$B:$M,2,FALSE)</f>
        <v>MŠVVaM</v>
      </c>
      <c r="F33" s="68" t="s">
        <v>235</v>
      </c>
      <c r="G33" s="67" t="str">
        <f>VLOOKUP(Roadmapa!$F33,'Implementacny plan ŽS 11'!$B:$M,7,FALSE)</f>
        <v>Kontrola duplicitných žiadostí o prijatie do MŠ</v>
      </c>
      <c r="H33" s="68" t="str">
        <f>VLOOKUP(Roadmapa!$F33,'Implementacny plan ŽS 11'!$B:$M,12,FALSE)</f>
        <v>Q2/2025</v>
      </c>
      <c r="I33" s="68" t="str">
        <f>VLOOKUP(Roadmapa!$F33,'Implementacny plan ŽS 11'!$B:$M,5,FALSE)</f>
        <v>Áno</v>
      </c>
      <c r="J33" s="69" t="str">
        <f t="shared" si="2"/>
        <v/>
      </c>
      <c r="K33" s="70" t="str">
        <f t="shared" si="2"/>
        <v>ŽS11_BP_43</v>
      </c>
      <c r="L33" s="69" t="str">
        <f t="shared" si="2"/>
        <v/>
      </c>
      <c r="M33" s="69" t="str">
        <f t="shared" si="2"/>
        <v/>
      </c>
      <c r="N33" s="69" t="str">
        <f t="shared" si="2"/>
        <v/>
      </c>
    </row>
    <row r="34" spans="1:14" ht="31" x14ac:dyDescent="0.35">
      <c r="A34" s="76"/>
      <c r="B34" s="77"/>
      <c r="C34" s="66" t="s">
        <v>365</v>
      </c>
      <c r="D34" s="67" t="str">
        <f>VLOOKUP(Roadmapa!$F34,'Implementacny plan ŽS 11'!$B:$M,3,FALSE)</f>
        <v>ŽS11_01_Prijímanie do MŠ</v>
      </c>
      <c r="E34" s="68" t="str">
        <f>VLOOKUP(Roadmapa!$F34,'Implementacny plan ŽS 11'!$B:$M,2,FALSE)</f>
        <v>MŠVVaM</v>
      </c>
      <c r="F34" s="68" t="s">
        <v>250</v>
      </c>
      <c r="G34" s="67" t="str">
        <f>VLOOKUP(Roadmapa!$F34,'Implementacny plan ŽS 11'!$B:$M,7,FALSE)</f>
        <v>Zobrazenie vyplneného odvolania do MŠ druhému rodičovi</v>
      </c>
      <c r="H34" s="68" t="str">
        <f>VLOOKUP(Roadmapa!$F34,'Implementacny plan ŽS 11'!$B:$M,12,FALSE)</f>
        <v>Q1/2026</v>
      </c>
      <c r="I34" s="68" t="str">
        <f>VLOOKUP(Roadmapa!$F34,'Implementacny plan ŽS 11'!$B:$M,5,FALSE)</f>
        <v>Nie</v>
      </c>
      <c r="J34" s="69" t="str">
        <f t="shared" si="2"/>
        <v/>
      </c>
      <c r="K34" s="69" t="str">
        <f t="shared" si="2"/>
        <v/>
      </c>
      <c r="L34" s="69" t="str">
        <f t="shared" si="2"/>
        <v/>
      </c>
      <c r="M34" s="69" t="str">
        <f t="shared" si="2"/>
        <v/>
      </c>
      <c r="N34" s="70" t="str">
        <f t="shared" si="2"/>
        <v>ŽS11_BP_49</v>
      </c>
    </row>
    <row r="35" spans="1:14" ht="31" x14ac:dyDescent="0.35">
      <c r="A35" s="76"/>
      <c r="B35" s="75" t="s">
        <v>368</v>
      </c>
      <c r="C35" s="66" t="s">
        <v>361</v>
      </c>
      <c r="D35" s="67" t="str">
        <f>VLOOKUP(Roadmapa!$F35,'Implementacny plan ŽS 11'!$B:$M,3,FALSE)</f>
        <v>ŽS11_02_Doručenie lekárskeho potvrdenia predškolskému zariadeniu</v>
      </c>
      <c r="E35" s="68" t="str">
        <f>VLOOKUP(Roadmapa!$F35,'Implementacny plan ŽS 11'!$B:$M,2,FALSE)</f>
        <v>NCZI</v>
      </c>
      <c r="F35" s="68" t="s">
        <v>98</v>
      </c>
      <c r="G35" s="67" t="str">
        <f>VLOOKUP(Roadmapa!$F35,'Implementacny plan ŽS 11'!$B:$M,7,FALSE)</f>
        <v>Výmena dát medzi NCZI a IS MŠVVaM
(od NCZI do MŠVVaM)</v>
      </c>
      <c r="H35" s="68" t="str">
        <f>VLOOKUP(Roadmapa!$F35,'Implementacny plan ŽS 11'!$B:$M,12,FALSE)</f>
        <v>Q1/2026</v>
      </c>
      <c r="I35" s="68" t="str">
        <f>VLOOKUP(Roadmapa!$F35,'Implementacny plan ŽS 11'!$B:$M,5,FALSE)</f>
        <v>Nie</v>
      </c>
      <c r="J35" s="69" t="str">
        <f t="shared" si="2"/>
        <v/>
      </c>
      <c r="K35" s="69" t="str">
        <f t="shared" si="2"/>
        <v/>
      </c>
      <c r="L35" s="69" t="str">
        <f t="shared" si="2"/>
        <v/>
      </c>
      <c r="M35" s="69" t="str">
        <f t="shared" si="2"/>
        <v/>
      </c>
      <c r="N35" s="70" t="str">
        <f t="shared" si="2"/>
        <v>ŽS11_BP_07</v>
      </c>
    </row>
    <row r="36" spans="1:14" ht="31" x14ac:dyDescent="0.35">
      <c r="A36" s="76"/>
      <c r="B36" s="76"/>
      <c r="C36" s="66" t="s">
        <v>361</v>
      </c>
      <c r="D36" s="67" t="str">
        <f>VLOOKUP(Roadmapa!$F36,'Implementacny plan ŽS 11'!$B:$M,3,FALSE)</f>
        <v>ŽS11_02_Doručenie lekárskeho potvrdenia predškolskému zariadeniu</v>
      </c>
      <c r="E36" s="68" t="str">
        <f>VLOOKUP(Roadmapa!$F36,'Implementacny plan ŽS 11'!$B:$M,2,FALSE)</f>
        <v>NCZI</v>
      </c>
      <c r="F36" s="68" t="s">
        <v>108</v>
      </c>
      <c r="G36" s="67" t="str">
        <f>VLOOKUP(Roadmapa!$F36,'Implementacny plan ŽS 11'!$B:$M,7,FALSE)</f>
        <v>Register detí, žiakov a poslucháčov</v>
      </c>
      <c r="H36" s="68" t="str">
        <f>VLOOKUP(Roadmapa!$F36,'Implementacny plan ŽS 11'!$B:$M,12,FALSE)</f>
        <v>Q1/2026</v>
      </c>
      <c r="I36" s="68" t="str">
        <f>VLOOKUP(Roadmapa!$F36,'Implementacny plan ŽS 11'!$B:$M,5,FALSE)</f>
        <v>Nie</v>
      </c>
      <c r="J36" s="69" t="str">
        <f t="shared" si="2"/>
        <v/>
      </c>
      <c r="K36" s="69" t="str">
        <f t="shared" si="2"/>
        <v/>
      </c>
      <c r="L36" s="69" t="str">
        <f t="shared" si="2"/>
        <v/>
      </c>
      <c r="M36" s="69" t="str">
        <f t="shared" si="2"/>
        <v/>
      </c>
      <c r="N36" s="70" t="str">
        <f t="shared" si="2"/>
        <v>ŽS11_BP_08</v>
      </c>
    </row>
    <row r="37" spans="1:14" ht="31" x14ac:dyDescent="0.35">
      <c r="A37" s="76"/>
      <c r="B37" s="76"/>
      <c r="C37" s="66" t="s">
        <v>363</v>
      </c>
      <c r="D37" s="67" t="str">
        <f>VLOOKUP(Roadmapa!$F37,'Implementacny plan ŽS 11'!$B:$M,3,FALSE)</f>
        <v>ŽS11_02_Doručenie lekárskeho potvrdenia predškolskému zariadeniu</v>
      </c>
      <c r="E37" s="68" t="str">
        <f>VLOOKUP(Roadmapa!$F37,'Implementacny plan ŽS 11'!$B:$M,2,FALSE)</f>
        <v>NCZI</v>
      </c>
      <c r="F37" s="68" t="s">
        <v>117</v>
      </c>
      <c r="G37" s="67" t="str">
        <f>VLOOKUP(Roadmapa!$F37,'Implementacny plan ŽS 11'!$B:$M,7,FALSE)</f>
        <v>Výmena dát medzi NCZI a IS MŠVVaV  
(od NCZI do MŠVVaM)</v>
      </c>
      <c r="H37" s="68" t="str">
        <f>VLOOKUP(Roadmapa!$F37,'Implementacny plan ŽS 11'!$B:$M,12,FALSE)</f>
        <v>Q1/2026</v>
      </c>
      <c r="I37" s="68" t="str">
        <f>VLOOKUP(Roadmapa!$F37,'Implementacny plan ŽS 11'!$B:$M,5,FALSE)</f>
        <v>Nie</v>
      </c>
      <c r="J37" s="69" t="str">
        <f t="shared" si="2"/>
        <v/>
      </c>
      <c r="K37" s="69" t="str">
        <f t="shared" si="2"/>
        <v/>
      </c>
      <c r="L37" s="69" t="str">
        <f t="shared" si="2"/>
        <v/>
      </c>
      <c r="M37" s="69" t="str">
        <f t="shared" si="2"/>
        <v/>
      </c>
      <c r="N37" s="70" t="str">
        <f t="shared" si="2"/>
        <v>ŽS11_BP_10</v>
      </c>
    </row>
    <row r="38" spans="1:14" ht="31" x14ac:dyDescent="0.35">
      <c r="A38" s="76"/>
      <c r="B38" s="76"/>
      <c r="C38" s="66" t="s">
        <v>363</v>
      </c>
      <c r="D38" s="67" t="str">
        <f>VLOOKUP(Roadmapa!$F38,'Implementacny plan ŽS 11'!$B:$M,3,FALSE)</f>
        <v>ŽS11_02_Doručenie lekárskeho potvrdenia predškolskému zariadeniu</v>
      </c>
      <c r="E38" s="68" t="str">
        <f>VLOOKUP(Roadmapa!$F38,'Implementacny plan ŽS 11'!$B:$M,2,FALSE)</f>
        <v>NCZI</v>
      </c>
      <c r="F38" s="68" t="s">
        <v>121</v>
      </c>
      <c r="G38" s="67" t="str">
        <f>VLOOKUP(Roadmapa!$F38,'Implementacny plan ŽS 11'!$B:$M,7,FALSE)</f>
        <v>Integrácia na register/evidenciu žiadostí a prihlášok.</v>
      </c>
      <c r="H38" s="68" t="str">
        <f>VLOOKUP(Roadmapa!$F38,'Implementacny plan ŽS 11'!$B:$M,12,FALSE)</f>
        <v>Q1/2026</v>
      </c>
      <c r="I38" s="68" t="str">
        <f>VLOOKUP(Roadmapa!$F38,'Implementacny plan ŽS 11'!$B:$M,5,FALSE)</f>
        <v>Nie</v>
      </c>
      <c r="J38" s="69" t="str">
        <f t="shared" si="2"/>
        <v/>
      </c>
      <c r="K38" s="69" t="str">
        <f t="shared" si="2"/>
        <v/>
      </c>
      <c r="L38" s="69" t="str">
        <f t="shared" si="2"/>
        <v/>
      </c>
      <c r="M38" s="69" t="str">
        <f t="shared" si="2"/>
        <v/>
      </c>
      <c r="N38" s="70" t="str">
        <f t="shared" si="2"/>
        <v>ŽS11_BP_11</v>
      </c>
    </row>
    <row r="39" spans="1:14" ht="31" x14ac:dyDescent="0.35">
      <c r="A39" s="77"/>
      <c r="B39" s="77"/>
      <c r="C39" s="66" t="s">
        <v>363</v>
      </c>
      <c r="D39" s="67" t="str">
        <f>VLOOKUP(Roadmapa!$F39,'Implementacny plan ŽS 11'!$B:$M,3,FALSE)</f>
        <v>ŽS11_02_Doručenie lekárskeho potvrdenia predškolskému zariadeniu</v>
      </c>
      <c r="E39" s="68" t="str">
        <f>VLOOKUP(Roadmapa!$F39,'Implementacny plan ŽS 11'!$B:$M,2,FALSE)</f>
        <v>MŠVVaM</v>
      </c>
      <c r="F39" s="68" t="s">
        <v>128</v>
      </c>
      <c r="G39" s="67" t="str">
        <f>VLOOKUP(Roadmapa!$F39,'Implementacny plan ŽS 11'!$B:$M,7,FALSE)</f>
        <v>Výmena dát medzi NCZI a IS MŠVVaM  
(od MŠVVaM do NCZI)</v>
      </c>
      <c r="H39" s="68" t="str">
        <f>VLOOKUP(Roadmapa!$F39,'Implementacny plan ŽS 11'!$B:$M,12,FALSE)</f>
        <v>Q1/2026</v>
      </c>
      <c r="I39" s="68" t="str">
        <f>VLOOKUP(Roadmapa!$F39,'Implementacny plan ŽS 11'!$B:$M,5,FALSE)</f>
        <v>Nie</v>
      </c>
      <c r="J39" s="69" t="str">
        <f t="shared" si="2"/>
        <v/>
      </c>
      <c r="K39" s="69" t="str">
        <f t="shared" si="2"/>
        <v/>
      </c>
      <c r="L39" s="69" t="str">
        <f t="shared" si="2"/>
        <v/>
      </c>
      <c r="M39" s="69" t="str">
        <f t="shared" si="2"/>
        <v/>
      </c>
      <c r="N39" s="70" t="str">
        <f t="shared" si="2"/>
        <v>ŽS11_BP_14</v>
      </c>
    </row>
    <row r="40" spans="1:14" x14ac:dyDescent="0.35">
      <c r="A40" s="78" t="s">
        <v>369</v>
      </c>
      <c r="B40" s="75" t="s">
        <v>362</v>
      </c>
      <c r="C40" s="66" t="s">
        <v>361</v>
      </c>
      <c r="D40" s="67" t="str">
        <f>VLOOKUP(Roadmapa!$F40,'Implementacny plan ŽS 11'!$B:$M,3,FALSE)</f>
        <v>ŽS11_01_Prijímanie do MŠ</v>
      </c>
      <c r="E40" s="68" t="str">
        <f>VLOOKUP(Roadmapa!$F40,'Implementacny plan ŽS 11'!$B:$M,2,FALSE)</f>
        <v>MŠVVaM</v>
      </c>
      <c r="F40" s="68" t="s">
        <v>288</v>
      </c>
      <c r="G40" s="67" t="str">
        <f>VLOOKUP(Roadmapa!$F40,'Implementacny plan ŽS 11'!$B:$M,7,FALSE)</f>
        <v>CMS pre správu obsahu školy</v>
      </c>
      <c r="H40" s="68" t="str">
        <f>VLOOKUP(Roadmapa!$F40,'Implementacny plan ŽS 11'!$B:$M,12,FALSE)</f>
        <v>Q1/2026</v>
      </c>
      <c r="I40" s="68" t="str">
        <f>VLOOKUP(Roadmapa!$F40,'Implementacny plan ŽS 11'!$B:$M,5,FALSE)</f>
        <v>Nie</v>
      </c>
      <c r="J40" s="69" t="str">
        <f t="shared" si="2"/>
        <v/>
      </c>
      <c r="K40" s="69" t="str">
        <f t="shared" si="2"/>
        <v/>
      </c>
      <c r="L40" s="69" t="str">
        <f t="shared" si="2"/>
        <v/>
      </c>
      <c r="M40" s="69" t="str">
        <f t="shared" si="2"/>
        <v/>
      </c>
      <c r="N40" s="70" t="str">
        <f t="shared" si="2"/>
        <v>ŽS11_BP_61</v>
      </c>
    </row>
    <row r="41" spans="1:14" ht="46.5" x14ac:dyDescent="0.35">
      <c r="A41" s="79"/>
      <c r="B41" s="77"/>
      <c r="C41" s="66" t="s">
        <v>361</v>
      </c>
      <c r="D41" s="67" t="str">
        <f>VLOOKUP(Roadmapa!$F41,'Implementacny plan ŽS 11'!$B:$M,3,FALSE)</f>
        <v>ŽS11_01_Prijímanie do MŠ</v>
      </c>
      <c r="E41" s="68" t="str">
        <f>VLOOKUP(Roadmapa!$F41,'Implementacny plan ŽS 11'!$B:$M,2,FALSE)</f>
        <v>MŠVVaM</v>
      </c>
      <c r="F41" s="68" t="s">
        <v>293</v>
      </c>
      <c r="G41" s="67" t="str">
        <f>VLOOKUP(Roadmapa!$F41,'Implementacny plan ŽS 11'!$B:$M,7,FALSE)</f>
        <v>MŠVVaM získa údaje pre štatistické výkazy (napr. údaje o deťoch, kt. budú navštevovať MŠ v budúcom školskom roku)  z údajov zozbieraných zo žiadosti o prijatie do MŠ</v>
      </c>
      <c r="H41" s="68" t="str">
        <f>VLOOKUP(Roadmapa!$F41,'Implementacny plan ŽS 11'!$B:$M,12,FALSE)</f>
        <v>Q1/2026</v>
      </c>
      <c r="I41" s="68" t="str">
        <f>VLOOKUP(Roadmapa!$F41,'Implementacny plan ŽS 11'!$B:$M,5,FALSE)</f>
        <v>Nie</v>
      </c>
      <c r="J41" s="69" t="str">
        <f t="shared" si="2"/>
        <v/>
      </c>
      <c r="K41" s="69" t="str">
        <f t="shared" si="2"/>
        <v/>
      </c>
      <c r="L41" s="69" t="str">
        <f t="shared" si="2"/>
        <v/>
      </c>
      <c r="M41" s="69" t="str">
        <f t="shared" si="2"/>
        <v/>
      </c>
      <c r="N41" s="70" t="str">
        <f t="shared" si="2"/>
        <v>ŽS11_BP_62</v>
      </c>
    </row>
    <row r="42" spans="1:14" ht="31" x14ac:dyDescent="0.35">
      <c r="A42" s="79"/>
      <c r="B42" s="65" t="s">
        <v>143</v>
      </c>
      <c r="C42" s="66" t="s">
        <v>364</v>
      </c>
      <c r="D42" s="67" t="str">
        <f>VLOOKUP(Roadmapa!$F42,'Implementacny plan ŽS 11'!$B:$M,3,FALSE)</f>
        <v>ŽS11_Prierezové</v>
      </c>
      <c r="E42" s="68" t="str">
        <f>VLOOKUP(Roadmapa!$F42,'Implementacny plan ŽS 11'!$B:$M,2,FALSE)</f>
        <v>MIRRI</v>
      </c>
      <c r="F42" s="68" t="s">
        <v>141</v>
      </c>
      <c r="G42" s="67" t="str">
        <f>VLOOKUP(Roadmapa!$F42,'Implementacny plan ŽS 11'!$B:$M,7,FALSE)</f>
        <v>Interaktívny sprievodca s personalizovanými návodmi</v>
      </c>
      <c r="H42" s="68" t="str">
        <f>VLOOKUP(Roadmapa!$F42,'Implementacny plan ŽS 11'!$B:$M,12,FALSE)</f>
        <v>Q4/2025</v>
      </c>
      <c r="I42" s="68" t="str">
        <f>VLOOKUP(Roadmapa!$F42,'Implementacny plan ŽS 11'!$B:$M,5,FALSE)</f>
        <v>Nie</v>
      </c>
      <c r="J42" s="69" t="str">
        <f t="shared" si="2"/>
        <v/>
      </c>
      <c r="K42" s="69" t="str">
        <f t="shared" si="2"/>
        <v/>
      </c>
      <c r="L42" s="69" t="str">
        <f t="shared" si="2"/>
        <v/>
      </c>
      <c r="M42" s="70" t="str">
        <f t="shared" si="2"/>
        <v>ŽS11_BP_16</v>
      </c>
      <c r="N42" s="69" t="str">
        <f t="shared" si="2"/>
        <v/>
      </c>
    </row>
    <row r="43" spans="1:14" ht="46.5" x14ac:dyDescent="0.35">
      <c r="A43" s="79"/>
      <c r="B43" s="65" t="s">
        <v>370</v>
      </c>
      <c r="C43" s="66" t="s">
        <v>361</v>
      </c>
      <c r="D43" s="67" t="str">
        <f>VLOOKUP(Roadmapa!$F43,'Implementacny plan ŽS 11'!$B:$M,3,FALSE)</f>
        <v>ŽS11_01_Prijímanie do MŠ</v>
      </c>
      <c r="E43" s="68" t="str">
        <f>VLOOKUP(Roadmapa!$F43,'Implementacny plan ŽS 11'!$B:$M,2,FALSE)</f>
        <v>MŠVVaM</v>
      </c>
      <c r="F43" s="68" t="s">
        <v>333</v>
      </c>
      <c r="G43" s="67" t="str">
        <f>VLOOKUP(Roadmapa!$F43,'Implementacny plan ŽS 11'!$B:$M,7,FALSE)</f>
        <v>Tvorba formulárov a špecializovaného portálu v ID SK v aktuálne platnej verzii v čase štartu realizácie biznis požiadavky</v>
      </c>
      <c r="H43" s="68" t="str">
        <f>VLOOKUP(Roadmapa!$F43,'Implementacny plan ŽS 11'!$B:$M,12,FALSE)</f>
        <v>Q2/2025</v>
      </c>
      <c r="I43" s="68" t="str">
        <f>VLOOKUP(Roadmapa!$F43,'Implementacny plan ŽS 11'!$B:$M,5,FALSE)</f>
        <v>Áno</v>
      </c>
      <c r="J43" s="69" t="str">
        <f t="shared" si="2"/>
        <v/>
      </c>
      <c r="K43" s="70" t="str">
        <f t="shared" si="2"/>
        <v>ŽS11_BP_72</v>
      </c>
      <c r="L43" s="69" t="str">
        <f t="shared" si="2"/>
        <v/>
      </c>
      <c r="M43" s="69" t="str">
        <f t="shared" si="2"/>
        <v/>
      </c>
      <c r="N43" s="69" t="str">
        <f t="shared" si="2"/>
        <v/>
      </c>
    </row>
    <row r="44" spans="1:14" x14ac:dyDescent="0.35">
      <c r="A44" s="79"/>
      <c r="B44" s="75" t="s">
        <v>371</v>
      </c>
      <c r="C44" s="66" t="s">
        <v>364</v>
      </c>
      <c r="D44" s="67" t="str">
        <f>VLOOKUP(Roadmapa!$F44,'Implementacny plan ŽS 11'!$B:$M,3,FALSE)</f>
        <v>ŽS11_01_Prijímanie do MŠ</v>
      </c>
      <c r="E44" s="68" t="str">
        <f>VLOOKUP(Roadmapa!$F44,'Implementacny plan ŽS 11'!$B:$M,2,FALSE)</f>
        <v>MŠVVaM</v>
      </c>
      <c r="F44" s="68" t="s">
        <v>146</v>
      </c>
      <c r="G44" s="67" t="str">
        <f>VLOOKUP(Roadmapa!$F44,'Implementacny plan ŽS 11'!$B:$M,7,FALSE)</f>
        <v>Komplexný návod na riešenie životnej situácie</v>
      </c>
      <c r="H44" s="68" t="str">
        <f>VLOOKUP(Roadmapa!$F44,'Implementacny plan ŽS 11'!$B:$M,12,FALSE)</f>
        <v>Q2/2025</v>
      </c>
      <c r="I44" s="68" t="str">
        <f>VLOOKUP(Roadmapa!$F44,'Implementacny plan ŽS 11'!$B:$M,5,FALSE)</f>
        <v>Áno</v>
      </c>
      <c r="J44" s="69" t="str">
        <f t="shared" ref="J44:N56" si="3">IF(SUBSTITUTE($H44,"/","")=SUBSTITUTE(J$1,"/",""),$F44,"")</f>
        <v/>
      </c>
      <c r="K44" s="70" t="str">
        <f t="shared" si="3"/>
        <v>ŽS11_BP_17</v>
      </c>
      <c r="L44" s="69" t="str">
        <f t="shared" si="3"/>
        <v/>
      </c>
      <c r="M44" s="69" t="str">
        <f t="shared" si="3"/>
        <v/>
      </c>
      <c r="N44" s="69" t="str">
        <f t="shared" si="3"/>
        <v/>
      </c>
    </row>
    <row r="45" spans="1:14" ht="31" x14ac:dyDescent="0.35">
      <c r="A45" s="79"/>
      <c r="B45" s="77"/>
      <c r="C45" s="66" t="s">
        <v>364</v>
      </c>
      <c r="D45" s="67" t="str">
        <f>VLOOKUP(Roadmapa!$F45,'Implementacny plan ŽS 11'!$B:$M,3,FALSE)</f>
        <v>ŽS11_01_Prijímanie do MŠ</v>
      </c>
      <c r="E45" s="68" t="s">
        <v>129</v>
      </c>
      <c r="F45" s="68" t="s">
        <v>154</v>
      </c>
      <c r="G45" s="67" t="str">
        <f>VLOOKUP(Roadmapa!$F45,'Implementacny plan ŽS 11'!$B:$M,7,FALSE)</f>
        <v>Komplexný návod na riešenie životnej situácie a podanie žiadosti na špecializovanom portáli (ŠP)</v>
      </c>
      <c r="H45" s="68" t="str">
        <f>VLOOKUP(Roadmapa!$F45,'Implementacny plan ŽS 11'!$B:$M,12,FALSE)</f>
        <v>Q2/2025</v>
      </c>
      <c r="I45" s="68" t="str">
        <f>VLOOKUP(Roadmapa!$F45,'Implementacny plan ŽS 11'!$B:$M,5,FALSE)</f>
        <v>Áno</v>
      </c>
      <c r="J45" s="69" t="str">
        <f t="shared" ref="J45:N46" si="4">IF(SUBSTITUTE($H45,"/","")=SUBSTITUTE(J$1,"/",""),$F45,"")</f>
        <v/>
      </c>
      <c r="K45" s="70" t="str">
        <f t="shared" si="4"/>
        <v>ŽS11_BP_18</v>
      </c>
      <c r="L45" s="69" t="str">
        <f t="shared" si="4"/>
        <v/>
      </c>
      <c r="M45" s="69" t="str">
        <f t="shared" si="4"/>
        <v/>
      </c>
      <c r="N45" s="69" t="str">
        <f t="shared" si="4"/>
        <v/>
      </c>
    </row>
    <row r="46" spans="1:14" x14ac:dyDescent="0.35">
      <c r="A46" s="79"/>
      <c r="B46" s="73" t="s">
        <v>302</v>
      </c>
      <c r="C46" s="66" t="s">
        <v>361</v>
      </c>
      <c r="D46" s="67" t="str">
        <f>VLOOKUP(Roadmapa!$F46,'Implementacny plan ŽS 11'!$B:$M,3,FALSE)</f>
        <v>ŽS11_Prierezové</v>
      </c>
      <c r="E46" s="68" t="s">
        <v>129</v>
      </c>
      <c r="F46" s="68" t="s">
        <v>307</v>
      </c>
      <c r="G46" s="67" t="str">
        <f>VLOOKUP(Roadmapa!$F46,'Implementacny plan ŽS 11'!$B:$M,7,FALSE)</f>
        <v>Monitoring služieb</v>
      </c>
      <c r="H46" s="68" t="str">
        <f>VLOOKUP(Roadmapa!$F46,'Implementacny plan ŽS 11'!$B:$M,12,FALSE)</f>
        <v>Q2/2025</v>
      </c>
      <c r="I46" s="68" t="str">
        <f>VLOOKUP(Roadmapa!$F46,'Implementacny plan ŽS 11'!$B:$M,5,FALSE)</f>
        <v>Áno</v>
      </c>
      <c r="J46" s="69" t="str">
        <f t="shared" si="4"/>
        <v/>
      </c>
      <c r="K46" s="70" t="str">
        <f t="shared" si="4"/>
        <v>ŽS11_BP_65</v>
      </c>
      <c r="L46" s="69" t="str">
        <f t="shared" si="4"/>
        <v/>
      </c>
      <c r="M46" s="69" t="str">
        <f t="shared" si="4"/>
        <v/>
      </c>
      <c r="N46" s="69" t="str">
        <f t="shared" si="4"/>
        <v/>
      </c>
    </row>
    <row r="47" spans="1:14" ht="31" x14ac:dyDescent="0.35">
      <c r="A47" s="79"/>
      <c r="B47" s="65" t="s">
        <v>372</v>
      </c>
      <c r="C47" s="66" t="s">
        <v>361</v>
      </c>
      <c r="D47" s="67" t="str">
        <f>VLOOKUP(Roadmapa!$F47,'Implementacny plan ŽS 11'!$B:$M,3,FALSE)</f>
        <v>ŽS11_01_Prijímanie do MŠ</v>
      </c>
      <c r="E47" s="68" t="str">
        <f>VLOOKUP(Roadmapa!$F47,'Implementacny plan ŽS 11'!$B:$M,2,FALSE)</f>
        <v>MŠVVaM</v>
      </c>
      <c r="F47" s="68" t="s">
        <v>338</v>
      </c>
      <c r="G47" s="67" t="str">
        <f>VLOOKUP(Roadmapa!$F47,'Implementacny plan ŽS 11'!$B:$M,7,FALSE)</f>
        <v>Portál je dostupný vo viacerých jazykových mutáciách</v>
      </c>
      <c r="H47" s="68" t="str">
        <f>VLOOKUP(Roadmapa!$F47,'Implementacny plan ŽS 11'!$B:$M,12,FALSE)</f>
        <v>Q2/2025</v>
      </c>
      <c r="I47" s="68" t="str">
        <f>VLOOKUP(Roadmapa!$F47,'Implementacny plan ŽS 11'!$B:$M,5,FALSE)</f>
        <v>Áno</v>
      </c>
      <c r="J47" s="69" t="str">
        <f t="shared" si="3"/>
        <v/>
      </c>
      <c r="K47" s="70" t="str">
        <f t="shared" si="3"/>
        <v>ŽS11_BP_75</v>
      </c>
      <c r="L47" s="69" t="str">
        <f t="shared" si="3"/>
        <v/>
      </c>
      <c r="M47" s="69" t="str">
        <f t="shared" si="3"/>
        <v/>
      </c>
      <c r="N47" s="69" t="str">
        <f t="shared" si="3"/>
        <v/>
      </c>
    </row>
    <row r="48" spans="1:14" ht="31" x14ac:dyDescent="0.35">
      <c r="A48" s="79"/>
      <c r="B48" s="75" t="s">
        <v>373</v>
      </c>
      <c r="C48" s="66" t="s">
        <v>364</v>
      </c>
      <c r="D48" s="67" t="str">
        <f>VLOOKUP(Roadmapa!$F48,'Implementacny plan ŽS 11'!$B:$M,3,FALSE)</f>
        <v>ŽS11_01_Prijímanie do MŠ</v>
      </c>
      <c r="E48" s="68" t="str">
        <f>VLOOKUP(Roadmapa!$F48,'Implementacny plan ŽS 11'!$B:$M,2,FALSE)</f>
        <v>DEUS</v>
      </c>
      <c r="F48" s="68" t="s">
        <v>64</v>
      </c>
      <c r="G48" s="67" t="str">
        <f>VLOOKUP(Roadmapa!$F48,'Implementacny plan ŽS 11'!$B:$M,7,FALSE)</f>
        <v>Zoznam všetkých MŠ, na ktorých môžu byť umiestnené deti v danej obci.</v>
      </c>
      <c r="H48" s="68" t="str">
        <f>VLOOKUP(Roadmapa!$F48,'Implementacny plan ŽS 11'!$B:$M,12,FALSE)</f>
        <v>Q2/2025</v>
      </c>
      <c r="I48" s="68" t="str">
        <f>VLOOKUP(Roadmapa!$F48,'Implementacny plan ŽS 11'!$B:$M,5,FALSE)</f>
        <v>Áno</v>
      </c>
      <c r="J48" s="69" t="str">
        <f t="shared" si="3"/>
        <v/>
      </c>
      <c r="K48" s="70" t="str">
        <f t="shared" si="3"/>
        <v>ŽS11_BP_01</v>
      </c>
      <c r="L48" s="69" t="str">
        <f t="shared" si="3"/>
        <v/>
      </c>
      <c r="M48" s="69" t="str">
        <f t="shared" si="3"/>
        <v/>
      </c>
      <c r="N48" s="69" t="str">
        <f t="shared" si="3"/>
        <v/>
      </c>
    </row>
    <row r="49" spans="1:14" ht="46.5" x14ac:dyDescent="0.35">
      <c r="A49" s="79"/>
      <c r="B49" s="76"/>
      <c r="C49" s="66" t="s">
        <v>361</v>
      </c>
      <c r="D49" s="67" t="str">
        <f>VLOOKUP(Roadmapa!$F49,'Implementacny plan ŽS 11'!$B:$M,3,FALSE)</f>
        <v>ŽS11_01_Prijímanie do MŠ</v>
      </c>
      <c r="E49" s="68" t="str">
        <f>VLOOKUP(Roadmapa!$F49,'Implementacny plan ŽS 11'!$B:$M,2,FALSE)</f>
        <v>DEUS</v>
      </c>
      <c r="F49" s="68" t="s">
        <v>75</v>
      </c>
      <c r="G49" s="67" t="str">
        <f>VLOOKUP(Roadmapa!$F49,'Implementacny plan ŽS 11'!$B:$M,7,FALSE)</f>
        <v>Vytvorenie zoznamu žiakov s trvalým pobytom v obci s informáciou, ktoré škôlky navštevujú. Informácia bude obsahovať názov škôlky.</v>
      </c>
      <c r="H49" s="68" t="str">
        <f>VLOOKUP(Roadmapa!$F49,'Implementacny plan ŽS 11'!$B:$M,12,FALSE)</f>
        <v>Q2/2025</v>
      </c>
      <c r="I49" s="68" t="str">
        <f>VLOOKUP(Roadmapa!$F49,'Implementacny plan ŽS 11'!$B:$M,5,FALSE)</f>
        <v>Áno</v>
      </c>
      <c r="J49" s="69" t="str">
        <f t="shared" si="3"/>
        <v/>
      </c>
      <c r="K49" s="70" t="str">
        <f t="shared" si="3"/>
        <v>ŽS11_BP_02</v>
      </c>
      <c r="L49" s="69" t="str">
        <f t="shared" si="3"/>
        <v/>
      </c>
      <c r="M49" s="69" t="str">
        <f t="shared" si="3"/>
        <v/>
      </c>
      <c r="N49" s="69" t="str">
        <f t="shared" si="3"/>
        <v/>
      </c>
    </row>
    <row r="50" spans="1:14" ht="108.5" x14ac:dyDescent="0.35">
      <c r="A50" s="79"/>
      <c r="B50" s="76"/>
      <c r="C50" s="66" t="s">
        <v>361</v>
      </c>
      <c r="D50" s="67" t="str">
        <f>VLOOKUP(Roadmapa!$F50,'Implementacny plan ŽS 11'!$B:$M,3,FALSE)</f>
        <v>ŽS11_01_Prijímanie do MŠ</v>
      </c>
      <c r="E50" s="68" t="str">
        <f>VLOOKUP(Roadmapa!$F50,'Implementacny plan ŽS 11'!$B:$M,2,FALSE)</f>
        <v>DEUS</v>
      </c>
      <c r="F50" s="68" t="s">
        <v>80</v>
      </c>
      <c r="G50" s="67" t="str">
        <f>VLOOKUP(Roadmapa!$F50,'Implementacny plan ŽS 11'!$B:$M,7,FALSE)</f>
        <v>Vytvorenie zoznamu žiakov s trvalým pobytom mimo mojej obce s informáciou, ktoré škôlky navštevujú. Informácia bude obsahovať názov škôlky. Informácie o žiakoch mimo trvalého pobytu mojej obce budú primerane anonymizované (potrebujeme identifikovať obec odkiaľ žiak pochádza, škôlku ktorú na obci navštevuje).</v>
      </c>
      <c r="H50" s="68" t="str">
        <f>VLOOKUP(Roadmapa!$F50,'Implementacny plan ŽS 11'!$B:$M,12,FALSE)</f>
        <v>Q4/2025</v>
      </c>
      <c r="I50" s="68" t="str">
        <f>VLOOKUP(Roadmapa!$F50,'Implementacny plan ŽS 11'!$B:$M,5,FALSE)</f>
        <v>Nie</v>
      </c>
      <c r="J50" s="69" t="str">
        <f t="shared" si="3"/>
        <v/>
      </c>
      <c r="K50" s="69" t="str">
        <f t="shared" si="3"/>
        <v/>
      </c>
      <c r="L50" s="69" t="str">
        <f t="shared" si="3"/>
        <v/>
      </c>
      <c r="M50" s="70" t="str">
        <f t="shared" si="3"/>
        <v>ŽS11_BP_03</v>
      </c>
      <c r="N50" s="69" t="str">
        <f t="shared" si="3"/>
        <v/>
      </c>
    </row>
    <row r="51" spans="1:14" ht="31" x14ac:dyDescent="0.35">
      <c r="A51" s="79"/>
      <c r="B51" s="76"/>
      <c r="C51" s="66" t="s">
        <v>361</v>
      </c>
      <c r="D51" s="67" t="str">
        <f>VLOOKUP(Roadmapa!$F51,'Implementacny plan ŽS 11'!$B:$M,3,FALSE)</f>
        <v>ŽS11_01_Prijímanie do MŠ</v>
      </c>
      <c r="E51" s="68" t="str">
        <f>VLOOKUP(Roadmapa!$F51,'Implementacny plan ŽS 11'!$B:$M,2,FALSE)</f>
        <v>DEUS</v>
      </c>
      <c r="F51" s="68" t="s">
        <v>88</v>
      </c>
      <c r="G51" s="67" t="str">
        <f>VLOOKUP(Roadmapa!$F51,'Implementacny plan ŽS 11'!$B:$M,7,FALSE)</f>
        <v>Analýza a vyhodnotenie dát pre potreby vizualizovania dát pre obce.</v>
      </c>
      <c r="H51" s="68" t="str">
        <f>VLOOKUP(Roadmapa!$F51,'Implementacny plan ŽS 11'!$B:$M,12,FALSE)</f>
        <v>Q2/2025</v>
      </c>
      <c r="I51" s="68" t="str">
        <f>VLOOKUP(Roadmapa!$F51,'Implementacny plan ŽS 11'!$B:$M,5,FALSE)</f>
        <v>Áno</v>
      </c>
      <c r="J51" s="69" t="str">
        <f t="shared" si="3"/>
        <v/>
      </c>
      <c r="K51" s="70" t="str">
        <f t="shared" si="3"/>
        <v>ŽS11_BP_04</v>
      </c>
      <c r="L51" s="69" t="str">
        <f t="shared" si="3"/>
        <v/>
      </c>
      <c r="M51" s="69" t="str">
        <f t="shared" si="3"/>
        <v/>
      </c>
      <c r="N51" s="69" t="str">
        <f t="shared" si="3"/>
        <v/>
      </c>
    </row>
    <row r="52" spans="1:14" ht="31" x14ac:dyDescent="0.35">
      <c r="A52" s="79"/>
      <c r="B52" s="77"/>
      <c r="C52" s="66" t="s">
        <v>361</v>
      </c>
      <c r="D52" s="67" t="str">
        <f>VLOOKUP(Roadmapa!$F52,'Implementacny plan ŽS 11'!$B:$M,3,FALSE)</f>
        <v>ŽS11_01_Prijímanie do MŠ</v>
      </c>
      <c r="E52" s="68" t="str">
        <f>VLOOKUP(Roadmapa!$F52,'Implementacny plan ŽS 11'!$B:$M,2,FALSE)</f>
        <v>DEUS</v>
      </c>
      <c r="F52" s="68" t="s">
        <v>94</v>
      </c>
      <c r="G52" s="67" t="str">
        <f>VLOOKUP(Roadmapa!$F52,'Implementacny plan ŽS 11'!$B:$M,7,FALSE)</f>
        <v>Analýza a vyhodnotenie dát pre potreby vizualizovania dát pre obce.</v>
      </c>
      <c r="H52" s="68" t="str">
        <f>VLOOKUP(Roadmapa!$F52,'Implementacny plan ŽS 11'!$B:$M,12,FALSE)</f>
        <v>Q4/2025</v>
      </c>
      <c r="I52" s="68" t="str">
        <f>VLOOKUP(Roadmapa!$F52,'Implementacny plan ŽS 11'!$B:$M,5,FALSE)</f>
        <v>Nie</v>
      </c>
      <c r="J52" s="69" t="str">
        <f t="shared" si="3"/>
        <v/>
      </c>
      <c r="K52" s="69" t="str">
        <f t="shared" si="3"/>
        <v/>
      </c>
      <c r="L52" s="69" t="str">
        <f t="shared" si="3"/>
        <v/>
      </c>
      <c r="M52" s="70" t="str">
        <f t="shared" si="3"/>
        <v>ŽS11_BP_05</v>
      </c>
      <c r="N52" s="69" t="str">
        <f t="shared" si="3"/>
        <v/>
      </c>
    </row>
    <row r="53" spans="1:14" x14ac:dyDescent="0.35">
      <c r="A53" s="79"/>
      <c r="B53" s="75" t="s">
        <v>374</v>
      </c>
      <c r="C53" s="66" t="s">
        <v>364</v>
      </c>
      <c r="D53" s="67" t="str">
        <f>VLOOKUP(Roadmapa!$F53,'Implementacny plan ŽS 11'!$B:$M,3,FALSE)</f>
        <v>ŽS11_Prierezové</v>
      </c>
      <c r="E53" s="68" t="s">
        <v>129</v>
      </c>
      <c r="F53" s="68" t="s">
        <v>158</v>
      </c>
      <c r="G53" s="67" t="str">
        <f>VLOOKUP(Roadmapa!$F53,'Implementacny plan ŽS 11'!$B:$M,7,FALSE)</f>
        <v>Interaktívna mapa škôl</v>
      </c>
      <c r="H53" s="68" t="str">
        <f>VLOOKUP(Roadmapa!$F53,'Implementacny plan ŽS 11'!$B:$M,12,FALSE)</f>
        <v>Q2/2025</v>
      </c>
      <c r="I53" s="68" t="str">
        <f>VLOOKUP(Roadmapa!$F53,'Implementacny plan ŽS 11'!$B:$M,5,FALSE)</f>
        <v>Áno</v>
      </c>
      <c r="J53" s="69" t="str">
        <f t="shared" ref="J53:N54" si="5">IF(SUBSTITUTE($H53,"/","")=SUBSTITUTE(J$1,"/",""),$F53,"")</f>
        <v/>
      </c>
      <c r="K53" s="70" t="str">
        <f t="shared" si="5"/>
        <v>ŽS11_BP_19</v>
      </c>
      <c r="L53" s="69" t="str">
        <f t="shared" si="5"/>
        <v/>
      </c>
      <c r="M53" s="69" t="str">
        <f t="shared" si="5"/>
        <v/>
      </c>
      <c r="N53" s="69" t="str">
        <f t="shared" si="5"/>
        <v/>
      </c>
    </row>
    <row r="54" spans="1:14" x14ac:dyDescent="0.35">
      <c r="A54" s="79"/>
      <c r="B54" s="76"/>
      <c r="C54" s="66" t="s">
        <v>364</v>
      </c>
      <c r="D54" s="67" t="str">
        <f>VLOOKUP(Roadmapa!$F54,'Implementacny plan ŽS 11'!$B:$M,3,FALSE)</f>
        <v>ŽS11_Prierezové</v>
      </c>
      <c r="E54" s="68" t="s">
        <v>129</v>
      </c>
      <c r="F54" s="68" t="s">
        <v>169</v>
      </c>
      <c r="G54" s="67" t="str">
        <f>VLOOKUP(Roadmapa!$F54,'Implementacny plan ŽS 11'!$B:$M,7,FALSE)</f>
        <v>Zber kapacít škôl</v>
      </c>
      <c r="H54" s="68" t="str">
        <f>VLOOKUP(Roadmapa!$F54,'Implementacny plan ŽS 11'!$B:$M,12,FALSE)</f>
        <v>Q2/2025</v>
      </c>
      <c r="I54" s="68" t="str">
        <f>VLOOKUP(Roadmapa!$F54,'Implementacny plan ŽS 11'!$B:$M,5,FALSE)</f>
        <v>Áno</v>
      </c>
      <c r="J54" s="69" t="str">
        <f t="shared" si="5"/>
        <v/>
      </c>
      <c r="K54" s="70" t="str">
        <f t="shared" si="5"/>
        <v>ŽS11_BP_21</v>
      </c>
      <c r="L54" s="69" t="str">
        <f t="shared" si="5"/>
        <v/>
      </c>
      <c r="M54" s="69" t="str">
        <f t="shared" si="5"/>
        <v/>
      </c>
      <c r="N54" s="69" t="str">
        <f t="shared" si="5"/>
        <v/>
      </c>
    </row>
    <row r="55" spans="1:14" x14ac:dyDescent="0.35">
      <c r="A55" s="80"/>
      <c r="B55" s="77"/>
      <c r="C55" s="66" t="s">
        <v>365</v>
      </c>
      <c r="D55" s="67" t="str">
        <f>VLOOKUP(Roadmapa!$F55,'Implementacny plan ŽS 11'!$B:$M,3,FALSE)</f>
        <v>ŽS11_Prierezové</v>
      </c>
      <c r="E55" s="68" t="s">
        <v>129</v>
      </c>
      <c r="F55" s="68" t="s">
        <v>163</v>
      </c>
      <c r="G55" s="67" t="str">
        <f>VLOOKUP(Roadmapa!$F55,'Implementacny plan ŽS 11'!$B:$M,7,FALSE)</f>
        <v>Register spádových škôl</v>
      </c>
      <c r="H55" s="68" t="str">
        <f>VLOOKUP(Roadmapa!$F55,'Implementacny plan ŽS 11'!$B:$M,12,FALSE)</f>
        <v>Q1/2026</v>
      </c>
      <c r="I55" s="68" t="str">
        <f>VLOOKUP(Roadmapa!$F55,'Implementacny plan ŽS 11'!$B:$M,5,FALSE)</f>
        <v>Nie</v>
      </c>
      <c r="J55" s="69" t="str">
        <f>IF(SUBSTITUTE($H55,"/","")=SUBSTITUTE(J$1,"/",""),$F55,"")</f>
        <v/>
      </c>
      <c r="K55" s="69" t="str">
        <f>IF(SUBSTITUTE($H55,"/","")=SUBSTITUTE(K$1,"/",""),$F55,"")</f>
        <v/>
      </c>
      <c r="L55" s="69" t="str">
        <f>IF(SUBSTITUTE($H55,"/","")=SUBSTITUTE(L$1,"/",""),$F55,"")</f>
        <v/>
      </c>
      <c r="M55" s="69" t="str">
        <f>IF(SUBSTITUTE($H55,"/","")=SUBSTITUTE(M$1,"/",""),$F55,"")</f>
        <v/>
      </c>
      <c r="N55" s="70" t="str">
        <f>IF(SUBSTITUTE($H55,"/","")=SUBSTITUTE(N$1,"/",""),$F55,"")</f>
        <v>ŽS11_BP_20</v>
      </c>
    </row>
    <row r="56" spans="1:14" ht="31" x14ac:dyDescent="0.35">
      <c r="A56" s="75" t="s">
        <v>375</v>
      </c>
      <c r="B56" s="65" t="s">
        <v>368</v>
      </c>
      <c r="C56" s="66" t="s">
        <v>361</v>
      </c>
      <c r="D56" s="67" t="str">
        <f>VLOOKUP(Roadmapa!$F56,'Implementacny plan ŽS 11'!$B:$M,3,FALSE)</f>
        <v>ŽS11_Prierezové</v>
      </c>
      <c r="E56" s="68" t="s">
        <v>129</v>
      </c>
      <c r="F56" s="68" t="s">
        <v>136</v>
      </c>
      <c r="G56" s="67" t="str">
        <f>VLOOKUP(Roadmapa!$F56,'Implementacny plan ŽS 11'!$B:$M,7,FALSE)</f>
        <v>Prehľad  žiadostí (výmena informácií s iEDU)</v>
      </c>
      <c r="H56" s="68" t="str">
        <f>VLOOKUP(Roadmapa!$F56,'Implementacny plan ŽS 11'!$B:$M,12,FALSE)</f>
        <v>Q1/2026</v>
      </c>
      <c r="I56" s="68" t="str">
        <f>VLOOKUP(Roadmapa!$F56,'Implementacny plan ŽS 11'!$B:$M,5,FALSE)</f>
        <v>Nie</v>
      </c>
      <c r="J56" s="69" t="str">
        <f t="shared" si="3"/>
        <v/>
      </c>
      <c r="K56" s="69" t="str">
        <f t="shared" si="3"/>
        <v/>
      </c>
      <c r="L56" s="69" t="str">
        <f t="shared" si="3"/>
        <v/>
      </c>
      <c r="M56" s="69" t="str">
        <f t="shared" si="3"/>
        <v/>
      </c>
      <c r="N56" s="70" t="str">
        <f t="shared" si="3"/>
        <v>ŽS11_BP_15</v>
      </c>
    </row>
    <row r="57" spans="1:14" ht="46.5" x14ac:dyDescent="0.35">
      <c r="A57" s="76"/>
      <c r="B57" s="65" t="s">
        <v>376</v>
      </c>
      <c r="C57" s="66" t="s">
        <v>361</v>
      </c>
      <c r="D57" s="67" t="str">
        <f>VLOOKUP(Roadmapa!$F57,'Implementacny plan ŽS 11'!$B:$M,3,FALSE)</f>
        <v>ŽS11_Prierezové</v>
      </c>
      <c r="E57" s="68" t="s">
        <v>129</v>
      </c>
      <c r="F57" s="68" t="s">
        <v>300</v>
      </c>
      <c r="G57" s="67" t="str">
        <f>VLOOKUP(Roadmapa!$F57,'Implementacny plan ŽS 11'!$B:$M,7,FALSE)</f>
        <v>Zobrazenie a zber spätnej väzby</v>
      </c>
      <c r="H57" s="68" t="str">
        <f>VLOOKUP(Roadmapa!$F57,'Implementacny plan ŽS 11'!$B:$M,12,FALSE)</f>
        <v>Q2/2025</v>
      </c>
      <c r="I57" s="68" t="str">
        <f>VLOOKUP(Roadmapa!$F57,'Implementacny plan ŽS 11'!$B:$M,5,FALSE)</f>
        <v>Áno</v>
      </c>
      <c r="J57" s="69" t="str">
        <f t="shared" ref="J57:N58" si="6">IF(SUBSTITUTE($H57,"/","")=SUBSTITUTE(J$1,"/",""),$F57,"")</f>
        <v/>
      </c>
      <c r="K57" s="70" t="str">
        <f t="shared" si="6"/>
        <v>ŽS11_BP_64</v>
      </c>
      <c r="L57" s="69" t="str">
        <f t="shared" si="6"/>
        <v/>
      </c>
      <c r="M57" s="69" t="str">
        <f t="shared" si="6"/>
        <v/>
      </c>
      <c r="N57" s="69" t="str">
        <f t="shared" si="6"/>
        <v/>
      </c>
    </row>
    <row r="58" spans="1:14" ht="31" x14ac:dyDescent="0.35">
      <c r="A58" s="77"/>
      <c r="B58" s="65" t="s">
        <v>377</v>
      </c>
      <c r="C58" s="66" t="s">
        <v>361</v>
      </c>
      <c r="D58" s="67" t="str">
        <f>VLOOKUP(Roadmapa!$F58,'Implementacny plan ŽS 11'!$B:$M,3,FALSE)</f>
        <v>ŽS11_Prierezové</v>
      </c>
      <c r="E58" s="68" t="s">
        <v>129</v>
      </c>
      <c r="F58" s="68" t="s">
        <v>313</v>
      </c>
      <c r="G58" s="67" t="str">
        <f>VLOOKUP(Roadmapa!$F58,'Implementacny plan ŽS 11'!$B:$M,7,FALSE)</f>
        <v>Single sign on pri prechode medzi špecializovaným portálom a ÚPVS</v>
      </c>
      <c r="H58" s="68" t="str">
        <f>VLOOKUP(Roadmapa!$F58,'Implementacny plan ŽS 11'!$B:$M,12,FALSE)</f>
        <v>Q1/2026</v>
      </c>
      <c r="I58" s="68" t="str">
        <f>VLOOKUP(Roadmapa!$F58,'Implementacny plan ŽS 11'!$B:$M,5,FALSE)</f>
        <v>Nie</v>
      </c>
      <c r="J58" s="69" t="str">
        <f t="shared" si="6"/>
        <v/>
      </c>
      <c r="K58" s="69" t="str">
        <f t="shared" si="6"/>
        <v/>
      </c>
      <c r="L58" s="69" t="str">
        <f t="shared" si="6"/>
        <v/>
      </c>
      <c r="M58" s="69" t="str">
        <f t="shared" si="6"/>
        <v/>
      </c>
      <c r="N58" s="70" t="str">
        <f t="shared" si="6"/>
        <v>ŽS11_BP_66</v>
      </c>
    </row>
    <row r="59" spans="1:14" ht="31" x14ac:dyDescent="0.35">
      <c r="A59" s="75" t="s">
        <v>378</v>
      </c>
      <c r="B59" s="75" t="s">
        <v>379</v>
      </c>
      <c r="C59" s="66" t="s">
        <v>361</v>
      </c>
      <c r="D59" s="67" t="str">
        <f>VLOOKUP(Roadmapa!$F59,'Implementacny plan ŽS 11'!$B:$M,3,FALSE)</f>
        <v>ŽS11_Prierezové</v>
      </c>
      <c r="E59" s="68" t="s">
        <v>129</v>
      </c>
      <c r="F59" s="68" t="s">
        <v>317</v>
      </c>
      <c r="G59" s="67" t="str">
        <f>VLOOKUP(Roadmapa!$F59,'Implementacny plan ŽS 11'!$B:$M,7,FALSE)</f>
        <v>Potvrdenie žiadosti o prijatie do MŠ/odvolania/návratky akceptovaným spôsobom podania</v>
      </c>
      <c r="H59" s="68" t="str">
        <f>VLOOKUP(Roadmapa!$F59,'Implementacny plan ŽS 11'!$B:$M,12,FALSE)</f>
        <v>Q1/2026</v>
      </c>
      <c r="I59" s="68" t="str">
        <f>VLOOKUP(Roadmapa!$F59,'Implementacny plan ŽS 11'!$B:$M,5,FALSE)</f>
        <v>Nie</v>
      </c>
      <c r="J59" s="69" t="str">
        <f t="shared" ref="J59:N60" si="7">IF(SUBSTITUTE($H59,"/","")=SUBSTITUTE(J$1,"/",""),$F59,"")</f>
        <v/>
      </c>
      <c r="K59" s="69" t="str">
        <f t="shared" si="7"/>
        <v/>
      </c>
      <c r="L59" s="69" t="str">
        <f t="shared" si="7"/>
        <v/>
      </c>
      <c r="M59" s="69" t="str">
        <f t="shared" si="7"/>
        <v/>
      </c>
      <c r="N59" s="70" t="str">
        <f t="shared" si="7"/>
        <v>ŽS11_BP_67</v>
      </c>
    </row>
    <row r="60" spans="1:14" ht="31" x14ac:dyDescent="0.35">
      <c r="A60" s="76"/>
      <c r="B60" s="76" t="s">
        <v>380</v>
      </c>
      <c r="C60" s="66" t="s">
        <v>365</v>
      </c>
      <c r="D60" s="67" t="str">
        <f>VLOOKUP(Roadmapa!$F60,'Implementacny plan ŽS 11'!$B:$M,3,FALSE)</f>
        <v>ŽS11_Prierezové</v>
      </c>
      <c r="E60" s="68" t="s">
        <v>129</v>
      </c>
      <c r="F60" s="68" t="s">
        <v>323</v>
      </c>
      <c r="G60" s="67" t="str">
        <f>VLOOKUP(Roadmapa!$F60,'Implementacny plan ŽS 11'!$B:$M,7,FALSE)</f>
        <v>Autentifikácia a registrácia na špecializovanom portáli prostrednítvom RČ, OP a mID</v>
      </c>
      <c r="H60" s="68" t="str">
        <f>VLOOKUP(Roadmapa!$F60,'Implementacny plan ŽS 11'!$B:$M,12,FALSE)</f>
        <v>Q2/2025</v>
      </c>
      <c r="I60" s="68" t="str">
        <f>VLOOKUP(Roadmapa!$F60,'Implementacny plan ŽS 11'!$B:$M,5,FALSE)</f>
        <v>Áno</v>
      </c>
      <c r="J60" s="69" t="str">
        <f t="shared" si="7"/>
        <v/>
      </c>
      <c r="K60" s="70" t="str">
        <f t="shared" si="7"/>
        <v>ŽS11_BP_69</v>
      </c>
      <c r="L60" s="69" t="str">
        <f t="shared" si="7"/>
        <v/>
      </c>
      <c r="M60" s="69" t="str">
        <f t="shared" si="7"/>
        <v/>
      </c>
      <c r="N60" s="69" t="str">
        <f t="shared" si="7"/>
        <v/>
      </c>
    </row>
  </sheetData>
  <sheetProtection algorithmName="SHA-512" hashValue="VpzepgaiJAzcDdSWbYOWj1LMgOoeloTBuiAn6jBeLwnV6TcWe7z9ReSMKPfUlwVv+0SSs6LQfKutGCzYdWqr6g==" saltValue="KNaCE1e3YZwghIgId70GaA==" spinCount="100000" sheet="1" objects="1" scenarios="1"/>
  <autoFilter ref="A1:N60"/>
  <mergeCells count="13">
    <mergeCell ref="A59:A60"/>
    <mergeCell ref="B59:B60"/>
    <mergeCell ref="A56:A58"/>
    <mergeCell ref="B48:B52"/>
    <mergeCell ref="B40:B41"/>
    <mergeCell ref="B44:B45"/>
    <mergeCell ref="B53:B55"/>
    <mergeCell ref="A40:A55"/>
    <mergeCell ref="A2:A39"/>
    <mergeCell ref="B3:B16"/>
    <mergeCell ref="B17:B26"/>
    <mergeCell ref="B27:B34"/>
    <mergeCell ref="B35:B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heetViews>
  <sheetFormatPr defaultRowHeight="14.5" x14ac:dyDescent="0.35"/>
  <sheetData>
    <row r="1" spans="1:17" ht="168" x14ac:dyDescent="0.35">
      <c r="A1" s="5" t="s">
        <v>48</v>
      </c>
      <c r="B1" s="5" t="s">
        <v>50</v>
      </c>
      <c r="C1" s="5" t="s">
        <v>382</v>
      </c>
      <c r="D1" s="5" t="s">
        <v>52</v>
      </c>
      <c r="E1" s="5" t="s">
        <v>49</v>
      </c>
      <c r="F1" s="5" t="s">
        <v>2</v>
      </c>
      <c r="G1" s="5" t="s">
        <v>54</v>
      </c>
      <c r="H1" s="5" t="s">
        <v>55</v>
      </c>
      <c r="I1" s="6" t="s">
        <v>56</v>
      </c>
      <c r="J1" s="5" t="s">
        <v>383</v>
      </c>
      <c r="K1" s="6" t="s">
        <v>57</v>
      </c>
      <c r="L1" s="5" t="s">
        <v>58</v>
      </c>
      <c r="M1" s="5" t="s">
        <v>59</v>
      </c>
      <c r="N1" s="7" t="s">
        <v>384</v>
      </c>
      <c r="O1" s="7" t="s">
        <v>385</v>
      </c>
      <c r="P1" s="7" t="s">
        <v>386</v>
      </c>
      <c r="Q1" s="7" t="s">
        <v>60</v>
      </c>
    </row>
    <row r="2" spans="1:17" ht="409.5" x14ac:dyDescent="0.35">
      <c r="A2" s="10" t="s">
        <v>153</v>
      </c>
      <c r="B2" s="10" t="s">
        <v>387</v>
      </c>
      <c r="C2" s="10" t="s">
        <v>381</v>
      </c>
      <c r="D2" s="11" t="s">
        <v>174</v>
      </c>
      <c r="E2" s="12"/>
      <c r="F2" s="10" t="s">
        <v>39</v>
      </c>
      <c r="G2" s="11" t="s">
        <v>388</v>
      </c>
      <c r="H2" s="11" t="s">
        <v>389</v>
      </c>
      <c r="I2" s="13" t="s">
        <v>10</v>
      </c>
      <c r="J2" s="14" t="s">
        <v>390</v>
      </c>
      <c r="K2" s="14" t="s">
        <v>391</v>
      </c>
      <c r="L2" s="15" t="s">
        <v>392</v>
      </c>
      <c r="M2" s="16"/>
      <c r="N2" s="17" t="s">
        <v>393</v>
      </c>
      <c r="O2" s="10" t="s">
        <v>394</v>
      </c>
      <c r="P2" s="10"/>
    </row>
    <row r="3" spans="1:17" s="1" customFormat="1" ht="310" x14ac:dyDescent="0.35">
      <c r="A3" s="12" t="s">
        <v>395</v>
      </c>
      <c r="B3" s="12" t="s">
        <v>396</v>
      </c>
      <c r="C3" s="10" t="s">
        <v>137</v>
      </c>
      <c r="D3" s="18" t="s">
        <v>138</v>
      </c>
      <c r="E3" s="12"/>
      <c r="F3" s="19" t="s">
        <v>37</v>
      </c>
      <c r="G3" s="18" t="s">
        <v>397</v>
      </c>
      <c r="H3" s="18" t="s">
        <v>398</v>
      </c>
      <c r="I3" s="20" t="s">
        <v>10</v>
      </c>
      <c r="J3" s="21"/>
      <c r="K3" s="21"/>
      <c r="L3" s="22"/>
      <c r="M3" s="16" t="s">
        <v>399</v>
      </c>
      <c r="N3" s="23" t="s">
        <v>400</v>
      </c>
      <c r="O3" s="10" t="s">
        <v>401</v>
      </c>
      <c r="P3" s="10"/>
      <c r="Q3" s="19"/>
    </row>
    <row r="4" spans="1:17" s="1" customFormat="1" ht="409.5" x14ac:dyDescent="0.35">
      <c r="A4" s="12" t="s">
        <v>402</v>
      </c>
      <c r="B4" s="12" t="s">
        <v>396</v>
      </c>
      <c r="C4" s="10" t="s">
        <v>137</v>
      </c>
      <c r="D4" s="18" t="s">
        <v>138</v>
      </c>
      <c r="E4" s="12"/>
      <c r="F4" s="19" t="s">
        <v>31</v>
      </c>
      <c r="G4" s="18" t="s">
        <v>403</v>
      </c>
      <c r="H4" s="18" t="s">
        <v>404</v>
      </c>
      <c r="I4" s="20" t="s">
        <v>5</v>
      </c>
      <c r="J4" s="21"/>
      <c r="K4" s="21"/>
      <c r="L4" s="22"/>
      <c r="M4" s="16" t="s">
        <v>399</v>
      </c>
      <c r="N4" s="24" t="s">
        <v>405</v>
      </c>
      <c r="O4" s="10" t="s">
        <v>406</v>
      </c>
      <c r="P4" s="10"/>
      <c r="Q4" s="19"/>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Zoznamy!$B$2:$B$3</xm:f>
          </x14:formula1>
          <xm:sqref>I2:I4</xm:sqref>
        </x14:dataValidation>
        <x14:dataValidation type="list" allowBlank="1" showInputMessage="1" showErrorMessage="1">
          <x14:formula1>
            <xm:f>Zoznamy!$C$2:$C$19</xm:f>
          </x14:formula1>
          <xm:sqref>F2:F4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CCE2D43C23032499A96FBE2FCC4A417" ma:contentTypeVersion="17" ma:contentTypeDescription="Umožňuje vytvoriť nový dokument." ma:contentTypeScope="" ma:versionID="eff7b7c51b71e719094100c4c8781b02">
  <xsd:schema xmlns:xsd="http://www.w3.org/2001/XMLSchema" xmlns:xs="http://www.w3.org/2001/XMLSchema" xmlns:p="http://schemas.microsoft.com/office/2006/metadata/properties" xmlns:ns2="91b9949b-5dfd-4ef3-82d3-bb3ab05040e4" xmlns:ns3="84e1754a-53bb-4b55-b4c3-1761cd2ac3c2" targetNamespace="http://schemas.microsoft.com/office/2006/metadata/properties" ma:root="true" ma:fieldsID="8a231ad47d64b83bc251b74298c18be8" ns2:_="" ns3:_="">
    <xsd:import namespace="91b9949b-5dfd-4ef3-82d3-bb3ab05040e4"/>
    <xsd:import namespace="84e1754a-53bb-4b55-b4c3-1761cd2ac3c2"/>
    <xsd:element name="properties">
      <xsd:complexType>
        <xsd:sequence>
          <xsd:element name="documentManagement">
            <xsd:complexType>
              <xsd:all>
                <xsd:element ref="ns2:Typ_x0020_dokumentu"/>
                <xsd:element ref="ns2:OVM" minOccurs="0"/>
                <xsd:element ref="ns2:_x010c__x002e__x0020__x017d_S" minOccurs="0"/>
                <xsd:element ref="ns2:Stav_x0020_dokumentu" minOccurs="0"/>
                <xsd:element ref="ns2:Kateg_x00f3_ria_x0020_dokumentu"/>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9949b-5dfd-4ef3-82d3-bb3ab05040e4" elementFormDefault="qualified">
    <xsd:import namespace="http://schemas.microsoft.com/office/2006/documentManagement/types"/>
    <xsd:import namespace="http://schemas.microsoft.com/office/infopath/2007/PartnerControls"/>
    <xsd:element name="Typ_x0020_dokumentu" ma:index="8" ma:displayName="Typ dokumentu" ma:default="-Vyber typ-" ma:format="Dropdown" ma:internalName="Typ_x0020_dokumentu">
      <xsd:simpleType>
        <xsd:restriction base="dms:Choice">
          <xsd:enumeration value="-Vyber typ-"/>
          <xsd:enumeration value="Analýza - dátové integrácie"/>
          <xsd:enumeration value="Analýza - formulárov"/>
          <xsd:enumeration value="CJ"/>
          <xsd:enumeration value="Implementačný plán"/>
          <xsd:enumeration value="Interaktívny sprievodca"/>
          <xsd:enumeration value="Investičný plán"/>
          <xsd:enumeration value="Komunikačná matica"/>
          <xsd:enumeration value="KRImP - č. A"/>
          <xsd:enumeration value="KRImP - č. B"/>
          <xsd:enumeration value="KRImP - KS a AS"/>
          <xsd:enumeration value="KRImP - príloha"/>
          <xsd:enumeration value="KRImP - PPPT"/>
          <xsd:enumeration value="KRImP - PZP"/>
          <xsd:enumeration value="Legislatíva"/>
          <xsd:enumeration value="Návod"/>
          <xsd:enumeration value="Nahrávka"/>
          <xsd:enumeration value="OneNote"/>
          <xsd:enumeration value="Proces"/>
          <xsd:enumeration value="Prototyp/MockUP"/>
          <xsd:enumeration value="RACI matica"/>
          <xsd:enumeration value="Report"/>
          <xsd:enumeration value="Riešiteľské stretnutie"/>
          <xsd:enumeration value="Riešiteľské stretnutie - nahrávka"/>
          <xsd:enumeration value="Roadmapa"/>
          <xsd:enumeration value="Rozpočet"/>
          <xsd:enumeration value="RV - Podklady"/>
          <xsd:enumeration value="RV - Zasadnutia"/>
          <xsd:enumeration value="RV - Zloženie"/>
          <xsd:enumeration value="RV - Štatút"/>
          <xsd:enumeration value="Zmluva - Integrácie"/>
          <xsd:enumeration value="Zmluva - Prostriedky"/>
          <xsd:enumeration value="Zoznam úloh"/>
          <xsd:enumeration value="Žiadosť"/>
          <xsd:enumeration value="Projektový plán"/>
          <xsd:enumeration value="Centrálne komponenty"/>
        </xsd:restriction>
      </xsd:simpleType>
    </xsd:element>
    <xsd:element name="OVM" ma:index="9" nillable="true" ma:displayName="OVM" ma:default="-Vyber OVM-" ma:format="Dropdown" ma:internalName="OVM">
      <xsd:simpleType>
        <xsd:restriction base="dms:Choice">
          <xsd:enumeration value="-Vyber OVM-"/>
          <xsd:enumeration value="DEUS"/>
          <xsd:enumeration value="MD"/>
          <xsd:enumeration value="MIRRI"/>
          <xsd:enumeration value="MPRV"/>
          <xsd:enumeration value="MPSVR"/>
          <xsd:enumeration value="MŠVVaM"/>
          <xsd:enumeration value="MV"/>
          <xsd:enumeration value="MZ"/>
          <xsd:enumeration value="NCZI"/>
          <xsd:enumeration value="Prierezová"/>
          <xsd:enumeration value="SP"/>
          <xsd:enumeration value="ŠÚ"/>
          <xsd:enumeration value="ŠVPS"/>
          <xsd:enumeration value="ÚGKK"/>
          <xsd:enumeration value="ÚVZ"/>
        </xsd:restriction>
      </xsd:simpleType>
    </xsd:element>
    <xsd:element name="_x010c__x002e__x0020__x017d_S" ma:index="10" nillable="true" ma:displayName="Č. ŽS" ma:default="-Vyber č. ŽS-" ma:format="Dropdown" ma:internalName="_x010c__x002e__x0020__x017d_S">
      <xsd:simpleType>
        <xsd:restriction base="dms:Choice">
          <xsd:enumeration value="-Vyber č. ŽS-"/>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Prierezová"/>
        </xsd:restriction>
      </xsd:simpleType>
    </xsd:element>
    <xsd:element name="Stav_x0020_dokumentu" ma:index="11" nillable="true" ma:displayName="Stav dokumentu" ma:default="-Vyber stav-" ma:format="Dropdown" ma:internalName="Stav_x0020_dokumentu">
      <xsd:simpleType>
        <xsd:restriction base="dms:Choice">
          <xsd:enumeration value="-Vyber stav-"/>
          <xsd:enumeration value="Archivovaný"/>
          <xsd:enumeration value="Finálny"/>
          <xsd:enumeration value="Nový"/>
          <xsd:enumeration value="Rozpracovaný"/>
          <xsd:enumeration value="Schválený"/>
          <xsd:enumeration value="Projektový plán"/>
        </xsd:restriction>
      </xsd:simpleType>
    </xsd:element>
    <xsd:element name="Kateg_x00f3_ria_x0020_dokumentu" ma:index="12" ma:displayName="Kategória dokumentu" ma:default="-Vyber kategóriu-" ma:format="Dropdown" ma:internalName="Kateg_x00f3_ria_x0020_dokumentu">
      <xsd:simpleType>
        <xsd:restriction base="dms:Choice">
          <xsd:enumeration value="-Vyber kategóriu-"/>
          <xsd:enumeration value="Biznisová"/>
          <xsd:enumeration value="Implementačná"/>
          <xsd:enumeration value="Investičná"/>
          <xsd:enumeration value="Riadiaca"/>
          <xsd:enumeration value="Vzor"/>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e1754a-53bb-4b55-b4c3-1761cd2ac3c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943a73c-f20c-48ea-99f7-8b073b74d33b}" ma:internalName="TaxCatchAll" ma:showField="CatchAllData" ma:web="84e1754a-53bb-4b55-b4c3-1761cd2ac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10c__x002e__x0020__x017d_S xmlns="91b9949b-5dfd-4ef3-82d3-bb3ab05040e4">11</_x010c__x002e__x0020__x017d_S>
    <Kateg_x00f3_ria_x0020_dokumentu xmlns="91b9949b-5dfd-4ef3-82d3-bb3ab05040e4">Biznisová</Kateg_x00f3_ria_x0020_dokumentu>
    <Stav_x0020_dokumentu xmlns="91b9949b-5dfd-4ef3-82d3-bb3ab05040e4">Schválený</Stav_x0020_dokumentu>
    <Typ_x0020_dokumentu xmlns="91b9949b-5dfd-4ef3-82d3-bb3ab05040e4">Implementačný plán</Typ_x0020_dokumentu>
    <OVM xmlns="91b9949b-5dfd-4ef3-82d3-bb3ab05040e4">Prierezová</OVM>
    <TaxCatchAll xmlns="84e1754a-53bb-4b55-b4c3-1761cd2ac3c2" xsi:nil="true"/>
    <lcf76f155ced4ddcb4097134ff3c332f xmlns="91b9949b-5dfd-4ef3-82d3-bb3ab05040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81D499-4EA6-4E4C-87D6-13805D99B8A9}">
  <ds:schemaRefs>
    <ds:schemaRef ds:uri="http://schemas.microsoft.com/sharepoint/v3/contenttype/forms"/>
  </ds:schemaRefs>
</ds:datastoreItem>
</file>

<file path=customXml/itemProps2.xml><?xml version="1.0" encoding="utf-8"?>
<ds:datastoreItem xmlns:ds="http://schemas.openxmlformats.org/officeDocument/2006/customXml" ds:itemID="{629DC231-2B41-4270-A185-131F49188A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9949b-5dfd-4ef3-82d3-bb3ab05040e4"/>
    <ds:schemaRef ds:uri="84e1754a-53bb-4b55-b4c3-1761cd2ac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4BCA27-4115-4ECA-9884-01951A80E4DC}">
  <ds:schemaRefs>
    <ds:schemaRef ds:uri="http://schemas.microsoft.com/office/2006/metadata/properties"/>
    <ds:schemaRef ds:uri="http://schemas.microsoft.com/office/infopath/2007/PartnerControls"/>
    <ds:schemaRef ds:uri="91b9949b-5dfd-4ef3-82d3-bb3ab05040e4"/>
    <ds:schemaRef ds:uri="84e1754a-53bb-4b55-b4c3-1761cd2ac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Zoznamy</vt:lpstr>
      <vt:lpstr>Implementacny plan ŽS 11</vt:lpstr>
      <vt:lpstr>Roadmapa</vt:lpstr>
      <vt:lpstr>pomocný hárok</vt:lpstr>
    </vt:vector>
  </TitlesOfParts>
  <Manager/>
  <Company>MIRRI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Slivka, Roman</dc:creator>
  <cp:keywords/>
  <dc:description/>
  <cp:lastModifiedBy>Hilčíková, Martina</cp:lastModifiedBy>
  <cp:revision/>
  <dcterms:created xsi:type="dcterms:W3CDTF">2023-05-03T07:25:08Z</dcterms:created>
  <dcterms:modified xsi:type="dcterms:W3CDTF">2024-12-17T09:58:52Z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0x0101006CCE2D43C23032499A96FBE2FCC4A417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98d9773a-3b9d-4f62-bc8e-d9f870847a69</vt:lpwstr>
  </property>
</Properties>
</file>