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ssestak\Desktop\Národná obálka\Scenáre\"/>
    </mc:Choice>
  </mc:AlternateContent>
  <xr:revisionPtr revIDLastSave="0" documentId="13_ncr:1_{F3FFBB53-3170-4B82-A747-4D4858234E9B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EU27" sheetId="2" r:id="rId1"/>
    <sheet name="EU27+Balkan5" sheetId="3" r:id="rId2"/>
    <sheet name="EU27+Ukrajina" sheetId="4" r:id="rId3"/>
    <sheet name="EU27+Balkan5+Ukrajina" sheetId="5" r:id="rId4"/>
  </sheets>
  <externalReferences>
    <externalReference r:id="rId5"/>
  </externalReferences>
  <definedNames>
    <definedName name="_xlnm._FilterDatabase" localSheetId="0" hidden="1">'EU27'!$A$10:$AF$38</definedName>
    <definedName name="_xlnm._FilterDatabase" localSheetId="1" hidden="1">'EU27+Balkan5'!$A$10:$AF$38</definedName>
    <definedName name="_xlnm._FilterDatabase" localSheetId="3" hidden="1">'EU27+Balkan5+Ukrajina'!$A$10:$AF$38</definedName>
    <definedName name="_xlnm._FilterDatabase" localSheetId="2" hidden="1">'EU27+Ukrajina'!$A$10:$AF$38</definedName>
    <definedName name="Acurrent" localSheetId="1">#REF!</definedName>
    <definedName name="Acurrent" localSheetId="3">#REF!</definedName>
    <definedName name="Acurrent" localSheetId="2">#REF!</definedName>
    <definedName name="Acurrent">#REF!</definedName>
    <definedName name="adjustments_to_BO_according_to_CdG2000" localSheetId="1">#REF!</definedName>
    <definedName name="adjustments_to_BO_according_to_CdG2000" localSheetId="3">#REF!</definedName>
    <definedName name="adjustments_to_BO_according_to_CdG2000" localSheetId="2">#REF!</definedName>
    <definedName name="adjustments_to_BO_according_to_CdG2000">#REF!</definedName>
    <definedName name="CdG_consolidé___volume_4__page_19___Commission" localSheetId="1">#REF!</definedName>
    <definedName name="CdG_consolidé___volume_4__page_19___Commission" localSheetId="3">#REF!</definedName>
    <definedName name="CdG_consolidé___volume_4__page_19___Commission" localSheetId="2">#REF!</definedName>
    <definedName name="CdG_consolidé___volume_4__page_19___Commission">#REF!</definedName>
    <definedName name="comments_on_B21" localSheetId="1">#REF!</definedName>
    <definedName name="comments_on_B21" localSheetId="3">#REF!</definedName>
    <definedName name="comments_on_B21" localSheetId="2">#REF!</definedName>
    <definedName name="comments_on_B21">#REF!</definedName>
    <definedName name="Compte_de_gestion_2000_C.02__Theo_Mestrom_s_file_25062001" localSheetId="1">#REF!</definedName>
    <definedName name="Compte_de_gestion_2000_C.02__Theo_Mestrom_s_file_25062001" localSheetId="3">#REF!</definedName>
    <definedName name="Compte_de_gestion_2000_C.02__Theo_Mestrom_s_file_25062001" localSheetId="2">#REF!</definedName>
    <definedName name="Compte_de_gestion_2000_C.02__Theo_Mestrom_s_file_25062001">#REF!</definedName>
    <definedName name="council" localSheetId="1">#REF!</definedName>
    <definedName name="council" localSheetId="3">#REF!</definedName>
    <definedName name="council" localSheetId="2">#REF!</definedName>
    <definedName name="council">#REF!</definedName>
    <definedName name="court_of_auditors" localSheetId="1">#REF!</definedName>
    <definedName name="court_of_auditors" localSheetId="3">#REF!</definedName>
    <definedName name="court_of_auditors" localSheetId="2">#REF!</definedName>
    <definedName name="court_of_auditors">#REF!</definedName>
    <definedName name="court_of_jusitce" localSheetId="1">#REF!</definedName>
    <definedName name="court_of_jusitce" localSheetId="3">#REF!</definedName>
    <definedName name="court_of_jusitce" localSheetId="2">#REF!</definedName>
    <definedName name="court_of_jusitce">#REF!</definedName>
    <definedName name="european_parliament" localSheetId="1">#REF!</definedName>
    <definedName name="european_parliament" localSheetId="3">#REF!</definedName>
    <definedName name="european_parliament" localSheetId="2">#REF!</definedName>
    <definedName name="european_parliament">#REF!</definedName>
    <definedName name="heading_A" localSheetId="1">#REF!</definedName>
    <definedName name="heading_A" localSheetId="3">#REF!</definedName>
    <definedName name="heading_A" localSheetId="2">#REF!</definedName>
    <definedName name="heading_A">#REF!</definedName>
    <definedName name="headings_current_partB" localSheetId="1">#REF!</definedName>
    <definedName name="headings_current_partB" localSheetId="3">#REF!</definedName>
    <definedName name="headings_current_partB" localSheetId="2">#REF!</definedName>
    <definedName name="headings_current_partB">#REF!</definedName>
    <definedName name="international_fund_for_Ireland" localSheetId="1">#REF!</definedName>
    <definedName name="international_fund_for_Ireland" localSheetId="3">#REF!</definedName>
    <definedName name="international_fund_for_Ireland" localSheetId="2">#REF!</definedName>
    <definedName name="international_fund_for_Ireland">#REF!</definedName>
    <definedName name="nomenclature_FRENCH" localSheetId="1">#REF!</definedName>
    <definedName name="nomenclature_FRENCH" localSheetId="3">#REF!</definedName>
    <definedName name="nomenclature_FRENCH" localSheetId="2">#REF!</definedName>
    <definedName name="nomenclature_FRENCH">#REF!</definedName>
    <definedName name="ref_B1" localSheetId="1">#REF!</definedName>
    <definedName name="ref_B1" localSheetId="3">#REF!</definedName>
    <definedName name="ref_B1" localSheetId="2">#REF!</definedName>
    <definedName name="ref_B1">#REF!</definedName>
    <definedName name="ref_Cohesion_Fund" localSheetId="1">#REF!</definedName>
    <definedName name="ref_Cohesion_Fund" localSheetId="3">#REF!</definedName>
    <definedName name="ref_Cohesion_Fund" localSheetId="2">#REF!</definedName>
    <definedName name="ref_Cohesion_Fund">#REF!</definedName>
    <definedName name="ref_Council" localSheetId="1">#REF!</definedName>
    <definedName name="ref_Council" localSheetId="3">#REF!</definedName>
    <definedName name="ref_Council" localSheetId="2">#REF!</definedName>
    <definedName name="ref_Council">#REF!</definedName>
    <definedName name="ref_Court_Justice" localSheetId="1">#REF!</definedName>
    <definedName name="ref_Court_Justice" localSheetId="3">#REF!</definedName>
    <definedName name="ref_Court_Justice" localSheetId="2">#REF!</definedName>
    <definedName name="ref_Court_Justice">#REF!</definedName>
    <definedName name="ref_DG_ADMIN_BXL" localSheetId="1">#REF!</definedName>
    <definedName name="ref_DG_ADMIN_BXL" localSheetId="3">#REF!</definedName>
    <definedName name="ref_DG_ADMIN_BXL" localSheetId="2">#REF!</definedName>
    <definedName name="ref_DG_ADMIN_BXL">#REF!</definedName>
    <definedName name="ref_DG_ADMIN_LUX" localSheetId="1">#REF!</definedName>
    <definedName name="ref_DG_ADMIN_LUX" localSheetId="3">#REF!</definedName>
    <definedName name="ref_DG_ADMIN_LUX" localSheetId="2">#REF!</definedName>
    <definedName name="ref_DG_ADMIN_LUX">#REF!</definedName>
    <definedName name="ref_DG_AGRI" localSheetId="1">#REF!</definedName>
    <definedName name="ref_DG_AGRI" localSheetId="3">#REF!</definedName>
    <definedName name="ref_DG_AGRI" localSheetId="2">#REF!</definedName>
    <definedName name="ref_DG_AGRI">#REF!</definedName>
    <definedName name="ref_DG_EAC" localSheetId="1">#REF!</definedName>
    <definedName name="ref_DG_EAC" localSheetId="3">#REF!</definedName>
    <definedName name="ref_DG_EAC" localSheetId="2">#REF!</definedName>
    <definedName name="ref_DG_EAC">#REF!</definedName>
    <definedName name="ref_DG_ECFIN" localSheetId="1">#REF!</definedName>
    <definedName name="ref_DG_ECFIN" localSheetId="3">#REF!</definedName>
    <definedName name="ref_DG_ECFIN" localSheetId="2">#REF!</definedName>
    <definedName name="ref_DG_ECFIN">#REF!</definedName>
    <definedName name="ref_DG_ENTR" localSheetId="1">#REF!</definedName>
    <definedName name="ref_DG_ENTR" localSheetId="3">#REF!</definedName>
    <definedName name="ref_DG_ENTR" localSheetId="2">#REF!</definedName>
    <definedName name="ref_DG_ENTR">#REF!</definedName>
    <definedName name="ref_DG_ENTR_Cenelex_berthon" localSheetId="1">#REF!</definedName>
    <definedName name="ref_DG_ENTR_Cenelex_berthon" localSheetId="3">#REF!</definedName>
    <definedName name="ref_DG_ENTR_Cenelex_berthon" localSheetId="2">#REF!</definedName>
    <definedName name="ref_DG_ENTR_Cenelex_berthon">#REF!</definedName>
    <definedName name="ref_DG_FISH" localSheetId="1">#REF!</definedName>
    <definedName name="ref_DG_FISH" localSheetId="3">#REF!</definedName>
    <definedName name="ref_DG_FISH" localSheetId="2">#REF!</definedName>
    <definedName name="ref_DG_FISH">#REF!</definedName>
    <definedName name="ref_DG_INFSO" localSheetId="1">#REF!</definedName>
    <definedName name="ref_DG_INFSO" localSheetId="3">#REF!</definedName>
    <definedName name="ref_DG_INFSO" localSheetId="2">#REF!</definedName>
    <definedName name="ref_DG_INFSO">#REF!</definedName>
    <definedName name="ref_DG_Relex" localSheetId="1">#REF!</definedName>
    <definedName name="ref_DG_Relex" localSheetId="3">#REF!</definedName>
    <definedName name="ref_DG_Relex" localSheetId="2">#REF!</definedName>
    <definedName name="ref_DG_Relex">#REF!</definedName>
    <definedName name="ref_DG_RTD" localSheetId="1">#REF!</definedName>
    <definedName name="ref_DG_RTD" localSheetId="3">#REF!</definedName>
    <definedName name="ref_DG_RTD" localSheetId="2">#REF!</definedName>
    <definedName name="ref_DG_RTD">#REF!</definedName>
    <definedName name="ref_DG_TREN" localSheetId="1">#REF!</definedName>
    <definedName name="ref_DG_TREN" localSheetId="3">#REF!</definedName>
    <definedName name="ref_DG_TREN" localSheetId="2">#REF!</definedName>
    <definedName name="ref_DG_TREN">#REF!</definedName>
    <definedName name="ref_dubus" localSheetId="1">#REF!</definedName>
    <definedName name="ref_dubus" localSheetId="3">#REF!</definedName>
    <definedName name="ref_dubus" localSheetId="2">#REF!</definedName>
    <definedName name="ref_dubus">#REF!</definedName>
    <definedName name="ref_Eur_Parlament" localSheetId="1">#REF!</definedName>
    <definedName name="ref_Eur_Parlament" localSheetId="3">#REF!</definedName>
    <definedName name="ref_Eur_Parlament" localSheetId="2">#REF!</definedName>
    <definedName name="ref_Eur_Parlament">#REF!</definedName>
    <definedName name="ref_JRC_ISPRA" localSheetId="1">#REF!</definedName>
    <definedName name="ref_JRC_ISPRA" localSheetId="3">#REF!</definedName>
    <definedName name="ref_JRC_ISPRA" localSheetId="2">#REF!</definedName>
    <definedName name="ref_JRC_ISPRA">#REF!</definedName>
    <definedName name="ref_OPOCE" localSheetId="1">#REF!</definedName>
    <definedName name="ref_OPOCE" localSheetId="3">#REF!</definedName>
    <definedName name="ref_OPOCE" localSheetId="2">#REF!</definedName>
    <definedName name="ref_OPOCE">#REF!</definedName>
    <definedName name="ref_structural_funds" localSheetId="1">#REF!</definedName>
    <definedName name="ref_structural_funds" localSheetId="3">#REF!</definedName>
    <definedName name="ref_structural_funds" localSheetId="2">#REF!</definedName>
    <definedName name="ref_structural_funds">#REF!</definedName>
    <definedName name="ref_TOTAL_RTD" localSheetId="1">#REF!</definedName>
    <definedName name="ref_TOTAL_RTD" localSheetId="3">#REF!</definedName>
    <definedName name="ref_TOTAL_RTD" localSheetId="2">#REF!</definedName>
    <definedName name="ref_TOTAL_RTD">#REF!</definedName>
    <definedName name="yearly">[1]data_sheet!$D$10:$DV$177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6" i="5" l="1"/>
  <c r="Y36" i="4"/>
  <c r="Y36" i="3"/>
  <c r="Y36" i="2"/>
  <c r="B11" i="5"/>
  <c r="C11" i="5"/>
  <c r="D11" i="5"/>
  <c r="E11" i="5"/>
  <c r="F11" i="5"/>
  <c r="G11" i="5"/>
  <c r="H11" i="5"/>
  <c r="I11" i="5"/>
  <c r="J11" i="5"/>
  <c r="F12" i="5"/>
  <c r="K12" i="5"/>
  <c r="L12" i="5"/>
  <c r="M12" i="5"/>
  <c r="N12" i="5"/>
  <c r="O12" i="5"/>
  <c r="P12" i="5"/>
  <c r="U12" i="5"/>
  <c r="V12" i="5"/>
  <c r="W12" i="5"/>
  <c r="Z12" i="5" s="1"/>
  <c r="X12" i="5"/>
  <c r="Y12" i="5"/>
  <c r="F13" i="5"/>
  <c r="K13" i="5"/>
  <c r="L13" i="5"/>
  <c r="M13" i="5"/>
  <c r="N13" i="5"/>
  <c r="O13" i="5"/>
  <c r="P13" i="5"/>
  <c r="U13" i="5"/>
  <c r="V13" i="5"/>
  <c r="W13" i="5"/>
  <c r="X13" i="5"/>
  <c r="Y13" i="5"/>
  <c r="Z13" i="5"/>
  <c r="F14" i="5"/>
  <c r="K14" i="5"/>
  <c r="L14" i="5"/>
  <c r="M14" i="5"/>
  <c r="P14" i="5" s="1"/>
  <c r="N14" i="5"/>
  <c r="O14" i="5"/>
  <c r="U14" i="5"/>
  <c r="V14" i="5"/>
  <c r="W14" i="5"/>
  <c r="Z14" i="5" s="1"/>
  <c r="X14" i="5"/>
  <c r="Y14" i="5"/>
  <c r="F15" i="5"/>
  <c r="K15" i="5"/>
  <c r="L15" i="5"/>
  <c r="M15" i="5"/>
  <c r="N15" i="5"/>
  <c r="O15" i="5"/>
  <c r="U15" i="5"/>
  <c r="V15" i="5"/>
  <c r="W15" i="5"/>
  <c r="X15" i="5"/>
  <c r="Y15" i="5"/>
  <c r="Z15" i="5"/>
  <c r="F16" i="5"/>
  <c r="K16" i="5"/>
  <c r="L16" i="5"/>
  <c r="M16" i="5"/>
  <c r="N16" i="5"/>
  <c r="O16" i="5"/>
  <c r="U16" i="5"/>
  <c r="V16" i="5"/>
  <c r="W16" i="5"/>
  <c r="Z16" i="5" s="1"/>
  <c r="X16" i="5"/>
  <c r="Y16" i="5"/>
  <c r="F17" i="5"/>
  <c r="K17" i="5"/>
  <c r="L17" i="5"/>
  <c r="M17" i="5"/>
  <c r="P17" i="5" s="1"/>
  <c r="N17" i="5"/>
  <c r="O17" i="5"/>
  <c r="U17" i="5"/>
  <c r="V17" i="5"/>
  <c r="W17" i="5"/>
  <c r="Z17" i="5" s="1"/>
  <c r="X17" i="5"/>
  <c r="Y17" i="5"/>
  <c r="F18" i="5"/>
  <c r="K18" i="5"/>
  <c r="L18" i="5"/>
  <c r="M18" i="5"/>
  <c r="P18" i="5" s="1"/>
  <c r="N18" i="5"/>
  <c r="O18" i="5"/>
  <c r="U18" i="5"/>
  <c r="V18" i="5"/>
  <c r="W18" i="5"/>
  <c r="X18" i="5"/>
  <c r="Y18" i="5"/>
  <c r="Z18" i="5"/>
  <c r="F19" i="5"/>
  <c r="K19" i="5"/>
  <c r="L19" i="5"/>
  <c r="M19" i="5"/>
  <c r="N19" i="5"/>
  <c r="O19" i="5"/>
  <c r="P19" i="5"/>
  <c r="U19" i="5"/>
  <c r="V19" i="5"/>
  <c r="W19" i="5"/>
  <c r="X19" i="5"/>
  <c r="Y19" i="5"/>
  <c r="Z19" i="5"/>
  <c r="F20" i="5"/>
  <c r="K20" i="5"/>
  <c r="L20" i="5"/>
  <c r="M20" i="5"/>
  <c r="P20" i="5" s="1"/>
  <c r="N20" i="5"/>
  <c r="O20" i="5"/>
  <c r="U20" i="5"/>
  <c r="V20" i="5"/>
  <c r="W20" i="5"/>
  <c r="Z20" i="5" s="1"/>
  <c r="X20" i="5"/>
  <c r="Y20" i="5"/>
  <c r="F21" i="5"/>
  <c r="K21" i="5"/>
  <c r="L21" i="5"/>
  <c r="M21" i="5"/>
  <c r="N21" i="5"/>
  <c r="O21" i="5"/>
  <c r="P21" i="5"/>
  <c r="U21" i="5"/>
  <c r="V21" i="5"/>
  <c r="W21" i="5"/>
  <c r="X21" i="5"/>
  <c r="Y21" i="5"/>
  <c r="F22" i="5"/>
  <c r="K22" i="5"/>
  <c r="L22" i="5"/>
  <c r="M22" i="5"/>
  <c r="P22" i="5" s="1"/>
  <c r="N22" i="5"/>
  <c r="O22" i="5"/>
  <c r="U22" i="5"/>
  <c r="V22" i="5"/>
  <c r="W22" i="5"/>
  <c r="X22" i="5"/>
  <c r="Y22" i="5"/>
  <c r="Z22" i="5"/>
  <c r="F23" i="5"/>
  <c r="K23" i="5"/>
  <c r="L23" i="5"/>
  <c r="M23" i="5"/>
  <c r="N23" i="5"/>
  <c r="O23" i="5"/>
  <c r="P23" i="5"/>
  <c r="U23" i="5"/>
  <c r="V23" i="5"/>
  <c r="W23" i="5"/>
  <c r="X23" i="5"/>
  <c r="Z23" i="5" s="1"/>
  <c r="Y23" i="5"/>
  <c r="F24" i="5"/>
  <c r="K24" i="5"/>
  <c r="L24" i="5"/>
  <c r="M24" i="5"/>
  <c r="N24" i="5"/>
  <c r="O24" i="5"/>
  <c r="P24" i="5"/>
  <c r="U24" i="5"/>
  <c r="V24" i="5"/>
  <c r="W24" i="5"/>
  <c r="X24" i="5"/>
  <c r="Y24" i="5"/>
  <c r="Z24" i="5"/>
  <c r="F25" i="5"/>
  <c r="K25" i="5"/>
  <c r="L25" i="5"/>
  <c r="M25" i="5"/>
  <c r="P25" i="5" s="1"/>
  <c r="N25" i="5"/>
  <c r="O25" i="5"/>
  <c r="U25" i="5"/>
  <c r="V25" i="5"/>
  <c r="W25" i="5"/>
  <c r="X25" i="5"/>
  <c r="Y25" i="5"/>
  <c r="Z25" i="5"/>
  <c r="F26" i="5"/>
  <c r="K26" i="5"/>
  <c r="L26" i="5"/>
  <c r="M26" i="5"/>
  <c r="P26" i="5" s="1"/>
  <c r="N26" i="5"/>
  <c r="O26" i="5"/>
  <c r="U26" i="5"/>
  <c r="V26" i="5"/>
  <c r="W26" i="5"/>
  <c r="X26" i="5"/>
  <c r="Y26" i="5"/>
  <c r="Z26" i="5"/>
  <c r="F27" i="5"/>
  <c r="K27" i="5"/>
  <c r="L27" i="5"/>
  <c r="M27" i="5"/>
  <c r="P27" i="5" s="1"/>
  <c r="N27" i="5"/>
  <c r="O27" i="5"/>
  <c r="U27" i="5"/>
  <c r="V27" i="5"/>
  <c r="W27" i="5"/>
  <c r="X27" i="5"/>
  <c r="Y27" i="5"/>
  <c r="Z27" i="5"/>
  <c r="F28" i="5"/>
  <c r="K28" i="5"/>
  <c r="L28" i="5"/>
  <c r="M28" i="5"/>
  <c r="N28" i="5"/>
  <c r="O28" i="5"/>
  <c r="P28" i="5"/>
  <c r="U28" i="5"/>
  <c r="V28" i="5"/>
  <c r="W28" i="5"/>
  <c r="X28" i="5"/>
  <c r="Y28" i="5"/>
  <c r="Z28" i="5"/>
  <c r="F29" i="5"/>
  <c r="K29" i="5"/>
  <c r="L29" i="5"/>
  <c r="M29" i="5"/>
  <c r="N29" i="5"/>
  <c r="P29" i="5" s="1"/>
  <c r="O29" i="5"/>
  <c r="U29" i="5"/>
  <c r="V29" i="5"/>
  <c r="W29" i="5"/>
  <c r="Z29" i="5" s="1"/>
  <c r="X29" i="5"/>
  <c r="Y29" i="5"/>
  <c r="F30" i="5"/>
  <c r="K30" i="5"/>
  <c r="L30" i="5"/>
  <c r="M30" i="5"/>
  <c r="N30" i="5"/>
  <c r="O30" i="5"/>
  <c r="P30" i="5"/>
  <c r="U30" i="5"/>
  <c r="V30" i="5"/>
  <c r="W30" i="5"/>
  <c r="Z30" i="5" s="1"/>
  <c r="X30" i="5"/>
  <c r="Y30" i="5"/>
  <c r="F31" i="5"/>
  <c r="K31" i="5"/>
  <c r="L31" i="5"/>
  <c r="M31" i="5"/>
  <c r="N31" i="5"/>
  <c r="O31" i="5"/>
  <c r="P31" i="5"/>
  <c r="U31" i="5"/>
  <c r="V31" i="5"/>
  <c r="W31" i="5"/>
  <c r="Z31" i="5" s="1"/>
  <c r="X31" i="5"/>
  <c r="Y31" i="5"/>
  <c r="F32" i="5"/>
  <c r="K32" i="5"/>
  <c r="L32" i="5"/>
  <c r="M32" i="5"/>
  <c r="N32" i="5"/>
  <c r="O32" i="5"/>
  <c r="P32" i="5"/>
  <c r="U32" i="5"/>
  <c r="V32" i="5"/>
  <c r="W32" i="5"/>
  <c r="Z32" i="5" s="1"/>
  <c r="X32" i="5"/>
  <c r="Y32" i="5"/>
  <c r="F33" i="5"/>
  <c r="K33" i="5"/>
  <c r="L33" i="5"/>
  <c r="M33" i="5"/>
  <c r="N33" i="5"/>
  <c r="O33" i="5"/>
  <c r="P33" i="5"/>
  <c r="U33" i="5"/>
  <c r="V33" i="5"/>
  <c r="W33" i="5"/>
  <c r="X33" i="5"/>
  <c r="Y33" i="5"/>
  <c r="Z33" i="5"/>
  <c r="F34" i="5"/>
  <c r="K34" i="5"/>
  <c r="L34" i="5"/>
  <c r="M34" i="5"/>
  <c r="N34" i="5"/>
  <c r="O34" i="5"/>
  <c r="P34" i="5"/>
  <c r="U34" i="5"/>
  <c r="V34" i="5"/>
  <c r="W34" i="5"/>
  <c r="Z34" i="5" s="1"/>
  <c r="X34" i="5"/>
  <c r="Y34" i="5"/>
  <c r="F35" i="5"/>
  <c r="K35" i="5"/>
  <c r="L35" i="5"/>
  <c r="M35" i="5"/>
  <c r="N35" i="5"/>
  <c r="O35" i="5"/>
  <c r="U35" i="5"/>
  <c r="V35" i="5"/>
  <c r="W35" i="5"/>
  <c r="X35" i="5"/>
  <c r="Y35" i="5"/>
  <c r="Z35" i="5" s="1"/>
  <c r="F36" i="5"/>
  <c r="K36" i="5"/>
  <c r="L36" i="5"/>
  <c r="M36" i="5"/>
  <c r="N36" i="5"/>
  <c r="O36" i="5"/>
  <c r="U36" i="5"/>
  <c r="V36" i="5"/>
  <c r="W36" i="5"/>
  <c r="Z36" i="5" s="1"/>
  <c r="X36" i="5"/>
  <c r="F37" i="5"/>
  <c r="K37" i="5"/>
  <c r="L37" i="5"/>
  <c r="M37" i="5"/>
  <c r="P37" i="5" s="1"/>
  <c r="N37" i="5"/>
  <c r="O37" i="5"/>
  <c r="U37" i="5"/>
  <c r="V37" i="5"/>
  <c r="W37" i="5"/>
  <c r="Z37" i="5" s="1"/>
  <c r="X37" i="5"/>
  <c r="Y37" i="5"/>
  <c r="F38" i="5"/>
  <c r="K38" i="5"/>
  <c r="L38" i="5"/>
  <c r="M38" i="5"/>
  <c r="P38" i="5" s="1"/>
  <c r="N38" i="5"/>
  <c r="O38" i="5"/>
  <c r="U38" i="5"/>
  <c r="V38" i="5"/>
  <c r="W38" i="5"/>
  <c r="X38" i="5"/>
  <c r="Y38" i="5"/>
  <c r="Z38" i="5"/>
  <c r="F39" i="5"/>
  <c r="L39" i="5"/>
  <c r="M39" i="5"/>
  <c r="N39" i="5"/>
  <c r="O39" i="5"/>
  <c r="P39" i="5"/>
  <c r="U39" i="5"/>
  <c r="V39" i="5"/>
  <c r="W39" i="5"/>
  <c r="X39" i="5"/>
  <c r="Y39" i="5"/>
  <c r="Z39" i="5"/>
  <c r="F40" i="5"/>
  <c r="L40" i="5"/>
  <c r="M40" i="5"/>
  <c r="P40" i="5" s="1"/>
  <c r="N40" i="5"/>
  <c r="O40" i="5"/>
  <c r="U40" i="5"/>
  <c r="V40" i="5"/>
  <c r="W40" i="5"/>
  <c r="X40" i="5"/>
  <c r="Y40" i="5"/>
  <c r="Z40" i="5"/>
  <c r="F41" i="5"/>
  <c r="L41" i="5"/>
  <c r="M41" i="5"/>
  <c r="N41" i="5"/>
  <c r="O41" i="5"/>
  <c r="P41" i="5"/>
  <c r="U41" i="5"/>
  <c r="V41" i="5"/>
  <c r="W41" i="5"/>
  <c r="X41" i="5"/>
  <c r="Y41" i="5"/>
  <c r="Z41" i="5"/>
  <c r="F42" i="5"/>
  <c r="L42" i="5"/>
  <c r="M42" i="5"/>
  <c r="P42" i="5" s="1"/>
  <c r="N42" i="5"/>
  <c r="O42" i="5"/>
  <c r="U42" i="5"/>
  <c r="V42" i="5"/>
  <c r="W42" i="5"/>
  <c r="X42" i="5"/>
  <c r="Y42" i="5"/>
  <c r="Z42" i="5"/>
  <c r="F43" i="5"/>
  <c r="L43" i="5"/>
  <c r="M43" i="5"/>
  <c r="N43" i="5"/>
  <c r="O43" i="5"/>
  <c r="P43" i="5"/>
  <c r="U43" i="5"/>
  <c r="V43" i="5"/>
  <c r="W43" i="5"/>
  <c r="Z43" i="5" s="1"/>
  <c r="X43" i="5"/>
  <c r="Y43" i="5"/>
  <c r="F44" i="5"/>
  <c r="K44" i="5"/>
  <c r="P44" i="5"/>
  <c r="U44" i="5"/>
  <c r="V44" i="5"/>
  <c r="W44" i="5"/>
  <c r="X44" i="5"/>
  <c r="Y44" i="5"/>
  <c r="Z44" i="5"/>
  <c r="Z21" i="5" l="1"/>
  <c r="L11" i="5"/>
  <c r="Q11" i="5" s="1"/>
  <c r="V11" i="5" s="1"/>
  <c r="P15" i="5"/>
  <c r="M11" i="5"/>
  <c r="P16" i="5"/>
  <c r="P35" i="5"/>
  <c r="K11" i="5"/>
  <c r="P36" i="5"/>
  <c r="O11" i="5"/>
  <c r="T11" i="5" s="1"/>
  <c r="Y11" i="5" s="1"/>
  <c r="N11" i="5"/>
  <c r="S11" i="5" s="1"/>
  <c r="X11" i="5" s="1"/>
  <c r="R11" i="5" l="1"/>
  <c r="P11" i="5"/>
  <c r="W11" i="5" l="1"/>
  <c r="Z11" i="5" s="1"/>
  <c r="U11" i="5"/>
  <c r="AA22" i="5" l="1"/>
  <c r="AB22" i="5" s="1"/>
  <c r="AA27" i="5"/>
  <c r="AB27" i="5" s="1"/>
  <c r="AA28" i="5"/>
  <c r="AB28" i="5" s="1"/>
  <c r="AA15" i="5"/>
  <c r="AB15" i="5" s="1"/>
  <c r="AA41" i="5"/>
  <c r="AB41" i="5" s="1"/>
  <c r="AA26" i="5"/>
  <c r="AB26" i="5" s="1"/>
  <c r="AA24" i="5"/>
  <c r="AB24" i="5" s="1"/>
  <c r="AA11" i="5"/>
  <c r="AA39" i="5"/>
  <c r="AB39" i="5" s="1"/>
  <c r="AA13" i="5"/>
  <c r="AB13" i="5" s="1"/>
  <c r="AA17" i="5"/>
  <c r="AB17" i="5" s="1"/>
  <c r="AA16" i="5"/>
  <c r="AB16" i="5" s="1"/>
  <c r="AA35" i="5"/>
  <c r="AB35" i="5" s="1"/>
  <c r="AA36" i="5"/>
  <c r="AB36" i="5" s="1"/>
  <c r="AA33" i="5"/>
  <c r="AB33" i="5" s="1"/>
  <c r="AA23" i="5"/>
  <c r="AB23" i="5" s="1"/>
  <c r="AA37" i="5"/>
  <c r="AB37" i="5" s="1"/>
  <c r="AA38" i="5"/>
  <c r="AB38" i="5" s="1"/>
  <c r="AA43" i="5"/>
  <c r="AB43" i="5" s="1"/>
  <c r="AA20" i="5"/>
  <c r="AB20" i="5" s="1"/>
  <c r="AA40" i="5"/>
  <c r="AB40" i="5" s="1"/>
  <c r="AA29" i="5"/>
  <c r="AB29" i="5" s="1"/>
  <c r="AA12" i="5"/>
  <c r="AB12" i="5" s="1"/>
  <c r="AA18" i="5"/>
  <c r="AB18" i="5" s="1"/>
  <c r="AA14" i="5"/>
  <c r="AB14" i="5" s="1"/>
  <c r="AA42" i="5"/>
  <c r="AB42" i="5" s="1"/>
  <c r="AA19" i="5"/>
  <c r="AB19" i="5" s="1"/>
  <c r="AA25" i="5"/>
  <c r="AB25" i="5" s="1"/>
  <c r="AA44" i="5"/>
  <c r="AB44" i="5" s="1"/>
  <c r="AA30" i="5"/>
  <c r="AB30" i="5" s="1"/>
  <c r="AA31" i="5"/>
  <c r="AB31" i="5" s="1"/>
  <c r="AA34" i="5"/>
  <c r="AB34" i="5" s="1"/>
  <c r="AA32" i="5"/>
  <c r="AB32" i="5" s="1"/>
  <c r="AA21" i="5"/>
  <c r="AB21" i="5" s="1"/>
  <c r="AC39" i="5" l="1"/>
  <c r="AD39" i="5"/>
  <c r="AE39" i="5"/>
  <c r="AF39" i="5"/>
  <c r="AC42" i="5"/>
  <c r="AD42" i="5"/>
  <c r="AE42" i="5"/>
  <c r="AF42" i="5"/>
  <c r="AE15" i="5"/>
  <c r="AF15" i="5"/>
  <c r="AD15" i="5"/>
  <c r="AC15" i="5"/>
  <c r="AC40" i="5"/>
  <c r="AD40" i="5"/>
  <c r="AE40" i="5"/>
  <c r="AF40" i="5"/>
  <c r="AC37" i="5"/>
  <c r="AD37" i="5"/>
  <c r="AE37" i="5"/>
  <c r="AF37" i="5"/>
  <c r="AD25" i="5"/>
  <c r="AE25" i="5"/>
  <c r="AF25" i="5"/>
  <c r="AC25" i="5"/>
  <c r="AD26" i="5"/>
  <c r="AE26" i="5"/>
  <c r="AF26" i="5"/>
  <c r="AC26" i="5"/>
  <c r="AD18" i="5"/>
  <c r="AC18" i="5"/>
  <c r="AE18" i="5"/>
  <c r="AF18" i="5"/>
  <c r="AC27" i="5"/>
  <c r="AD27" i="5"/>
  <c r="AE27" i="5"/>
  <c r="AF27" i="5"/>
  <c r="AE34" i="5"/>
  <c r="AF34" i="5"/>
  <c r="AC34" i="5"/>
  <c r="AD34" i="5"/>
  <c r="AD44" i="5"/>
  <c r="AE44" i="5"/>
  <c r="AF44" i="5"/>
  <c r="AC44" i="5"/>
  <c r="AC19" i="5"/>
  <c r="AD19" i="5"/>
  <c r="AE19" i="5"/>
  <c r="AF19" i="5"/>
  <c r="AC41" i="5"/>
  <c r="AD41" i="5"/>
  <c r="AE41" i="5"/>
  <c r="AF41" i="5"/>
  <c r="AC28" i="5"/>
  <c r="AD28" i="5"/>
  <c r="AE28" i="5"/>
  <c r="AF28" i="5"/>
  <c r="AC22" i="5"/>
  <c r="AD22" i="5"/>
  <c r="AE22" i="5"/>
  <c r="AF22" i="5"/>
  <c r="AD38" i="5"/>
  <c r="AC38" i="5"/>
  <c r="AE38" i="5"/>
  <c r="AF38" i="5"/>
  <c r="AD33" i="5"/>
  <c r="AE33" i="5"/>
  <c r="AF33" i="5"/>
  <c r="AC33" i="5"/>
  <c r="AC36" i="5"/>
  <c r="AD36" i="5"/>
  <c r="AE36" i="5"/>
  <c r="AF36" i="5"/>
  <c r="AC17" i="5"/>
  <c r="AD17" i="5"/>
  <c r="AE17" i="5"/>
  <c r="AF17" i="5"/>
  <c r="AF24" i="5"/>
  <c r="AC24" i="5"/>
  <c r="AD24" i="5"/>
  <c r="AE24" i="5"/>
  <c r="AE14" i="5"/>
  <c r="AF14" i="5"/>
  <c r="AC14" i="5"/>
  <c r="AD14" i="5"/>
  <c r="AC12" i="5"/>
  <c r="AD12" i="5"/>
  <c r="AE12" i="5"/>
  <c r="AF12" i="5"/>
  <c r="AC29" i="5"/>
  <c r="AD29" i="5"/>
  <c r="AE29" i="5"/>
  <c r="AF29" i="5"/>
  <c r="AC20" i="5"/>
  <c r="AD20" i="5"/>
  <c r="AE20" i="5"/>
  <c r="AF20" i="5"/>
  <c r="AC43" i="5"/>
  <c r="AD43" i="5"/>
  <c r="AE43" i="5"/>
  <c r="AF43" i="5"/>
  <c r="AF23" i="5"/>
  <c r="AC23" i="5"/>
  <c r="AD23" i="5"/>
  <c r="AE23" i="5"/>
  <c r="AC21" i="5"/>
  <c r="AD21" i="5"/>
  <c r="AE21" i="5"/>
  <c r="AF21" i="5"/>
  <c r="AE32" i="5"/>
  <c r="AC32" i="5"/>
  <c r="AD32" i="5"/>
  <c r="AF32" i="5"/>
  <c r="AE35" i="5"/>
  <c r="AF35" i="5"/>
  <c r="AD35" i="5"/>
  <c r="AC35" i="5"/>
  <c r="AC16" i="5"/>
  <c r="AF16" i="5"/>
  <c r="AD16" i="5"/>
  <c r="AE16" i="5"/>
  <c r="AF31" i="5"/>
  <c r="AE31" i="5"/>
  <c r="AC31" i="5"/>
  <c r="AD31" i="5"/>
  <c r="AC30" i="5"/>
  <c r="AD30" i="5"/>
  <c r="AE30" i="5"/>
  <c r="AF30" i="5"/>
  <c r="AC13" i="5"/>
  <c r="AD13" i="5"/>
  <c r="AE13" i="5"/>
  <c r="AF13" i="5"/>
  <c r="AH23" i="5" l="1"/>
  <c r="AD11" i="5"/>
  <c r="AI26" i="5" s="1"/>
  <c r="AC11" i="5"/>
  <c r="AD5" i="5" s="1"/>
  <c r="AD6" i="5" s="1"/>
  <c r="AS11" i="5" s="1"/>
  <c r="AI31" i="5"/>
  <c r="AI18" i="5"/>
  <c r="AH39" i="5"/>
  <c r="AE11" i="5"/>
  <c r="AI35" i="5" l="1"/>
  <c r="AI39" i="5"/>
  <c r="AI22" i="5"/>
  <c r="AI43" i="5"/>
  <c r="AF11" i="5"/>
  <c r="AM13" i="5" s="1"/>
  <c r="AN13" i="5" s="1"/>
  <c r="AO13" i="5" s="1"/>
  <c r="AI25" i="5"/>
  <c r="AI17" i="5"/>
  <c r="AJ17" i="5" s="1"/>
  <c r="AH21" i="5"/>
  <c r="AH13" i="5"/>
  <c r="AH28" i="5"/>
  <c r="AI29" i="5"/>
  <c r="AJ29" i="5" s="1"/>
  <c r="AI28" i="5"/>
  <c r="AK28" i="5" s="1"/>
  <c r="AH25" i="5"/>
  <c r="AJ25" i="5" s="1"/>
  <c r="AH33" i="5"/>
  <c r="AI16" i="5"/>
  <c r="AJ16" i="5" s="1"/>
  <c r="AI20" i="5"/>
  <c r="AK20" i="5" s="1"/>
  <c r="AI21" i="5"/>
  <c r="AH36" i="5"/>
  <c r="AI33" i="5"/>
  <c r="AJ33" i="5" s="1"/>
  <c r="AH14" i="5"/>
  <c r="AI32" i="5"/>
  <c r="AH37" i="5"/>
  <c r="AH44" i="5"/>
  <c r="AH26" i="5"/>
  <c r="AI13" i="5"/>
  <c r="AH38" i="5"/>
  <c r="AH29" i="5"/>
  <c r="AH34" i="5"/>
  <c r="AI23" i="5"/>
  <c r="AJ23" i="5" s="1"/>
  <c r="AI40" i="5"/>
  <c r="AH32" i="5"/>
  <c r="AH31" i="5"/>
  <c r="AI30" i="5"/>
  <c r="AJ30" i="5" s="1"/>
  <c r="AH15" i="5"/>
  <c r="AH42" i="5"/>
  <c r="AI38" i="5"/>
  <c r="AK38" i="5" s="1"/>
  <c r="AH20" i="5"/>
  <c r="AH18" i="5"/>
  <c r="AI37" i="5"/>
  <c r="AJ37" i="5" s="1"/>
  <c r="AH40" i="5"/>
  <c r="AJ40" i="5" s="1"/>
  <c r="AI36" i="5"/>
  <c r="AI42" i="5"/>
  <c r="AI15" i="5"/>
  <c r="AK15" i="5" s="1"/>
  <c r="AI14" i="5"/>
  <c r="AJ14" i="5" s="1"/>
  <c r="AI24" i="5"/>
  <c r="AJ24" i="5" s="1"/>
  <c r="AH22" i="5"/>
  <c r="AH35" i="5"/>
  <c r="AI34" i="5"/>
  <c r="AJ34" i="5" s="1"/>
  <c r="AJ26" i="5"/>
  <c r="AK26" i="5"/>
  <c r="AJ28" i="5"/>
  <c r="AJ39" i="5"/>
  <c r="AK39" i="5"/>
  <c r="AJ35" i="5"/>
  <c r="AK35" i="5"/>
  <c r="AM39" i="5"/>
  <c r="AN39" i="5" s="1"/>
  <c r="AO39" i="5" s="1"/>
  <c r="AM12" i="5"/>
  <c r="AN12" i="5" s="1"/>
  <c r="AO12" i="5" s="1"/>
  <c r="AM40" i="5"/>
  <c r="AN40" i="5" s="1"/>
  <c r="AO40" i="5" s="1"/>
  <c r="AM14" i="5"/>
  <c r="AN14" i="5" s="1"/>
  <c r="AO14" i="5" s="1"/>
  <c r="AM37" i="5"/>
  <c r="AN37" i="5" s="1"/>
  <c r="AO37" i="5" s="1"/>
  <c r="AM23" i="5"/>
  <c r="AN23" i="5" s="1"/>
  <c r="AO23" i="5" s="1"/>
  <c r="AM15" i="5"/>
  <c r="AN15" i="5" s="1"/>
  <c r="AO15" i="5" s="1"/>
  <c r="AM24" i="5"/>
  <c r="AN24" i="5" s="1"/>
  <c r="AO24" i="5" s="1"/>
  <c r="AM21" i="5"/>
  <c r="AN21" i="5" s="1"/>
  <c r="AO21" i="5" s="1"/>
  <c r="AM28" i="5"/>
  <c r="AN28" i="5" s="1"/>
  <c r="AO28" i="5" s="1"/>
  <c r="AM32" i="5"/>
  <c r="AN32" i="5" s="1"/>
  <c r="AO32" i="5" s="1"/>
  <c r="AM36" i="5"/>
  <c r="AN36" i="5" s="1"/>
  <c r="AO36" i="5" s="1"/>
  <c r="AM35" i="5"/>
  <c r="AN35" i="5" s="1"/>
  <c r="AO35" i="5" s="1"/>
  <c r="AM17" i="5"/>
  <c r="AN17" i="5" s="1"/>
  <c r="AO17" i="5" s="1"/>
  <c r="AM38" i="5"/>
  <c r="AN38" i="5" s="1"/>
  <c r="AO38" i="5" s="1"/>
  <c r="AM33" i="5"/>
  <c r="AN33" i="5" s="1"/>
  <c r="AO33" i="5" s="1"/>
  <c r="AM16" i="5"/>
  <c r="AN16" i="5" s="1"/>
  <c r="AO16" i="5" s="1"/>
  <c r="AM25" i="5"/>
  <c r="AN25" i="5" s="1"/>
  <c r="AO25" i="5" s="1"/>
  <c r="AM34" i="5"/>
  <c r="AN34" i="5" s="1"/>
  <c r="AO34" i="5" s="1"/>
  <c r="AM26" i="5"/>
  <c r="AN26" i="5" s="1"/>
  <c r="AO26" i="5" s="1"/>
  <c r="AM27" i="5"/>
  <c r="AN27" i="5" s="1"/>
  <c r="AO27" i="5" s="1"/>
  <c r="AM20" i="5"/>
  <c r="AN20" i="5" s="1"/>
  <c r="AO20" i="5" s="1"/>
  <c r="AJ18" i="5"/>
  <c r="AK18" i="5"/>
  <c r="AM31" i="5"/>
  <c r="AN31" i="5" s="1"/>
  <c r="AO31" i="5" s="1"/>
  <c r="AJ31" i="5"/>
  <c r="AK31" i="5"/>
  <c r="AM42" i="5"/>
  <c r="AN42" i="5" s="1"/>
  <c r="AO42" i="5" s="1"/>
  <c r="AM19" i="5"/>
  <c r="AN19" i="5" s="1"/>
  <c r="AO19" i="5" s="1"/>
  <c r="AH24" i="5"/>
  <c r="AM41" i="5"/>
  <c r="AN41" i="5" s="1"/>
  <c r="AO41" i="5" s="1"/>
  <c r="AH43" i="5"/>
  <c r="AJ43" i="5" s="1"/>
  <c r="AH12" i="5"/>
  <c r="AJ21" i="5"/>
  <c r="AK21" i="5"/>
  <c r="AH27" i="5"/>
  <c r="AM22" i="5"/>
  <c r="AN22" i="5" s="1"/>
  <c r="AO22" i="5" s="1"/>
  <c r="AH41" i="5"/>
  <c r="AM30" i="5"/>
  <c r="AN30" i="5" s="1"/>
  <c r="AO30" i="5" s="1"/>
  <c r="AH19" i="5"/>
  <c r="AI12" i="5"/>
  <c r="AH16" i="5"/>
  <c r="AM18" i="5"/>
  <c r="AN18" i="5" s="1"/>
  <c r="AO18" i="5" s="1"/>
  <c r="AH30" i="5"/>
  <c r="AI27" i="5"/>
  <c r="AI41" i="5"/>
  <c r="AM29" i="5"/>
  <c r="AN29" i="5" s="1"/>
  <c r="AO29" i="5" s="1"/>
  <c r="AI44" i="5"/>
  <c r="AI19" i="5"/>
  <c r="AH17" i="5"/>
  <c r="AM43" i="5"/>
  <c r="AN43" i="5" s="1"/>
  <c r="AO43" i="5" s="1"/>
  <c r="AK16" i="5" l="1"/>
  <c r="AP16" i="5" s="1"/>
  <c r="AK25" i="5"/>
  <c r="AK29" i="5"/>
  <c r="AK22" i="5"/>
  <c r="AP22" i="5" s="1"/>
  <c r="AJ13" i="5"/>
  <c r="AJ20" i="5"/>
  <c r="AK17" i="5"/>
  <c r="AK42" i="5"/>
  <c r="AM44" i="5"/>
  <c r="AN44" i="5" s="1"/>
  <c r="AO44" i="5" s="1"/>
  <c r="AJ36" i="5"/>
  <c r="AJ32" i="5"/>
  <c r="AK36" i="5"/>
  <c r="AP36" i="5" s="1"/>
  <c r="AK37" i="5"/>
  <c r="AP37" i="5" s="1"/>
  <c r="AP31" i="5"/>
  <c r="AP38" i="5"/>
  <c r="AK33" i="5"/>
  <c r="AP33" i="5" s="1"/>
  <c r="AK13" i="5"/>
  <c r="AP13" i="5" s="1"/>
  <c r="AK23" i="5"/>
  <c r="AP23" i="5" s="1"/>
  <c r="AK32" i="5"/>
  <c r="AP32" i="5" s="1"/>
  <c r="AP18" i="5"/>
  <c r="AJ22" i="5"/>
  <c r="AJ38" i="5"/>
  <c r="AP21" i="5"/>
  <c r="AK40" i="5"/>
  <c r="AP25" i="5"/>
  <c r="AJ15" i="5"/>
  <c r="AK43" i="5"/>
  <c r="AP43" i="5" s="1"/>
  <c r="AK24" i="5"/>
  <c r="AP24" i="5" s="1"/>
  <c r="AK14" i="5"/>
  <c r="AP14" i="5" s="1"/>
  <c r="AK30" i="5"/>
  <c r="AP30" i="5" s="1"/>
  <c r="AP29" i="5"/>
  <c r="AJ42" i="5"/>
  <c r="AK34" i="5"/>
  <c r="AP34" i="5" s="1"/>
  <c r="AP17" i="5"/>
  <c r="AP26" i="5"/>
  <c r="AK44" i="5"/>
  <c r="AP44" i="5" s="1"/>
  <c r="AJ44" i="5"/>
  <c r="AH11" i="5"/>
  <c r="AP39" i="5"/>
  <c r="AJ41" i="5"/>
  <c r="AK41" i="5"/>
  <c r="AP41" i="5" s="1"/>
  <c r="AP40" i="5"/>
  <c r="AP20" i="5"/>
  <c r="AK27" i="5"/>
  <c r="AP27" i="5" s="1"/>
  <c r="AJ27" i="5"/>
  <c r="AP15" i="5"/>
  <c r="AK19" i="5"/>
  <c r="AP19" i="5" s="1"/>
  <c r="AJ19" i="5"/>
  <c r="AJ12" i="5"/>
  <c r="AK12" i="5"/>
  <c r="AI11" i="5"/>
  <c r="AP28" i="5"/>
  <c r="AP42" i="5"/>
  <c r="AP35" i="5"/>
  <c r="AK11" i="5" l="1"/>
  <c r="AP12" i="5"/>
  <c r="AP11" i="5" l="1"/>
  <c r="AQ12" i="5" s="1"/>
  <c r="AS12" i="5" s="1"/>
  <c r="AT12" i="5" s="1"/>
  <c r="AQ11" i="5" l="1"/>
  <c r="AQ31" i="5"/>
  <c r="AS31" i="5" s="1"/>
  <c r="AT31" i="5" s="1"/>
  <c r="AQ37" i="5"/>
  <c r="AS37" i="5" s="1"/>
  <c r="AT37" i="5" s="1"/>
  <c r="AQ29" i="5"/>
  <c r="AS29" i="5" s="1"/>
  <c r="AT29" i="5" s="1"/>
  <c r="AQ33" i="5"/>
  <c r="AS33" i="5" s="1"/>
  <c r="AT33" i="5" s="1"/>
  <c r="AQ16" i="5"/>
  <c r="AS16" i="5" s="1"/>
  <c r="AT16" i="5" s="1"/>
  <c r="AQ38" i="5"/>
  <c r="AS38" i="5" s="1"/>
  <c r="AT38" i="5" s="1"/>
  <c r="AQ36" i="5"/>
  <c r="AS36" i="5" s="1"/>
  <c r="AT36" i="5" s="1"/>
  <c r="AQ18" i="5"/>
  <c r="AS18" i="5" s="1"/>
  <c r="AT18" i="5" s="1"/>
  <c r="AQ13" i="5"/>
  <c r="AS13" i="5" s="1"/>
  <c r="AT13" i="5" s="1"/>
  <c r="AQ23" i="5"/>
  <c r="AS23" i="5" s="1"/>
  <c r="AT23" i="5" s="1"/>
  <c r="AQ43" i="5"/>
  <c r="AS43" i="5" s="1"/>
  <c r="AT43" i="5" s="1"/>
  <c r="AQ26" i="5"/>
  <c r="AS26" i="5" s="1"/>
  <c r="AT26" i="5" s="1"/>
  <c r="AQ17" i="5"/>
  <c r="AS17" i="5" s="1"/>
  <c r="AT17" i="5" s="1"/>
  <c r="AQ21" i="5"/>
  <c r="AS21" i="5" s="1"/>
  <c r="AT21" i="5" s="1"/>
  <c r="AQ25" i="5"/>
  <c r="AS25" i="5" s="1"/>
  <c r="AT25" i="5" s="1"/>
  <c r="AQ22" i="5"/>
  <c r="AS22" i="5" s="1"/>
  <c r="AT22" i="5" s="1"/>
  <c r="AQ32" i="5"/>
  <c r="AS32" i="5" s="1"/>
  <c r="AT32" i="5" s="1"/>
  <c r="AQ14" i="5"/>
  <c r="AS14" i="5" s="1"/>
  <c r="AT14" i="5" s="1"/>
  <c r="AQ41" i="5"/>
  <c r="AS41" i="5" s="1"/>
  <c r="AT41" i="5" s="1"/>
  <c r="AQ24" i="5"/>
  <c r="AS24" i="5" s="1"/>
  <c r="AT24" i="5" s="1"/>
  <c r="AQ39" i="5"/>
  <c r="AS39" i="5" s="1"/>
  <c r="AT39" i="5" s="1"/>
  <c r="AQ35" i="5"/>
  <c r="AS35" i="5" s="1"/>
  <c r="AT35" i="5" s="1"/>
  <c r="AQ19" i="5"/>
  <c r="AS19" i="5" s="1"/>
  <c r="AT19" i="5" s="1"/>
  <c r="AQ27" i="5"/>
  <c r="AS27" i="5" s="1"/>
  <c r="AT27" i="5" s="1"/>
  <c r="AQ15" i="5"/>
  <c r="AS15" i="5" s="1"/>
  <c r="AT15" i="5" s="1"/>
  <c r="AQ40" i="5"/>
  <c r="AS40" i="5" s="1"/>
  <c r="AT40" i="5" s="1"/>
  <c r="AQ44" i="5"/>
  <c r="AS44" i="5" s="1"/>
  <c r="AT44" i="5" s="1"/>
  <c r="AQ34" i="5"/>
  <c r="AS34" i="5" s="1"/>
  <c r="AT34" i="5" s="1"/>
  <c r="AQ20" i="5"/>
  <c r="AS20" i="5" s="1"/>
  <c r="AT20" i="5" s="1"/>
  <c r="AQ42" i="5"/>
  <c r="AS42" i="5" s="1"/>
  <c r="AT42" i="5" s="1"/>
  <c r="AQ30" i="5"/>
  <c r="AS30" i="5" s="1"/>
  <c r="AT30" i="5" s="1"/>
  <c r="AQ28" i="5"/>
  <c r="AS28" i="5" s="1"/>
  <c r="AT28" i="5" s="1"/>
  <c r="AT11" i="5" l="1"/>
  <c r="AU36" i="5" s="1"/>
  <c r="AU27" i="5" l="1"/>
  <c r="AU23" i="5"/>
  <c r="AU38" i="5"/>
  <c r="AU34" i="5"/>
  <c r="AU28" i="5"/>
  <c r="AU21" i="5"/>
  <c r="AU13" i="5"/>
  <c r="AU43" i="5"/>
  <c r="AU24" i="5"/>
  <c r="AU35" i="5"/>
  <c r="AU33" i="5"/>
  <c r="AU40" i="5"/>
  <c r="AU18" i="5"/>
  <c r="AU25" i="5"/>
  <c r="AU31" i="5"/>
  <c r="AU39" i="5"/>
  <c r="AU19" i="5"/>
  <c r="AU14" i="5"/>
  <c r="AU16" i="5"/>
  <c r="AU37" i="5"/>
  <c r="AU11" i="5"/>
  <c r="AU12" i="5"/>
  <c r="AU17" i="5"/>
  <c r="AU22" i="5"/>
  <c r="AU20" i="5"/>
  <c r="AU26" i="5"/>
  <c r="AU41" i="5"/>
  <c r="AU42" i="5"/>
  <c r="AU29" i="5"/>
  <c r="AU30" i="5"/>
  <c r="AU15" i="5"/>
  <c r="AU44" i="5"/>
  <c r="AU32" i="5"/>
  <c r="B11" i="4" l="1"/>
  <c r="C11" i="4"/>
  <c r="D11" i="4"/>
  <c r="E11" i="4"/>
  <c r="F11" i="4"/>
  <c r="G11" i="4"/>
  <c r="H11" i="4"/>
  <c r="I11" i="4"/>
  <c r="J11" i="4"/>
  <c r="F12" i="4"/>
  <c r="K12" i="4"/>
  <c r="L12" i="4"/>
  <c r="M12" i="4"/>
  <c r="N12" i="4"/>
  <c r="O12" i="4"/>
  <c r="P12" i="4"/>
  <c r="U12" i="4"/>
  <c r="V12" i="4"/>
  <c r="W12" i="4"/>
  <c r="X12" i="4"/>
  <c r="Y12" i="4"/>
  <c r="Z12" i="4" s="1"/>
  <c r="F13" i="4"/>
  <c r="K13" i="4"/>
  <c r="L13" i="4"/>
  <c r="M13" i="4"/>
  <c r="N13" i="4"/>
  <c r="O13" i="4"/>
  <c r="P13" i="4"/>
  <c r="U13" i="4"/>
  <c r="V13" i="4"/>
  <c r="W13" i="4"/>
  <c r="X13" i="4"/>
  <c r="Y13" i="4"/>
  <c r="Z13" i="4"/>
  <c r="F14" i="4"/>
  <c r="K14" i="4"/>
  <c r="L14" i="4"/>
  <c r="M14" i="4"/>
  <c r="N14" i="4"/>
  <c r="O14" i="4"/>
  <c r="U14" i="4"/>
  <c r="V14" i="4"/>
  <c r="W14" i="4"/>
  <c r="Z14" i="4" s="1"/>
  <c r="X14" i="4"/>
  <c r="Y14" i="4"/>
  <c r="F15" i="4"/>
  <c r="K15" i="4"/>
  <c r="L15" i="4"/>
  <c r="M15" i="4"/>
  <c r="N15" i="4"/>
  <c r="O15" i="4"/>
  <c r="U15" i="4"/>
  <c r="V15" i="4"/>
  <c r="W15" i="4"/>
  <c r="X15" i="4"/>
  <c r="Y15" i="4"/>
  <c r="Z15" i="4"/>
  <c r="F16" i="4"/>
  <c r="K16" i="4"/>
  <c r="L16" i="4"/>
  <c r="M16" i="4"/>
  <c r="P16" i="4" s="1"/>
  <c r="N16" i="4"/>
  <c r="O16" i="4"/>
  <c r="U16" i="4"/>
  <c r="V16" i="4"/>
  <c r="W16" i="4"/>
  <c r="Z16" i="4" s="1"/>
  <c r="X16" i="4"/>
  <c r="Y16" i="4"/>
  <c r="F17" i="4"/>
  <c r="K17" i="4"/>
  <c r="L17" i="4"/>
  <c r="M17" i="4"/>
  <c r="N17" i="4"/>
  <c r="P17" i="4" s="1"/>
  <c r="O17" i="4"/>
  <c r="U17" i="4"/>
  <c r="V17" i="4"/>
  <c r="W17" i="4"/>
  <c r="Z17" i="4" s="1"/>
  <c r="X17" i="4"/>
  <c r="Y17" i="4"/>
  <c r="F18" i="4"/>
  <c r="K18" i="4"/>
  <c r="L18" i="4"/>
  <c r="M18" i="4"/>
  <c r="N18" i="4"/>
  <c r="O18" i="4"/>
  <c r="P18" i="4" s="1"/>
  <c r="U18" i="4"/>
  <c r="V18" i="4"/>
  <c r="W18" i="4"/>
  <c r="Z18" i="4" s="1"/>
  <c r="X18" i="4"/>
  <c r="Y18" i="4"/>
  <c r="F19" i="4"/>
  <c r="K19" i="4"/>
  <c r="L19" i="4"/>
  <c r="M19" i="4"/>
  <c r="N19" i="4"/>
  <c r="O19" i="4"/>
  <c r="P19" i="4"/>
  <c r="U19" i="4"/>
  <c r="V19" i="4"/>
  <c r="W19" i="4"/>
  <c r="X19" i="4"/>
  <c r="Y19" i="4"/>
  <c r="F20" i="4"/>
  <c r="K20" i="4"/>
  <c r="L20" i="4"/>
  <c r="M20" i="4"/>
  <c r="N20" i="4"/>
  <c r="O20" i="4"/>
  <c r="U20" i="4"/>
  <c r="V20" i="4"/>
  <c r="W20" i="4"/>
  <c r="Z20" i="4" s="1"/>
  <c r="X20" i="4"/>
  <c r="Y20" i="4"/>
  <c r="F21" i="4"/>
  <c r="K21" i="4"/>
  <c r="L21" i="4"/>
  <c r="M21" i="4"/>
  <c r="N21" i="4"/>
  <c r="O21" i="4"/>
  <c r="P21" i="4"/>
  <c r="U21" i="4"/>
  <c r="V21" i="4"/>
  <c r="W21" i="4"/>
  <c r="Z21" i="4" s="1"/>
  <c r="X21" i="4"/>
  <c r="Y21" i="4"/>
  <c r="F22" i="4"/>
  <c r="K22" i="4"/>
  <c r="L22" i="4"/>
  <c r="M22" i="4"/>
  <c r="N22" i="4"/>
  <c r="O22" i="4"/>
  <c r="P22" i="4"/>
  <c r="U22" i="4"/>
  <c r="V22" i="4"/>
  <c r="W22" i="4"/>
  <c r="X22" i="4"/>
  <c r="Y22" i="4"/>
  <c r="Z22" i="4"/>
  <c r="F23" i="4"/>
  <c r="K23" i="4"/>
  <c r="L23" i="4"/>
  <c r="M23" i="4"/>
  <c r="N23" i="4"/>
  <c r="O23" i="4"/>
  <c r="P23" i="4"/>
  <c r="U23" i="4"/>
  <c r="V23" i="4"/>
  <c r="W23" i="4"/>
  <c r="X23" i="4"/>
  <c r="Y23" i="4"/>
  <c r="Z23" i="4"/>
  <c r="F24" i="4"/>
  <c r="K24" i="4"/>
  <c r="L24" i="4"/>
  <c r="M24" i="4"/>
  <c r="N24" i="4"/>
  <c r="O24" i="4"/>
  <c r="U24" i="4"/>
  <c r="V24" i="4"/>
  <c r="W24" i="4"/>
  <c r="X24" i="4"/>
  <c r="Y24" i="4"/>
  <c r="Z24" i="4"/>
  <c r="F25" i="4"/>
  <c r="K25" i="4"/>
  <c r="L25" i="4"/>
  <c r="M25" i="4"/>
  <c r="N25" i="4"/>
  <c r="O25" i="4"/>
  <c r="U25" i="4"/>
  <c r="V25" i="4"/>
  <c r="W25" i="4"/>
  <c r="X25" i="4"/>
  <c r="Y25" i="4"/>
  <c r="F26" i="4"/>
  <c r="K26" i="4"/>
  <c r="L26" i="4"/>
  <c r="M26" i="4"/>
  <c r="P26" i="4" s="1"/>
  <c r="N26" i="4"/>
  <c r="O26" i="4"/>
  <c r="U26" i="4"/>
  <c r="V26" i="4"/>
  <c r="W26" i="4"/>
  <c r="X26" i="4"/>
  <c r="Y26" i="4"/>
  <c r="Z26" i="4"/>
  <c r="F27" i="4"/>
  <c r="K27" i="4"/>
  <c r="L27" i="4"/>
  <c r="M27" i="4"/>
  <c r="P27" i="4" s="1"/>
  <c r="N27" i="4"/>
  <c r="O27" i="4"/>
  <c r="U27" i="4"/>
  <c r="V27" i="4"/>
  <c r="W27" i="4"/>
  <c r="X27" i="4"/>
  <c r="Y27" i="4"/>
  <c r="Z27" i="4"/>
  <c r="F28" i="4"/>
  <c r="K28" i="4"/>
  <c r="L28" i="4"/>
  <c r="M28" i="4"/>
  <c r="N28" i="4"/>
  <c r="O28" i="4"/>
  <c r="P28" i="4"/>
  <c r="U28" i="4"/>
  <c r="V28" i="4"/>
  <c r="W28" i="4"/>
  <c r="X28" i="4"/>
  <c r="Y28" i="4"/>
  <c r="Z28" i="4"/>
  <c r="F29" i="4"/>
  <c r="K29" i="4"/>
  <c r="L29" i="4"/>
  <c r="M29" i="4"/>
  <c r="N29" i="4"/>
  <c r="O29" i="4"/>
  <c r="P29" i="4"/>
  <c r="U29" i="4"/>
  <c r="V29" i="4"/>
  <c r="W29" i="4"/>
  <c r="X29" i="4"/>
  <c r="Y29" i="4"/>
  <c r="F30" i="4"/>
  <c r="K30" i="4"/>
  <c r="L30" i="4"/>
  <c r="M30" i="4"/>
  <c r="N30" i="4"/>
  <c r="O30" i="4"/>
  <c r="P30" i="4"/>
  <c r="U30" i="4"/>
  <c r="V30" i="4"/>
  <c r="W30" i="4"/>
  <c r="X30" i="4"/>
  <c r="Y30" i="4"/>
  <c r="F31" i="4"/>
  <c r="K31" i="4"/>
  <c r="L31" i="4"/>
  <c r="M31" i="4"/>
  <c r="N31" i="4"/>
  <c r="P31" i="4" s="1"/>
  <c r="O31" i="4"/>
  <c r="U31" i="4"/>
  <c r="V31" i="4"/>
  <c r="W31" i="4"/>
  <c r="X31" i="4"/>
  <c r="Z31" i="4" s="1"/>
  <c r="Y31" i="4"/>
  <c r="F32" i="4"/>
  <c r="K32" i="4"/>
  <c r="L32" i="4"/>
  <c r="M32" i="4"/>
  <c r="N32" i="4"/>
  <c r="P32" i="4" s="1"/>
  <c r="O32" i="4"/>
  <c r="U32" i="4"/>
  <c r="V32" i="4"/>
  <c r="W32" i="4"/>
  <c r="X32" i="4"/>
  <c r="Y32" i="4"/>
  <c r="Z32" i="4" s="1"/>
  <c r="F33" i="4"/>
  <c r="K33" i="4"/>
  <c r="L33" i="4"/>
  <c r="M33" i="4"/>
  <c r="N33" i="4"/>
  <c r="O33" i="4"/>
  <c r="P33" i="4"/>
  <c r="U33" i="4"/>
  <c r="V33" i="4"/>
  <c r="W33" i="4"/>
  <c r="X33" i="4"/>
  <c r="Y33" i="4"/>
  <c r="Z33" i="4"/>
  <c r="F34" i="4"/>
  <c r="K34" i="4"/>
  <c r="L34" i="4"/>
  <c r="M34" i="4"/>
  <c r="N34" i="4"/>
  <c r="O34" i="4"/>
  <c r="P34" i="4"/>
  <c r="U34" i="4"/>
  <c r="V34" i="4"/>
  <c r="W34" i="4"/>
  <c r="X34" i="4"/>
  <c r="Y34" i="4"/>
  <c r="F35" i="4"/>
  <c r="K35" i="4"/>
  <c r="L35" i="4"/>
  <c r="M35" i="4"/>
  <c r="P35" i="4" s="1"/>
  <c r="N35" i="4"/>
  <c r="O35" i="4"/>
  <c r="U35" i="4"/>
  <c r="V35" i="4"/>
  <c r="W35" i="4"/>
  <c r="X35" i="4"/>
  <c r="Y35" i="4"/>
  <c r="Z35" i="4" s="1"/>
  <c r="F36" i="4"/>
  <c r="K36" i="4"/>
  <c r="L36" i="4"/>
  <c r="M36" i="4"/>
  <c r="N36" i="4"/>
  <c r="O36" i="4"/>
  <c r="U36" i="4"/>
  <c r="V36" i="4"/>
  <c r="W36" i="4"/>
  <c r="Z36" i="4" s="1"/>
  <c r="X36" i="4"/>
  <c r="F37" i="4"/>
  <c r="K37" i="4"/>
  <c r="L37" i="4"/>
  <c r="M37" i="4"/>
  <c r="N37" i="4"/>
  <c r="P37" i="4" s="1"/>
  <c r="O37" i="4"/>
  <c r="U37" i="4"/>
  <c r="V37" i="4"/>
  <c r="W37" i="4"/>
  <c r="Z37" i="4" s="1"/>
  <c r="X37" i="4"/>
  <c r="Y37" i="4"/>
  <c r="F38" i="4"/>
  <c r="K38" i="4"/>
  <c r="L38" i="4"/>
  <c r="M38" i="4"/>
  <c r="P38" i="4" s="1"/>
  <c r="N38" i="4"/>
  <c r="O38" i="4"/>
  <c r="U38" i="4"/>
  <c r="V38" i="4"/>
  <c r="W38" i="4"/>
  <c r="X38" i="4"/>
  <c r="Y38" i="4"/>
  <c r="L39" i="4"/>
  <c r="M39" i="4"/>
  <c r="N39" i="4"/>
  <c r="P39" i="4" s="1"/>
  <c r="O39" i="4"/>
  <c r="U39" i="4"/>
  <c r="V39" i="4"/>
  <c r="W39" i="4"/>
  <c r="X39" i="4"/>
  <c r="Y39" i="4"/>
  <c r="Z39" i="4"/>
  <c r="Z38" i="4" l="1"/>
  <c r="M11" i="4"/>
  <c r="P15" i="4"/>
  <c r="P36" i="4"/>
  <c r="Z25" i="4"/>
  <c r="O11" i="4"/>
  <c r="T11" i="4" s="1"/>
  <c r="Y11" i="4" s="1"/>
  <c r="Z19" i="4"/>
  <c r="K11" i="4"/>
  <c r="P24" i="4"/>
  <c r="P20" i="4"/>
  <c r="N11" i="4"/>
  <c r="S11" i="4" s="1"/>
  <c r="X11" i="4" s="1"/>
  <c r="Z34" i="4"/>
  <c r="Z30" i="4"/>
  <c r="Z29" i="4"/>
  <c r="P25" i="4"/>
  <c r="P14" i="4"/>
  <c r="L11" i="4"/>
  <c r="Q11" i="4" s="1"/>
  <c r="V11" i="4" s="1"/>
  <c r="R11" i="4" l="1"/>
  <c r="P11" i="4"/>
  <c r="U11" i="4" l="1"/>
  <c r="W11" i="4"/>
  <c r="Z11" i="4" s="1"/>
  <c r="AA22" i="4" l="1"/>
  <c r="AB22" i="4" s="1"/>
  <c r="AA15" i="4"/>
  <c r="AB15" i="4" s="1"/>
  <c r="AA26" i="4"/>
  <c r="AB26" i="4" s="1"/>
  <c r="AA33" i="4"/>
  <c r="AB33" i="4" s="1"/>
  <c r="AA13" i="4"/>
  <c r="AB13" i="4" s="1"/>
  <c r="AA11" i="4"/>
  <c r="AA39" i="4"/>
  <c r="AB39" i="4" s="1"/>
  <c r="AA32" i="4"/>
  <c r="AB32" i="4" s="1"/>
  <c r="AA20" i="4"/>
  <c r="AB20" i="4" s="1"/>
  <c r="AA37" i="4"/>
  <c r="AB37" i="4" s="1"/>
  <c r="AA28" i="4"/>
  <c r="AB28" i="4" s="1"/>
  <c r="AA16" i="4"/>
  <c r="AB16" i="4" s="1"/>
  <c r="AA24" i="4"/>
  <c r="AB24" i="4" s="1"/>
  <c r="AA31" i="4"/>
  <c r="AB31" i="4" s="1"/>
  <c r="AA18" i="4"/>
  <c r="AB18" i="4" s="1"/>
  <c r="AA23" i="4"/>
  <c r="AB23" i="4" s="1"/>
  <c r="AA21" i="4"/>
  <c r="AB21" i="4" s="1"/>
  <c r="AA27" i="4"/>
  <c r="AB27" i="4" s="1"/>
  <c r="AA14" i="4"/>
  <c r="AB14" i="4" s="1"/>
  <c r="AA17" i="4"/>
  <c r="AB17" i="4" s="1"/>
  <c r="AA36" i="4"/>
  <c r="AB36" i="4" s="1"/>
  <c r="AA35" i="4"/>
  <c r="AB35" i="4" s="1"/>
  <c r="AA12" i="4"/>
  <c r="AB12" i="4" s="1"/>
  <c r="AA19" i="4"/>
  <c r="AB19" i="4" s="1"/>
  <c r="AA25" i="4"/>
  <c r="AB25" i="4" s="1"/>
  <c r="AA29" i="4"/>
  <c r="AB29" i="4" s="1"/>
  <c r="AA30" i="4"/>
  <c r="AB30" i="4" s="1"/>
  <c r="AA38" i="4"/>
  <c r="AB38" i="4" s="1"/>
  <c r="AA34" i="4"/>
  <c r="AB34" i="4" s="1"/>
  <c r="AE27" i="4" l="1"/>
  <c r="AC27" i="4"/>
  <c r="AD27" i="4"/>
  <c r="AF27" i="4"/>
  <c r="AE18" i="4"/>
  <c r="AC18" i="4"/>
  <c r="AD18" i="4"/>
  <c r="AF18" i="4"/>
  <c r="AC37" i="4"/>
  <c r="AD37" i="4"/>
  <c r="AE37" i="4"/>
  <c r="AF37" i="4"/>
  <c r="AC19" i="4"/>
  <c r="AE19" i="4"/>
  <c r="AF19" i="4"/>
  <c r="AD19" i="4"/>
  <c r="AC17" i="4"/>
  <c r="AD17" i="4"/>
  <c r="AE17" i="4"/>
  <c r="AF17" i="4"/>
  <c r="AC21" i="4"/>
  <c r="AD21" i="4"/>
  <c r="AE21" i="4"/>
  <c r="AF21" i="4"/>
  <c r="AE31" i="4"/>
  <c r="AC31" i="4"/>
  <c r="AD31" i="4"/>
  <c r="AF31" i="4"/>
  <c r="AC16" i="4"/>
  <c r="AD16" i="4"/>
  <c r="AE16" i="4"/>
  <c r="AF16" i="4"/>
  <c r="AD34" i="4"/>
  <c r="AE34" i="4"/>
  <c r="AF34" i="4"/>
  <c r="AC34" i="4"/>
  <c r="AF32" i="4"/>
  <c r="AC32" i="4"/>
  <c r="AD32" i="4"/>
  <c r="AE32" i="4"/>
  <c r="AC26" i="4"/>
  <c r="AD26" i="4"/>
  <c r="AE26" i="4"/>
  <c r="AF26" i="4"/>
  <c r="AD14" i="4"/>
  <c r="AE14" i="4"/>
  <c r="AF14" i="4"/>
  <c r="AC14" i="4"/>
  <c r="AE23" i="4"/>
  <c r="AF23" i="4"/>
  <c r="AC23" i="4"/>
  <c r="AD23" i="4"/>
  <c r="AE24" i="4"/>
  <c r="AF24" i="4"/>
  <c r="AC24" i="4"/>
  <c r="AD24" i="4"/>
  <c r="AC28" i="4"/>
  <c r="AD28" i="4"/>
  <c r="AF28" i="4"/>
  <c r="AE28" i="4"/>
  <c r="AC20" i="4"/>
  <c r="AE20" i="4"/>
  <c r="AF20" i="4"/>
  <c r="AD20" i="4"/>
  <c r="AC38" i="4"/>
  <c r="AD38" i="4"/>
  <c r="AE38" i="4"/>
  <c r="AF38" i="4"/>
  <c r="AD30" i="4"/>
  <c r="AE30" i="4"/>
  <c r="AC30" i="4"/>
  <c r="AF30" i="4"/>
  <c r="AD39" i="4"/>
  <c r="AC39" i="4"/>
  <c r="AE39" i="4"/>
  <c r="AF39" i="4"/>
  <c r="AC29" i="4"/>
  <c r="AD29" i="4"/>
  <c r="AE29" i="4"/>
  <c r="AF29" i="4"/>
  <c r="AC25" i="4"/>
  <c r="AD25" i="4"/>
  <c r="AE25" i="4"/>
  <c r="AF25" i="4"/>
  <c r="AF13" i="4"/>
  <c r="AC13" i="4"/>
  <c r="AD13" i="4"/>
  <c r="AE13" i="4"/>
  <c r="AF33" i="4"/>
  <c r="AC33" i="4"/>
  <c r="AD33" i="4"/>
  <c r="AE33" i="4"/>
  <c r="AF12" i="4"/>
  <c r="AC12" i="4"/>
  <c r="AD12" i="4"/>
  <c r="AE12" i="4"/>
  <c r="AD35" i="4"/>
  <c r="AE35" i="4"/>
  <c r="AF35" i="4"/>
  <c r="AC35" i="4"/>
  <c r="AD15" i="4"/>
  <c r="AE15" i="4"/>
  <c r="AF15" i="4"/>
  <c r="AC15" i="4"/>
  <c r="AC36" i="4"/>
  <c r="AF36" i="4"/>
  <c r="AD36" i="4"/>
  <c r="AE36" i="4"/>
  <c r="AE22" i="4"/>
  <c r="AC22" i="4"/>
  <c r="AF22" i="4"/>
  <c r="AD22" i="4"/>
  <c r="AE11" i="4" l="1"/>
  <c r="AD11" i="4"/>
  <c r="AI14" i="4" s="1"/>
  <c r="AC11" i="4"/>
  <c r="AD5" i="4" s="1"/>
  <c r="AD6" i="4" s="1"/>
  <c r="AS11" i="4" s="1"/>
  <c r="AH25" i="4"/>
  <c r="AI30" i="4" l="1"/>
  <c r="AK30" i="4" s="1"/>
  <c r="AI17" i="4"/>
  <c r="AI15" i="4"/>
  <c r="AI35" i="4"/>
  <c r="AI28" i="4"/>
  <c r="AH15" i="4"/>
  <c r="AI33" i="4"/>
  <c r="AI27" i="4"/>
  <c r="AJ27" i="4" s="1"/>
  <c r="AI22" i="4"/>
  <c r="AI36" i="4"/>
  <c r="AI16" i="4"/>
  <c r="AK16" i="4" s="1"/>
  <c r="AI20" i="4"/>
  <c r="AI23" i="4"/>
  <c r="AK23" i="4" s="1"/>
  <c r="AJ14" i="4"/>
  <c r="AK14" i="4"/>
  <c r="AJ35" i="4"/>
  <c r="AK35" i="4"/>
  <c r="AH32" i="4"/>
  <c r="AH28" i="4"/>
  <c r="AK28" i="4" s="1"/>
  <c r="AH35" i="4"/>
  <c r="AH36" i="4"/>
  <c r="AH30" i="4"/>
  <c r="AH20" i="4"/>
  <c r="AH23" i="4"/>
  <c r="AI18" i="4"/>
  <c r="AH34" i="4"/>
  <c r="AI31" i="4"/>
  <c r="AH13" i="4"/>
  <c r="AI29" i="4"/>
  <c r="AI37" i="4"/>
  <c r="AH14" i="4"/>
  <c r="AH38" i="4"/>
  <c r="AH31" i="4"/>
  <c r="AJ15" i="4"/>
  <c r="AK15" i="4"/>
  <c r="AI13" i="4"/>
  <c r="AI32" i="4"/>
  <c r="AI38" i="4"/>
  <c r="AH39" i="4"/>
  <c r="AH19" i="4"/>
  <c r="AI21" i="4"/>
  <c r="AI19" i="4"/>
  <c r="AH17" i="4"/>
  <c r="AH27" i="4"/>
  <c r="AH26" i="4"/>
  <c r="AH24" i="4"/>
  <c r="AI26" i="4"/>
  <c r="AI39" i="4"/>
  <c r="AF11" i="4"/>
  <c r="AH12" i="4"/>
  <c r="AH18" i="4"/>
  <c r="AH16" i="4"/>
  <c r="AI34" i="4"/>
  <c r="AI25" i="4"/>
  <c r="AI24" i="4"/>
  <c r="AH21" i="4"/>
  <c r="AH33" i="4"/>
  <c r="AH22" i="4"/>
  <c r="AH37" i="4"/>
  <c r="AI12" i="4"/>
  <c r="AH29" i="4"/>
  <c r="AJ22" i="4" l="1"/>
  <c r="AJ30" i="4"/>
  <c r="AJ36" i="4"/>
  <c r="AK17" i="4"/>
  <c r="AJ28" i="4"/>
  <c r="AJ16" i="4"/>
  <c r="AK27" i="4"/>
  <c r="AJ33" i="4"/>
  <c r="AK36" i="4"/>
  <c r="AJ23" i="4"/>
  <c r="AJ20" i="4"/>
  <c r="AJ17" i="4"/>
  <c r="AK22" i="4"/>
  <c r="AM27" i="4"/>
  <c r="AN27" i="4" s="1"/>
  <c r="AO27" i="4" s="1"/>
  <c r="AP27" i="4" s="1"/>
  <c r="AM26" i="4"/>
  <c r="AN26" i="4" s="1"/>
  <c r="AO26" i="4" s="1"/>
  <c r="AM25" i="4"/>
  <c r="AN25" i="4" s="1"/>
  <c r="AO25" i="4" s="1"/>
  <c r="AM22" i="4"/>
  <c r="AN22" i="4" s="1"/>
  <c r="AO22" i="4" s="1"/>
  <c r="AP22" i="4" s="1"/>
  <c r="AM14" i="4"/>
  <c r="AN14" i="4" s="1"/>
  <c r="AO14" i="4" s="1"/>
  <c r="AP14" i="4" s="1"/>
  <c r="AM32" i="4"/>
  <c r="AN32" i="4" s="1"/>
  <c r="AO32" i="4" s="1"/>
  <c r="AM16" i="4"/>
  <c r="AN16" i="4" s="1"/>
  <c r="AO16" i="4" s="1"/>
  <c r="AP16" i="4" s="1"/>
  <c r="AM35" i="4"/>
  <c r="AN35" i="4" s="1"/>
  <c r="AO35" i="4" s="1"/>
  <c r="AP35" i="4" s="1"/>
  <c r="AM34" i="4"/>
  <c r="AN34" i="4" s="1"/>
  <c r="AO34" i="4" s="1"/>
  <c r="AM13" i="4"/>
  <c r="AN13" i="4" s="1"/>
  <c r="AO13" i="4" s="1"/>
  <c r="AM33" i="4"/>
  <c r="AN33" i="4" s="1"/>
  <c r="AO33" i="4" s="1"/>
  <c r="AM19" i="4"/>
  <c r="AN19" i="4" s="1"/>
  <c r="AO19" i="4" s="1"/>
  <c r="AM23" i="4"/>
  <c r="AN23" i="4" s="1"/>
  <c r="AO23" i="4" s="1"/>
  <c r="AP23" i="4" s="1"/>
  <c r="AM15" i="4"/>
  <c r="AN15" i="4" s="1"/>
  <c r="AO15" i="4" s="1"/>
  <c r="AP15" i="4" s="1"/>
  <c r="AM12" i="4"/>
  <c r="AN12" i="4" s="1"/>
  <c r="AO12" i="4" s="1"/>
  <c r="AM31" i="4"/>
  <c r="AN31" i="4" s="1"/>
  <c r="AO31" i="4" s="1"/>
  <c r="AM38" i="4"/>
  <c r="AN38" i="4" s="1"/>
  <c r="AO38" i="4" s="1"/>
  <c r="AM29" i="4"/>
  <c r="AN29" i="4" s="1"/>
  <c r="AO29" i="4" s="1"/>
  <c r="AM30" i="4"/>
  <c r="AN30" i="4" s="1"/>
  <c r="AO30" i="4" s="1"/>
  <c r="AP30" i="4" s="1"/>
  <c r="AM36" i="4"/>
  <c r="AN36" i="4" s="1"/>
  <c r="AO36" i="4" s="1"/>
  <c r="AP36" i="4" s="1"/>
  <c r="AM17" i="4"/>
  <c r="AN17" i="4" s="1"/>
  <c r="AO17" i="4" s="1"/>
  <c r="AP17" i="4" s="1"/>
  <c r="AM24" i="4"/>
  <c r="AN24" i="4" s="1"/>
  <c r="AO24" i="4" s="1"/>
  <c r="AM37" i="4"/>
  <c r="AN37" i="4" s="1"/>
  <c r="AO37" i="4" s="1"/>
  <c r="AM28" i="4"/>
  <c r="AN28" i="4" s="1"/>
  <c r="AO28" i="4" s="1"/>
  <c r="AP28" i="4" s="1"/>
  <c r="AM39" i="4"/>
  <c r="AN39" i="4" s="1"/>
  <c r="AO39" i="4" s="1"/>
  <c r="AM18" i="4"/>
  <c r="AN18" i="4" s="1"/>
  <c r="AO18" i="4" s="1"/>
  <c r="AM21" i="4"/>
  <c r="AN21" i="4" s="1"/>
  <c r="AO21" i="4" s="1"/>
  <c r="AM20" i="4"/>
  <c r="AN20" i="4" s="1"/>
  <c r="AO20" i="4" s="1"/>
  <c r="AK20" i="4"/>
  <c r="AJ18" i="4"/>
  <c r="AK18" i="4"/>
  <c r="AK24" i="4"/>
  <c r="AJ24" i="4"/>
  <c r="AK38" i="4"/>
  <c r="AJ38" i="4"/>
  <c r="AJ32" i="4"/>
  <c r="AK32" i="4"/>
  <c r="AJ13" i="4"/>
  <c r="AK13" i="4"/>
  <c r="AH11" i="4"/>
  <c r="AJ39" i="4"/>
  <c r="AK39" i="4"/>
  <c r="AJ26" i="4"/>
  <c r="AK26" i="4"/>
  <c r="AP26" i="4" s="1"/>
  <c r="AJ37" i="4"/>
  <c r="AK37" i="4"/>
  <c r="AP37" i="4" s="1"/>
  <c r="AJ25" i="4"/>
  <c r="AK25" i="4"/>
  <c r="AK34" i="4"/>
  <c r="AJ34" i="4"/>
  <c r="AK12" i="4"/>
  <c r="AJ12" i="4"/>
  <c r="AI11" i="4"/>
  <c r="AK29" i="4"/>
  <c r="AJ29" i="4"/>
  <c r="AJ19" i="4"/>
  <c r="AK19" i="4"/>
  <c r="AK33" i="4"/>
  <c r="AJ21" i="4"/>
  <c r="AK21" i="4"/>
  <c r="AJ31" i="4"/>
  <c r="AK31" i="4"/>
  <c r="AP20" i="4" l="1"/>
  <c r="AP25" i="4"/>
  <c r="AP24" i="4"/>
  <c r="AP29" i="4"/>
  <c r="AP18" i="4"/>
  <c r="AP34" i="4"/>
  <c r="AP21" i="4"/>
  <c r="AP38" i="4"/>
  <c r="AK11" i="4"/>
  <c r="AP12" i="4"/>
  <c r="AP33" i="4"/>
  <c r="AP19" i="4"/>
  <c r="AP31" i="4"/>
  <c r="AP39" i="4"/>
  <c r="AP13" i="4"/>
  <c r="AP32" i="4"/>
  <c r="AP11" i="4" l="1"/>
  <c r="AQ12" i="4"/>
  <c r="AS12" i="4" s="1"/>
  <c r="AT12" i="4" s="1"/>
  <c r="AQ32" i="4"/>
  <c r="AS32" i="4" s="1"/>
  <c r="AT32" i="4" s="1"/>
  <c r="AQ13" i="4"/>
  <c r="AS13" i="4" s="1"/>
  <c r="AT13" i="4" s="1"/>
  <c r="AQ39" i="4"/>
  <c r="AS39" i="4" s="1"/>
  <c r="AT39" i="4" s="1"/>
  <c r="AQ31" i="4"/>
  <c r="AS31" i="4" s="1"/>
  <c r="AT31" i="4" s="1"/>
  <c r="AQ11" i="4" l="1"/>
  <c r="AQ35" i="4"/>
  <c r="AS35" i="4" s="1"/>
  <c r="AT35" i="4" s="1"/>
  <c r="AQ30" i="4"/>
  <c r="AS30" i="4" s="1"/>
  <c r="AT30" i="4" s="1"/>
  <c r="AQ17" i="4"/>
  <c r="AS17" i="4" s="1"/>
  <c r="AT17" i="4" s="1"/>
  <c r="AQ15" i="4"/>
  <c r="AS15" i="4" s="1"/>
  <c r="AT15" i="4" s="1"/>
  <c r="AQ28" i="4"/>
  <c r="AS28" i="4" s="1"/>
  <c r="AT28" i="4" s="1"/>
  <c r="AQ21" i="4"/>
  <c r="AS21" i="4" s="1"/>
  <c r="AT21" i="4" s="1"/>
  <c r="AQ22" i="4"/>
  <c r="AS22" i="4" s="1"/>
  <c r="AT22" i="4" s="1"/>
  <c r="AQ34" i="4"/>
  <c r="AS34" i="4" s="1"/>
  <c r="AT34" i="4" s="1"/>
  <c r="AQ29" i="4"/>
  <c r="AS29" i="4" s="1"/>
  <c r="AT29" i="4" s="1"/>
  <c r="AQ23" i="4"/>
  <c r="AS23" i="4" s="1"/>
  <c r="AT23" i="4" s="1"/>
  <c r="AQ16" i="4"/>
  <c r="AS16" i="4" s="1"/>
  <c r="AT16" i="4" s="1"/>
  <c r="AQ27" i="4"/>
  <c r="AS27" i="4" s="1"/>
  <c r="AT27" i="4" s="1"/>
  <c r="AQ20" i="4"/>
  <c r="AS20" i="4" s="1"/>
  <c r="AT20" i="4" s="1"/>
  <c r="AQ14" i="4"/>
  <c r="AS14" i="4" s="1"/>
  <c r="AT14" i="4" s="1"/>
  <c r="AQ26" i="4"/>
  <c r="AS26" i="4" s="1"/>
  <c r="AT26" i="4" s="1"/>
  <c r="AQ36" i="4"/>
  <c r="AS36" i="4" s="1"/>
  <c r="AT36" i="4" s="1"/>
  <c r="AQ18" i="4"/>
  <c r="AS18" i="4" s="1"/>
  <c r="AT18" i="4" s="1"/>
  <c r="AQ24" i="4"/>
  <c r="AS24" i="4" s="1"/>
  <c r="AT24" i="4" s="1"/>
  <c r="AQ37" i="4"/>
  <c r="AS37" i="4" s="1"/>
  <c r="AT37" i="4" s="1"/>
  <c r="AQ25" i="4"/>
  <c r="AS25" i="4" s="1"/>
  <c r="AT25" i="4" s="1"/>
  <c r="AQ38" i="4"/>
  <c r="AS38" i="4" s="1"/>
  <c r="AT38" i="4" s="1"/>
  <c r="AQ19" i="4"/>
  <c r="AS19" i="4" s="1"/>
  <c r="AT19" i="4" s="1"/>
  <c r="AQ33" i="4"/>
  <c r="AS33" i="4" s="1"/>
  <c r="AT33" i="4" s="1"/>
  <c r="AT11" i="4" l="1"/>
  <c r="AU33" i="4" s="1"/>
  <c r="AU34" i="4" l="1"/>
  <c r="AU23" i="4"/>
  <c r="AU20" i="4"/>
  <c r="AU25" i="4"/>
  <c r="AU17" i="4"/>
  <c r="AU19" i="4"/>
  <c r="AU26" i="4"/>
  <c r="AU11" i="4"/>
  <c r="AU39" i="4"/>
  <c r="AU31" i="4"/>
  <c r="AU12" i="4"/>
  <c r="AU13" i="4"/>
  <c r="AU32" i="4"/>
  <c r="AU16" i="4"/>
  <c r="AU24" i="4"/>
  <c r="AU35" i="4"/>
  <c r="AU15" i="4"/>
  <c r="AU22" i="4"/>
  <c r="AU14" i="4"/>
  <c r="AU18" i="4"/>
  <c r="AU37" i="4"/>
  <c r="AU21" i="4"/>
  <c r="AU30" i="4"/>
  <c r="AU29" i="4"/>
  <c r="AU38" i="4"/>
  <c r="AU27" i="4"/>
  <c r="AU28" i="4"/>
  <c r="AU36" i="4"/>
  <c r="B11" i="3" l="1"/>
  <c r="C11" i="3"/>
  <c r="D11" i="3"/>
  <c r="E11" i="3"/>
  <c r="F11" i="3" s="1"/>
  <c r="G11" i="3"/>
  <c r="H11" i="3"/>
  <c r="I11" i="3"/>
  <c r="J11" i="3"/>
  <c r="F12" i="3"/>
  <c r="K12" i="3"/>
  <c r="L12" i="3"/>
  <c r="M12" i="3"/>
  <c r="N12" i="3"/>
  <c r="N11" i="3" s="1"/>
  <c r="S11" i="3" s="1"/>
  <c r="X11" i="3" s="1"/>
  <c r="O12" i="3"/>
  <c r="O11" i="3" s="1"/>
  <c r="T11" i="3" s="1"/>
  <c r="Y11" i="3" s="1"/>
  <c r="P12" i="3"/>
  <c r="U12" i="3"/>
  <c r="V12" i="3"/>
  <c r="W12" i="3"/>
  <c r="X12" i="3"/>
  <c r="Y12" i="3"/>
  <c r="F13" i="3"/>
  <c r="K13" i="3"/>
  <c r="L13" i="3"/>
  <c r="M13" i="3"/>
  <c r="N13" i="3"/>
  <c r="O13" i="3"/>
  <c r="P13" i="3"/>
  <c r="U13" i="3"/>
  <c r="V13" i="3"/>
  <c r="W13" i="3"/>
  <c r="X13" i="3"/>
  <c r="Z13" i="3" s="1"/>
  <c r="Y13" i="3"/>
  <c r="F14" i="3"/>
  <c r="K14" i="3"/>
  <c r="L14" i="3"/>
  <c r="M14" i="3"/>
  <c r="N14" i="3"/>
  <c r="O14" i="3"/>
  <c r="U14" i="3"/>
  <c r="V14" i="3"/>
  <c r="W14" i="3"/>
  <c r="X14" i="3"/>
  <c r="Y14" i="3"/>
  <c r="Z14" i="3"/>
  <c r="F15" i="3"/>
  <c r="K15" i="3"/>
  <c r="L15" i="3"/>
  <c r="M15" i="3"/>
  <c r="P15" i="3" s="1"/>
  <c r="N15" i="3"/>
  <c r="O15" i="3"/>
  <c r="U15" i="3"/>
  <c r="V15" i="3"/>
  <c r="W15" i="3"/>
  <c r="X15" i="3"/>
  <c r="Y15" i="3"/>
  <c r="Z15" i="3"/>
  <c r="F16" i="3"/>
  <c r="K16" i="3"/>
  <c r="L16" i="3"/>
  <c r="M16" i="3"/>
  <c r="N16" i="3"/>
  <c r="O16" i="3"/>
  <c r="P16" i="3"/>
  <c r="U16" i="3"/>
  <c r="V16" i="3"/>
  <c r="W16" i="3"/>
  <c r="X16" i="3"/>
  <c r="Y16" i="3"/>
  <c r="Z16" i="3"/>
  <c r="F17" i="3"/>
  <c r="K17" i="3"/>
  <c r="L17" i="3"/>
  <c r="M17" i="3"/>
  <c r="N17" i="3"/>
  <c r="O17" i="3"/>
  <c r="P17" i="3"/>
  <c r="U17" i="3"/>
  <c r="V17" i="3"/>
  <c r="W17" i="3"/>
  <c r="X17" i="3"/>
  <c r="Y17" i="3"/>
  <c r="F18" i="3"/>
  <c r="K18" i="3"/>
  <c r="L18" i="3"/>
  <c r="M18" i="3"/>
  <c r="N18" i="3"/>
  <c r="O18" i="3"/>
  <c r="P18" i="3"/>
  <c r="U18" i="3"/>
  <c r="V18" i="3"/>
  <c r="W18" i="3"/>
  <c r="Z18" i="3" s="1"/>
  <c r="X18" i="3"/>
  <c r="Y18" i="3"/>
  <c r="F19" i="3"/>
  <c r="K19" i="3"/>
  <c r="L19" i="3"/>
  <c r="M19" i="3"/>
  <c r="N19" i="3"/>
  <c r="P19" i="3" s="1"/>
  <c r="O19" i="3"/>
  <c r="U19" i="3"/>
  <c r="V19" i="3"/>
  <c r="W19" i="3"/>
  <c r="X19" i="3"/>
  <c r="Y19" i="3"/>
  <c r="Z19" i="3"/>
  <c r="F20" i="3"/>
  <c r="K20" i="3"/>
  <c r="L20" i="3"/>
  <c r="M20" i="3"/>
  <c r="N20" i="3"/>
  <c r="O20" i="3"/>
  <c r="P20" i="3"/>
  <c r="U20" i="3"/>
  <c r="V20" i="3"/>
  <c r="W20" i="3"/>
  <c r="Z20" i="3" s="1"/>
  <c r="X20" i="3"/>
  <c r="Y20" i="3"/>
  <c r="F21" i="3"/>
  <c r="K21" i="3"/>
  <c r="L21" i="3"/>
  <c r="M21" i="3"/>
  <c r="N21" i="3"/>
  <c r="P21" i="3" s="1"/>
  <c r="O21" i="3"/>
  <c r="U21" i="3"/>
  <c r="V21" i="3"/>
  <c r="W21" i="3"/>
  <c r="X21" i="3"/>
  <c r="Y21" i="3"/>
  <c r="F22" i="3"/>
  <c r="K22" i="3"/>
  <c r="L22" i="3"/>
  <c r="M22" i="3"/>
  <c r="N22" i="3"/>
  <c r="O22" i="3"/>
  <c r="P22" i="3"/>
  <c r="U22" i="3"/>
  <c r="V22" i="3"/>
  <c r="W22" i="3"/>
  <c r="X22" i="3"/>
  <c r="Y22" i="3"/>
  <c r="Z22" i="3" s="1"/>
  <c r="F23" i="3"/>
  <c r="K23" i="3"/>
  <c r="L23" i="3"/>
  <c r="M23" i="3"/>
  <c r="N23" i="3"/>
  <c r="O23" i="3"/>
  <c r="U23" i="3"/>
  <c r="V23" i="3"/>
  <c r="W23" i="3"/>
  <c r="X23" i="3"/>
  <c r="Y23" i="3"/>
  <c r="F24" i="3"/>
  <c r="K24" i="3"/>
  <c r="L24" i="3"/>
  <c r="M24" i="3"/>
  <c r="N24" i="3"/>
  <c r="O24" i="3"/>
  <c r="U24" i="3"/>
  <c r="V24" i="3"/>
  <c r="W24" i="3"/>
  <c r="X24" i="3"/>
  <c r="Y24" i="3"/>
  <c r="Z24" i="3"/>
  <c r="F25" i="3"/>
  <c r="K25" i="3"/>
  <c r="L25" i="3"/>
  <c r="M25" i="3"/>
  <c r="P25" i="3" s="1"/>
  <c r="N25" i="3"/>
  <c r="O25" i="3"/>
  <c r="U25" i="3"/>
  <c r="V25" i="3"/>
  <c r="W25" i="3"/>
  <c r="X25" i="3"/>
  <c r="Y25" i="3"/>
  <c r="Z25" i="3"/>
  <c r="F26" i="3"/>
  <c r="K26" i="3"/>
  <c r="L26" i="3"/>
  <c r="M26" i="3"/>
  <c r="N26" i="3"/>
  <c r="O26" i="3"/>
  <c r="P26" i="3"/>
  <c r="U26" i="3"/>
  <c r="V26" i="3"/>
  <c r="W26" i="3"/>
  <c r="X26" i="3"/>
  <c r="Y26" i="3"/>
  <c r="Z26" i="3"/>
  <c r="F27" i="3"/>
  <c r="K27" i="3"/>
  <c r="L27" i="3"/>
  <c r="M27" i="3"/>
  <c r="N27" i="3"/>
  <c r="O27" i="3"/>
  <c r="U27" i="3"/>
  <c r="V27" i="3"/>
  <c r="W27" i="3"/>
  <c r="X27" i="3"/>
  <c r="Y27" i="3"/>
  <c r="Z27" i="3"/>
  <c r="F28" i="3"/>
  <c r="K28" i="3"/>
  <c r="L28" i="3"/>
  <c r="M28" i="3"/>
  <c r="N28" i="3"/>
  <c r="O28" i="3"/>
  <c r="P28" i="3"/>
  <c r="U28" i="3"/>
  <c r="V28" i="3"/>
  <c r="W28" i="3"/>
  <c r="Z28" i="3" s="1"/>
  <c r="X28" i="3"/>
  <c r="Y28" i="3"/>
  <c r="F29" i="3"/>
  <c r="K29" i="3"/>
  <c r="L29" i="3"/>
  <c r="M29" i="3"/>
  <c r="N29" i="3"/>
  <c r="O29" i="3"/>
  <c r="U29" i="3"/>
  <c r="V29" i="3"/>
  <c r="W29" i="3"/>
  <c r="Z29" i="3" s="1"/>
  <c r="X29" i="3"/>
  <c r="Y29" i="3"/>
  <c r="F30" i="3"/>
  <c r="K30" i="3"/>
  <c r="L30" i="3"/>
  <c r="M30" i="3"/>
  <c r="P30" i="3" s="1"/>
  <c r="N30" i="3"/>
  <c r="O30" i="3"/>
  <c r="U30" i="3"/>
  <c r="V30" i="3"/>
  <c r="W30" i="3"/>
  <c r="X30" i="3"/>
  <c r="Y30" i="3"/>
  <c r="Z30" i="3"/>
  <c r="F31" i="3"/>
  <c r="K31" i="3"/>
  <c r="L31" i="3"/>
  <c r="M31" i="3"/>
  <c r="P31" i="3" s="1"/>
  <c r="N31" i="3"/>
  <c r="O31" i="3"/>
  <c r="U31" i="3"/>
  <c r="V31" i="3"/>
  <c r="W31" i="3"/>
  <c r="X31" i="3"/>
  <c r="Y31" i="3"/>
  <c r="Z31" i="3"/>
  <c r="F32" i="3"/>
  <c r="K32" i="3"/>
  <c r="L32" i="3"/>
  <c r="M32" i="3"/>
  <c r="N32" i="3"/>
  <c r="O32" i="3"/>
  <c r="P32" i="3"/>
  <c r="U32" i="3"/>
  <c r="V32" i="3"/>
  <c r="W32" i="3"/>
  <c r="Z32" i="3" s="1"/>
  <c r="X32" i="3"/>
  <c r="Y32" i="3"/>
  <c r="F33" i="3"/>
  <c r="K33" i="3"/>
  <c r="L33" i="3"/>
  <c r="M33" i="3"/>
  <c r="N33" i="3"/>
  <c r="O33" i="3"/>
  <c r="P33" i="3"/>
  <c r="U33" i="3"/>
  <c r="V33" i="3"/>
  <c r="W33" i="3"/>
  <c r="Z33" i="3" s="1"/>
  <c r="X33" i="3"/>
  <c r="Y33" i="3"/>
  <c r="F34" i="3"/>
  <c r="K34" i="3"/>
  <c r="L34" i="3"/>
  <c r="M34" i="3"/>
  <c r="N34" i="3"/>
  <c r="O34" i="3"/>
  <c r="P34" i="3"/>
  <c r="U34" i="3"/>
  <c r="V34" i="3"/>
  <c r="W34" i="3"/>
  <c r="X34" i="3"/>
  <c r="Y34" i="3"/>
  <c r="Z34" i="3"/>
  <c r="F35" i="3"/>
  <c r="K35" i="3"/>
  <c r="L35" i="3"/>
  <c r="M35" i="3"/>
  <c r="N35" i="3"/>
  <c r="O35" i="3"/>
  <c r="U35" i="3"/>
  <c r="V35" i="3"/>
  <c r="W35" i="3"/>
  <c r="X35" i="3"/>
  <c r="Y35" i="3"/>
  <c r="Z35" i="3"/>
  <c r="F36" i="3"/>
  <c r="K36" i="3"/>
  <c r="L36" i="3"/>
  <c r="M36" i="3"/>
  <c r="N36" i="3"/>
  <c r="O36" i="3"/>
  <c r="P36" i="3"/>
  <c r="U36" i="3"/>
  <c r="V36" i="3"/>
  <c r="W36" i="3"/>
  <c r="Z36" i="3" s="1"/>
  <c r="X36" i="3"/>
  <c r="F37" i="3"/>
  <c r="K37" i="3"/>
  <c r="L37" i="3"/>
  <c r="M37" i="3"/>
  <c r="N37" i="3"/>
  <c r="O37" i="3"/>
  <c r="P37" i="3"/>
  <c r="U37" i="3"/>
  <c r="V37" i="3"/>
  <c r="W37" i="3"/>
  <c r="X37" i="3"/>
  <c r="Y37" i="3"/>
  <c r="F38" i="3"/>
  <c r="K38" i="3"/>
  <c r="L38" i="3"/>
  <c r="M38" i="3"/>
  <c r="N38" i="3"/>
  <c r="O38" i="3"/>
  <c r="P38" i="3"/>
  <c r="U38" i="3"/>
  <c r="V38" i="3"/>
  <c r="W38" i="3"/>
  <c r="X38" i="3"/>
  <c r="Y38" i="3"/>
  <c r="F39" i="3"/>
  <c r="L39" i="3"/>
  <c r="M39" i="3"/>
  <c r="N39" i="3"/>
  <c r="O39" i="3"/>
  <c r="P39" i="3"/>
  <c r="U39" i="3"/>
  <c r="V39" i="3"/>
  <c r="W39" i="3"/>
  <c r="Z39" i="3" s="1"/>
  <c r="X39" i="3"/>
  <c r="Y39" i="3"/>
  <c r="F40" i="3"/>
  <c r="L40" i="3"/>
  <c r="M40" i="3"/>
  <c r="N40" i="3"/>
  <c r="O40" i="3"/>
  <c r="P40" i="3"/>
  <c r="U40" i="3"/>
  <c r="V40" i="3"/>
  <c r="W40" i="3"/>
  <c r="X40" i="3"/>
  <c r="Y40" i="3"/>
  <c r="F41" i="3"/>
  <c r="L41" i="3"/>
  <c r="M41" i="3"/>
  <c r="N41" i="3"/>
  <c r="O41" i="3"/>
  <c r="P41" i="3"/>
  <c r="U41" i="3"/>
  <c r="V41" i="3"/>
  <c r="W41" i="3"/>
  <c r="X41" i="3"/>
  <c r="Y41" i="3"/>
  <c r="Z41" i="3"/>
  <c r="F42" i="3"/>
  <c r="L42" i="3"/>
  <c r="M42" i="3"/>
  <c r="N42" i="3"/>
  <c r="O42" i="3"/>
  <c r="P42" i="3"/>
  <c r="U42" i="3"/>
  <c r="V42" i="3"/>
  <c r="W42" i="3"/>
  <c r="X42" i="3"/>
  <c r="Y42" i="3"/>
  <c r="F43" i="3"/>
  <c r="L43" i="3"/>
  <c r="M43" i="3"/>
  <c r="N43" i="3"/>
  <c r="P43" i="3" s="1"/>
  <c r="O43" i="3"/>
  <c r="U43" i="3"/>
  <c r="V43" i="3"/>
  <c r="W43" i="3"/>
  <c r="X43" i="3"/>
  <c r="Y43" i="3"/>
  <c r="Z43" i="3"/>
  <c r="Z42" i="3" l="1"/>
  <c r="P23" i="3"/>
  <c r="Z21" i="3"/>
  <c r="P14" i="3"/>
  <c r="Z12" i="3"/>
  <c r="Z17" i="3"/>
  <c r="Z38" i="3"/>
  <c r="P27" i="3"/>
  <c r="M11" i="3"/>
  <c r="L11" i="3"/>
  <c r="Q11" i="3" s="1"/>
  <c r="V11" i="3" s="1"/>
  <c r="K11" i="3"/>
  <c r="P24" i="3"/>
  <c r="P35" i="3"/>
  <c r="Z37" i="3"/>
  <c r="Z40" i="3"/>
  <c r="P29" i="3"/>
  <c r="Z23" i="3"/>
  <c r="R11" i="3" l="1"/>
  <c r="P11" i="3"/>
  <c r="W11" i="3" l="1"/>
  <c r="Z11" i="3" s="1"/>
  <c r="U11" i="3"/>
  <c r="AA11" i="3" l="1"/>
  <c r="AA31" i="3"/>
  <c r="AB31" i="3" s="1"/>
  <c r="AA34" i="3"/>
  <c r="AB34" i="3" s="1"/>
  <c r="AA24" i="3"/>
  <c r="AB24" i="3" s="1"/>
  <c r="AA43" i="3"/>
  <c r="AB43" i="3" s="1"/>
  <c r="AA19" i="3"/>
  <c r="AB19" i="3" s="1"/>
  <c r="AA16" i="3"/>
  <c r="AB16" i="3" s="1"/>
  <c r="AA35" i="3"/>
  <c r="AB35" i="3" s="1"/>
  <c r="AA41" i="3"/>
  <c r="AB41" i="3" s="1"/>
  <c r="AA15" i="3"/>
  <c r="AB15" i="3" s="1"/>
  <c r="AA20" i="3"/>
  <c r="AB20" i="3" s="1"/>
  <c r="AA32" i="3"/>
  <c r="AB32" i="3" s="1"/>
  <c r="AA25" i="3"/>
  <c r="AB25" i="3" s="1"/>
  <c r="AA33" i="3"/>
  <c r="AB33" i="3" s="1"/>
  <c r="AA28" i="3"/>
  <c r="AB28" i="3" s="1"/>
  <c r="AA13" i="3"/>
  <c r="AB13" i="3" s="1"/>
  <c r="AA30" i="3"/>
  <c r="AB30" i="3" s="1"/>
  <c r="AA36" i="3"/>
  <c r="AB36" i="3" s="1"/>
  <c r="AA14" i="3"/>
  <c r="AB14" i="3" s="1"/>
  <c r="AA39" i="3"/>
  <c r="AB39" i="3" s="1"/>
  <c r="AA29" i="3"/>
  <c r="AB29" i="3" s="1"/>
  <c r="AA22" i="3"/>
  <c r="AB22" i="3" s="1"/>
  <c r="AA26" i="3"/>
  <c r="AB26" i="3" s="1"/>
  <c r="AA27" i="3"/>
  <c r="AB27" i="3" s="1"/>
  <c r="AA18" i="3"/>
  <c r="AB18" i="3" s="1"/>
  <c r="AA12" i="3"/>
  <c r="AB12" i="3" s="1"/>
  <c r="AA21" i="3"/>
  <c r="AB21" i="3" s="1"/>
  <c r="AA23" i="3"/>
  <c r="AB23" i="3" s="1"/>
  <c r="AA42" i="3"/>
  <c r="AB42" i="3" s="1"/>
  <c r="AA40" i="3"/>
  <c r="AB40" i="3" s="1"/>
  <c r="AA37" i="3"/>
  <c r="AB37" i="3" s="1"/>
  <c r="AA38" i="3"/>
  <c r="AB38" i="3" s="1"/>
  <c r="AA17" i="3"/>
  <c r="AB17" i="3" s="1"/>
  <c r="AE26" i="3" l="1"/>
  <c r="AF26" i="3"/>
  <c r="AD26" i="3"/>
  <c r="AC26" i="3"/>
  <c r="AD34" i="3"/>
  <c r="AE34" i="3"/>
  <c r="AC34" i="3"/>
  <c r="AF34" i="3"/>
  <c r="AE22" i="3"/>
  <c r="AF22" i="3"/>
  <c r="AC22" i="3"/>
  <c r="AD22" i="3"/>
  <c r="AF31" i="3"/>
  <c r="AC31" i="3"/>
  <c r="AD31" i="3"/>
  <c r="AE31" i="3"/>
  <c r="AF29" i="3"/>
  <c r="AD29" i="3"/>
  <c r="AC29" i="3"/>
  <c r="AE29" i="3"/>
  <c r="AC39" i="3"/>
  <c r="AF39" i="3"/>
  <c r="AD39" i="3"/>
  <c r="AE39" i="3"/>
  <c r="AD14" i="3"/>
  <c r="AE14" i="3"/>
  <c r="AF14" i="3"/>
  <c r="AC14" i="3"/>
  <c r="AC36" i="3"/>
  <c r="AD36" i="3"/>
  <c r="AE36" i="3"/>
  <c r="AF36" i="3"/>
  <c r="AC30" i="3"/>
  <c r="AD30" i="3"/>
  <c r="AE30" i="3"/>
  <c r="AF30" i="3"/>
  <c r="AD13" i="3"/>
  <c r="AE13" i="3"/>
  <c r="AC13" i="3"/>
  <c r="AF13" i="3"/>
  <c r="AC28" i="3"/>
  <c r="AE28" i="3"/>
  <c r="AD28" i="3"/>
  <c r="AF28" i="3"/>
  <c r="AD33" i="3"/>
  <c r="AC33" i="3"/>
  <c r="AE33" i="3"/>
  <c r="AF33" i="3"/>
  <c r="AD17" i="3"/>
  <c r="AF17" i="3"/>
  <c r="AE17" i="3"/>
  <c r="AC17" i="3"/>
  <c r="AC25" i="3"/>
  <c r="AD25" i="3"/>
  <c r="AE25" i="3"/>
  <c r="AF25" i="3"/>
  <c r="AF38" i="3"/>
  <c r="AE38" i="3"/>
  <c r="AC38" i="3"/>
  <c r="AD38" i="3"/>
  <c r="AF32" i="3"/>
  <c r="AE32" i="3"/>
  <c r="AC32" i="3"/>
  <c r="AD32" i="3"/>
  <c r="AD37" i="3"/>
  <c r="AC37" i="3"/>
  <c r="AE37" i="3"/>
  <c r="AF37" i="3"/>
  <c r="AE20" i="3"/>
  <c r="AF20" i="3"/>
  <c r="AC20" i="3"/>
  <c r="AD20" i="3"/>
  <c r="AC40" i="3"/>
  <c r="AD40" i="3"/>
  <c r="AE40" i="3"/>
  <c r="AF40" i="3"/>
  <c r="AC15" i="3"/>
  <c r="AF15" i="3"/>
  <c r="AD15" i="3"/>
  <c r="AE15" i="3"/>
  <c r="AD42" i="3"/>
  <c r="AE42" i="3"/>
  <c r="AF42" i="3"/>
  <c r="AC42" i="3"/>
  <c r="AC41" i="3"/>
  <c r="AD41" i="3"/>
  <c r="AF41" i="3"/>
  <c r="AE41" i="3"/>
  <c r="AE23" i="3"/>
  <c r="AF23" i="3"/>
  <c r="AD23" i="3"/>
  <c r="AC23" i="3"/>
  <c r="AF35" i="3"/>
  <c r="AC35" i="3"/>
  <c r="AD35" i="3"/>
  <c r="AE35" i="3"/>
  <c r="AF21" i="3"/>
  <c r="AE21" i="3"/>
  <c r="AC21" i="3"/>
  <c r="AD21" i="3"/>
  <c r="AC16" i="3"/>
  <c r="AD16" i="3"/>
  <c r="AE16" i="3"/>
  <c r="AF16" i="3"/>
  <c r="AF12" i="3"/>
  <c r="AC12" i="3"/>
  <c r="AD12" i="3"/>
  <c r="AE12" i="3"/>
  <c r="AD19" i="3"/>
  <c r="AC19" i="3"/>
  <c r="AE19" i="3"/>
  <c r="AF19" i="3"/>
  <c r="AC18" i="3"/>
  <c r="AD18" i="3"/>
  <c r="AE18" i="3"/>
  <c r="AF18" i="3"/>
  <c r="AC43" i="3"/>
  <c r="AD43" i="3"/>
  <c r="AE43" i="3"/>
  <c r="AF43" i="3"/>
  <c r="AC27" i="3"/>
  <c r="AD27" i="3"/>
  <c r="AE27" i="3"/>
  <c r="AF27" i="3"/>
  <c r="AC24" i="3"/>
  <c r="AD24" i="3"/>
  <c r="AE24" i="3"/>
  <c r="AF24" i="3"/>
  <c r="AC11" i="3" l="1"/>
  <c r="AD5" i="3" s="1"/>
  <c r="AD6" i="3" s="1"/>
  <c r="AS11" i="3" s="1"/>
  <c r="AH43" i="3"/>
  <c r="AH32" i="3"/>
  <c r="AH35" i="3"/>
  <c r="AE11" i="3"/>
  <c r="AH37" i="3"/>
  <c r="AD11" i="3"/>
  <c r="AI28" i="3" s="1"/>
  <c r="AH15" i="3"/>
  <c r="AH39" i="3"/>
  <c r="AH38" i="3"/>
  <c r="AH41" i="3"/>
  <c r="AH24" i="3"/>
  <c r="AH26" i="3"/>
  <c r="AI20" i="3" l="1"/>
  <c r="AI16" i="3"/>
  <c r="AI31" i="3"/>
  <c r="AI37" i="3"/>
  <c r="AI29" i="3"/>
  <c r="AI17" i="3"/>
  <c r="AI32" i="3"/>
  <c r="AI25" i="3"/>
  <c r="AI39" i="3"/>
  <c r="AJ39" i="3" s="1"/>
  <c r="AH33" i="3"/>
  <c r="AH27" i="3"/>
  <c r="AK29" i="3"/>
  <c r="AJ29" i="3"/>
  <c r="AJ17" i="3"/>
  <c r="AK17" i="3"/>
  <c r="AI19" i="3"/>
  <c r="AI30" i="3"/>
  <c r="AI26" i="3"/>
  <c r="AI38" i="3"/>
  <c r="AF11" i="3"/>
  <c r="AH12" i="3"/>
  <c r="AH40" i="3"/>
  <c r="AH31" i="3"/>
  <c r="AI36" i="3"/>
  <c r="AH28" i="3"/>
  <c r="AK28" i="3" s="1"/>
  <c r="AH19" i="3"/>
  <c r="AI41" i="3"/>
  <c r="AH36" i="3"/>
  <c r="AI42" i="3"/>
  <c r="AH42" i="3"/>
  <c r="AI27" i="3"/>
  <c r="AI34" i="3"/>
  <c r="AH34" i="3"/>
  <c r="AH23" i="3"/>
  <c r="AJ16" i="3"/>
  <c r="AK16" i="3"/>
  <c r="AJ32" i="3"/>
  <c r="AK32" i="3"/>
  <c r="AI21" i="3"/>
  <c r="AI18" i="3"/>
  <c r="AI33" i="3"/>
  <c r="AI40" i="3"/>
  <c r="AI22" i="3"/>
  <c r="AI35" i="3"/>
  <c r="AI13" i="3"/>
  <c r="AH20" i="3"/>
  <c r="AJ20" i="3" s="1"/>
  <c r="AH16" i="3"/>
  <c r="AH25" i="3"/>
  <c r="AK31" i="3"/>
  <c r="AJ31" i="3"/>
  <c r="AI24" i="3"/>
  <c r="AI14" i="3"/>
  <c r="AH29" i="3"/>
  <c r="AI15" i="3"/>
  <c r="AI23" i="3"/>
  <c r="AH30" i="3"/>
  <c r="AI43" i="3"/>
  <c r="AH22" i="3"/>
  <c r="AK37" i="3"/>
  <c r="AJ37" i="3"/>
  <c r="AH21" i="3"/>
  <c r="AI12" i="3"/>
  <c r="AH13" i="3"/>
  <c r="AH18" i="3"/>
  <c r="AH14" i="3"/>
  <c r="AH17" i="3"/>
  <c r="AJ25" i="3" l="1"/>
  <c r="AK25" i="3"/>
  <c r="AK39" i="3"/>
  <c r="AI11" i="3"/>
  <c r="AJ12" i="3"/>
  <c r="AK12" i="3"/>
  <c r="AJ13" i="3"/>
  <c r="AK13" i="3"/>
  <c r="AJ40" i="3"/>
  <c r="AK40" i="3"/>
  <c r="AJ35" i="3"/>
  <c r="AK35" i="3"/>
  <c r="AJ22" i="3"/>
  <c r="AK22" i="3"/>
  <c r="AP22" i="3" s="1"/>
  <c r="AK20" i="3"/>
  <c r="AJ18" i="3"/>
  <c r="AK18" i="3"/>
  <c r="AH11" i="3"/>
  <c r="AJ23" i="3"/>
  <c r="AK23" i="3"/>
  <c r="AJ30" i="3"/>
  <c r="AK30" i="3"/>
  <c r="AK27" i="3"/>
  <c r="AJ27" i="3"/>
  <c r="AJ42" i="3"/>
  <c r="AK42" i="3"/>
  <c r="AK41" i="3"/>
  <c r="AP41" i="3" s="1"/>
  <c r="AJ41" i="3"/>
  <c r="AJ36" i="3"/>
  <c r="AK36" i="3"/>
  <c r="AP36" i="3" s="1"/>
  <c r="AJ33" i="3"/>
  <c r="AK33" i="3"/>
  <c r="AJ21" i="3"/>
  <c r="AK21" i="3"/>
  <c r="AM21" i="3"/>
  <c r="AN21" i="3" s="1"/>
  <c r="AO21" i="3" s="1"/>
  <c r="AM27" i="3"/>
  <c r="AN27" i="3" s="1"/>
  <c r="AO27" i="3" s="1"/>
  <c r="AM33" i="3"/>
  <c r="AN33" i="3" s="1"/>
  <c r="AO33" i="3" s="1"/>
  <c r="AM24" i="3"/>
  <c r="AN24" i="3" s="1"/>
  <c r="AO24" i="3" s="1"/>
  <c r="AM32" i="3"/>
  <c r="AN32" i="3" s="1"/>
  <c r="AO32" i="3" s="1"/>
  <c r="AP32" i="3" s="1"/>
  <c r="AM13" i="3"/>
  <c r="AN13" i="3" s="1"/>
  <c r="AO13" i="3" s="1"/>
  <c r="AM12" i="3"/>
  <c r="AN12" i="3" s="1"/>
  <c r="AO12" i="3" s="1"/>
  <c r="AM42" i="3"/>
  <c r="AN42" i="3" s="1"/>
  <c r="AO42" i="3" s="1"/>
  <c r="AM28" i="3"/>
  <c r="AN28" i="3" s="1"/>
  <c r="AO28" i="3" s="1"/>
  <c r="AP28" i="3" s="1"/>
  <c r="AM20" i="3"/>
  <c r="AN20" i="3" s="1"/>
  <c r="AO20" i="3" s="1"/>
  <c r="AM19" i="3"/>
  <c r="AN19" i="3" s="1"/>
  <c r="AO19" i="3" s="1"/>
  <c r="AM30" i="3"/>
  <c r="AN30" i="3" s="1"/>
  <c r="AO30" i="3" s="1"/>
  <c r="AM22" i="3"/>
  <c r="AN22" i="3" s="1"/>
  <c r="AO22" i="3" s="1"/>
  <c r="AM23" i="3"/>
  <c r="AN23" i="3" s="1"/>
  <c r="AO23" i="3" s="1"/>
  <c r="AM15" i="3"/>
  <c r="AN15" i="3" s="1"/>
  <c r="AO15" i="3" s="1"/>
  <c r="AM26" i="3"/>
  <c r="AN26" i="3" s="1"/>
  <c r="AO26" i="3" s="1"/>
  <c r="AM14" i="3"/>
  <c r="AN14" i="3" s="1"/>
  <c r="AO14" i="3" s="1"/>
  <c r="AM25" i="3"/>
  <c r="AN25" i="3" s="1"/>
  <c r="AO25" i="3" s="1"/>
  <c r="AP25" i="3" s="1"/>
  <c r="AM43" i="3"/>
  <c r="AN43" i="3" s="1"/>
  <c r="AO43" i="3" s="1"/>
  <c r="AM38" i="3"/>
  <c r="AN38" i="3" s="1"/>
  <c r="AO38" i="3" s="1"/>
  <c r="AM29" i="3"/>
  <c r="AN29" i="3" s="1"/>
  <c r="AO29" i="3" s="1"/>
  <c r="AP29" i="3" s="1"/>
  <c r="AM40" i="3"/>
  <c r="AN40" i="3" s="1"/>
  <c r="AO40" i="3" s="1"/>
  <c r="AM31" i="3"/>
  <c r="AN31" i="3" s="1"/>
  <c r="AO31" i="3" s="1"/>
  <c r="AP31" i="3" s="1"/>
  <c r="AM17" i="3"/>
  <c r="AN17" i="3" s="1"/>
  <c r="AO17" i="3" s="1"/>
  <c r="AP17" i="3" s="1"/>
  <c r="AM34" i="3"/>
  <c r="AN34" i="3" s="1"/>
  <c r="AO34" i="3" s="1"/>
  <c r="AM16" i="3"/>
  <c r="AN16" i="3" s="1"/>
  <c r="AO16" i="3" s="1"/>
  <c r="AP16" i="3" s="1"/>
  <c r="AM18" i="3"/>
  <c r="AN18" i="3" s="1"/>
  <c r="AO18" i="3" s="1"/>
  <c r="AM37" i="3"/>
  <c r="AN37" i="3" s="1"/>
  <c r="AO37" i="3" s="1"/>
  <c r="AP37" i="3" s="1"/>
  <c r="AM36" i="3"/>
  <c r="AN36" i="3" s="1"/>
  <c r="AO36" i="3" s="1"/>
  <c r="AM41" i="3"/>
  <c r="AN41" i="3" s="1"/>
  <c r="AO41" i="3" s="1"/>
  <c r="AM39" i="3"/>
  <c r="AN39" i="3" s="1"/>
  <c r="AO39" i="3" s="1"/>
  <c r="AP39" i="3" s="1"/>
  <c r="AM35" i="3"/>
  <c r="AN35" i="3" s="1"/>
  <c r="AO35" i="3" s="1"/>
  <c r="AK43" i="3"/>
  <c r="AJ43" i="3"/>
  <c r="AJ38" i="3"/>
  <c r="AK38" i="3"/>
  <c r="AJ26" i="3"/>
  <c r="AK26" i="3"/>
  <c r="AP26" i="3" s="1"/>
  <c r="AJ15" i="3"/>
  <c r="AK15" i="3"/>
  <c r="AP15" i="3" s="1"/>
  <c r="AJ19" i="3"/>
  <c r="AK19" i="3"/>
  <c r="AP19" i="3" s="1"/>
  <c r="AJ14" i="3"/>
  <c r="AK14" i="3"/>
  <c r="AK34" i="3"/>
  <c r="AJ34" i="3"/>
  <c r="AJ24" i="3"/>
  <c r="AK24" i="3"/>
  <c r="AJ28" i="3"/>
  <c r="AP18" i="3" l="1"/>
  <c r="AP42" i="3"/>
  <c r="AP33" i="3"/>
  <c r="AP13" i="3"/>
  <c r="AP24" i="3"/>
  <c r="AP34" i="3"/>
  <c r="AP38" i="3"/>
  <c r="AP20" i="3"/>
  <c r="AP43" i="3"/>
  <c r="AP35" i="3"/>
  <c r="AP21" i="3"/>
  <c r="AP40" i="3"/>
  <c r="AP27" i="3"/>
  <c r="AK11" i="3"/>
  <c r="AP12" i="3"/>
  <c r="AP30" i="3"/>
  <c r="AP14" i="3"/>
  <c r="AP23" i="3"/>
  <c r="AP11" i="3" l="1"/>
  <c r="AQ43" i="3" s="1"/>
  <c r="AS43" i="3" s="1"/>
  <c r="AT43" i="3" s="1"/>
  <c r="AQ40" i="3"/>
  <c r="AS40" i="3" s="1"/>
  <c r="AT40" i="3" s="1"/>
  <c r="AQ23" i="3"/>
  <c r="AS23" i="3" s="1"/>
  <c r="AT23" i="3" s="1"/>
  <c r="AQ20" i="3"/>
  <c r="AS20" i="3" s="1"/>
  <c r="AT20" i="3" s="1"/>
  <c r="AQ27" i="3"/>
  <c r="AS27" i="3" s="1"/>
  <c r="AT27" i="3" s="1"/>
  <c r="AQ38" i="3" l="1"/>
  <c r="AS38" i="3" s="1"/>
  <c r="AT38" i="3" s="1"/>
  <c r="AQ35" i="3"/>
  <c r="AS35" i="3" s="1"/>
  <c r="AT35" i="3" s="1"/>
  <c r="AQ12" i="3"/>
  <c r="AS12" i="3" s="1"/>
  <c r="AT12" i="3" s="1"/>
  <c r="AQ14" i="3"/>
  <c r="AS14" i="3" s="1"/>
  <c r="AT14" i="3" s="1"/>
  <c r="AQ30" i="3"/>
  <c r="AS30" i="3" s="1"/>
  <c r="AT30" i="3" s="1"/>
  <c r="AQ11" i="3"/>
  <c r="AQ17" i="3"/>
  <c r="AS17" i="3" s="1"/>
  <c r="AT17" i="3" s="1"/>
  <c r="AQ29" i="3"/>
  <c r="AS29" i="3" s="1"/>
  <c r="AT29" i="3" s="1"/>
  <c r="AQ28" i="3"/>
  <c r="AS28" i="3" s="1"/>
  <c r="AT28" i="3" s="1"/>
  <c r="AQ24" i="3"/>
  <c r="AS24" i="3" s="1"/>
  <c r="AT24" i="3" s="1"/>
  <c r="AQ32" i="3"/>
  <c r="AS32" i="3" s="1"/>
  <c r="AT32" i="3" s="1"/>
  <c r="AQ19" i="3"/>
  <c r="AS19" i="3" s="1"/>
  <c r="AT19" i="3" s="1"/>
  <c r="AQ15" i="3"/>
  <c r="AS15" i="3" s="1"/>
  <c r="AT15" i="3" s="1"/>
  <c r="AQ41" i="3"/>
  <c r="AS41" i="3" s="1"/>
  <c r="AT41" i="3" s="1"/>
  <c r="AQ26" i="3"/>
  <c r="AS26" i="3" s="1"/>
  <c r="AT26" i="3" s="1"/>
  <c r="AQ34" i="3"/>
  <c r="AS34" i="3" s="1"/>
  <c r="AT34" i="3" s="1"/>
  <c r="AQ39" i="3"/>
  <c r="AS39" i="3" s="1"/>
  <c r="AT39" i="3" s="1"/>
  <c r="AQ37" i="3"/>
  <c r="AS37" i="3" s="1"/>
  <c r="AT37" i="3" s="1"/>
  <c r="AQ31" i="3"/>
  <c r="AS31" i="3" s="1"/>
  <c r="AT31" i="3" s="1"/>
  <c r="AQ36" i="3"/>
  <c r="AS36" i="3" s="1"/>
  <c r="AT36" i="3" s="1"/>
  <c r="AQ13" i="3"/>
  <c r="AS13" i="3" s="1"/>
  <c r="AT13" i="3" s="1"/>
  <c r="AQ25" i="3"/>
  <c r="AS25" i="3" s="1"/>
  <c r="AT25" i="3" s="1"/>
  <c r="AQ42" i="3"/>
  <c r="AS42" i="3" s="1"/>
  <c r="AT42" i="3" s="1"/>
  <c r="AQ18" i="3"/>
  <c r="AS18" i="3" s="1"/>
  <c r="AT18" i="3" s="1"/>
  <c r="AQ33" i="3"/>
  <c r="AS33" i="3" s="1"/>
  <c r="AT33" i="3" s="1"/>
  <c r="AQ22" i="3"/>
  <c r="AS22" i="3" s="1"/>
  <c r="AT22" i="3" s="1"/>
  <c r="AQ16" i="3"/>
  <c r="AS16" i="3" s="1"/>
  <c r="AT16" i="3" s="1"/>
  <c r="AQ21" i="3"/>
  <c r="AS21" i="3" s="1"/>
  <c r="AT21" i="3" s="1"/>
  <c r="AT11" i="3" l="1"/>
  <c r="AU29" i="3" s="1"/>
  <c r="AU34" i="3"/>
  <c r="AU22" i="3" l="1"/>
  <c r="AU38" i="3"/>
  <c r="AU36" i="3"/>
  <c r="AU12" i="3"/>
  <c r="AU41" i="3"/>
  <c r="AU39" i="3"/>
  <c r="AU35" i="3"/>
  <c r="AU25" i="3"/>
  <c r="AU18" i="3"/>
  <c r="AU21" i="3"/>
  <c r="AU37" i="3"/>
  <c r="AU13" i="3"/>
  <c r="AU14" i="3"/>
  <c r="AU33" i="3"/>
  <c r="AU16" i="3"/>
  <c r="AU24" i="3"/>
  <c r="AU15" i="3"/>
  <c r="AU31" i="3"/>
  <c r="AU42" i="3"/>
  <c r="AU11" i="3"/>
  <c r="AU43" i="3"/>
  <c r="AU27" i="3"/>
  <c r="AU40" i="3"/>
  <c r="AU23" i="3"/>
  <c r="AU20" i="3"/>
  <c r="AU17" i="3"/>
  <c r="AU30" i="3"/>
  <c r="AU28" i="3"/>
  <c r="AU19" i="3"/>
  <c r="AU32" i="3"/>
  <c r="AU26" i="3"/>
  <c r="AD6" i="2" l="1"/>
  <c r="AS11" i="2" s="1"/>
  <c r="B11" i="2"/>
  <c r="C11" i="2"/>
  <c r="F11" i="2" s="1"/>
  <c r="D11" i="2"/>
  <c r="E11" i="2"/>
  <c r="G11" i="2"/>
  <c r="H11" i="2"/>
  <c r="I11" i="2"/>
  <c r="J11" i="2"/>
  <c r="K11" i="2"/>
  <c r="U11" i="2"/>
  <c r="V11" i="2"/>
  <c r="W11" i="2"/>
  <c r="X11" i="2"/>
  <c r="Y11" i="2"/>
  <c r="Z11" i="2"/>
  <c r="AA11" i="2"/>
  <c r="F12" i="2"/>
  <c r="K12" i="2"/>
  <c r="L12" i="2"/>
  <c r="M12" i="2"/>
  <c r="N12" i="2"/>
  <c r="O12" i="2"/>
  <c r="P12" i="2"/>
  <c r="U12" i="2"/>
  <c r="V12" i="2"/>
  <c r="W12" i="2"/>
  <c r="Z12" i="2" s="1"/>
  <c r="AA12" i="2" s="1"/>
  <c r="AB12" i="2" s="1"/>
  <c r="X12" i="2"/>
  <c r="Y12" i="2"/>
  <c r="F13" i="2"/>
  <c r="K13" i="2"/>
  <c r="L13" i="2"/>
  <c r="M13" i="2"/>
  <c r="N13" i="2"/>
  <c r="O13" i="2"/>
  <c r="U13" i="2"/>
  <c r="V13" i="2"/>
  <c r="W13" i="2"/>
  <c r="X13" i="2"/>
  <c r="Y13" i="2"/>
  <c r="F14" i="2"/>
  <c r="K14" i="2"/>
  <c r="L14" i="2"/>
  <c r="M14" i="2"/>
  <c r="N14" i="2"/>
  <c r="O14" i="2"/>
  <c r="U14" i="2"/>
  <c r="V14" i="2"/>
  <c r="W14" i="2"/>
  <c r="X14" i="2"/>
  <c r="Y14" i="2"/>
  <c r="Z14" i="2"/>
  <c r="F15" i="2"/>
  <c r="K15" i="2"/>
  <c r="L15" i="2"/>
  <c r="M15" i="2"/>
  <c r="N15" i="2"/>
  <c r="O15" i="2"/>
  <c r="P15" i="2"/>
  <c r="U15" i="2"/>
  <c r="V15" i="2"/>
  <c r="W15" i="2"/>
  <c r="Z15" i="2" s="1"/>
  <c r="X15" i="2"/>
  <c r="Y15" i="2"/>
  <c r="F16" i="2"/>
  <c r="K16" i="2"/>
  <c r="L16" i="2"/>
  <c r="M16" i="2"/>
  <c r="P16" i="2" s="1"/>
  <c r="N16" i="2"/>
  <c r="O16" i="2"/>
  <c r="U16" i="2"/>
  <c r="V16" i="2"/>
  <c r="W16" i="2"/>
  <c r="X16" i="2"/>
  <c r="Z16" i="2" s="1"/>
  <c r="Y16" i="2"/>
  <c r="F17" i="2"/>
  <c r="K17" i="2"/>
  <c r="L17" i="2"/>
  <c r="M17" i="2"/>
  <c r="N17" i="2"/>
  <c r="O17" i="2"/>
  <c r="P17" i="2"/>
  <c r="U17" i="2"/>
  <c r="V17" i="2"/>
  <c r="W17" i="2"/>
  <c r="X17" i="2"/>
  <c r="Y17" i="2"/>
  <c r="Z17" i="2" s="1"/>
  <c r="AA17" i="2" s="1"/>
  <c r="AB17" i="2" s="1"/>
  <c r="F18" i="2"/>
  <c r="K18" i="2"/>
  <c r="L18" i="2"/>
  <c r="M18" i="2"/>
  <c r="P18" i="2" s="1"/>
  <c r="N18" i="2"/>
  <c r="O18" i="2"/>
  <c r="U18" i="2"/>
  <c r="V18" i="2"/>
  <c r="W18" i="2"/>
  <c r="Z18" i="2" s="1"/>
  <c r="X18" i="2"/>
  <c r="Y18" i="2"/>
  <c r="AA18" i="2"/>
  <c r="AB18" i="2"/>
  <c r="AC18" i="2" s="1"/>
  <c r="F19" i="2"/>
  <c r="K19" i="2"/>
  <c r="L19" i="2"/>
  <c r="M19" i="2"/>
  <c r="N19" i="2"/>
  <c r="O19" i="2"/>
  <c r="O11" i="2" s="1"/>
  <c r="U19" i="2"/>
  <c r="V19" i="2"/>
  <c r="W19" i="2"/>
  <c r="Z19" i="2" s="1"/>
  <c r="AA19" i="2" s="1"/>
  <c r="AB19" i="2" s="1"/>
  <c r="X19" i="2"/>
  <c r="Y19" i="2"/>
  <c r="F20" i="2"/>
  <c r="K20" i="2"/>
  <c r="L20" i="2"/>
  <c r="M20" i="2"/>
  <c r="N20" i="2"/>
  <c r="O20" i="2"/>
  <c r="P20" i="2"/>
  <c r="U20" i="2"/>
  <c r="V20" i="2"/>
  <c r="W20" i="2"/>
  <c r="X20" i="2"/>
  <c r="Y20" i="2"/>
  <c r="Z20" i="2" s="1"/>
  <c r="AA20" i="2" s="1"/>
  <c r="AB20" i="2" s="1"/>
  <c r="F21" i="2"/>
  <c r="K21" i="2"/>
  <c r="L21" i="2"/>
  <c r="M21" i="2"/>
  <c r="P21" i="2" s="1"/>
  <c r="N21" i="2"/>
  <c r="O21" i="2"/>
  <c r="U21" i="2"/>
  <c r="V21" i="2"/>
  <c r="W21" i="2"/>
  <c r="X21" i="2"/>
  <c r="Z21" i="2" s="1"/>
  <c r="Y21" i="2"/>
  <c r="F22" i="2"/>
  <c r="K22" i="2"/>
  <c r="L22" i="2"/>
  <c r="M22" i="2"/>
  <c r="N22" i="2"/>
  <c r="P22" i="2" s="1"/>
  <c r="O22" i="2"/>
  <c r="U22" i="2"/>
  <c r="V22" i="2"/>
  <c r="W22" i="2"/>
  <c r="X22" i="2"/>
  <c r="Y22" i="2"/>
  <c r="Z22" i="2"/>
  <c r="F23" i="2"/>
  <c r="K23" i="2"/>
  <c r="L23" i="2"/>
  <c r="M23" i="2"/>
  <c r="N23" i="2"/>
  <c r="O23" i="2"/>
  <c r="P23" i="2"/>
  <c r="U23" i="2"/>
  <c r="V23" i="2"/>
  <c r="W23" i="2"/>
  <c r="Z23" i="2" s="1"/>
  <c r="AA23" i="2" s="1"/>
  <c r="AB23" i="2" s="1"/>
  <c r="X23" i="2"/>
  <c r="Y23" i="2"/>
  <c r="F24" i="2"/>
  <c r="K24" i="2"/>
  <c r="L24" i="2"/>
  <c r="M24" i="2"/>
  <c r="P24" i="2" s="1"/>
  <c r="N24" i="2"/>
  <c r="O24" i="2"/>
  <c r="U24" i="2"/>
  <c r="V24" i="2"/>
  <c r="W24" i="2"/>
  <c r="Z24" i="2" s="1"/>
  <c r="AA24" i="2" s="1"/>
  <c r="AB24" i="2" s="1"/>
  <c r="X24" i="2"/>
  <c r="Y24" i="2"/>
  <c r="F25" i="2"/>
  <c r="K25" i="2"/>
  <c r="L25" i="2"/>
  <c r="M25" i="2"/>
  <c r="N25" i="2"/>
  <c r="O25" i="2"/>
  <c r="U25" i="2"/>
  <c r="V25" i="2"/>
  <c r="W25" i="2"/>
  <c r="X25" i="2"/>
  <c r="Y25" i="2"/>
  <c r="Z25" i="2"/>
  <c r="AA25" i="2" s="1"/>
  <c r="AB25" i="2" s="1"/>
  <c r="AC25" i="2" s="1"/>
  <c r="F26" i="2"/>
  <c r="K26" i="2"/>
  <c r="L26" i="2"/>
  <c r="M26" i="2"/>
  <c r="N26" i="2"/>
  <c r="O26" i="2"/>
  <c r="P26" i="2"/>
  <c r="U26" i="2"/>
  <c r="V26" i="2"/>
  <c r="W26" i="2"/>
  <c r="X26" i="2"/>
  <c r="Y26" i="2"/>
  <c r="Z26" i="2"/>
  <c r="AA26" i="2"/>
  <c r="AB26" i="2" s="1"/>
  <c r="F27" i="2"/>
  <c r="K27" i="2"/>
  <c r="L27" i="2"/>
  <c r="M27" i="2"/>
  <c r="N27" i="2"/>
  <c r="P27" i="2" s="1"/>
  <c r="O27" i="2"/>
  <c r="U27" i="2"/>
  <c r="V27" i="2"/>
  <c r="W27" i="2"/>
  <c r="Z27" i="2" s="1"/>
  <c r="AA27" i="2" s="1"/>
  <c r="AB27" i="2" s="1"/>
  <c r="X27" i="2"/>
  <c r="Y27" i="2"/>
  <c r="F28" i="2"/>
  <c r="K28" i="2"/>
  <c r="L28" i="2"/>
  <c r="M28" i="2"/>
  <c r="N28" i="2"/>
  <c r="O28" i="2"/>
  <c r="P28" i="2" s="1"/>
  <c r="U28" i="2"/>
  <c r="V28" i="2"/>
  <c r="W28" i="2"/>
  <c r="X28" i="2"/>
  <c r="Y28" i="2"/>
  <c r="F29" i="2"/>
  <c r="K29" i="2"/>
  <c r="L29" i="2"/>
  <c r="M29" i="2"/>
  <c r="P29" i="2" s="1"/>
  <c r="N29" i="2"/>
  <c r="O29" i="2"/>
  <c r="U29" i="2"/>
  <c r="V29" i="2"/>
  <c r="W29" i="2"/>
  <c r="X29" i="2"/>
  <c r="Y29" i="2"/>
  <c r="Z29" i="2"/>
  <c r="AA29" i="2"/>
  <c r="AB29" i="2"/>
  <c r="AC29" i="2"/>
  <c r="F30" i="2"/>
  <c r="K30" i="2"/>
  <c r="L30" i="2"/>
  <c r="M30" i="2"/>
  <c r="N30" i="2"/>
  <c r="O30" i="2"/>
  <c r="U30" i="2"/>
  <c r="V30" i="2"/>
  <c r="W30" i="2"/>
  <c r="Z30" i="2" s="1"/>
  <c r="AA30" i="2" s="1"/>
  <c r="AB30" i="2" s="1"/>
  <c r="X30" i="2"/>
  <c r="Y30" i="2"/>
  <c r="F31" i="2"/>
  <c r="K31" i="2"/>
  <c r="L31" i="2"/>
  <c r="M31" i="2"/>
  <c r="N31" i="2"/>
  <c r="O31" i="2"/>
  <c r="P31" i="2"/>
  <c r="U31" i="2"/>
  <c r="V31" i="2"/>
  <c r="W31" i="2"/>
  <c r="X31" i="2"/>
  <c r="Z31" i="2" s="1"/>
  <c r="AA31" i="2" s="1"/>
  <c r="AB31" i="2" s="1"/>
  <c r="Y31" i="2"/>
  <c r="F32" i="2"/>
  <c r="K32" i="2"/>
  <c r="L32" i="2"/>
  <c r="M32" i="2"/>
  <c r="N32" i="2"/>
  <c r="O32" i="2"/>
  <c r="P32" i="2"/>
  <c r="U32" i="2"/>
  <c r="V32" i="2"/>
  <c r="W32" i="2"/>
  <c r="Z32" i="2" s="1"/>
  <c r="AA32" i="2" s="1"/>
  <c r="AB32" i="2" s="1"/>
  <c r="X32" i="2"/>
  <c r="Y32" i="2"/>
  <c r="F33" i="2"/>
  <c r="K33" i="2"/>
  <c r="L33" i="2"/>
  <c r="M33" i="2"/>
  <c r="P33" i="2" s="1"/>
  <c r="N33" i="2"/>
  <c r="O33" i="2"/>
  <c r="U33" i="2"/>
  <c r="V33" i="2"/>
  <c r="W33" i="2"/>
  <c r="X33" i="2"/>
  <c r="Y33" i="2"/>
  <c r="F34" i="2"/>
  <c r="K34" i="2"/>
  <c r="L34" i="2"/>
  <c r="M34" i="2"/>
  <c r="N34" i="2"/>
  <c r="O34" i="2"/>
  <c r="U34" i="2"/>
  <c r="V34" i="2"/>
  <c r="W34" i="2"/>
  <c r="X34" i="2"/>
  <c r="Y34" i="2"/>
  <c r="Z34" i="2"/>
  <c r="F35" i="2"/>
  <c r="K35" i="2"/>
  <c r="L35" i="2"/>
  <c r="M35" i="2"/>
  <c r="N35" i="2"/>
  <c r="O35" i="2"/>
  <c r="P35" i="2"/>
  <c r="U35" i="2"/>
  <c r="V35" i="2"/>
  <c r="W35" i="2"/>
  <c r="Z35" i="2" s="1"/>
  <c r="X35" i="2"/>
  <c r="Y35" i="2"/>
  <c r="AA35" i="2"/>
  <c r="AB35" i="2"/>
  <c r="F36" i="2"/>
  <c r="K36" i="2"/>
  <c r="L36" i="2"/>
  <c r="M36" i="2"/>
  <c r="P36" i="2" s="1"/>
  <c r="N36" i="2"/>
  <c r="O36" i="2"/>
  <c r="U36" i="2"/>
  <c r="V36" i="2"/>
  <c r="W36" i="2"/>
  <c r="X36" i="2"/>
  <c r="Z36" i="2" s="1"/>
  <c r="F37" i="2"/>
  <c r="K37" i="2"/>
  <c r="L37" i="2"/>
  <c r="M37" i="2"/>
  <c r="N37" i="2"/>
  <c r="O37" i="2"/>
  <c r="P37" i="2" s="1"/>
  <c r="U37" i="2"/>
  <c r="V37" i="2"/>
  <c r="W37" i="2"/>
  <c r="X37" i="2"/>
  <c r="Y37" i="2"/>
  <c r="Z37" i="2"/>
  <c r="F38" i="2"/>
  <c r="K38" i="2"/>
  <c r="L38" i="2"/>
  <c r="M38" i="2"/>
  <c r="N38" i="2"/>
  <c r="O38" i="2"/>
  <c r="U38" i="2"/>
  <c r="V38" i="2"/>
  <c r="W38" i="2"/>
  <c r="X38" i="2"/>
  <c r="Y38" i="2"/>
  <c r="Z38" i="2"/>
  <c r="AD18" i="2" l="1"/>
  <c r="AC31" i="2"/>
  <c r="AD31" i="2"/>
  <c r="AE31" i="2"/>
  <c r="AF31" i="2"/>
  <c r="AC17" i="2"/>
  <c r="AD17" i="2"/>
  <c r="AE17" i="2"/>
  <c r="AF17" i="2"/>
  <c r="AF27" i="2"/>
  <c r="AC27" i="2"/>
  <c r="AD27" i="2"/>
  <c r="AE27" i="2"/>
  <c r="AD24" i="2"/>
  <c r="AE24" i="2"/>
  <c r="AF24" i="2"/>
  <c r="AC24" i="2"/>
  <c r="AC20" i="2"/>
  <c r="AD20" i="2"/>
  <c r="AE20" i="2"/>
  <c r="AF20" i="2"/>
  <c r="AC30" i="2"/>
  <c r="AE30" i="2"/>
  <c r="AD30" i="2"/>
  <c r="AF30" i="2"/>
  <c r="AF25" i="2"/>
  <c r="AC23" i="2"/>
  <c r="AE23" i="2"/>
  <c r="AD23" i="2"/>
  <c r="P14" i="2"/>
  <c r="AA34" i="2"/>
  <c r="AB34" i="2" s="1"/>
  <c r="AA14" i="2"/>
  <c r="AB14" i="2" s="1"/>
  <c r="AE18" i="2"/>
  <c r="AF18" i="2"/>
  <c r="AD25" i="2"/>
  <c r="AC19" i="2"/>
  <c r="AD19" i="2"/>
  <c r="AE19" i="2"/>
  <c r="AF19" i="2"/>
  <c r="AC32" i="2"/>
  <c r="AD32" i="2"/>
  <c r="AE32" i="2"/>
  <c r="AF32" i="2"/>
  <c r="AC12" i="2"/>
  <c r="AD12" i="2"/>
  <c r="AE12" i="2"/>
  <c r="AF12" i="2"/>
  <c r="AC26" i="2"/>
  <c r="AD26" i="2"/>
  <c r="AE26" i="2"/>
  <c r="AF26" i="2"/>
  <c r="AC35" i="2"/>
  <c r="AD35" i="2"/>
  <c r="AE35" i="2"/>
  <c r="AF35" i="2"/>
  <c r="P38" i="2"/>
  <c r="P30" i="2"/>
  <c r="Z33" i="2"/>
  <c r="AA33" i="2" s="1"/>
  <c r="AB33" i="2" s="1"/>
  <c r="AD29" i="2"/>
  <c r="AE29" i="2"/>
  <c r="AF29" i="2"/>
  <c r="P25" i="2"/>
  <c r="AE25" i="2" s="1"/>
  <c r="Z28" i="2"/>
  <c r="AA28" i="2" s="1"/>
  <c r="AB28" i="2" s="1"/>
  <c r="AA21" i="2"/>
  <c r="AB21" i="2" s="1"/>
  <c r="AA15" i="2"/>
  <c r="AB15" i="2" s="1"/>
  <c r="AA37" i="2"/>
  <c r="AB37" i="2" s="1"/>
  <c r="AA36" i="2"/>
  <c r="AB36" i="2" s="1"/>
  <c r="AA22" i="2"/>
  <c r="AB22" i="2" s="1"/>
  <c r="AA38" i="2"/>
  <c r="AB38" i="2" s="1"/>
  <c r="N11" i="2"/>
  <c r="L11" i="2"/>
  <c r="Z13" i="2"/>
  <c r="AA13" i="2" s="1"/>
  <c r="AB13" i="2" s="1"/>
  <c r="P19" i="2"/>
  <c r="P34" i="2"/>
  <c r="M11" i="2"/>
  <c r="AF23" i="2"/>
  <c r="AA16" i="2"/>
  <c r="AB16" i="2" s="1"/>
  <c r="P13" i="2"/>
  <c r="AC28" i="2" l="1"/>
  <c r="AD28" i="2"/>
  <c r="AE28" i="2"/>
  <c r="AF28" i="2"/>
  <c r="AE38" i="2"/>
  <c r="AF38" i="2"/>
  <c r="AD38" i="2"/>
  <c r="AC38" i="2"/>
  <c r="AC16" i="2"/>
  <c r="AD16" i="2"/>
  <c r="AE16" i="2"/>
  <c r="AF16" i="2"/>
  <c r="AC22" i="2"/>
  <c r="AF22" i="2"/>
  <c r="AE22" i="2"/>
  <c r="AD22" i="2"/>
  <c r="AC36" i="2"/>
  <c r="AE36" i="2"/>
  <c r="AF36" i="2"/>
  <c r="AD36" i="2"/>
  <c r="AE13" i="2"/>
  <c r="AF13" i="2"/>
  <c r="AC13" i="2"/>
  <c r="AD13" i="2"/>
  <c r="AC15" i="2"/>
  <c r="AD15" i="2"/>
  <c r="AE15" i="2"/>
  <c r="AF15" i="2"/>
  <c r="AD37" i="2"/>
  <c r="AE37" i="2"/>
  <c r="AF37" i="2"/>
  <c r="AC37" i="2"/>
  <c r="AD21" i="2"/>
  <c r="AC21" i="2"/>
  <c r="AE21" i="2"/>
  <c r="AF21" i="2"/>
  <c r="AC14" i="2"/>
  <c r="AD14" i="2"/>
  <c r="AF14" i="2"/>
  <c r="AE14" i="2"/>
  <c r="P11" i="2"/>
  <c r="AC34" i="2"/>
  <c r="AD34" i="2"/>
  <c r="AE34" i="2"/>
  <c r="AF34" i="2"/>
  <c r="AE33" i="2"/>
  <c r="AF33" i="2"/>
  <c r="AC33" i="2"/>
  <c r="AD33" i="2"/>
  <c r="AE11" i="2" l="1"/>
  <c r="AC11" i="2"/>
  <c r="AH15" i="2" s="1"/>
  <c r="AD11" i="2"/>
  <c r="AI16" i="2" s="1"/>
  <c r="AH38" i="2"/>
  <c r="AH13" i="2" l="1"/>
  <c r="AJ16" i="2"/>
  <c r="AK16" i="2"/>
  <c r="AH29" i="2"/>
  <c r="AH25" i="2"/>
  <c r="AH18" i="2"/>
  <c r="AH35" i="2"/>
  <c r="AH24" i="2"/>
  <c r="AH32" i="2"/>
  <c r="AH30" i="2"/>
  <c r="AH20" i="2"/>
  <c r="AH12" i="2"/>
  <c r="AH19" i="2"/>
  <c r="AH26" i="2"/>
  <c r="AH27" i="2"/>
  <c r="AH17" i="2"/>
  <c r="AH31" i="2"/>
  <c r="AH23" i="2"/>
  <c r="AI13" i="2"/>
  <c r="AI14" i="2"/>
  <c r="AH37" i="2"/>
  <c r="AI28" i="2"/>
  <c r="AI21" i="2"/>
  <c r="AH22" i="2"/>
  <c r="AH21" i="2"/>
  <c r="AI18" i="2"/>
  <c r="AI19" i="2"/>
  <c r="AI20" i="2"/>
  <c r="AI30" i="2"/>
  <c r="AI32" i="2"/>
  <c r="AI12" i="2"/>
  <c r="AI27" i="2"/>
  <c r="AI25" i="2"/>
  <c r="AI31" i="2"/>
  <c r="AI35" i="2"/>
  <c r="AI24" i="2"/>
  <c r="AI23" i="2"/>
  <c r="AI29" i="2"/>
  <c r="AI26" i="2"/>
  <c r="AI17" i="2"/>
  <c r="AH34" i="2"/>
  <c r="AI22" i="2"/>
  <c r="AH14" i="2"/>
  <c r="AI34" i="2"/>
  <c r="AH33" i="2"/>
  <c r="AI38" i="2"/>
  <c r="AH16" i="2"/>
  <c r="AF11" i="2"/>
  <c r="AI15" i="2"/>
  <c r="AI37" i="2"/>
  <c r="AH36" i="2"/>
  <c r="AI36" i="2"/>
  <c r="AI33" i="2"/>
  <c r="AH28" i="2"/>
  <c r="AJ14" i="2" l="1"/>
  <c r="AK14" i="2"/>
  <c r="AJ29" i="2"/>
  <c r="AK29" i="2"/>
  <c r="AJ24" i="2"/>
  <c r="AK24" i="2"/>
  <c r="AJ35" i="2"/>
  <c r="AK35" i="2"/>
  <c r="AH11" i="2"/>
  <c r="AI11" i="2"/>
  <c r="AJ12" i="2"/>
  <c r="AK12" i="2"/>
  <c r="AK32" i="2"/>
  <c r="AJ32" i="2"/>
  <c r="AJ30" i="2"/>
  <c r="AK30" i="2"/>
  <c r="AP30" i="2" s="1"/>
  <c r="AJ20" i="2"/>
  <c r="AK20" i="2"/>
  <c r="AP20" i="2" s="1"/>
  <c r="AJ13" i="2"/>
  <c r="AK13" i="2"/>
  <c r="AP13" i="2" s="1"/>
  <c r="AJ36" i="2"/>
  <c r="AK36" i="2"/>
  <c r="AJ37" i="2"/>
  <c r="AK37" i="2"/>
  <c r="AJ17" i="2"/>
  <c r="AK17" i="2"/>
  <c r="AJ26" i="2"/>
  <c r="AK26" i="2"/>
  <c r="AP26" i="2" s="1"/>
  <c r="AK23" i="2"/>
  <c r="AJ23" i="2"/>
  <c r="AJ31" i="2"/>
  <c r="AK31" i="2"/>
  <c r="AJ33" i="2"/>
  <c r="AK33" i="2"/>
  <c r="AP33" i="2" s="1"/>
  <c r="AJ25" i="2"/>
  <c r="AK25" i="2"/>
  <c r="AP25" i="2" s="1"/>
  <c r="AJ27" i="2"/>
  <c r="AK27" i="2"/>
  <c r="AP27" i="2" s="1"/>
  <c r="AK15" i="2"/>
  <c r="AP15" i="2" s="1"/>
  <c r="AJ15" i="2"/>
  <c r="AM24" i="2"/>
  <c r="AN24" i="2" s="1"/>
  <c r="AO24" i="2" s="1"/>
  <c r="AM29" i="2"/>
  <c r="AN29" i="2" s="1"/>
  <c r="AO29" i="2" s="1"/>
  <c r="AM25" i="2"/>
  <c r="AN25" i="2" s="1"/>
  <c r="AO25" i="2" s="1"/>
  <c r="AM26" i="2"/>
  <c r="AN26" i="2" s="1"/>
  <c r="AO26" i="2" s="1"/>
  <c r="AM30" i="2"/>
  <c r="AN30" i="2" s="1"/>
  <c r="AO30" i="2" s="1"/>
  <c r="AM35" i="2"/>
  <c r="AN35" i="2" s="1"/>
  <c r="AO35" i="2" s="1"/>
  <c r="AM18" i="2"/>
  <c r="AN18" i="2" s="1"/>
  <c r="AO18" i="2" s="1"/>
  <c r="AM20" i="2"/>
  <c r="AN20" i="2" s="1"/>
  <c r="AO20" i="2" s="1"/>
  <c r="AM23" i="2"/>
  <c r="AN23" i="2" s="1"/>
  <c r="AO23" i="2" s="1"/>
  <c r="AM27" i="2"/>
  <c r="AN27" i="2" s="1"/>
  <c r="AO27" i="2" s="1"/>
  <c r="AM31" i="2"/>
  <c r="AN31" i="2" s="1"/>
  <c r="AO31" i="2" s="1"/>
  <c r="AM33" i="2"/>
  <c r="AN33" i="2" s="1"/>
  <c r="AO33" i="2" s="1"/>
  <c r="AM19" i="2"/>
  <c r="AN19" i="2" s="1"/>
  <c r="AO19" i="2" s="1"/>
  <c r="AM17" i="2"/>
  <c r="AN17" i="2" s="1"/>
  <c r="AO17" i="2" s="1"/>
  <c r="AM37" i="2"/>
  <c r="AN37" i="2" s="1"/>
  <c r="AO37" i="2" s="1"/>
  <c r="AM32" i="2"/>
  <c r="AN32" i="2" s="1"/>
  <c r="AO32" i="2" s="1"/>
  <c r="AM36" i="2"/>
  <c r="AN36" i="2" s="1"/>
  <c r="AO36" i="2" s="1"/>
  <c r="AM13" i="2"/>
  <c r="AN13" i="2" s="1"/>
  <c r="AO13" i="2" s="1"/>
  <c r="AM28" i="2"/>
  <c r="AN28" i="2" s="1"/>
  <c r="AO28" i="2" s="1"/>
  <c r="AM22" i="2"/>
  <c r="AN22" i="2" s="1"/>
  <c r="AO22" i="2" s="1"/>
  <c r="AM12" i="2"/>
  <c r="AN12" i="2" s="1"/>
  <c r="AO12" i="2" s="1"/>
  <c r="AM21" i="2"/>
  <c r="AN21" i="2" s="1"/>
  <c r="AO21" i="2" s="1"/>
  <c r="AM38" i="2"/>
  <c r="AN38" i="2" s="1"/>
  <c r="AO38" i="2" s="1"/>
  <c r="AM15" i="2"/>
  <c r="AN15" i="2" s="1"/>
  <c r="AO15" i="2" s="1"/>
  <c r="AM14" i="2"/>
  <c r="AN14" i="2" s="1"/>
  <c r="AO14" i="2" s="1"/>
  <c r="AM16" i="2"/>
  <c r="AN16" i="2" s="1"/>
  <c r="AO16" i="2" s="1"/>
  <c r="AM34" i="2"/>
  <c r="AN34" i="2" s="1"/>
  <c r="AO34" i="2" s="1"/>
  <c r="AJ19" i="2"/>
  <c r="AK19" i="2"/>
  <c r="AK38" i="2"/>
  <c r="AP38" i="2" s="1"/>
  <c r="AJ38" i="2"/>
  <c r="AK18" i="2"/>
  <c r="AP18" i="2" s="1"/>
  <c r="AJ18" i="2"/>
  <c r="AJ34" i="2"/>
  <c r="AK34" i="2"/>
  <c r="AP34" i="2" s="1"/>
  <c r="AJ21" i="2"/>
  <c r="AK21" i="2"/>
  <c r="AP21" i="2" s="1"/>
  <c r="AP16" i="2"/>
  <c r="AJ22" i="2"/>
  <c r="AK22" i="2"/>
  <c r="AJ28" i="2"/>
  <c r="AK28" i="2"/>
  <c r="AP35" i="2" l="1"/>
  <c r="AP24" i="2"/>
  <c r="AP32" i="2"/>
  <c r="AP31" i="2"/>
  <c r="AK11" i="2"/>
  <c r="AP12" i="2"/>
  <c r="AP22" i="2"/>
  <c r="AP19" i="2"/>
  <c r="AP23" i="2"/>
  <c r="AP17" i="2"/>
  <c r="AP37" i="2"/>
  <c r="AP29" i="2"/>
  <c r="AP28" i="2"/>
  <c r="AP36" i="2"/>
  <c r="AP14" i="2"/>
  <c r="AP11" i="2" l="1"/>
  <c r="AQ19" i="2" s="1"/>
  <c r="AS19" i="2" s="1"/>
  <c r="AT19" i="2" s="1"/>
  <c r="AQ17" i="2"/>
  <c r="AS17" i="2" s="1"/>
  <c r="AT17" i="2" s="1"/>
  <c r="AQ36" i="2" l="1"/>
  <c r="AS36" i="2" s="1"/>
  <c r="AT36" i="2" s="1"/>
  <c r="AQ31" i="2"/>
  <c r="AS31" i="2" s="1"/>
  <c r="AT31" i="2" s="1"/>
  <c r="AQ22" i="2"/>
  <c r="AS22" i="2" s="1"/>
  <c r="AT22" i="2" s="1"/>
  <c r="AQ37" i="2"/>
  <c r="AS37" i="2" s="1"/>
  <c r="AT37" i="2" s="1"/>
  <c r="AQ28" i="2"/>
  <c r="AS28" i="2" s="1"/>
  <c r="AT28" i="2" s="1"/>
  <c r="AQ32" i="2"/>
  <c r="AS32" i="2" s="1"/>
  <c r="AT32" i="2" s="1"/>
  <c r="AQ14" i="2"/>
  <c r="AS14" i="2" s="1"/>
  <c r="AT14" i="2" s="1"/>
  <c r="AQ23" i="2"/>
  <c r="AS23" i="2" s="1"/>
  <c r="AT23" i="2" s="1"/>
  <c r="AQ12" i="2"/>
  <c r="AS12" i="2" s="1"/>
  <c r="AT12" i="2" s="1"/>
  <c r="AQ11" i="2"/>
  <c r="AQ13" i="2"/>
  <c r="AS13" i="2" s="1"/>
  <c r="AT13" i="2" s="1"/>
  <c r="AQ34" i="2"/>
  <c r="AS34" i="2" s="1"/>
  <c r="AT34" i="2" s="1"/>
  <c r="AQ27" i="2"/>
  <c r="AS27" i="2" s="1"/>
  <c r="AT27" i="2" s="1"/>
  <c r="AQ26" i="2"/>
  <c r="AS26" i="2" s="1"/>
  <c r="AT26" i="2" s="1"/>
  <c r="AQ15" i="2"/>
  <c r="AS15" i="2" s="1"/>
  <c r="AT15" i="2" s="1"/>
  <c r="AQ38" i="2"/>
  <c r="AS38" i="2" s="1"/>
  <c r="AT38" i="2" s="1"/>
  <c r="AQ33" i="2"/>
  <c r="AS33" i="2" s="1"/>
  <c r="AT33" i="2" s="1"/>
  <c r="AQ24" i="2"/>
  <c r="AS24" i="2" s="1"/>
  <c r="AT24" i="2" s="1"/>
  <c r="AQ25" i="2"/>
  <c r="AS25" i="2" s="1"/>
  <c r="AT25" i="2" s="1"/>
  <c r="AQ20" i="2"/>
  <c r="AS20" i="2" s="1"/>
  <c r="AT20" i="2" s="1"/>
  <c r="AQ21" i="2"/>
  <c r="AS21" i="2" s="1"/>
  <c r="AT21" i="2" s="1"/>
  <c r="AQ30" i="2"/>
  <c r="AS30" i="2" s="1"/>
  <c r="AT30" i="2" s="1"/>
  <c r="AQ18" i="2"/>
  <c r="AS18" i="2" s="1"/>
  <c r="AT18" i="2" s="1"/>
  <c r="AQ16" i="2"/>
  <c r="AS16" i="2" s="1"/>
  <c r="AT16" i="2" s="1"/>
  <c r="AQ35" i="2"/>
  <c r="AS35" i="2" s="1"/>
  <c r="AT35" i="2" s="1"/>
  <c r="AQ29" i="2"/>
  <c r="AS29" i="2" s="1"/>
  <c r="AT29" i="2" s="1"/>
  <c r="AT11" i="2" l="1"/>
  <c r="AU25" i="2" s="1"/>
  <c r="AU18" i="2"/>
  <c r="AU30" i="2"/>
  <c r="AU11" i="2" l="1"/>
  <c r="AU28" i="2"/>
  <c r="AU23" i="2"/>
  <c r="AU32" i="2"/>
  <c r="AU14" i="2"/>
  <c r="AU36" i="2"/>
  <c r="AU37" i="2"/>
  <c r="AU22" i="2"/>
  <c r="AU17" i="2"/>
  <c r="AU31" i="2"/>
  <c r="AU19" i="2"/>
  <c r="AU12" i="2"/>
  <c r="AU29" i="2"/>
  <c r="AU27" i="2"/>
  <c r="AU38" i="2"/>
  <c r="AU21" i="2"/>
  <c r="AU16" i="2"/>
  <c r="AU13" i="2"/>
  <c r="AU15" i="2"/>
  <c r="AU24" i="2"/>
  <c r="AU35" i="2"/>
  <c r="AU34" i="2"/>
  <c r="AU26" i="2"/>
  <c r="AU33" i="2"/>
  <c r="AU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Andrej Šimo</author>
    <author>Simo Andrej</author>
  </authors>
  <commentList>
    <comment ref="Q9" authorId="0" shapeId="0" xr:uid="{8C41B6FB-D249-4194-8D05-0460740B10AF}">
      <text>
        <r>
          <rPr>
            <b/>
            <sz val="9"/>
            <color indexed="81"/>
            <rFont val="Segoe UI"/>
            <family val="2"/>
            <charset val="238"/>
          </rPr>
          <t>Andrej Šimo:</t>
        </r>
        <r>
          <rPr>
            <sz val="9"/>
            <color indexed="81"/>
            <rFont val="Segoe UI"/>
            <family val="2"/>
            <charset val="238"/>
          </rPr>
          <t xml:space="preserve">
AMECO - HVGNP</t>
        </r>
      </text>
    </comment>
    <comment ref="G10" authorId="0" shapeId="0" xr:uid="{2C22E996-1DB2-4729-B91B-620FE5A87856}">
      <text>
        <r>
          <rPr>
            <b/>
            <sz val="9"/>
            <color indexed="81"/>
            <rFont val="Tahoma"/>
            <family val="2"/>
            <charset val="238"/>
          </rPr>
          <t>Andrej Šimo:</t>
        </r>
        <r>
          <rPr>
            <sz val="9"/>
            <color indexed="81"/>
            <rFont val="Tahoma"/>
            <family val="2"/>
            <charset val="238"/>
          </rPr>
          <t xml:space="preserve">
nehľadal som nové údaje, predpoklad, že sa nemenili hranice, výnimka je asi FR(Mayotte), ale nebude to mať vplyv na výsledok</t>
        </r>
      </text>
    </comment>
    <comment ref="AK11" authorId="1" shapeId="0" xr:uid="{97843DA3-A560-41EA-9CDF-E7F16CF2E4F8}">
      <text>
        <r>
          <rPr>
            <b/>
            <sz val="9"/>
            <color rgb="FF000000"/>
            <rFont val="Tahoma"/>
            <family val="2"/>
            <charset val="238"/>
          </rPr>
          <t>Simo Andrej: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Malta - čo s tým? Rozdelí sa to proporčne na 100% alebo nie?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Andrej Šimo</author>
    <author>Simo Andrej</author>
  </authors>
  <commentList>
    <comment ref="Q9" authorId="0" shapeId="0" xr:uid="{91894E2A-04C9-4D36-AE7F-CE40FBB23267}">
      <text>
        <r>
          <rPr>
            <b/>
            <sz val="9"/>
            <color indexed="81"/>
            <rFont val="Segoe UI"/>
            <family val="2"/>
            <charset val="238"/>
          </rPr>
          <t>Andrej Šimo:</t>
        </r>
        <r>
          <rPr>
            <sz val="9"/>
            <color indexed="81"/>
            <rFont val="Segoe UI"/>
            <family val="2"/>
            <charset val="238"/>
          </rPr>
          <t xml:space="preserve">
AMECO - HVGNP</t>
        </r>
      </text>
    </comment>
    <comment ref="G10" authorId="0" shapeId="0" xr:uid="{F63444DF-6263-4BF8-9A7C-66C0FCA6C753}">
      <text>
        <r>
          <rPr>
            <b/>
            <sz val="9"/>
            <color indexed="81"/>
            <rFont val="Tahoma"/>
            <family val="2"/>
            <charset val="238"/>
          </rPr>
          <t>Andrej Šimo:</t>
        </r>
        <r>
          <rPr>
            <sz val="9"/>
            <color indexed="81"/>
            <rFont val="Tahoma"/>
            <family val="2"/>
            <charset val="238"/>
          </rPr>
          <t xml:space="preserve">
nehľadal som nové údaje, predpoklad, že sa nemenili hranice, výnimka je asi FR(Mayotte), ale nebude to mať vplyv na výsledok</t>
        </r>
      </text>
    </comment>
    <comment ref="AK11" authorId="1" shapeId="0" xr:uid="{E6E74AA1-34D2-41F3-B196-75B57889442D}">
      <text>
        <r>
          <rPr>
            <b/>
            <sz val="9"/>
            <color rgb="FF000000"/>
            <rFont val="Tahoma"/>
            <family val="2"/>
            <charset val="238"/>
          </rPr>
          <t>Simo Andrej: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Malta - čo s tým? Rozdelí sa to proporčne na 100% alebo nie?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Andrej Šimo</author>
    <author>Simo Andrej</author>
  </authors>
  <commentList>
    <comment ref="Q9" authorId="0" shapeId="0" xr:uid="{FC4B2199-B04D-4ECE-8CE9-F8EFB161EF08}">
      <text>
        <r>
          <rPr>
            <b/>
            <sz val="9"/>
            <color indexed="81"/>
            <rFont val="Segoe UI"/>
            <family val="2"/>
            <charset val="238"/>
          </rPr>
          <t>Andrej Šimo:</t>
        </r>
        <r>
          <rPr>
            <sz val="9"/>
            <color indexed="81"/>
            <rFont val="Segoe UI"/>
            <family val="2"/>
            <charset val="238"/>
          </rPr>
          <t xml:space="preserve">
AMECO - HVGNP</t>
        </r>
      </text>
    </comment>
    <comment ref="G10" authorId="0" shapeId="0" xr:uid="{3F75E085-25D5-433C-A538-73494A03FD97}">
      <text>
        <r>
          <rPr>
            <b/>
            <sz val="9"/>
            <color indexed="81"/>
            <rFont val="Tahoma"/>
            <family val="2"/>
            <charset val="238"/>
          </rPr>
          <t>Andrej Šimo:</t>
        </r>
        <r>
          <rPr>
            <sz val="9"/>
            <color indexed="81"/>
            <rFont val="Tahoma"/>
            <family val="2"/>
            <charset val="238"/>
          </rPr>
          <t xml:space="preserve">
nehľadal som nové údaje, predpoklad, že sa nemenili hranice, výnimka je asi FR(Mayotte), ale nebude to mať vplyv na výsledok</t>
        </r>
      </text>
    </comment>
    <comment ref="AK11" authorId="1" shapeId="0" xr:uid="{80776C23-97DC-4603-921F-87065367C2CF}">
      <text>
        <r>
          <rPr>
            <b/>
            <sz val="9"/>
            <color rgb="FF000000"/>
            <rFont val="Tahoma"/>
            <family val="2"/>
            <charset val="238"/>
          </rPr>
          <t>Simo Andrej: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Malta - čo s tým? Rozdelí sa to proporčne na 100% alebo nie?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Andrej Šimo</author>
    <author>Simo Andrej</author>
  </authors>
  <commentList>
    <comment ref="Q9" authorId="0" shapeId="0" xr:uid="{7C3C513F-9A84-4BF1-9756-44771A0B4E70}">
      <text>
        <r>
          <rPr>
            <b/>
            <sz val="9"/>
            <color indexed="81"/>
            <rFont val="Segoe UI"/>
            <family val="2"/>
            <charset val="238"/>
          </rPr>
          <t>Andrej Šimo:</t>
        </r>
        <r>
          <rPr>
            <sz val="9"/>
            <color indexed="81"/>
            <rFont val="Segoe UI"/>
            <family val="2"/>
            <charset val="238"/>
          </rPr>
          <t xml:space="preserve">
AMECO - HVGNP</t>
        </r>
      </text>
    </comment>
    <comment ref="G10" authorId="0" shapeId="0" xr:uid="{CF3B19EC-482A-4A97-BEE0-E9BA04A731AA}">
      <text>
        <r>
          <rPr>
            <b/>
            <sz val="9"/>
            <color indexed="81"/>
            <rFont val="Tahoma"/>
            <family val="2"/>
            <charset val="238"/>
          </rPr>
          <t>Andrej Šimo:</t>
        </r>
        <r>
          <rPr>
            <sz val="9"/>
            <color indexed="81"/>
            <rFont val="Tahoma"/>
            <family val="2"/>
            <charset val="238"/>
          </rPr>
          <t xml:space="preserve">
nehľadal som nové údaje, predpoklad, že sa nemenili hranice, výnimka je asi FR(Mayotte), ale nebude to mať vplyv na výsledok</t>
        </r>
      </text>
    </comment>
    <comment ref="AK11" authorId="1" shapeId="0" xr:uid="{11E3F7A7-104A-415E-BFEF-5ACC2C2D9CBD}">
      <text>
        <r>
          <rPr>
            <b/>
            <sz val="9"/>
            <color rgb="FF000000"/>
            <rFont val="Tahoma"/>
            <family val="2"/>
            <charset val="238"/>
          </rPr>
          <t>Simo Andrej: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Malta - čo s tým? Rozdelí sa to proporčne na 100% alebo nie?</t>
        </r>
      </text>
    </comment>
  </commentList>
</comments>
</file>

<file path=xl/sharedStrings.xml><?xml version="1.0" encoding="utf-8"?>
<sst xmlns="http://schemas.openxmlformats.org/spreadsheetml/2006/main" count="272" uniqueCount="69">
  <si>
    <t>Sweden</t>
  </si>
  <si>
    <t>Finland</t>
  </si>
  <si>
    <t>Slovakia</t>
  </si>
  <si>
    <t>Slovenia</t>
  </si>
  <si>
    <t>Romania</t>
  </si>
  <si>
    <t>Portugal</t>
  </si>
  <si>
    <t>Poland</t>
  </si>
  <si>
    <t>Austria</t>
  </si>
  <si>
    <t>Netherlands</t>
  </si>
  <si>
    <t>Malta</t>
  </si>
  <si>
    <t>Hungary</t>
  </si>
  <si>
    <t>Luxembourg</t>
  </si>
  <si>
    <t>Lithuania</t>
  </si>
  <si>
    <t>Latvia</t>
  </si>
  <si>
    <t>Cyprus</t>
  </si>
  <si>
    <t>Italy</t>
  </si>
  <si>
    <t>Croatia</t>
  </si>
  <si>
    <t>France</t>
  </si>
  <si>
    <t>Spain</t>
  </si>
  <si>
    <t>Greece</t>
  </si>
  <si>
    <t>Ireland</t>
  </si>
  <si>
    <t>Estonia</t>
  </si>
  <si>
    <t>Germany</t>
  </si>
  <si>
    <t>Denmark</t>
  </si>
  <si>
    <t>Czech Republic</t>
  </si>
  <si>
    <t>Bulgaria</t>
  </si>
  <si>
    <t>Belgium</t>
  </si>
  <si>
    <t>TOTAL_eligible (or EU27)</t>
  </si>
  <si>
    <t>Total CF annual allocation</t>
  </si>
  <si>
    <t>annual CF allocation</t>
  </si>
  <si>
    <t>STEP 3</t>
  </si>
  <si>
    <t>Adjusted to 100%</t>
  </si>
  <si>
    <t>Adjusted share</t>
  </si>
  <si>
    <t>Adjustment</t>
  </si>
  <si>
    <t>Complement to 100%</t>
  </si>
  <si>
    <t>GNI share</t>
  </si>
  <si>
    <t>STEP 2</t>
  </si>
  <si>
    <t>Average pop surface share</t>
  </si>
  <si>
    <t>High population density</t>
  </si>
  <si>
    <t>Surface share</t>
  </si>
  <si>
    <t>Population share</t>
  </si>
  <si>
    <t>STEP 1</t>
  </si>
  <si>
    <t>Average GNI per capita</t>
  </si>
  <si>
    <t>GNI of eligible countries</t>
  </si>
  <si>
    <t>Eligible area</t>
  </si>
  <si>
    <t>Eligible population</t>
  </si>
  <si>
    <t>Eligibility</t>
  </si>
  <si>
    <t>GNI % of EU 27 average</t>
  </si>
  <si>
    <t>Average GNI</t>
  </si>
  <si>
    <t>Average area</t>
  </si>
  <si>
    <t>Average population</t>
  </si>
  <si>
    <t>Country</t>
  </si>
  <si>
    <t>GNI (PPS per capita) in 2022 prices</t>
  </si>
  <si>
    <t>GNI (PPS per capita) current prices</t>
  </si>
  <si>
    <t>GNI (bil. PPS) in current prices</t>
  </si>
  <si>
    <t>Area (km2)</t>
  </si>
  <si>
    <t>Population (1000s)</t>
  </si>
  <si>
    <t>Total CF allocation</t>
  </si>
  <si>
    <t>Total population</t>
  </si>
  <si>
    <t xml:space="preserve">Average annual aid </t>
  </si>
  <si>
    <t>Eligibility of a country: GNI level less than</t>
  </si>
  <si>
    <t>Parameters:</t>
  </si>
  <si>
    <t>CF allocation, before capping, 1/3 rule, safety net</t>
  </si>
  <si>
    <t>Serbia</t>
  </si>
  <si>
    <t>Montenegro</t>
  </si>
  <si>
    <t>North Macedonia</t>
  </si>
  <si>
    <t>Bosnia and Herzegovina</t>
  </si>
  <si>
    <t>Albania</t>
  </si>
  <si>
    <t>Ukraine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</si>
</sst>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,,,"/>
    <numFmt numFmtId="166" formatCode="#,##0,"/>
    <numFmt numFmtId="167" formatCode="#,##0.0,,,"/>
    <numFmt numFmtId="168" formatCode="#,##0.0,"/>
    <numFmt numFmtId="169" formatCode="#,##0,,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</cellStyleXfs>
  <cellXfs count="159">
    <xf numFmtId="0" fontId="0" fillId="0" borderId="0" xfId="0"/>
    <xf numFmtId="0" fontId="1" fillId="0" borderId="0" xfId="1"/>
    <xf numFmtId="164" fontId="2" fillId="0" borderId="0" xfId="1" applyNumberFormat="1" applyFont="1"/>
    <xf numFmtId="10" fontId="0" fillId="0" borderId="0" xfId="2" applyNumberFormat="1" applyFont="1"/>
    <xf numFmtId="10" fontId="1" fillId="0" borderId="0" xfId="2" applyNumberFormat="1" applyFont="1"/>
    <xf numFmtId="3" fontId="1" fillId="0" borderId="1" xfId="1" applyNumberFormat="1" applyBorder="1"/>
    <xf numFmtId="3" fontId="1" fillId="0" borderId="2" xfId="1" applyNumberFormat="1" applyBorder="1"/>
    <xf numFmtId="10" fontId="1" fillId="0" borderId="1" xfId="1" applyNumberFormat="1" applyBorder="1"/>
    <xf numFmtId="10" fontId="1" fillId="0" borderId="4" xfId="1" applyNumberFormat="1" applyBorder="1"/>
    <xf numFmtId="10" fontId="0" fillId="0" borderId="5" xfId="2" applyNumberFormat="1" applyFont="1" applyBorder="1"/>
    <xf numFmtId="10" fontId="0" fillId="0" borderId="6" xfId="2" applyNumberFormat="1" applyFont="1" applyBorder="1"/>
    <xf numFmtId="10" fontId="0" fillId="0" borderId="2" xfId="2" applyNumberFormat="1" applyFont="1" applyBorder="1"/>
    <xf numFmtId="10" fontId="0" fillId="0" borderId="1" xfId="2" applyNumberFormat="1" applyFont="1" applyBorder="1"/>
    <xf numFmtId="1" fontId="0" fillId="0" borderId="5" xfId="2" applyNumberFormat="1" applyFont="1" applyBorder="1"/>
    <xf numFmtId="165" fontId="1" fillId="0" borderId="5" xfId="1" applyNumberFormat="1" applyBorder="1"/>
    <xf numFmtId="3" fontId="1" fillId="0" borderId="6" xfId="1" applyNumberFormat="1" applyBorder="1"/>
    <xf numFmtId="166" fontId="1" fillId="0" borderId="6" xfId="1" applyNumberFormat="1" applyBorder="1"/>
    <xf numFmtId="1" fontId="1" fillId="0" borderId="2" xfId="1" applyNumberFormat="1" applyBorder="1"/>
    <xf numFmtId="0" fontId="3" fillId="3" borderId="8" xfId="3" applyFont="1" applyFill="1" applyBorder="1"/>
    <xf numFmtId="0" fontId="2" fillId="0" borderId="0" xfId="1" applyFont="1"/>
    <xf numFmtId="3" fontId="2" fillId="0" borderId="14" xfId="1" applyNumberFormat="1" applyFont="1" applyBorder="1"/>
    <xf numFmtId="3" fontId="2" fillId="0" borderId="15" xfId="1" applyNumberFormat="1" applyFont="1" applyBorder="1"/>
    <xf numFmtId="10" fontId="2" fillId="0" borderId="14" xfId="1" applyNumberFormat="1" applyFont="1" applyBorder="1"/>
    <xf numFmtId="10" fontId="2" fillId="0" borderId="16" xfId="1" applyNumberFormat="1" applyFont="1" applyBorder="1"/>
    <xf numFmtId="10" fontId="2" fillId="0" borderId="17" xfId="2" applyNumberFormat="1" applyFont="1" applyBorder="1"/>
    <xf numFmtId="10" fontId="2" fillId="0" borderId="18" xfId="2" applyNumberFormat="1" applyFont="1" applyBorder="1"/>
    <xf numFmtId="10" fontId="2" fillId="0" borderId="15" xfId="2" applyNumberFormat="1" applyFont="1" applyBorder="1"/>
    <xf numFmtId="10" fontId="2" fillId="0" borderId="14" xfId="2" applyNumberFormat="1" applyFont="1" applyBorder="1"/>
    <xf numFmtId="0" fontId="2" fillId="0" borderId="14" xfId="1" applyFont="1" applyBorder="1"/>
    <xf numFmtId="165" fontId="2" fillId="0" borderId="17" xfId="1" applyNumberFormat="1" applyFont="1" applyBorder="1"/>
    <xf numFmtId="3" fontId="2" fillId="0" borderId="18" xfId="1" applyNumberFormat="1" applyFont="1" applyBorder="1"/>
    <xf numFmtId="166" fontId="2" fillId="0" borderId="18" xfId="1" applyNumberFormat="1" applyFont="1" applyBorder="1"/>
    <xf numFmtId="1" fontId="2" fillId="0" borderId="15" xfId="1" applyNumberFormat="1" applyFont="1" applyBorder="1"/>
    <xf numFmtId="0" fontId="3" fillId="3" borderId="12" xfId="3" applyFont="1" applyFill="1" applyBorder="1"/>
    <xf numFmtId="0" fontId="1" fillId="4" borderId="23" xfId="1" applyFill="1" applyBorder="1" applyAlignment="1">
      <alignment wrapText="1"/>
    </xf>
    <xf numFmtId="0" fontId="1" fillId="5" borderId="24" xfId="1" applyFill="1" applyBorder="1" applyAlignment="1">
      <alignment wrapText="1"/>
    </xf>
    <xf numFmtId="0" fontId="1" fillId="4" borderId="26" xfId="1" applyFill="1" applyBorder="1" applyAlignment="1">
      <alignment wrapText="1"/>
    </xf>
    <xf numFmtId="0" fontId="1" fillId="4" borderId="27" xfId="1" applyFill="1" applyBorder="1" applyAlignment="1">
      <alignment wrapText="1"/>
    </xf>
    <xf numFmtId="0" fontId="1" fillId="5" borderId="28" xfId="1" applyFill="1" applyBorder="1"/>
    <xf numFmtId="0" fontId="1" fillId="5" borderId="29" xfId="1" applyFill="1" applyBorder="1" applyAlignment="1">
      <alignment wrapText="1"/>
    </xf>
    <xf numFmtId="0" fontId="1" fillId="5" borderId="24" xfId="1" applyFill="1" applyBorder="1"/>
    <xf numFmtId="0" fontId="1" fillId="4" borderId="30" xfId="1" applyFill="1" applyBorder="1" applyAlignment="1">
      <alignment wrapText="1"/>
    </xf>
    <xf numFmtId="0" fontId="1" fillId="5" borderId="28" xfId="1" applyFill="1" applyBorder="1" applyAlignment="1">
      <alignment wrapText="1"/>
    </xf>
    <xf numFmtId="0" fontId="1" fillId="5" borderId="29" xfId="1" applyFill="1" applyBorder="1"/>
    <xf numFmtId="0" fontId="1" fillId="4" borderId="31" xfId="1" applyFill="1" applyBorder="1" applyAlignment="1">
      <alignment wrapText="1"/>
    </xf>
    <xf numFmtId="0" fontId="3" fillId="0" borderId="30" xfId="3" applyFont="1" applyBorder="1"/>
    <xf numFmtId="0" fontId="3" fillId="0" borderId="27" xfId="3" applyFont="1" applyBorder="1"/>
    <xf numFmtId="0" fontId="3" fillId="0" borderId="32" xfId="3" applyFont="1" applyBorder="1"/>
    <xf numFmtId="0" fontId="3" fillId="0" borderId="33" xfId="3" applyFont="1" applyBorder="1"/>
    <xf numFmtId="3" fontId="1" fillId="0" borderId="0" xfId="1" applyNumberFormat="1"/>
    <xf numFmtId="166" fontId="1" fillId="0" borderId="0" xfId="1" applyNumberFormat="1"/>
    <xf numFmtId="164" fontId="1" fillId="0" borderId="0" xfId="1" applyNumberFormat="1"/>
    <xf numFmtId="9" fontId="1" fillId="0" borderId="0" xfId="1" applyNumberFormat="1"/>
    <xf numFmtId="0" fontId="3" fillId="3" borderId="10" xfId="3" applyFont="1" applyFill="1" applyBorder="1"/>
    <xf numFmtId="169" fontId="2" fillId="0" borderId="14" xfId="1" applyNumberFormat="1" applyFont="1" applyBorder="1"/>
    <xf numFmtId="0" fontId="3" fillId="3" borderId="3" xfId="3" applyFont="1" applyFill="1" applyBorder="1"/>
    <xf numFmtId="0" fontId="3" fillId="3" borderId="40" xfId="3" applyFont="1" applyFill="1" applyBorder="1"/>
    <xf numFmtId="167" fontId="3" fillId="6" borderId="22" xfId="3" applyNumberFormat="1" applyFont="1" applyFill="1" applyBorder="1"/>
    <xf numFmtId="167" fontId="3" fillId="6" borderId="21" xfId="3" applyNumberFormat="1" applyFont="1" applyFill="1" applyBorder="1"/>
    <xf numFmtId="167" fontId="3" fillId="6" borderId="20" xfId="3" applyNumberFormat="1" applyFont="1" applyFill="1" applyBorder="1"/>
    <xf numFmtId="164" fontId="3" fillId="6" borderId="11" xfId="3" applyNumberFormat="1" applyFont="1" applyFill="1" applyBorder="1"/>
    <xf numFmtId="164" fontId="3" fillId="6" borderId="10" xfId="3" applyNumberFormat="1" applyFont="1" applyFill="1" applyBorder="1"/>
    <xf numFmtId="164" fontId="3" fillId="6" borderId="9" xfId="3" applyNumberFormat="1" applyFont="1" applyFill="1" applyBorder="1"/>
    <xf numFmtId="168" fontId="3" fillId="6" borderId="22" xfId="3" applyNumberFormat="1" applyFont="1" applyFill="1" applyBorder="1"/>
    <xf numFmtId="168" fontId="3" fillId="6" borderId="21" xfId="3" applyNumberFormat="1" applyFont="1" applyFill="1" applyBorder="1"/>
    <xf numFmtId="168" fontId="3" fillId="6" borderId="20" xfId="3" applyNumberFormat="1" applyFont="1" applyFill="1" applyBorder="1"/>
    <xf numFmtId="168" fontId="3" fillId="6" borderId="11" xfId="3" applyNumberFormat="1" applyFont="1" applyFill="1" applyBorder="1"/>
    <xf numFmtId="168" fontId="3" fillId="6" borderId="10" xfId="3" applyNumberFormat="1" applyFont="1" applyFill="1" applyBorder="1"/>
    <xf numFmtId="168" fontId="3" fillId="6" borderId="9" xfId="3" applyNumberFormat="1" applyFont="1" applyFill="1" applyBorder="1"/>
    <xf numFmtId="168" fontId="3" fillId="6" borderId="13" xfId="3" applyNumberFormat="1" applyFont="1" applyFill="1" applyBorder="1"/>
    <xf numFmtId="167" fontId="3" fillId="6" borderId="11" xfId="3" applyNumberFormat="1" applyFont="1" applyFill="1" applyBorder="1"/>
    <xf numFmtId="167" fontId="3" fillId="6" borderId="10" xfId="3" applyNumberFormat="1" applyFont="1" applyFill="1" applyBorder="1"/>
    <xf numFmtId="167" fontId="3" fillId="6" borderId="9" xfId="3" applyNumberFormat="1" applyFont="1" applyFill="1" applyBorder="1"/>
    <xf numFmtId="2" fontId="3" fillId="6" borderId="9" xfId="3" applyNumberFormat="1" applyFont="1" applyFill="1" applyBorder="1"/>
    <xf numFmtId="164" fontId="3" fillId="6" borderId="36" xfId="3" applyNumberFormat="1" applyFont="1" applyFill="1" applyBorder="1"/>
    <xf numFmtId="167" fontId="3" fillId="6" borderId="37" xfId="3" applyNumberFormat="1" applyFont="1" applyFill="1" applyBorder="1"/>
    <xf numFmtId="164" fontId="3" fillId="6" borderId="38" xfId="3" applyNumberFormat="1" applyFont="1" applyFill="1" applyBorder="1"/>
    <xf numFmtId="164" fontId="11" fillId="6" borderId="10" xfId="1" applyNumberFormat="1" applyFont="1" applyFill="1" applyBorder="1"/>
    <xf numFmtId="0" fontId="3" fillId="3" borderId="37" xfId="3" applyFont="1" applyFill="1" applyBorder="1"/>
    <xf numFmtId="0" fontId="3" fillId="3" borderId="9" xfId="3" applyFont="1" applyFill="1" applyBorder="1"/>
    <xf numFmtId="2" fontId="3" fillId="6" borderId="10" xfId="3" applyNumberFormat="1" applyFont="1" applyFill="1" applyBorder="1"/>
    <xf numFmtId="168" fontId="3" fillId="4" borderId="8" xfId="3" applyNumberFormat="1" applyFont="1" applyFill="1" applyBorder="1"/>
    <xf numFmtId="2" fontId="3" fillId="4" borderId="10" xfId="3" applyNumberFormat="1" applyFont="1" applyFill="1" applyBorder="1"/>
    <xf numFmtId="164" fontId="3" fillId="4" borderId="10" xfId="3" applyNumberFormat="1" applyFont="1" applyFill="1" applyBorder="1"/>
    <xf numFmtId="167" fontId="3" fillId="4" borderId="10" xfId="3" applyNumberFormat="1" applyFont="1" applyFill="1" applyBorder="1"/>
    <xf numFmtId="10" fontId="3" fillId="4" borderId="41" xfId="2" applyNumberFormat="1" applyFont="1" applyFill="1" applyBorder="1" applyAlignment="1"/>
    <xf numFmtId="164" fontId="3" fillId="4" borderId="12" xfId="3" applyNumberFormat="1" applyFont="1" applyFill="1" applyBorder="1"/>
    <xf numFmtId="164" fontId="3" fillId="4" borderId="8" xfId="3" applyNumberFormat="1" applyFont="1" applyFill="1" applyBorder="1"/>
    <xf numFmtId="2" fontId="3" fillId="4" borderId="8" xfId="3" applyNumberFormat="1" applyFont="1" applyFill="1" applyBorder="1"/>
    <xf numFmtId="167" fontId="3" fillId="4" borderId="12" xfId="3" applyNumberFormat="1" applyFont="1" applyFill="1" applyBorder="1"/>
    <xf numFmtId="10" fontId="3" fillId="4" borderId="19" xfId="2" applyNumberFormat="1" applyFont="1" applyFill="1" applyBorder="1" applyAlignment="1"/>
    <xf numFmtId="10" fontId="3" fillId="4" borderId="7" xfId="2" applyNumberFormat="1" applyFont="1" applyFill="1" applyBorder="1" applyAlignment="1"/>
    <xf numFmtId="168" fontId="3" fillId="4" borderId="42" xfId="3" applyNumberFormat="1" applyFont="1" applyFill="1" applyBorder="1"/>
    <xf numFmtId="168" fontId="3" fillId="4" borderId="11" xfId="3" applyNumberFormat="1" applyFont="1" applyFill="1" applyBorder="1"/>
    <xf numFmtId="164" fontId="3" fillId="4" borderId="11" xfId="3" applyNumberFormat="1" applyFont="1" applyFill="1" applyBorder="1"/>
    <xf numFmtId="164" fontId="3" fillId="4" borderId="38" xfId="3" applyNumberFormat="1" applyFont="1" applyFill="1" applyBorder="1"/>
    <xf numFmtId="167" fontId="3" fillId="4" borderId="9" xfId="3" applyNumberFormat="1" applyFont="1" applyFill="1" applyBorder="1"/>
    <xf numFmtId="0" fontId="3" fillId="7" borderId="8" xfId="3" applyFont="1" applyFill="1" applyBorder="1"/>
    <xf numFmtId="168" fontId="3" fillId="7" borderId="11" xfId="3" applyNumberFormat="1" applyFont="1" applyFill="1" applyBorder="1"/>
    <xf numFmtId="168" fontId="3" fillId="7" borderId="10" xfId="3" applyNumberFormat="1" applyFont="1" applyFill="1" applyBorder="1"/>
    <xf numFmtId="168" fontId="3" fillId="7" borderId="9" xfId="3" applyNumberFormat="1" applyFont="1" applyFill="1" applyBorder="1"/>
    <xf numFmtId="168" fontId="3" fillId="7" borderId="8" xfId="3" applyNumberFormat="1" applyFont="1" applyFill="1" applyBorder="1"/>
    <xf numFmtId="164" fontId="3" fillId="7" borderId="11" xfId="3" applyNumberFormat="1" applyFont="1" applyFill="1" applyBorder="1"/>
    <xf numFmtId="164" fontId="3" fillId="7" borderId="10" xfId="3" applyNumberFormat="1" applyFont="1" applyFill="1" applyBorder="1"/>
    <xf numFmtId="2" fontId="3" fillId="7" borderId="9" xfId="3" applyNumberFormat="1" applyFont="1" applyFill="1" applyBorder="1"/>
    <xf numFmtId="2" fontId="3" fillId="7" borderId="8" xfId="3" applyNumberFormat="1" applyFont="1" applyFill="1" applyBorder="1"/>
    <xf numFmtId="167" fontId="3" fillId="7" borderId="11" xfId="3" applyNumberFormat="1" applyFont="1" applyFill="1" applyBorder="1"/>
    <xf numFmtId="167" fontId="3" fillId="7" borderId="10" xfId="3" applyNumberFormat="1" applyFont="1" applyFill="1" applyBorder="1"/>
    <xf numFmtId="167" fontId="3" fillId="7" borderId="9" xfId="3" applyNumberFormat="1" applyFont="1" applyFill="1" applyBorder="1"/>
    <xf numFmtId="167" fontId="3" fillId="7" borderId="12" xfId="3" applyNumberFormat="1" applyFont="1" applyFill="1" applyBorder="1"/>
    <xf numFmtId="164" fontId="3" fillId="7" borderId="9" xfId="3" applyNumberFormat="1" applyFont="1" applyFill="1" applyBorder="1"/>
    <xf numFmtId="164" fontId="3" fillId="7" borderId="8" xfId="3" applyNumberFormat="1" applyFont="1" applyFill="1" applyBorder="1"/>
    <xf numFmtId="10" fontId="3" fillId="7" borderId="7" xfId="2" applyNumberFormat="1" applyFont="1" applyFill="1" applyBorder="1" applyAlignment="1"/>
    <xf numFmtId="1" fontId="1" fillId="7" borderId="2" xfId="1" applyNumberFormat="1" applyFill="1" applyBorder="1"/>
    <xf numFmtId="166" fontId="1" fillId="7" borderId="6" xfId="1" applyNumberFormat="1" applyFill="1" applyBorder="1"/>
    <xf numFmtId="3" fontId="1" fillId="7" borderId="6" xfId="1" applyNumberFormat="1" applyFill="1" applyBorder="1"/>
    <xf numFmtId="165" fontId="1" fillId="7" borderId="5" xfId="1" applyNumberFormat="1" applyFill="1" applyBorder="1"/>
    <xf numFmtId="3" fontId="1" fillId="7" borderId="1" xfId="1" applyNumberFormat="1" applyFill="1" applyBorder="1"/>
    <xf numFmtId="10" fontId="0" fillId="7" borderId="2" xfId="2" applyNumberFormat="1" applyFont="1" applyFill="1" applyBorder="1"/>
    <xf numFmtId="10" fontId="0" fillId="7" borderId="6" xfId="2" applyNumberFormat="1" applyFont="1" applyFill="1" applyBorder="1"/>
    <xf numFmtId="1" fontId="1" fillId="7" borderId="5" xfId="2" applyNumberFormat="1" applyFont="1" applyFill="1" applyBorder="1"/>
    <xf numFmtId="10" fontId="0" fillId="7" borderId="1" xfId="2" applyNumberFormat="1" applyFont="1" applyFill="1" applyBorder="1"/>
    <xf numFmtId="10" fontId="2" fillId="7" borderId="2" xfId="2" applyNumberFormat="1" applyFont="1" applyFill="1" applyBorder="1"/>
    <xf numFmtId="10" fontId="2" fillId="7" borderId="6" xfId="2" applyNumberFormat="1" applyFont="1" applyFill="1" applyBorder="1"/>
    <xf numFmtId="10" fontId="2" fillId="7" borderId="5" xfId="2" applyNumberFormat="1" applyFont="1" applyFill="1" applyBorder="1"/>
    <xf numFmtId="10" fontId="2" fillId="7" borderId="4" xfId="1" applyNumberFormat="1" applyFont="1" applyFill="1" applyBorder="1"/>
    <xf numFmtId="10" fontId="2" fillId="7" borderId="1" xfId="1" applyNumberFormat="1" applyFont="1" applyFill="1" applyBorder="1"/>
    <xf numFmtId="3" fontId="2" fillId="7" borderId="2" xfId="1" applyNumberFormat="1" applyFont="1" applyFill="1" applyBorder="1"/>
    <xf numFmtId="3" fontId="2" fillId="7" borderId="1" xfId="1" applyNumberFormat="1" applyFont="1" applyFill="1" applyBorder="1"/>
    <xf numFmtId="10" fontId="1" fillId="7" borderId="0" xfId="2" applyNumberFormat="1" applyFont="1" applyFill="1"/>
    <xf numFmtId="10" fontId="0" fillId="7" borderId="0" xfId="2" applyNumberFormat="1" applyFont="1" applyFill="1"/>
    <xf numFmtId="0" fontId="1" fillId="7" borderId="0" xfId="1" applyFill="1"/>
    <xf numFmtId="0" fontId="3" fillId="7" borderId="37" xfId="3" applyFont="1" applyFill="1" applyBorder="1"/>
    <xf numFmtId="164" fontId="3" fillId="7" borderId="36" xfId="3" applyNumberFormat="1" applyFont="1" applyFill="1" applyBorder="1"/>
    <xf numFmtId="2" fontId="3" fillId="7" borderId="10" xfId="3" applyNumberFormat="1" applyFont="1" applyFill="1" applyBorder="1"/>
    <xf numFmtId="10" fontId="3" fillId="7" borderId="41" xfId="2" applyNumberFormat="1" applyFont="1" applyFill="1" applyBorder="1" applyAlignment="1"/>
    <xf numFmtId="164" fontId="3" fillId="7" borderId="12" xfId="3" applyNumberFormat="1" applyFont="1" applyFill="1" applyBorder="1"/>
    <xf numFmtId="166" fontId="3" fillId="6" borderId="10" xfId="1" applyNumberFormat="1" applyFont="1" applyFill="1" applyBorder="1"/>
    <xf numFmtId="166" fontId="3" fillId="6" borderId="9" xfId="1" applyNumberFormat="1" applyFont="1" applyFill="1" applyBorder="1"/>
    <xf numFmtId="166" fontId="3" fillId="4" borderId="8" xfId="1" applyNumberFormat="1" applyFont="1" applyFill="1" applyBorder="1"/>
    <xf numFmtId="164" fontId="3" fillId="6" borderId="36" xfId="1" applyNumberFormat="1" applyFont="1" applyFill="1" applyBorder="1"/>
    <xf numFmtId="164" fontId="3" fillId="6" borderId="10" xfId="1" applyNumberFormat="1" applyFont="1" applyFill="1" applyBorder="1"/>
    <xf numFmtId="164" fontId="3" fillId="4" borderId="10" xfId="1" applyNumberFormat="1" applyFont="1" applyFill="1" applyBorder="1"/>
    <xf numFmtId="166" fontId="3" fillId="4" borderId="43" xfId="1" applyNumberFormat="1" applyFont="1" applyFill="1" applyBorder="1"/>
    <xf numFmtId="166" fontId="3" fillId="6" borderId="36" xfId="1" applyNumberFormat="1" applyFont="1" applyFill="1" applyBorder="1"/>
    <xf numFmtId="166" fontId="3" fillId="4" borderId="10" xfId="1" applyNumberFormat="1" applyFont="1" applyFill="1" applyBorder="1"/>
    <xf numFmtId="166" fontId="3" fillId="6" borderId="38" xfId="1" applyNumberFormat="1" applyFont="1" applyFill="1" applyBorder="1"/>
    <xf numFmtId="166" fontId="3" fillId="6" borderId="40" xfId="1" applyNumberFormat="1" applyFont="1" applyFill="1" applyBorder="1"/>
    <xf numFmtId="166" fontId="3" fillId="6" borderId="39" xfId="1" applyNumberFormat="1" applyFont="1" applyFill="1" applyBorder="1"/>
    <xf numFmtId="168" fontId="3" fillId="4" borderId="44" xfId="3" applyNumberFormat="1" applyFont="1" applyFill="1" applyBorder="1"/>
    <xf numFmtId="164" fontId="3" fillId="4" borderId="45" xfId="3" applyNumberFormat="1" applyFont="1" applyFill="1" applyBorder="1"/>
    <xf numFmtId="0" fontId="3" fillId="0" borderId="46" xfId="3" applyFont="1" applyBorder="1"/>
    <xf numFmtId="0" fontId="3" fillId="0" borderId="47" xfId="3" applyFont="1" applyBorder="1"/>
    <xf numFmtId="0" fontId="3" fillId="0" borderId="48" xfId="3" applyFont="1" applyBorder="1"/>
    <xf numFmtId="0" fontId="2" fillId="2" borderId="25" xfId="1" applyFont="1" applyFill="1" applyBorder="1" applyAlignment="1">
      <alignment horizontal="center" vertical="center" textRotation="255"/>
    </xf>
    <xf numFmtId="0" fontId="2" fillId="2" borderId="3" xfId="1" applyFont="1" applyFill="1" applyBorder="1" applyAlignment="1">
      <alignment horizontal="center" vertical="center" textRotation="255"/>
    </xf>
    <xf numFmtId="0" fontId="1" fillId="2" borderId="33" xfId="1" applyFill="1" applyBorder="1" applyAlignment="1">
      <alignment horizontal="center"/>
    </xf>
    <xf numFmtId="0" fontId="1" fillId="2" borderId="35" xfId="1" applyFill="1" applyBorder="1" applyAlignment="1">
      <alignment horizontal="center"/>
    </xf>
    <xf numFmtId="0" fontId="1" fillId="2" borderId="34" xfId="1" applyFill="1" applyBorder="1" applyAlignment="1">
      <alignment horizontal="center"/>
    </xf>
  </cellXfs>
  <cellStyles count="4">
    <cellStyle name="Normálna" xfId="0" builtinId="0"/>
    <cellStyle name="Normálna 2" xfId="1" xr:uid="{DDEC4B33-4518-45F2-8A65-9BFDB35328FB}"/>
    <cellStyle name="Normálna 2 2" xfId="3" xr:uid="{B88739A9-ACE8-4542-8BB1-2F85C8D2423F}"/>
    <cellStyle name="Percentá 2" xfId="2" xr:uid="{0749BFD7-9BB1-4082-A4BA-B4E5914D4501}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:\D:\surawal\private\ecfin\eco_indicators\EPC_Ja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line"/>
      <sheetName val="nriem"/>
      <sheetName val="intline_quarterly"/>
      <sheetName val="internet"/>
      <sheetName val="data_sheet"/>
      <sheetName val="Tab.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D10">
            <v>1990</v>
          </cell>
          <cell r="E10">
            <v>174.3038875</v>
          </cell>
          <cell r="F10" t="str">
            <v xml:space="preserve"> </v>
          </cell>
          <cell r="G10">
            <v>45.3</v>
          </cell>
          <cell r="H10">
            <v>44.5</v>
          </cell>
          <cell r="I10">
            <v>50</v>
          </cell>
          <cell r="J10">
            <v>106.7</v>
          </cell>
          <cell r="K10">
            <v>106.60000000000001</v>
          </cell>
          <cell r="L10">
            <v>106.70833333333333</v>
          </cell>
          <cell r="M10">
            <v>111.3</v>
          </cell>
          <cell r="N10">
            <v>112.8</v>
          </cell>
          <cell r="O10">
            <v>114.23333333333333</v>
          </cell>
          <cell r="P10">
            <v>99.5</v>
          </cell>
          <cell r="Q10">
            <v>100.43333333333334</v>
          </cell>
          <cell r="R10">
            <v>103.19166666666666</v>
          </cell>
          <cell r="S10" t="e">
            <v>#N/A</v>
          </cell>
          <cell r="T10" t="e">
            <v>#N/A</v>
          </cell>
          <cell r="U10" t="str">
            <v>#N/A</v>
          </cell>
          <cell r="V10">
            <v>91.9</v>
          </cell>
          <cell r="W10">
            <v>92.066666666666663</v>
          </cell>
          <cell r="X10">
            <v>93.466666666666669</v>
          </cell>
          <cell r="Y10">
            <v>92</v>
          </cell>
          <cell r="Z10">
            <v>92</v>
          </cell>
          <cell r="AA10">
            <v>94.25</v>
          </cell>
          <cell r="AB10">
            <v>6177</v>
          </cell>
          <cell r="AC10">
            <v>6221</v>
          </cell>
          <cell r="AD10">
            <v>6383.5833333333339</v>
          </cell>
          <cell r="AE10">
            <v>2.2999999999999998</v>
          </cell>
          <cell r="AF10">
            <v>2.2666666666666666</v>
          </cell>
          <cell r="AG10">
            <v>2.1083333333333334</v>
          </cell>
          <cell r="AH10">
            <v>2.2000000000000002</v>
          </cell>
          <cell r="AI10">
            <v>2.1333333333333333</v>
          </cell>
          <cell r="AJ10">
            <v>2.1</v>
          </cell>
          <cell r="AK10">
            <v>-6.8</v>
          </cell>
          <cell r="AL10">
            <v>2263.4</v>
          </cell>
          <cell r="AM10">
            <v>6473.6</v>
          </cell>
          <cell r="AN10">
            <v>653.6</v>
          </cell>
          <cell r="AO10">
            <v>2063.1</v>
          </cell>
          <cell r="AP10">
            <v>6563.6</v>
          </cell>
          <cell r="AQ10">
            <v>-3.9012325528310431E-2</v>
          </cell>
          <cell r="AR10">
            <v>12.497442410728169</v>
          </cell>
          <cell r="AS10">
            <v>35.101880737988338</v>
          </cell>
          <cell r="AT10">
            <v>3.7497729360740735</v>
          </cell>
          <cell r="AU10">
            <v>11.568643858864718</v>
          </cell>
          <cell r="AV10">
            <v>35.668418985783831</v>
          </cell>
          <cell r="AW10">
            <v>108386</v>
          </cell>
          <cell r="AX10">
            <v>110517</v>
          </cell>
          <cell r="AY10">
            <v>111318.91666666666</v>
          </cell>
          <cell r="AZ10">
            <v>461468</v>
          </cell>
          <cell r="BA10">
            <v>467705</v>
          </cell>
          <cell r="BB10">
            <v>483095.83333333331</v>
          </cell>
          <cell r="BC10">
            <v>84</v>
          </cell>
          <cell r="BD10">
            <v>88.5</v>
          </cell>
          <cell r="BE10">
            <v>95.341666666666669</v>
          </cell>
          <cell r="BF10">
            <v>92</v>
          </cell>
          <cell r="BG10">
            <v>92.866666666666674</v>
          </cell>
          <cell r="BH10">
            <v>95.191666666666677</v>
          </cell>
          <cell r="BI10">
            <v>50.03</v>
          </cell>
          <cell r="BJ10">
            <v>1824.0300000000002</v>
          </cell>
          <cell r="BK10">
            <v>7601.75</v>
          </cell>
          <cell r="BL10">
            <v>0.28702744796784868</v>
          </cell>
          <cell r="BM10">
            <v>10.093161218521086</v>
          </cell>
          <cell r="BN10">
            <v>41.181622521529405</v>
          </cell>
          <cell r="BO10">
            <v>600.95000000000005</v>
          </cell>
          <cell r="BP10">
            <v>1955.73</v>
          </cell>
          <cell r="BQ10">
            <v>7653.93</v>
          </cell>
          <cell r="BR10">
            <v>3.4477142685644346</v>
          </cell>
          <cell r="BS10">
            <v>10.955781950747182</v>
          </cell>
          <cell r="BT10">
            <v>41.566683946871535</v>
          </cell>
          <cell r="BU10">
            <v>85.94</v>
          </cell>
          <cell r="BV10">
            <v>81.023333333333326</v>
          </cell>
          <cell r="BW10">
            <v>84.463333333333338</v>
          </cell>
          <cell r="BX10">
            <v>103.19</v>
          </cell>
          <cell r="BY10">
            <v>116.50666666666666</v>
          </cell>
          <cell r="BZ10">
            <v>120.77333333333334</v>
          </cell>
          <cell r="CA10">
            <v>117.34</v>
          </cell>
          <cell r="CB10">
            <v>111.45666666666666</v>
          </cell>
          <cell r="CC10">
            <v>118.4025</v>
          </cell>
          <cell r="CD10">
            <v>107.69</v>
          </cell>
          <cell r="CE10">
            <v>123.30333333333333</v>
          </cell>
          <cell r="CF10">
            <v>127.30416666666665</v>
          </cell>
          <cell r="CG10">
            <v>71.489999999999995</v>
          </cell>
          <cell r="CH10">
            <v>71.143333333333331</v>
          </cell>
          <cell r="CI10">
            <v>73.060833333333335</v>
          </cell>
          <cell r="CJ10">
            <v>88.67</v>
          </cell>
          <cell r="CK10">
            <v>90.17</v>
          </cell>
          <cell r="CL10">
            <v>93.469166666666666</v>
          </cell>
          <cell r="CM10">
            <v>74.31</v>
          </cell>
          <cell r="CN10">
            <v>79.13</v>
          </cell>
          <cell r="CO10">
            <v>80.532499999999999</v>
          </cell>
          <cell r="CP10">
            <v>93.48</v>
          </cell>
          <cell r="CQ10">
            <v>108.33999999999999</v>
          </cell>
          <cell r="CR10">
            <v>112.84333333333333</v>
          </cell>
          <cell r="CS10">
            <v>98.29</v>
          </cell>
          <cell r="CT10">
            <v>105.29666666666667</v>
          </cell>
          <cell r="CU10">
            <v>107.1925</v>
          </cell>
          <cell r="CV10">
            <v>95.05</v>
          </cell>
          <cell r="CW10">
            <v>111.90666666666668</v>
          </cell>
          <cell r="CX10">
            <v>115.22666666666666</v>
          </cell>
          <cell r="CY10">
            <v>100.75</v>
          </cell>
          <cell r="CZ10">
            <v>100.68333333333334</v>
          </cell>
          <cell r="DA10">
            <v>107.31083333333333</v>
          </cell>
          <cell r="DB10">
            <v>77.98</v>
          </cell>
          <cell r="DC10">
            <v>94.053333333333342</v>
          </cell>
          <cell r="DD10">
            <v>99.821666666666658</v>
          </cell>
          <cell r="DE10">
            <v>87.5</v>
          </cell>
          <cell r="DF10">
            <v>87.566666666666677</v>
          </cell>
          <cell r="DG10">
            <v>89.2</v>
          </cell>
          <cell r="DH10">
            <v>89.9</v>
          </cell>
          <cell r="DI10">
            <v>89.399999999999991</v>
          </cell>
          <cell r="DJ10">
            <v>90.86666666666666</v>
          </cell>
          <cell r="DL10">
            <v>99016.7</v>
          </cell>
          <cell r="DM10">
            <v>430039.7</v>
          </cell>
          <cell r="DO10">
            <v>414804</v>
          </cell>
          <cell r="DP10">
            <v>1718683</v>
          </cell>
          <cell r="DQ10">
            <v>73.02</v>
          </cell>
          <cell r="DR10">
            <v>87.410000000000011</v>
          </cell>
          <cell r="DS10">
            <v>93.337500000000006</v>
          </cell>
          <cell r="DT10">
            <v>70.489999999999995</v>
          </cell>
          <cell r="DU10">
            <v>69.436666666666653</v>
          </cell>
          <cell r="DV10">
            <v>73.059999999999988</v>
          </cell>
        </row>
        <row r="11">
          <cell r="D11">
            <v>1991</v>
          </cell>
          <cell r="E11">
            <v>177.36225150000001</v>
          </cell>
          <cell r="G11">
            <v>45.4</v>
          </cell>
          <cell r="H11">
            <v>44.45</v>
          </cell>
          <cell r="I11">
            <v>50</v>
          </cell>
          <cell r="J11">
            <v>106.4</v>
          </cell>
          <cell r="K11">
            <v>108.56666666666668</v>
          </cell>
          <cell r="L11">
            <v>96.166666666666657</v>
          </cell>
          <cell r="M11">
            <v>113</v>
          </cell>
          <cell r="N11">
            <v>114.26666666666667</v>
          </cell>
          <cell r="O11">
            <v>111.93333333333335</v>
          </cell>
          <cell r="P11">
            <v>100</v>
          </cell>
          <cell r="Q11">
            <v>102.56666666666666</v>
          </cell>
          <cell r="R11">
            <v>105.15833333333333</v>
          </cell>
          <cell r="S11" t="e">
            <v>#N/A</v>
          </cell>
          <cell r="T11" t="e">
            <v>#N/A</v>
          </cell>
          <cell r="U11" t="str">
            <v>#N/A</v>
          </cell>
          <cell r="V11">
            <v>92</v>
          </cell>
          <cell r="W11">
            <v>93.3</v>
          </cell>
          <cell r="X11">
            <v>96.508333333333326</v>
          </cell>
          <cell r="Y11">
            <v>92</v>
          </cell>
          <cell r="Z11">
            <v>95.033333333333346</v>
          </cell>
          <cell r="AA11">
            <v>97.241666666666674</v>
          </cell>
          <cell r="AB11">
            <v>6193</v>
          </cell>
          <cell r="AC11">
            <v>6447.666666666667</v>
          </cell>
          <cell r="AD11">
            <v>6505.3333333333339</v>
          </cell>
          <cell r="AE11">
            <v>2.2999999999999998</v>
          </cell>
          <cell r="AF11">
            <v>2.1</v>
          </cell>
          <cell r="AG11">
            <v>2.1</v>
          </cell>
          <cell r="AH11">
            <v>2.2000000000000002</v>
          </cell>
          <cell r="AI11">
            <v>2.1333333333333333</v>
          </cell>
          <cell r="AJ11">
            <v>2.0916666666666668</v>
          </cell>
          <cell r="AK11">
            <v>855.5</v>
          </cell>
          <cell r="AL11">
            <v>1896.3</v>
          </cell>
          <cell r="AM11">
            <v>9175.7000000000007</v>
          </cell>
          <cell r="AN11">
            <v>721.1</v>
          </cell>
          <cell r="AO11">
            <v>2005.9</v>
          </cell>
          <cell r="AP11">
            <v>9608.0999999999985</v>
          </cell>
          <cell r="AQ11">
            <v>4.8234615470022941</v>
          </cell>
          <cell r="AR11">
            <v>10.009315359616735</v>
          </cell>
          <cell r="AS11">
            <v>55.635924099440288</v>
          </cell>
          <cell r="AT11">
            <v>4.0656903816988361</v>
          </cell>
          <cell r="AU11">
            <v>10.582102497432965</v>
          </cell>
          <cell r="AV11">
            <v>58.149336866895396</v>
          </cell>
          <cell r="AW11">
            <v>111481</v>
          </cell>
          <cell r="AX11">
            <v>111152.33333333333</v>
          </cell>
          <cell r="AY11">
            <v>117089.58333333333</v>
          </cell>
          <cell r="AZ11">
            <v>470041</v>
          </cell>
          <cell r="BA11">
            <v>480844.66666666669</v>
          </cell>
          <cell r="BB11">
            <v>500669.16666666663</v>
          </cell>
          <cell r="BC11">
            <v>81.3</v>
          </cell>
          <cell r="BD11">
            <v>93.2</v>
          </cell>
          <cell r="BE11">
            <v>100.70833333333333</v>
          </cell>
          <cell r="BF11">
            <v>92.9</v>
          </cell>
          <cell r="BG11">
            <v>94.233333333333334</v>
          </cell>
          <cell r="BH11">
            <v>100.85</v>
          </cell>
          <cell r="BI11">
            <v>721.08</v>
          </cell>
          <cell r="BJ11">
            <v>2057.0299999999997</v>
          </cell>
          <cell r="BK11">
            <v>10459.75</v>
          </cell>
          <cell r="BL11">
            <v>4.0655776181325711</v>
          </cell>
          <cell r="BM11">
            <v>10.859973639056356</v>
          </cell>
          <cell r="BN11">
            <v>63.370272673355885</v>
          </cell>
          <cell r="BO11">
            <v>654.12</v>
          </cell>
          <cell r="BP11">
            <v>2164.1099999999997</v>
          </cell>
          <cell r="BQ11">
            <v>10498.61</v>
          </cell>
          <cell r="BR11">
            <v>3.6880451982760265</v>
          </cell>
          <cell r="BS11">
            <v>11.421061734565841</v>
          </cell>
          <cell r="BT11">
            <v>63.48726106077806</v>
          </cell>
          <cell r="BU11">
            <v>72.319999999999993</v>
          </cell>
          <cell r="BV11">
            <v>84.463333333333324</v>
          </cell>
          <cell r="BW11">
            <v>78.349999999999994</v>
          </cell>
          <cell r="BX11">
            <v>115.69</v>
          </cell>
          <cell r="BY11">
            <v>119.16000000000001</v>
          </cell>
          <cell r="BZ11">
            <v>127.36916666666667</v>
          </cell>
          <cell r="CA11">
            <v>98.75</v>
          </cell>
          <cell r="CB11">
            <v>121.12666666666667</v>
          </cell>
          <cell r="CC11">
            <v>100.02916666666667</v>
          </cell>
          <cell r="CD11">
            <v>123.22</v>
          </cell>
          <cell r="CE11">
            <v>128.22666666666666</v>
          </cell>
          <cell r="CF11">
            <v>131.17583333333332</v>
          </cell>
          <cell r="CG11">
            <v>70.75</v>
          </cell>
          <cell r="CH11">
            <v>71.83</v>
          </cell>
          <cell r="CI11">
            <v>75.920833333333334</v>
          </cell>
          <cell r="CJ11">
            <v>90.26</v>
          </cell>
          <cell r="CK11">
            <v>93.839999999999989</v>
          </cell>
          <cell r="CL11">
            <v>95.843333333333334</v>
          </cell>
          <cell r="CM11">
            <v>76.94</v>
          </cell>
          <cell r="CN11">
            <v>79.98</v>
          </cell>
          <cell r="CO11">
            <v>80.716666666666669</v>
          </cell>
          <cell r="CP11">
            <v>106.71</v>
          </cell>
          <cell r="CQ11">
            <v>106.86</v>
          </cell>
          <cell r="CR11">
            <v>106.69749999999999</v>
          </cell>
          <cell r="CS11">
            <v>102.58</v>
          </cell>
          <cell r="CT11">
            <v>113.01666666666667</v>
          </cell>
          <cell r="CU11">
            <v>101.60666666666668</v>
          </cell>
          <cell r="CV11">
            <v>109.45</v>
          </cell>
          <cell r="CW11">
            <v>114.89999999999999</v>
          </cell>
          <cell r="CX11">
            <v>108.73833333333334</v>
          </cell>
          <cell r="CY11">
            <v>93.9</v>
          </cell>
          <cell r="CZ11">
            <v>106.39666666666666</v>
          </cell>
          <cell r="DA11">
            <v>101.11500000000001</v>
          </cell>
          <cell r="DB11">
            <v>92.17</v>
          </cell>
          <cell r="DC11">
            <v>100.63333333333333</v>
          </cell>
          <cell r="DD11">
            <v>101.99583333333332</v>
          </cell>
          <cell r="DE11">
            <v>87.3</v>
          </cell>
          <cell r="DF11">
            <v>88.933333333333337</v>
          </cell>
          <cell r="DG11">
            <v>92.791666666666671</v>
          </cell>
          <cell r="DH11">
            <v>89</v>
          </cell>
          <cell r="DI11">
            <v>90.166666666666671</v>
          </cell>
          <cell r="DJ11">
            <v>94.808333333333323</v>
          </cell>
          <cell r="DL11">
            <v>102053</v>
          </cell>
          <cell r="DM11">
            <v>458300</v>
          </cell>
          <cell r="DO11">
            <v>427766</v>
          </cell>
          <cell r="DP11">
            <v>1832457</v>
          </cell>
          <cell r="DQ11">
            <v>85.97</v>
          </cell>
          <cell r="DR11">
            <v>91.57</v>
          </cell>
          <cell r="DS11">
            <v>95.563333333333333</v>
          </cell>
          <cell r="DT11">
            <v>64.47</v>
          </cell>
          <cell r="DU11">
            <v>71.763333333333335</v>
          </cell>
          <cell r="DV11">
            <v>75.844166666666666</v>
          </cell>
        </row>
        <row r="12">
          <cell r="D12">
            <v>1992</v>
          </cell>
          <cell r="E12">
            <v>183.41776859999999</v>
          </cell>
          <cell r="G12">
            <v>43.3</v>
          </cell>
          <cell r="H12">
            <v>40.674999999999997</v>
          </cell>
          <cell r="I12">
            <v>54.5</v>
          </cell>
          <cell r="J12">
            <v>106.7</v>
          </cell>
          <cell r="K12">
            <v>106.96666666666665</v>
          </cell>
          <cell r="L12">
            <v>87.675000000000011</v>
          </cell>
          <cell r="M12">
            <v>114.1</v>
          </cell>
          <cell r="N12">
            <v>114.60000000000001</v>
          </cell>
          <cell r="O12">
            <v>102.72500000000001</v>
          </cell>
          <cell r="P12">
            <v>101.8</v>
          </cell>
          <cell r="Q12">
            <v>104.2</v>
          </cell>
          <cell r="R12">
            <v>99.15</v>
          </cell>
          <cell r="S12" t="e">
            <v>#N/A</v>
          </cell>
          <cell r="T12" t="e">
            <v>#N/A</v>
          </cell>
          <cell r="U12" t="str">
            <v>#N/A</v>
          </cell>
          <cell r="V12">
            <v>92.3</v>
          </cell>
          <cell r="W12">
            <v>93.5</v>
          </cell>
          <cell r="X12">
            <v>98.174999999999997</v>
          </cell>
          <cell r="Y12">
            <v>92</v>
          </cell>
          <cell r="Z12">
            <v>94.966666666666654</v>
          </cell>
          <cell r="AA12">
            <v>99.341666666666669</v>
          </cell>
          <cell r="AB12">
            <v>6293</v>
          </cell>
          <cell r="AC12">
            <v>6446.666666666667</v>
          </cell>
          <cell r="AD12">
            <v>6578.416666666667</v>
          </cell>
          <cell r="AE12">
            <v>2.2000000000000002</v>
          </cell>
          <cell r="AF12">
            <v>2.0333333333333332</v>
          </cell>
          <cell r="AG12">
            <v>2.1500000000000004</v>
          </cell>
          <cell r="AH12">
            <v>2</v>
          </cell>
          <cell r="AI12">
            <v>2.0666666666666664</v>
          </cell>
          <cell r="AJ12">
            <v>2.15</v>
          </cell>
          <cell r="AK12">
            <v>1414.7</v>
          </cell>
          <cell r="AL12">
            <v>1488.3</v>
          </cell>
          <cell r="AM12">
            <v>14234.900000000001</v>
          </cell>
          <cell r="AN12">
            <v>688.4</v>
          </cell>
          <cell r="AO12">
            <v>1601.8000000000002</v>
          </cell>
          <cell r="AP12">
            <v>14165.300000000001</v>
          </cell>
          <cell r="AQ12">
            <v>7.7129931892541848</v>
          </cell>
          <cell r="AR12">
            <v>7.9981598821367728</v>
          </cell>
          <cell r="AS12">
            <v>87.041837162902738</v>
          </cell>
          <cell r="AT12">
            <v>3.7531805410918078</v>
          </cell>
          <cell r="AU12">
            <v>8.5249784048662463</v>
          </cell>
          <cell r="AV12">
            <v>86.516785091015223</v>
          </cell>
          <cell r="AW12">
            <v>111684</v>
          </cell>
          <cell r="AX12">
            <v>111595.33333333333</v>
          </cell>
          <cell r="AY12">
            <v>122392.41666666667</v>
          </cell>
          <cell r="AZ12">
            <v>471606</v>
          </cell>
          <cell r="BA12">
            <v>489058.33333333331</v>
          </cell>
          <cell r="BB12">
            <v>503638.66666666669</v>
          </cell>
          <cell r="BC12">
            <v>100.2</v>
          </cell>
          <cell r="BD12">
            <v>93.633333333333326</v>
          </cell>
          <cell r="BE12">
            <v>100.94166666666666</v>
          </cell>
          <cell r="BF12">
            <v>93.7</v>
          </cell>
          <cell r="BG12">
            <v>95.733333333333334</v>
          </cell>
          <cell r="BH12">
            <v>100.70833333333333</v>
          </cell>
          <cell r="BI12">
            <v>1052.92</v>
          </cell>
          <cell r="BJ12">
            <v>2287.31</v>
          </cell>
          <cell r="BK12">
            <v>13484.849999999999</v>
          </cell>
          <cell r="BL12">
            <v>5.7405561524206661</v>
          </cell>
          <cell r="BM12">
            <v>12.245164873145391</v>
          </cell>
          <cell r="BN12">
            <v>82.31216278282794</v>
          </cell>
          <cell r="BO12">
            <v>700.66</v>
          </cell>
          <cell r="BP12">
            <v>2103.5299999999997</v>
          </cell>
          <cell r="BQ12">
            <v>13495.95</v>
          </cell>
          <cell r="BR12">
            <v>3.8200224839067203</v>
          </cell>
          <cell r="BS12">
            <v>11.187260908607273</v>
          </cell>
          <cell r="BT12">
            <v>82.348636965476118</v>
          </cell>
          <cell r="BU12">
            <v>84.81</v>
          </cell>
          <cell r="BV12">
            <v>86.313333333333333</v>
          </cell>
          <cell r="BW12">
            <v>74.237500000000011</v>
          </cell>
          <cell r="BX12">
            <v>130.63999999999999</v>
          </cell>
          <cell r="BY12">
            <v>122.63</v>
          </cell>
          <cell r="BZ12">
            <v>122.18083333333333</v>
          </cell>
          <cell r="CA12">
            <v>118.28</v>
          </cell>
          <cell r="CB12">
            <v>125.35000000000001</v>
          </cell>
          <cell r="CC12">
            <v>92.58</v>
          </cell>
          <cell r="CD12">
            <v>139</v>
          </cell>
          <cell r="CE12">
            <v>129.66999999999999</v>
          </cell>
          <cell r="CF12">
            <v>130.41249999999999</v>
          </cell>
          <cell r="CG12">
            <v>71.19</v>
          </cell>
          <cell r="CH12">
            <v>73.25</v>
          </cell>
          <cell r="CI12">
            <v>75.425833333333344</v>
          </cell>
          <cell r="CJ12">
            <v>91.58</v>
          </cell>
          <cell r="CK12">
            <v>93.616666666666674</v>
          </cell>
          <cell r="CL12">
            <v>97.363333333333344</v>
          </cell>
          <cell r="CM12">
            <v>86.14</v>
          </cell>
          <cell r="CN12">
            <v>78.006666666666675</v>
          </cell>
          <cell r="CO12">
            <v>78.25500000000001</v>
          </cell>
          <cell r="CP12">
            <v>124.83</v>
          </cell>
          <cell r="CQ12">
            <v>115.67333333333333</v>
          </cell>
          <cell r="CR12">
            <v>104.92083333333335</v>
          </cell>
          <cell r="CS12">
            <v>115.02</v>
          </cell>
          <cell r="CT12">
            <v>106.58666666666666</v>
          </cell>
          <cell r="CU12">
            <v>93.568333333333342</v>
          </cell>
          <cell r="CV12">
            <v>131.22</v>
          </cell>
          <cell r="CW12">
            <v>119.39333333333333</v>
          </cell>
          <cell r="CX12">
            <v>106.95083333333332</v>
          </cell>
          <cell r="CY12">
            <v>107.4</v>
          </cell>
          <cell r="CZ12">
            <v>106.04333333333334</v>
          </cell>
          <cell r="DA12">
            <v>93.592500000000001</v>
          </cell>
          <cell r="DB12">
            <v>112.01</v>
          </cell>
          <cell r="DC12">
            <v>102.58333333333333</v>
          </cell>
          <cell r="DD12">
            <v>103.56666666666666</v>
          </cell>
          <cell r="DE12">
            <v>87.9</v>
          </cell>
          <cell r="DF12">
            <v>89.699999999999989</v>
          </cell>
          <cell r="DG12">
            <v>95.10833333333332</v>
          </cell>
          <cell r="DH12">
            <v>89.3</v>
          </cell>
          <cell r="DI12">
            <v>90.899999999999991</v>
          </cell>
          <cell r="DJ12">
            <v>96.916666666666671</v>
          </cell>
          <cell r="DL12">
            <v>106457</v>
          </cell>
          <cell r="DM12">
            <v>471020</v>
          </cell>
          <cell r="DO12">
            <v>433598</v>
          </cell>
          <cell r="DP12">
            <v>1883936</v>
          </cell>
          <cell r="DQ12">
            <v>103.24</v>
          </cell>
          <cell r="DR12">
            <v>95.073333333333323</v>
          </cell>
          <cell r="DS12">
            <v>97.103333333333325</v>
          </cell>
          <cell r="DT12">
            <v>73.349999999999994</v>
          </cell>
          <cell r="DU12">
            <v>72.716666666666654</v>
          </cell>
          <cell r="DV12">
            <v>75.346666666666678</v>
          </cell>
        </row>
        <row r="13">
          <cell r="D13">
            <v>1993</v>
          </cell>
          <cell r="E13">
            <v>191.91726679999999</v>
          </cell>
          <cell r="G13">
            <v>44</v>
          </cell>
          <cell r="H13">
            <v>38.4</v>
          </cell>
          <cell r="I13">
            <v>59.1</v>
          </cell>
          <cell r="J13">
            <v>107.3</v>
          </cell>
          <cell r="K13">
            <v>104.7</v>
          </cell>
          <cell r="L13">
            <v>87.216666666666654</v>
          </cell>
          <cell r="M13">
            <v>113.9</v>
          </cell>
          <cell r="N13">
            <v>115.26666666666667</v>
          </cell>
          <cell r="O13">
            <v>97.758333333333326</v>
          </cell>
          <cell r="P13">
            <v>102</v>
          </cell>
          <cell r="Q13">
            <v>105.56666666666668</v>
          </cell>
          <cell r="R13">
            <v>95.625</v>
          </cell>
          <cell r="S13" t="e">
            <v>#N/A</v>
          </cell>
          <cell r="T13" t="e">
            <v>#N/A</v>
          </cell>
          <cell r="U13" t="str">
            <v>#N/A</v>
          </cell>
          <cell r="V13">
            <v>93.1</v>
          </cell>
          <cell r="W13">
            <v>95</v>
          </cell>
          <cell r="X13">
            <v>99.391666666666666</v>
          </cell>
          <cell r="Y13">
            <v>95</v>
          </cell>
          <cell r="Z13">
            <v>95</v>
          </cell>
          <cell r="AA13">
            <v>100.49166666666666</v>
          </cell>
          <cell r="AB13">
            <v>6398</v>
          </cell>
          <cell r="AC13">
            <v>6419</v>
          </cell>
          <cell r="AD13">
            <v>6615.333333333333</v>
          </cell>
          <cell r="AE13">
            <v>2.2000000000000002</v>
          </cell>
          <cell r="AF13">
            <v>2.0333333333333332</v>
          </cell>
          <cell r="AG13">
            <v>2.5</v>
          </cell>
          <cell r="AH13">
            <v>2.1</v>
          </cell>
          <cell r="AI13">
            <v>2.0666666666666669</v>
          </cell>
          <cell r="AJ13">
            <v>2.4999999999999996</v>
          </cell>
          <cell r="AK13">
            <v>506</v>
          </cell>
          <cell r="AL13">
            <v>825.6</v>
          </cell>
          <cell r="AM13">
            <v>14669</v>
          </cell>
          <cell r="AN13">
            <v>557</v>
          </cell>
          <cell r="AO13">
            <v>892.8</v>
          </cell>
          <cell r="AP13">
            <v>14475.8</v>
          </cell>
          <cell r="AQ13">
            <v>2.6365527627449517</v>
          </cell>
          <cell r="AR13">
            <v>4.5969630855066654</v>
          </cell>
          <cell r="AS13">
            <v>112.71629198757016</v>
          </cell>
          <cell r="AT13">
            <v>2.9022922704524468</v>
          </cell>
          <cell r="AU13">
            <v>4.9926942246199033</v>
          </cell>
          <cell r="AV13">
            <v>111.13900399982037</v>
          </cell>
          <cell r="AW13">
            <v>113053</v>
          </cell>
          <cell r="AX13">
            <v>112011</v>
          </cell>
          <cell r="AY13">
            <v>126019.50000000001</v>
          </cell>
          <cell r="AZ13">
            <v>479076</v>
          </cell>
          <cell r="BA13">
            <v>494775.33333333331</v>
          </cell>
          <cell r="BB13">
            <v>509021.58333333337</v>
          </cell>
          <cell r="BC13">
            <v>95.5</v>
          </cell>
          <cell r="BD13">
            <v>106.03333333333335</v>
          </cell>
          <cell r="BE13">
            <v>98.974999999999994</v>
          </cell>
          <cell r="BF13">
            <v>94</v>
          </cell>
          <cell r="BG13">
            <v>97.933333333333323</v>
          </cell>
          <cell r="BH13">
            <v>99.091666666666683</v>
          </cell>
          <cell r="BI13">
            <v>556.85</v>
          </cell>
          <cell r="BJ13">
            <v>1433.38</v>
          </cell>
          <cell r="BK13">
            <v>13376.099999999999</v>
          </cell>
          <cell r="BL13">
            <v>2.9015106836650721</v>
          </cell>
          <cell r="BM13">
            <v>7.9833227908065698</v>
          </cell>
          <cell r="BN13">
            <v>103.09916140605559</v>
          </cell>
          <cell r="BO13">
            <v>575.79999999999995</v>
          </cell>
          <cell r="BP13">
            <v>1430.56</v>
          </cell>
          <cell r="BQ13">
            <v>13337.220000000001</v>
          </cell>
          <cell r="BR13">
            <v>3.000251147803445</v>
          </cell>
          <cell r="BS13">
            <v>8.0025793529512406</v>
          </cell>
          <cell r="BT13">
            <v>102.47242320422177</v>
          </cell>
          <cell r="BU13">
            <v>83.51</v>
          </cell>
          <cell r="BV13">
            <v>86.053333333333342</v>
          </cell>
          <cell r="BW13">
            <v>72.756666666666675</v>
          </cell>
          <cell r="BX13">
            <v>119.49</v>
          </cell>
          <cell r="BY13">
            <v>124.79666666666667</v>
          </cell>
          <cell r="BZ13">
            <v>105.3725</v>
          </cell>
          <cell r="CA13">
            <v>119.35</v>
          </cell>
          <cell r="CB13">
            <v>115.67666666666668</v>
          </cell>
          <cell r="CC13">
            <v>78.47999999999999</v>
          </cell>
          <cell r="CD13">
            <v>127.93</v>
          </cell>
          <cell r="CE13">
            <v>128.01666666666668</v>
          </cell>
          <cell r="CF13">
            <v>104.01</v>
          </cell>
          <cell r="CG13">
            <v>71.27</v>
          </cell>
          <cell r="CH13">
            <v>76.02</v>
          </cell>
          <cell r="CI13">
            <v>78.255833333333328</v>
          </cell>
          <cell r="CJ13">
            <v>90.64</v>
          </cell>
          <cell r="CK13">
            <v>96.25</v>
          </cell>
          <cell r="CL13">
            <v>95.18</v>
          </cell>
          <cell r="CM13">
            <v>80.47</v>
          </cell>
          <cell r="CN13">
            <v>85.013333333333335</v>
          </cell>
          <cell r="CO13">
            <v>80.54583333333332</v>
          </cell>
          <cell r="CP13">
            <v>103.17</v>
          </cell>
          <cell r="CQ13">
            <v>120.5</v>
          </cell>
          <cell r="CR13">
            <v>103.47833333333334</v>
          </cell>
          <cell r="CS13">
            <v>114.27</v>
          </cell>
          <cell r="CT13">
            <v>103.87</v>
          </cell>
          <cell r="CU13">
            <v>87.083333333333343</v>
          </cell>
          <cell r="CV13">
            <v>112.1</v>
          </cell>
          <cell r="CW13">
            <v>114.70666666666666</v>
          </cell>
          <cell r="CX13">
            <v>103.55166666666668</v>
          </cell>
          <cell r="CY13">
            <v>109.84</v>
          </cell>
          <cell r="CZ13">
            <v>116.12</v>
          </cell>
          <cell r="DA13">
            <v>85.032499999999999</v>
          </cell>
          <cell r="DB13">
            <v>99.53</v>
          </cell>
          <cell r="DC13">
            <v>102.01666666666667</v>
          </cell>
          <cell r="DD13">
            <v>96.800833333333316</v>
          </cell>
          <cell r="DE13">
            <v>88.5</v>
          </cell>
          <cell r="DF13">
            <v>90.600000000000009</v>
          </cell>
          <cell r="DG13">
            <v>96.45</v>
          </cell>
          <cell r="DH13">
            <v>90.1</v>
          </cell>
          <cell r="DI13">
            <v>93</v>
          </cell>
          <cell r="DJ13">
            <v>97.433333333333337</v>
          </cell>
          <cell r="DL13">
            <v>122513</v>
          </cell>
          <cell r="DM13">
            <v>475381</v>
          </cell>
          <cell r="DO13">
            <v>442515</v>
          </cell>
          <cell r="DP13">
            <v>1901500</v>
          </cell>
          <cell r="DQ13">
            <v>89.63</v>
          </cell>
          <cell r="DR13">
            <v>99.296666666666667</v>
          </cell>
          <cell r="DS13">
            <v>95.220833333333331</v>
          </cell>
          <cell r="DT13">
            <v>73.430000000000007</v>
          </cell>
          <cell r="DU13">
            <v>78.323333333333338</v>
          </cell>
          <cell r="DV13">
            <v>78.236666666666665</v>
          </cell>
        </row>
        <row r="14">
          <cell r="D14">
            <v>1994</v>
          </cell>
          <cell r="E14">
            <v>189.22623379999999</v>
          </cell>
          <cell r="G14">
            <v>45.4</v>
          </cell>
          <cell r="H14">
            <v>42.2</v>
          </cell>
          <cell r="I14">
            <v>90.9</v>
          </cell>
          <cell r="J14">
            <v>110</v>
          </cell>
          <cell r="K14">
            <v>100.26666666666667</v>
          </cell>
          <cell r="L14">
            <v>95.74166666666666</v>
          </cell>
          <cell r="M14">
            <v>114.9</v>
          </cell>
          <cell r="N14">
            <v>114.40000000000002</v>
          </cell>
          <cell r="O14">
            <v>97.358333333333334</v>
          </cell>
          <cell r="P14">
            <v>102.7</v>
          </cell>
          <cell r="Q14">
            <v>106.03333333333335</v>
          </cell>
          <cell r="R14">
            <v>96.833333333333329</v>
          </cell>
          <cell r="S14" t="e">
            <v>#N/A</v>
          </cell>
          <cell r="T14" t="e">
            <v>#N/A</v>
          </cell>
          <cell r="U14" t="str">
            <v>#N/A</v>
          </cell>
          <cell r="V14">
            <v>93.6</v>
          </cell>
          <cell r="W14">
            <v>95.466666666666654</v>
          </cell>
          <cell r="X14">
            <v>100.1</v>
          </cell>
          <cell r="Y14">
            <v>95</v>
          </cell>
          <cell r="Z14">
            <v>94.633333333333326</v>
          </cell>
          <cell r="AA14">
            <v>100.54166666666667</v>
          </cell>
          <cell r="AB14">
            <v>6476</v>
          </cell>
          <cell r="AC14">
            <v>6344.333333333333</v>
          </cell>
          <cell r="AD14">
            <v>6644.9166666666661</v>
          </cell>
          <cell r="AE14">
            <v>2.1</v>
          </cell>
          <cell r="AF14">
            <v>2.2333333333333338</v>
          </cell>
          <cell r="AG14">
            <v>2.8916666666666666</v>
          </cell>
          <cell r="AH14">
            <v>2.1</v>
          </cell>
          <cell r="AI14">
            <v>2.1</v>
          </cell>
          <cell r="AJ14">
            <v>2.8916666666666666</v>
          </cell>
          <cell r="AK14">
            <v>538.5</v>
          </cell>
          <cell r="AL14">
            <v>1367.6000000000001</v>
          </cell>
          <cell r="AM14">
            <v>13342.5</v>
          </cell>
          <cell r="AN14">
            <v>685.2</v>
          </cell>
          <cell r="AO14">
            <v>1540.3999999999999</v>
          </cell>
          <cell r="AP14">
            <v>13293.5</v>
          </cell>
          <cell r="AQ14">
            <v>2.8457999146627841</v>
          </cell>
          <cell r="AR14">
            <v>7.6745726745176999</v>
          </cell>
          <cell r="AS14">
            <v>110.32706804467705</v>
          </cell>
          <cell r="AT14">
            <v>3.6210623983787182</v>
          </cell>
          <cell r="AU14">
            <v>8.5623972246538234</v>
          </cell>
          <cell r="AV14">
            <v>109.68483621399358</v>
          </cell>
          <cell r="AW14">
            <v>110132</v>
          </cell>
          <cell r="AX14">
            <v>113116.66666666667</v>
          </cell>
          <cell r="AY14">
            <v>132848.41666666666</v>
          </cell>
          <cell r="AZ14">
            <v>481229</v>
          </cell>
          <cell r="BA14">
            <v>496210.33333333331</v>
          </cell>
          <cell r="BB14">
            <v>519472.75</v>
          </cell>
          <cell r="BC14">
            <v>91.6</v>
          </cell>
          <cell r="BD14">
            <v>94.3</v>
          </cell>
          <cell r="BE14">
            <v>100.03333333333333</v>
          </cell>
          <cell r="BF14">
            <v>94.1</v>
          </cell>
          <cell r="BG14">
            <v>98.933333333333337</v>
          </cell>
          <cell r="BH14">
            <v>100.06666666666666</v>
          </cell>
          <cell r="BI14">
            <v>480.52</v>
          </cell>
          <cell r="BJ14">
            <v>1926.15</v>
          </cell>
          <cell r="BK14">
            <v>12393.21</v>
          </cell>
          <cell r="BL14">
            <v>2.5393941968314966</v>
          </cell>
          <cell r="BM14">
            <v>10.846791993253536</v>
          </cell>
          <cell r="BN14">
            <v>102.40563268184485</v>
          </cell>
          <cell r="BO14">
            <v>682.05</v>
          </cell>
          <cell r="BP14">
            <v>2003.6999999999998</v>
          </cell>
          <cell r="BQ14">
            <v>12332.85</v>
          </cell>
          <cell r="BR14">
            <v>3.6044156579308297</v>
          </cell>
          <cell r="BS14">
            <v>11.201521000626851</v>
          </cell>
          <cell r="BT14">
            <v>101.76826382060487</v>
          </cell>
          <cell r="BU14">
            <v>90.27</v>
          </cell>
          <cell r="BV14">
            <v>79.463333333333324</v>
          </cell>
          <cell r="BW14">
            <v>85.835833333333326</v>
          </cell>
          <cell r="BX14">
            <v>116.79</v>
          </cell>
          <cell r="BY14">
            <v>132.51666666666665</v>
          </cell>
          <cell r="BZ14">
            <v>97.765833333333333</v>
          </cell>
          <cell r="CA14">
            <v>126.93</v>
          </cell>
          <cell r="CB14">
            <v>105.73333333333333</v>
          </cell>
          <cell r="CC14">
            <v>84.627499999999998</v>
          </cell>
          <cell r="CD14">
            <v>126.4</v>
          </cell>
          <cell r="CE14">
            <v>139.59666666666666</v>
          </cell>
          <cell r="CF14">
            <v>96.965833333333336</v>
          </cell>
          <cell r="CG14">
            <v>74.5</v>
          </cell>
          <cell r="CH14">
            <v>76.213333333333338</v>
          </cell>
          <cell r="CI14">
            <v>88.91</v>
          </cell>
          <cell r="CJ14">
            <v>94.97</v>
          </cell>
          <cell r="CK14">
            <v>94.839999999999989</v>
          </cell>
          <cell r="CL14">
            <v>96.8125</v>
          </cell>
          <cell r="CM14">
            <v>82.69</v>
          </cell>
          <cell r="CN14">
            <v>79.046666666666667</v>
          </cell>
          <cell r="CO14">
            <v>89.134166666666658</v>
          </cell>
          <cell r="CP14">
            <v>104.2</v>
          </cell>
          <cell r="CQ14">
            <v>104.96</v>
          </cell>
          <cell r="CR14">
            <v>105.02749999999999</v>
          </cell>
          <cell r="CS14">
            <v>117.05</v>
          </cell>
          <cell r="CT14">
            <v>100.04333333333334</v>
          </cell>
          <cell r="CU14">
            <v>90.782499999999999</v>
          </cell>
          <cell r="CV14">
            <v>113.25</v>
          </cell>
          <cell r="CW14">
            <v>105.03000000000002</v>
          </cell>
          <cell r="CX14">
            <v>106.20166666666668</v>
          </cell>
          <cell r="CY14">
            <v>110.29</v>
          </cell>
          <cell r="CZ14">
            <v>104.69333333333333</v>
          </cell>
          <cell r="DA14">
            <v>89.08250000000001</v>
          </cell>
          <cell r="DB14">
            <v>97.66</v>
          </cell>
          <cell r="DC14">
            <v>98.08</v>
          </cell>
          <cell r="DD14">
            <v>97.51166666666667</v>
          </cell>
          <cell r="DE14">
            <v>88.9</v>
          </cell>
          <cell r="DF14">
            <v>91.3</v>
          </cell>
          <cell r="DG14">
            <v>98.5</v>
          </cell>
          <cell r="DH14">
            <v>90.4</v>
          </cell>
          <cell r="DI14">
            <v>92.86666666666666</v>
          </cell>
          <cell r="DJ14">
            <v>98.88333333333334</v>
          </cell>
          <cell r="DL14">
            <v>107793</v>
          </cell>
          <cell r="DM14">
            <v>479260</v>
          </cell>
          <cell r="DO14">
            <v>450097</v>
          </cell>
          <cell r="DP14">
            <v>1918179</v>
          </cell>
          <cell r="DQ14">
            <v>88.41</v>
          </cell>
          <cell r="DR14">
            <v>91.850000000000009</v>
          </cell>
          <cell r="DS14">
            <v>96.87833333333333</v>
          </cell>
          <cell r="DT14">
            <v>74.23</v>
          </cell>
          <cell r="DU14">
            <v>74.383333333333326</v>
          </cell>
          <cell r="DV14">
            <v>88.941666666666663</v>
          </cell>
        </row>
        <row r="15">
          <cell r="D15">
            <v>1995</v>
          </cell>
          <cell r="E15">
            <v>188.16148039999999</v>
          </cell>
          <cell r="G15">
            <v>45</v>
          </cell>
          <cell r="H15">
            <v>42.424999999999997</v>
          </cell>
          <cell r="I15">
            <v>81.8</v>
          </cell>
          <cell r="J15">
            <v>108.4</v>
          </cell>
          <cell r="K15">
            <v>97.36666666666666</v>
          </cell>
          <cell r="L15">
            <v>100.00833333333333</v>
          </cell>
          <cell r="M15">
            <v>114</v>
          </cell>
          <cell r="N15">
            <v>112.86666666666667</v>
          </cell>
          <cell r="O15">
            <v>100</v>
          </cell>
          <cell r="P15">
            <v>103</v>
          </cell>
          <cell r="Q15">
            <v>105.60000000000001</v>
          </cell>
          <cell r="R15">
            <v>99.999999999999986</v>
          </cell>
          <cell r="S15" t="e">
            <v>#N/A</v>
          </cell>
          <cell r="T15" t="e">
            <v>#N/A</v>
          </cell>
          <cell r="U15">
            <v>100.03333333333333</v>
          </cell>
          <cell r="V15">
            <v>93.2</v>
          </cell>
          <cell r="W15">
            <v>96.466666666666654</v>
          </cell>
          <cell r="X15">
            <v>100.00833333333333</v>
          </cell>
          <cell r="Y15">
            <v>95.1</v>
          </cell>
          <cell r="Z15">
            <v>98.166666666666671</v>
          </cell>
          <cell r="AA15">
            <v>100</v>
          </cell>
          <cell r="AB15">
            <v>6469</v>
          </cell>
          <cell r="AC15">
            <v>6570.666666666667</v>
          </cell>
          <cell r="AD15">
            <v>6666.4166666666661</v>
          </cell>
          <cell r="AE15">
            <v>2</v>
          </cell>
          <cell r="AF15">
            <v>2.1</v>
          </cell>
          <cell r="AG15">
            <v>3.1499999999999995</v>
          </cell>
          <cell r="AH15">
            <v>2.2000000000000002</v>
          </cell>
          <cell r="AI15">
            <v>2.1</v>
          </cell>
          <cell r="AJ15">
            <v>3.15</v>
          </cell>
          <cell r="AK15">
            <v>851.8</v>
          </cell>
          <cell r="AL15">
            <v>2456</v>
          </cell>
          <cell r="AM15">
            <v>10386.200000000001</v>
          </cell>
          <cell r="AN15">
            <v>763.7</v>
          </cell>
          <cell r="AO15">
            <v>2483.6999999999998</v>
          </cell>
          <cell r="AP15">
            <v>10469.6</v>
          </cell>
          <cell r="AQ15">
            <v>4.5269626822089988</v>
          </cell>
          <cell r="AR15">
            <v>14.964349764112878</v>
          </cell>
          <cell r="AS15">
            <v>85.05070146585777</v>
          </cell>
          <cell r="AT15">
            <v>4.0587478286017999</v>
          </cell>
          <cell r="AU15">
            <v>15.129331340056963</v>
          </cell>
          <cell r="AV15">
            <v>85.77611237180102</v>
          </cell>
          <cell r="AW15">
            <v>110272</v>
          </cell>
          <cell r="AX15">
            <v>115022.66666666667</v>
          </cell>
          <cell r="AY15">
            <v>143747.58333333331</v>
          </cell>
          <cell r="AZ15">
            <v>482229</v>
          </cell>
          <cell r="BA15">
            <v>498408.33333333331</v>
          </cell>
          <cell r="BB15">
            <v>535198.66666666663</v>
          </cell>
          <cell r="BC15">
            <v>92.5</v>
          </cell>
          <cell r="BD15">
            <v>99.433333333333337</v>
          </cell>
          <cell r="BE15">
            <v>100</v>
          </cell>
          <cell r="BF15">
            <v>94.6</v>
          </cell>
          <cell r="BG15">
            <v>100.39999999999999</v>
          </cell>
          <cell r="BH15">
            <v>100.05</v>
          </cell>
          <cell r="BI15">
            <v>1019.66</v>
          </cell>
          <cell r="BJ15">
            <v>2450.34</v>
          </cell>
          <cell r="BK15">
            <v>9982.1500000000015</v>
          </cell>
          <cell r="BL15">
            <v>5.4190687585597885</v>
          </cell>
          <cell r="BM15">
            <v>14.958714144009345</v>
          </cell>
          <cell r="BN15">
            <v>81.7039561773732</v>
          </cell>
          <cell r="BO15">
            <v>906.26</v>
          </cell>
          <cell r="BP15">
            <v>2559.1999999999998</v>
          </cell>
          <cell r="BQ15">
            <v>9862.2300000000014</v>
          </cell>
          <cell r="BR15">
            <v>4.8163949288315662</v>
          </cell>
          <cell r="BS15">
            <v>15.597259974153669</v>
          </cell>
          <cell r="BT15">
            <v>80.969523912509104</v>
          </cell>
          <cell r="BU15">
            <v>79.61</v>
          </cell>
          <cell r="BV15">
            <v>77.206666666666663</v>
          </cell>
          <cell r="BW15">
            <v>100</v>
          </cell>
          <cell r="BX15">
            <v>121.2</v>
          </cell>
          <cell r="BY15">
            <v>128.55333333333334</v>
          </cell>
          <cell r="BZ15">
            <v>99.998333333333335</v>
          </cell>
          <cell r="CA15">
            <v>117.1</v>
          </cell>
          <cell r="CB15">
            <v>96.693333333333328</v>
          </cell>
          <cell r="CC15">
            <v>99.998333333333349</v>
          </cell>
          <cell r="CD15">
            <v>130.35</v>
          </cell>
          <cell r="CE15">
            <v>131.79333333333332</v>
          </cell>
          <cell r="CF15">
            <v>99.998333333333335</v>
          </cell>
          <cell r="CG15">
            <v>69.72</v>
          </cell>
          <cell r="CH15">
            <v>74.23</v>
          </cell>
          <cell r="CI15">
            <v>100.5425</v>
          </cell>
          <cell r="CJ15">
            <v>95.91</v>
          </cell>
          <cell r="CK15">
            <v>93.929999999999993</v>
          </cell>
          <cell r="CL15">
            <v>100.20833333333333</v>
          </cell>
          <cell r="CM15">
            <v>76.78</v>
          </cell>
          <cell r="CN15">
            <v>82.24666666666667</v>
          </cell>
          <cell r="CO15">
            <v>99.998333333333335</v>
          </cell>
          <cell r="CP15">
            <v>113.21</v>
          </cell>
          <cell r="CQ15">
            <v>95.49666666666667</v>
          </cell>
          <cell r="CR15">
            <v>100.00166666666667</v>
          </cell>
          <cell r="CS15">
            <v>107.73</v>
          </cell>
          <cell r="CT15">
            <v>105.12</v>
          </cell>
          <cell r="CU15">
            <v>100.00083333333333</v>
          </cell>
          <cell r="CV15">
            <v>119.35</v>
          </cell>
          <cell r="CW15">
            <v>99.043333333333337</v>
          </cell>
          <cell r="CX15">
            <v>100</v>
          </cell>
          <cell r="CY15">
            <v>99.06</v>
          </cell>
          <cell r="CZ15">
            <v>98.573333333333338</v>
          </cell>
          <cell r="DA15">
            <v>99.999999999999986</v>
          </cell>
          <cell r="DB15">
            <v>104.71</v>
          </cell>
          <cell r="DC15">
            <v>98.48</v>
          </cell>
          <cell r="DD15">
            <v>100.00083333333335</v>
          </cell>
          <cell r="DE15">
            <v>89.4</v>
          </cell>
          <cell r="DF15">
            <v>92.366666666666674</v>
          </cell>
          <cell r="DG15">
            <v>99.983333333333334</v>
          </cell>
          <cell r="DH15">
            <v>90</v>
          </cell>
          <cell r="DI15">
            <v>93.966666666666654</v>
          </cell>
          <cell r="DJ15">
            <v>99.99166666666666</v>
          </cell>
          <cell r="DL15">
            <v>108651</v>
          </cell>
          <cell r="DM15">
            <v>483221</v>
          </cell>
          <cell r="DO15">
            <v>455535</v>
          </cell>
          <cell r="DP15">
            <v>1932400</v>
          </cell>
          <cell r="DQ15">
            <v>96.67</v>
          </cell>
          <cell r="DR15">
            <v>91.566666666666663</v>
          </cell>
          <cell r="DS15">
            <v>100.39333333333335</v>
          </cell>
          <cell r="DT15">
            <v>67.63</v>
          </cell>
          <cell r="DU15">
            <v>73.913333333333341</v>
          </cell>
          <cell r="DV15">
            <v>100.57166666666666</v>
          </cell>
        </row>
        <row r="16">
          <cell r="D16">
            <v>1996</v>
          </cell>
          <cell r="E16">
            <v>188.1657443</v>
          </cell>
          <cell r="G16">
            <v>44.7</v>
          </cell>
          <cell r="H16">
            <v>43.324999999999996</v>
          </cell>
          <cell r="I16">
            <v>54.5</v>
          </cell>
          <cell r="J16">
            <v>107.5</v>
          </cell>
          <cell r="K16">
            <v>94.833333333333329</v>
          </cell>
          <cell r="L16">
            <v>106.05</v>
          </cell>
          <cell r="M16">
            <v>114.2</v>
          </cell>
          <cell r="N16">
            <v>111.36666666666667</v>
          </cell>
          <cell r="O16">
            <v>100.95833333333333</v>
          </cell>
          <cell r="P16">
            <v>103.9</v>
          </cell>
          <cell r="Q16">
            <v>105.09999999999998</v>
          </cell>
          <cell r="R16">
            <v>102.375</v>
          </cell>
          <cell r="S16" t="e">
            <v>#N/A</v>
          </cell>
          <cell r="T16" t="e">
            <v>#N/A</v>
          </cell>
          <cell r="U16">
            <v>100.14999999999999</v>
          </cell>
          <cell r="V16">
            <v>93</v>
          </cell>
          <cell r="W16">
            <v>96.433333333333323</v>
          </cell>
          <cell r="X16">
            <v>100.14166666666667</v>
          </cell>
          <cell r="Y16">
            <v>95.1</v>
          </cell>
          <cell r="Z16">
            <v>98.166666666666671</v>
          </cell>
          <cell r="AA16">
            <v>99.583333333333329</v>
          </cell>
          <cell r="AB16">
            <v>6460</v>
          </cell>
          <cell r="AC16">
            <v>6572.666666666667</v>
          </cell>
          <cell r="AD16">
            <v>6710.75</v>
          </cell>
          <cell r="AE16">
            <v>2</v>
          </cell>
          <cell r="AF16">
            <v>2.0666666666666664</v>
          </cell>
          <cell r="AG16">
            <v>3.35</v>
          </cell>
          <cell r="AH16">
            <v>2.1</v>
          </cell>
          <cell r="AI16">
            <v>2.1</v>
          </cell>
          <cell r="AJ16">
            <v>3.3666666666666671</v>
          </cell>
          <cell r="AK16">
            <v>519</v>
          </cell>
          <cell r="AL16">
            <v>2533.3999999999996</v>
          </cell>
          <cell r="AM16">
            <v>7157.7999999999993</v>
          </cell>
          <cell r="AN16">
            <v>593.70000000000005</v>
          </cell>
          <cell r="AO16">
            <v>2704.7</v>
          </cell>
          <cell r="AP16">
            <v>7202.3</v>
          </cell>
          <cell r="AQ16">
            <v>2.7582066115739856</v>
          </cell>
          <cell r="AR16">
            <v>15.73118234984357</v>
          </cell>
          <cell r="AS16">
            <v>51.829430816658672</v>
          </cell>
          <cell r="AT16">
            <v>3.1551970429508196</v>
          </cell>
          <cell r="AU16">
            <v>16.807409965103545</v>
          </cell>
          <cell r="AV16">
            <v>52.210194399026967</v>
          </cell>
          <cell r="AW16">
            <v>111981</v>
          </cell>
          <cell r="AX16">
            <v>118864.66666666667</v>
          </cell>
          <cell r="AY16">
            <v>163452.25</v>
          </cell>
          <cell r="AZ16">
            <v>485930</v>
          </cell>
          <cell r="BA16">
            <v>502476.66666666669</v>
          </cell>
          <cell r="BB16">
            <v>552643.24999999988</v>
          </cell>
          <cell r="BC16">
            <v>101.2</v>
          </cell>
          <cell r="BD16">
            <v>99.2</v>
          </cell>
          <cell r="BE16">
            <v>101.03333333333333</v>
          </cell>
          <cell r="BF16">
            <v>95</v>
          </cell>
          <cell r="BG16">
            <v>101.2</v>
          </cell>
          <cell r="BH16">
            <v>100.85000000000001</v>
          </cell>
          <cell r="BI16">
            <v>803.1</v>
          </cell>
          <cell r="BJ16">
            <v>3007.3500000000004</v>
          </cell>
          <cell r="BK16">
            <v>6737.8799999999992</v>
          </cell>
          <cell r="BL16">
            <v>4.2680457220714221</v>
          </cell>
          <cell r="BM16">
            <v>18.698095646207094</v>
          </cell>
          <cell r="BN16">
            <v>48.664153093960927</v>
          </cell>
          <cell r="BO16">
            <v>698.65</v>
          </cell>
          <cell r="BP16">
            <v>2860.49</v>
          </cell>
          <cell r="BQ16">
            <v>6652.19</v>
          </cell>
          <cell r="BR16">
            <v>3.7129499984126495</v>
          </cell>
          <cell r="BS16">
            <v>17.79339939599274</v>
          </cell>
          <cell r="BT16">
            <v>48.184401159237495</v>
          </cell>
          <cell r="BU16">
            <v>89.84</v>
          </cell>
          <cell r="BV16">
            <v>78.596666666666664</v>
          </cell>
          <cell r="BW16">
            <v>107.33416666666666</v>
          </cell>
          <cell r="BX16">
            <v>122.55</v>
          </cell>
          <cell r="BY16">
            <v>125.24333333333334</v>
          </cell>
          <cell r="BZ16">
            <v>96.854166666666657</v>
          </cell>
          <cell r="CA16">
            <v>136.28</v>
          </cell>
          <cell r="CB16">
            <v>97.05</v>
          </cell>
          <cell r="CC16">
            <v>117.07916666666668</v>
          </cell>
          <cell r="CD16">
            <v>130.22</v>
          </cell>
          <cell r="CE16">
            <v>125.84999999999998</v>
          </cell>
          <cell r="CF16">
            <v>103.74416666666667</v>
          </cell>
          <cell r="CG16">
            <v>72.59</v>
          </cell>
          <cell r="CH16">
            <v>75.850000000000009</v>
          </cell>
          <cell r="CI16">
            <v>105.70583333333333</v>
          </cell>
          <cell r="CJ16">
            <v>92.52</v>
          </cell>
          <cell r="CK16">
            <v>96.033333333333346</v>
          </cell>
          <cell r="CL16">
            <v>101.125</v>
          </cell>
          <cell r="CM16">
            <v>82.03</v>
          </cell>
          <cell r="CN16">
            <v>80.17</v>
          </cell>
          <cell r="CO16">
            <v>104.13999999999999</v>
          </cell>
          <cell r="CP16">
            <v>115.71</v>
          </cell>
          <cell r="CQ16">
            <v>110.58333333333333</v>
          </cell>
          <cell r="CR16">
            <v>97.566666666666663</v>
          </cell>
          <cell r="CS16">
            <v>115.02</v>
          </cell>
          <cell r="CT16">
            <v>102.40000000000002</v>
          </cell>
          <cell r="CU16">
            <v>121.96583333333334</v>
          </cell>
          <cell r="CV16">
            <v>120.85</v>
          </cell>
          <cell r="CW16">
            <v>114.86333333333334</v>
          </cell>
          <cell r="CX16">
            <v>107.43999999999998</v>
          </cell>
          <cell r="CY16">
            <v>107.36</v>
          </cell>
          <cell r="CZ16">
            <v>99.473333333333343</v>
          </cell>
          <cell r="DA16">
            <v>120.42833333333334</v>
          </cell>
          <cell r="DB16">
            <v>104.76</v>
          </cell>
          <cell r="DC16">
            <v>104.52999999999999</v>
          </cell>
          <cell r="DD16">
            <v>107.70583333333333</v>
          </cell>
          <cell r="DE16">
            <v>89.6</v>
          </cell>
          <cell r="DF16">
            <v>93.399999999999991</v>
          </cell>
          <cell r="DG16">
            <v>101.40833333333333</v>
          </cell>
          <cell r="DH16">
            <v>91.2</v>
          </cell>
          <cell r="DI16">
            <v>95.59999999999998</v>
          </cell>
          <cell r="DJ16">
            <v>101.20833333333334</v>
          </cell>
          <cell r="DL16">
            <v>112669</v>
          </cell>
          <cell r="DM16">
            <v>500310</v>
          </cell>
          <cell r="DO16">
            <v>459269</v>
          </cell>
          <cell r="DP16">
            <v>2003333</v>
          </cell>
          <cell r="DQ16">
            <v>96.2</v>
          </cell>
          <cell r="DR16">
            <v>97.446666666666673</v>
          </cell>
          <cell r="DS16">
            <v>101.19166666666666</v>
          </cell>
          <cell r="DT16">
            <v>73.13</v>
          </cell>
          <cell r="DU16">
            <v>75.556666666666672</v>
          </cell>
          <cell r="DV16">
            <v>105.595</v>
          </cell>
        </row>
        <row r="17">
          <cell r="D17">
            <v>1997</v>
          </cell>
          <cell r="E17">
            <v>193.9857811</v>
          </cell>
          <cell r="G17">
            <v>42.7</v>
          </cell>
          <cell r="H17">
            <v>38.25</v>
          </cell>
          <cell r="I17">
            <v>54.5</v>
          </cell>
          <cell r="J17">
            <v>107.6</v>
          </cell>
          <cell r="K17">
            <v>92.2</v>
          </cell>
          <cell r="L17">
            <v>102.74166666666667</v>
          </cell>
          <cell r="M17">
            <v>115.6</v>
          </cell>
          <cell r="N17">
            <v>109.10000000000001</v>
          </cell>
          <cell r="O17">
            <v>104.31666666666666</v>
          </cell>
          <cell r="P17">
            <v>104.8</v>
          </cell>
          <cell r="Q17">
            <v>103.89999999999999</v>
          </cell>
          <cell r="R17">
            <v>105.99166666666667</v>
          </cell>
          <cell r="S17" t="e">
            <v>#N/A</v>
          </cell>
          <cell r="T17" t="e">
            <v>#N/A</v>
          </cell>
          <cell r="U17">
            <v>101.86666666666667</v>
          </cell>
          <cell r="V17">
            <v>93.4</v>
          </cell>
          <cell r="W17">
            <v>97.666666666666671</v>
          </cell>
          <cell r="X17">
            <v>101.85</v>
          </cell>
          <cell r="Y17">
            <v>95</v>
          </cell>
          <cell r="Z17">
            <v>98</v>
          </cell>
          <cell r="AA17">
            <v>99.808333333333323</v>
          </cell>
          <cell r="AB17">
            <v>6417</v>
          </cell>
          <cell r="AC17">
            <v>6533.666666666667</v>
          </cell>
          <cell r="AD17">
            <v>6786.916666666667</v>
          </cell>
          <cell r="AE17">
            <v>2</v>
          </cell>
          <cell r="AF17">
            <v>2</v>
          </cell>
          <cell r="AG17">
            <v>3.4000000000000004</v>
          </cell>
          <cell r="AH17">
            <v>2</v>
          </cell>
          <cell r="AI17">
            <v>2.0666666666666664</v>
          </cell>
          <cell r="AJ17">
            <v>3.3916666666666666</v>
          </cell>
          <cell r="AK17">
            <v>242</v>
          </cell>
          <cell r="AL17">
            <v>2818.7</v>
          </cell>
          <cell r="AM17">
            <v>11436.300000000001</v>
          </cell>
          <cell r="AN17">
            <v>490.7</v>
          </cell>
          <cell r="AO17">
            <v>2879.3</v>
          </cell>
          <cell r="AP17">
            <v>11412.9</v>
          </cell>
          <cell r="AQ17">
            <v>1.2475141148373581</v>
          </cell>
          <cell r="AR17">
            <v>17.265819310966133</v>
          </cell>
          <cell r="AS17">
            <v>83.526282429845836</v>
          </cell>
          <cell r="AT17">
            <v>2.5295668435978991</v>
          </cell>
          <cell r="AU17">
            <v>17.650198337081065</v>
          </cell>
          <cell r="AV17">
            <v>83.376916042841714</v>
          </cell>
          <cell r="AW17">
            <v>110743</v>
          </cell>
          <cell r="AX17">
            <v>121354.33333333333</v>
          </cell>
          <cell r="AY17">
            <v>177733.75</v>
          </cell>
          <cell r="AZ17">
            <v>488745</v>
          </cell>
          <cell r="BA17">
            <v>505581.33333333331</v>
          </cell>
          <cell r="BB17">
            <v>569565.41666666663</v>
          </cell>
          <cell r="BC17">
            <v>90</v>
          </cell>
          <cell r="BD17">
            <v>109.89999999999999</v>
          </cell>
          <cell r="BE17">
            <v>100.575</v>
          </cell>
          <cell r="BF17">
            <v>95.7</v>
          </cell>
          <cell r="BG17">
            <v>102.86666666666667</v>
          </cell>
          <cell r="BH17">
            <v>100.7</v>
          </cell>
          <cell r="BI17">
            <v>509.3</v>
          </cell>
          <cell r="BJ17">
            <v>3075.91</v>
          </cell>
          <cell r="BK17">
            <v>9981.8100000000013</v>
          </cell>
          <cell r="BL17">
            <v>2.6254501598622584</v>
          </cell>
          <cell r="BM17">
            <v>18.866670889885913</v>
          </cell>
          <cell r="BN17">
            <v>73.123832064063649</v>
          </cell>
          <cell r="BO17">
            <v>710.67</v>
          </cell>
          <cell r="BP17">
            <v>3075.2200000000003</v>
          </cell>
          <cell r="BQ17">
            <v>9955.4599999999991</v>
          </cell>
          <cell r="BR17">
            <v>3.66351593384903</v>
          </cell>
          <cell r="BS17">
            <v>18.895080690004797</v>
          </cell>
          <cell r="BT17">
            <v>72.982686885382506</v>
          </cell>
          <cell r="BU17">
            <v>89.15</v>
          </cell>
          <cell r="BV17">
            <v>78.13333333333334</v>
          </cell>
          <cell r="BW17">
            <v>105.30249999999999</v>
          </cell>
          <cell r="BX17">
            <v>117.28</v>
          </cell>
          <cell r="BY17">
            <v>123.16333333333334</v>
          </cell>
          <cell r="BZ17">
            <v>116.69833333333332</v>
          </cell>
          <cell r="CA17">
            <v>127.76</v>
          </cell>
          <cell r="CB17">
            <v>100.64</v>
          </cell>
          <cell r="CC17">
            <v>118.675</v>
          </cell>
          <cell r="CD17">
            <v>122.84</v>
          </cell>
          <cell r="CE17">
            <v>127.46333333333332</v>
          </cell>
          <cell r="CF17">
            <v>120.20666666666666</v>
          </cell>
          <cell r="CG17">
            <v>74.28</v>
          </cell>
          <cell r="CH17">
            <v>77.39</v>
          </cell>
          <cell r="CI17">
            <v>107.41666666666667</v>
          </cell>
          <cell r="CJ17">
            <v>94.68</v>
          </cell>
          <cell r="CK17">
            <v>98.570000000000007</v>
          </cell>
          <cell r="CL17">
            <v>113.03416666666666</v>
          </cell>
          <cell r="CM17">
            <v>78.58</v>
          </cell>
          <cell r="CN17">
            <v>81.403333333333336</v>
          </cell>
          <cell r="CO17">
            <v>103.9225</v>
          </cell>
          <cell r="CP17">
            <v>108.53</v>
          </cell>
          <cell r="CQ17">
            <v>115.75</v>
          </cell>
          <cell r="CR17">
            <v>108.93</v>
          </cell>
          <cell r="CS17">
            <v>108.48</v>
          </cell>
          <cell r="CT17">
            <v>98.86333333333333</v>
          </cell>
          <cell r="CU17">
            <v>129.285</v>
          </cell>
          <cell r="CV17">
            <v>112.21</v>
          </cell>
          <cell r="CW17">
            <v>116.01666666666667</v>
          </cell>
          <cell r="CX17">
            <v>125.03083333333333</v>
          </cell>
          <cell r="CY17">
            <v>107.65</v>
          </cell>
          <cell r="CZ17">
            <v>101.72000000000001</v>
          </cell>
          <cell r="DA17">
            <v>129.82749999999999</v>
          </cell>
          <cell r="DB17">
            <v>96.49</v>
          </cell>
          <cell r="DC17">
            <v>106.89333333333333</v>
          </cell>
          <cell r="DD17">
            <v>122.64333333333333</v>
          </cell>
          <cell r="DE17">
            <v>89.8</v>
          </cell>
          <cell r="DF17">
            <v>94.100000000000009</v>
          </cell>
          <cell r="DG17">
            <v>102.72499999999999</v>
          </cell>
          <cell r="DH17">
            <v>90</v>
          </cell>
          <cell r="DI17">
            <v>96.8</v>
          </cell>
          <cell r="DJ17">
            <v>102.84166666666667</v>
          </cell>
          <cell r="DL17">
            <v>129187</v>
          </cell>
          <cell r="DM17">
            <v>509645</v>
          </cell>
          <cell r="DO17">
            <v>467556</v>
          </cell>
          <cell r="DP17">
            <v>2039337</v>
          </cell>
          <cell r="DQ17">
            <v>89.82</v>
          </cell>
          <cell r="DR17">
            <v>101.38999999999999</v>
          </cell>
          <cell r="DS17">
            <v>113.1275</v>
          </cell>
          <cell r="DT17">
            <v>74.819999999999993</v>
          </cell>
          <cell r="DU17">
            <v>79.523333333333326</v>
          </cell>
          <cell r="DV17">
            <v>107.39</v>
          </cell>
        </row>
        <row r="18">
          <cell r="D18">
            <v>1998</v>
          </cell>
          <cell r="E18">
            <v>182.16933850000001</v>
          </cell>
          <cell r="G18">
            <v>42.6</v>
          </cell>
          <cell r="H18">
            <v>36.475000000000001</v>
          </cell>
          <cell r="I18">
            <v>27.3</v>
          </cell>
          <cell r="J18">
            <v>105.8</v>
          </cell>
          <cell r="K18">
            <v>90.066666666666663</v>
          </cell>
          <cell r="L18">
            <v>90.85833333333332</v>
          </cell>
          <cell r="M18">
            <v>114</v>
          </cell>
          <cell r="N18">
            <v>106.5</v>
          </cell>
          <cell r="O18">
            <v>95.583333333333329</v>
          </cell>
          <cell r="P18">
            <v>103.9</v>
          </cell>
          <cell r="Q18">
            <v>101.8</v>
          </cell>
          <cell r="R18">
            <v>99.016666666666652</v>
          </cell>
          <cell r="S18" t="e">
            <v>#N/A</v>
          </cell>
          <cell r="T18" t="e">
            <v>#N/A</v>
          </cell>
          <cell r="U18">
            <v>102.50833333333334</v>
          </cell>
          <cell r="V18">
            <v>94.1</v>
          </cell>
          <cell r="W18">
            <v>97.3</v>
          </cell>
          <cell r="X18">
            <v>102.50833333333334</v>
          </cell>
          <cell r="Y18">
            <v>94.8</v>
          </cell>
          <cell r="Z18">
            <v>97.2</v>
          </cell>
          <cell r="AA18">
            <v>99.866666666666674</v>
          </cell>
          <cell r="AB18">
            <v>6463</v>
          </cell>
          <cell r="AC18">
            <v>6451.666666666667</v>
          </cell>
          <cell r="AD18">
            <v>6792.9166666666661</v>
          </cell>
          <cell r="AE18">
            <v>2.1</v>
          </cell>
          <cell r="AF18">
            <v>2.2000000000000002</v>
          </cell>
          <cell r="AG18">
            <v>4.1083333333333334</v>
          </cell>
          <cell r="AH18">
            <v>2.1</v>
          </cell>
          <cell r="AI18">
            <v>2.0666666666666664</v>
          </cell>
          <cell r="AJ18">
            <v>4.0999999999999996</v>
          </cell>
          <cell r="AK18">
            <v>727.3</v>
          </cell>
          <cell r="AL18">
            <v>3491.6</v>
          </cell>
          <cell r="AM18">
            <v>15784.8</v>
          </cell>
          <cell r="AN18">
            <v>517.4</v>
          </cell>
          <cell r="AO18">
            <v>3245.9</v>
          </cell>
          <cell r="AP18">
            <v>15707.8</v>
          </cell>
          <cell r="AQ18">
            <v>3.9924391557254291</v>
          </cell>
          <cell r="AR18">
            <v>21.496902479802699</v>
          </cell>
          <cell r="AS18">
            <v>107.86510587533479</v>
          </cell>
          <cell r="AT18">
            <v>2.8402145183175267</v>
          </cell>
          <cell r="AU18">
            <v>20.013223004623399</v>
          </cell>
          <cell r="AV18">
            <v>107.46812783424699</v>
          </cell>
          <cell r="AW18">
            <v>112062</v>
          </cell>
          <cell r="AX18">
            <v>121705</v>
          </cell>
          <cell r="AY18">
            <v>192800.41666666666</v>
          </cell>
          <cell r="AZ18">
            <v>492500</v>
          </cell>
          <cell r="BA18">
            <v>505207</v>
          </cell>
          <cell r="BB18">
            <v>594450.58333333326</v>
          </cell>
          <cell r="BC18">
            <v>89.7</v>
          </cell>
          <cell r="BD18">
            <v>96.766666666666666</v>
          </cell>
          <cell r="BE18">
            <v>95.799999999999983</v>
          </cell>
          <cell r="BF18">
            <v>96.5</v>
          </cell>
          <cell r="BG18">
            <v>100.13333333333333</v>
          </cell>
          <cell r="BH18">
            <v>95.95</v>
          </cell>
          <cell r="BI18">
            <v>974.91</v>
          </cell>
          <cell r="BJ18">
            <v>3192.5699999999997</v>
          </cell>
          <cell r="BK18">
            <v>13991.369999999999</v>
          </cell>
          <cell r="BL18">
            <v>5.3516689912117119</v>
          </cell>
          <cell r="BM18">
            <v>19.67196547960242</v>
          </cell>
          <cell r="BN18">
            <v>95.700557562763663</v>
          </cell>
          <cell r="BO18">
            <v>694.21</v>
          </cell>
          <cell r="BP18">
            <v>3247.3499999999995</v>
          </cell>
          <cell r="BQ18">
            <v>14052.32</v>
          </cell>
          <cell r="BR18">
            <v>3.8107949763455942</v>
          </cell>
          <cell r="BS18">
            <v>20.029156164214495</v>
          </cell>
          <cell r="BT18">
            <v>96.061555956709384</v>
          </cell>
          <cell r="BU18">
            <v>79.95</v>
          </cell>
          <cell r="BV18">
            <v>74.026666666666685</v>
          </cell>
          <cell r="BW18">
            <v>94.716666666666669</v>
          </cell>
          <cell r="BX18">
            <v>128.06</v>
          </cell>
          <cell r="BY18">
            <v>131.86000000000001</v>
          </cell>
          <cell r="BZ18">
            <v>132.71666666666664</v>
          </cell>
          <cell r="CA18">
            <v>112.01</v>
          </cell>
          <cell r="CB18">
            <v>95.353333333333339</v>
          </cell>
          <cell r="CC18">
            <v>111.33333333333334</v>
          </cell>
          <cell r="CD18">
            <v>135.94999999999999</v>
          </cell>
          <cell r="CE18">
            <v>138.71</v>
          </cell>
          <cell r="CF18">
            <v>141.19999999999999</v>
          </cell>
          <cell r="CG18">
            <v>72.88</v>
          </cell>
          <cell r="CH18">
            <v>75.823333333333338</v>
          </cell>
          <cell r="CI18">
            <v>101.68</v>
          </cell>
          <cell r="CJ18">
            <v>93.65</v>
          </cell>
          <cell r="CK18">
            <v>98.163333333333341</v>
          </cell>
          <cell r="CL18">
            <v>111.69583333333333</v>
          </cell>
          <cell r="CM18">
            <v>73.41</v>
          </cell>
          <cell r="CN18">
            <v>80.966666666666669</v>
          </cell>
          <cell r="CO18">
            <v>93.9</v>
          </cell>
          <cell r="CP18">
            <v>122.78</v>
          </cell>
          <cell r="CQ18">
            <v>102.86666666666666</v>
          </cell>
          <cell r="CR18">
            <v>114.61666666666667</v>
          </cell>
          <cell r="CS18">
            <v>96.26</v>
          </cell>
          <cell r="CT18">
            <v>97.720000000000013</v>
          </cell>
          <cell r="CU18">
            <v>124.03333333333333</v>
          </cell>
          <cell r="CV18">
            <v>125.12</v>
          </cell>
          <cell r="CW18">
            <v>102.49666666666667</v>
          </cell>
          <cell r="CX18">
            <v>136.5</v>
          </cell>
          <cell r="CY18">
            <v>103.12</v>
          </cell>
          <cell r="CZ18">
            <v>92.899999999999991</v>
          </cell>
          <cell r="DA18">
            <v>116.18333333333332</v>
          </cell>
          <cell r="DB18">
            <v>106.5</v>
          </cell>
          <cell r="DC18">
            <v>101.32</v>
          </cell>
          <cell r="DD18">
            <v>121.95</v>
          </cell>
          <cell r="DE18">
            <v>89.7</v>
          </cell>
          <cell r="DF18">
            <v>94.466666666666654</v>
          </cell>
          <cell r="DG18">
            <v>102.43333333333334</v>
          </cell>
          <cell r="DH18">
            <v>91.5</v>
          </cell>
          <cell r="DI18">
            <v>96.266666666666652</v>
          </cell>
          <cell r="DJ18">
            <v>101.75</v>
          </cell>
          <cell r="DL18">
            <v>112668</v>
          </cell>
          <cell r="DM18">
            <v>498499</v>
          </cell>
          <cell r="DO18">
            <v>469378</v>
          </cell>
          <cell r="DP18">
            <v>1994053</v>
          </cell>
          <cell r="DQ18">
            <v>99.2</v>
          </cell>
          <cell r="DR18">
            <v>95.193333333333328</v>
          </cell>
          <cell r="DS18">
            <v>111.65</v>
          </cell>
          <cell r="DT18">
            <v>70.2</v>
          </cell>
          <cell r="DU18">
            <v>74.110000000000014</v>
          </cell>
          <cell r="DV18">
            <v>101.68333333333332</v>
          </cell>
        </row>
        <row r="19">
          <cell r="D19">
            <v>1999</v>
          </cell>
          <cell r="E19">
            <v>175.47663420000001</v>
          </cell>
          <cell r="G19">
            <v>41.3</v>
          </cell>
          <cell r="H19">
            <v>40.275000000000006</v>
          </cell>
          <cell r="I19">
            <v>36.4</v>
          </cell>
          <cell r="J19">
            <v>106</v>
          </cell>
          <cell r="K19">
            <v>87.933333333333323</v>
          </cell>
          <cell r="L19">
            <v>93.908333333333331</v>
          </cell>
          <cell r="M19">
            <v>115.7</v>
          </cell>
          <cell r="N19">
            <v>103.86666666666667</v>
          </cell>
          <cell r="O19">
            <v>95.166666666666671</v>
          </cell>
          <cell r="P19">
            <v>106</v>
          </cell>
          <cell r="Q19">
            <v>99.333333333333329</v>
          </cell>
          <cell r="R19">
            <v>99.416666666666657</v>
          </cell>
          <cell r="S19" t="e">
            <v>#N/A</v>
          </cell>
          <cell r="T19" t="e">
            <v>#N/A</v>
          </cell>
          <cell r="U19">
            <v>102.17500000000001</v>
          </cell>
          <cell r="V19">
            <v>95.1</v>
          </cell>
          <cell r="W19">
            <v>98.633333333333326</v>
          </cell>
          <cell r="X19">
            <v>102.16666666666666</v>
          </cell>
          <cell r="Y19">
            <v>94.9</v>
          </cell>
          <cell r="Z19">
            <v>100.36666666666667</v>
          </cell>
          <cell r="AA19">
            <v>98.733333333333348</v>
          </cell>
          <cell r="AB19">
            <v>6465</v>
          </cell>
          <cell r="AC19">
            <v>6629.666666666667</v>
          </cell>
          <cell r="AD19">
            <v>6779.416666666667</v>
          </cell>
          <cell r="AE19">
            <v>2.2000000000000002</v>
          </cell>
          <cell r="AF19">
            <v>2.0666666666666669</v>
          </cell>
          <cell r="AG19">
            <v>4.6833333333333336</v>
          </cell>
          <cell r="AH19">
            <v>2.2000000000000002</v>
          </cell>
          <cell r="AI19">
            <v>2.1</v>
          </cell>
          <cell r="AJ19">
            <v>4.6749999999999998</v>
          </cell>
          <cell r="AK19">
            <v>238.9</v>
          </cell>
          <cell r="AL19">
            <v>3378.5</v>
          </cell>
          <cell r="AM19">
            <v>12197.3</v>
          </cell>
          <cell r="AN19">
            <v>296.7</v>
          </cell>
          <cell r="AO19">
            <v>3427.4</v>
          </cell>
          <cell r="AP19">
            <v>12502.5</v>
          </cell>
          <cell r="AQ19">
            <v>1.3614348205910596</v>
          </cell>
          <cell r="AR19">
            <v>20.397117471167171</v>
          </cell>
          <cell r="AS19">
            <v>100.77227481236025</v>
          </cell>
          <cell r="AT19">
            <v>1.6908234042250623</v>
          </cell>
          <cell r="AU19">
            <v>20.692584933805421</v>
          </cell>
          <cell r="AV19">
            <v>102.71919416174782</v>
          </cell>
          <cell r="AW19">
            <v>112208</v>
          </cell>
          <cell r="AX19">
            <v>121683.66666666667</v>
          </cell>
          <cell r="AY19">
            <v>213248.75</v>
          </cell>
          <cell r="AZ19">
            <v>495499</v>
          </cell>
          <cell r="BA19">
            <v>503926.66666666669</v>
          </cell>
          <cell r="BB19">
            <v>616297.41666666674</v>
          </cell>
          <cell r="BC19">
            <v>96.4</v>
          </cell>
          <cell r="BD19">
            <v>100.60000000000001</v>
          </cell>
          <cell r="BE19">
            <v>93.316666666666663</v>
          </cell>
          <cell r="BF19">
            <v>97.5</v>
          </cell>
          <cell r="BG19">
            <v>101.76666666666667</v>
          </cell>
          <cell r="BH19">
            <v>93.45</v>
          </cell>
          <cell r="BI19">
            <v>430.05</v>
          </cell>
          <cell r="BJ19">
            <v>3112.1099999999997</v>
          </cell>
          <cell r="BK19">
            <v>12279.560000000001</v>
          </cell>
          <cell r="BL19">
            <v>2.4507536399965892</v>
          </cell>
          <cell r="BM19">
            <v>18.790971155522183</v>
          </cell>
          <cell r="BN19">
            <v>101.93038653785261</v>
          </cell>
          <cell r="BO19">
            <v>447.73</v>
          </cell>
          <cell r="BP19">
            <v>3245.98</v>
          </cell>
          <cell r="BQ19">
            <v>12242.52</v>
          </cell>
          <cell r="BR19">
            <v>2.5515077949905196</v>
          </cell>
          <cell r="BS19">
            <v>19.597551688331521</v>
          </cell>
          <cell r="BT19">
            <v>100.67251251035154</v>
          </cell>
          <cell r="BU19">
            <v>84.46</v>
          </cell>
          <cell r="BV19">
            <v>73.103333333333339</v>
          </cell>
          <cell r="BW19">
            <v>91.558333333333337</v>
          </cell>
          <cell r="BX19">
            <v>123.04</v>
          </cell>
          <cell r="BY19">
            <v>126.18666666666667</v>
          </cell>
          <cell r="BZ19">
            <v>130.95833333333334</v>
          </cell>
          <cell r="CA19">
            <v>120.77</v>
          </cell>
          <cell r="CB19">
            <v>92.11666666666666</v>
          </cell>
          <cell r="CC19">
            <v>106.15</v>
          </cell>
          <cell r="CD19">
            <v>126.66</v>
          </cell>
          <cell r="CE19">
            <v>134.92999999999998</v>
          </cell>
          <cell r="CF19">
            <v>128.19999999999999</v>
          </cell>
          <cell r="CG19">
            <v>76.34</v>
          </cell>
          <cell r="CH19">
            <v>75.286666666666662</v>
          </cell>
          <cell r="CI19">
            <v>111.50416666666666</v>
          </cell>
          <cell r="CJ19">
            <v>95.53</v>
          </cell>
          <cell r="CK19">
            <v>96.563333333333333</v>
          </cell>
          <cell r="CL19">
            <v>114.00416666666666</v>
          </cell>
          <cell r="CM19">
            <v>85.56</v>
          </cell>
          <cell r="CN19">
            <v>77.650000000000006</v>
          </cell>
          <cell r="CO19">
            <v>93.533333333333331</v>
          </cell>
          <cell r="CP19">
            <v>123.69</v>
          </cell>
          <cell r="CQ19">
            <v>97.853333333333339</v>
          </cell>
          <cell r="CR19">
            <v>119.59166666666668</v>
          </cell>
          <cell r="CS19">
            <v>107.73</v>
          </cell>
          <cell r="CT19">
            <v>94.936666666666667</v>
          </cell>
          <cell r="CU19">
            <v>107.95</v>
          </cell>
          <cell r="CV19">
            <v>119.93</v>
          </cell>
          <cell r="CW19">
            <v>102.14999999999999</v>
          </cell>
          <cell r="CX19">
            <v>128.88333333333333</v>
          </cell>
          <cell r="CY19">
            <v>119.54</v>
          </cell>
          <cell r="CZ19">
            <v>94.88</v>
          </cell>
          <cell r="DA19">
            <v>111.78333333333332</v>
          </cell>
          <cell r="DB19">
            <v>103.24</v>
          </cell>
          <cell r="DC19">
            <v>102.05</v>
          </cell>
          <cell r="DD19">
            <v>114.49166666666666</v>
          </cell>
          <cell r="DE19">
            <v>90.4</v>
          </cell>
          <cell r="DF19">
            <v>95.09999999999998</v>
          </cell>
          <cell r="DG19">
            <v>102.39166666666667</v>
          </cell>
          <cell r="DH19">
            <v>91.9</v>
          </cell>
          <cell r="DI19">
            <v>96.433333333333337</v>
          </cell>
          <cell r="DJ19">
            <v>100.70833333333333</v>
          </cell>
          <cell r="DL19">
            <v>112493</v>
          </cell>
          <cell r="DM19">
            <v>495375</v>
          </cell>
          <cell r="DO19">
            <v>471776</v>
          </cell>
          <cell r="DP19">
            <v>1983110</v>
          </cell>
          <cell r="DQ19">
            <v>99.39</v>
          </cell>
          <cell r="DR19">
            <v>94.320000000000007</v>
          </cell>
          <cell r="DS19">
            <v>114.07499999999999</v>
          </cell>
          <cell r="DT19">
            <v>79.81</v>
          </cell>
          <cell r="DU19">
            <v>74.993333333333325</v>
          </cell>
          <cell r="DV19">
            <v>111.46666666666667</v>
          </cell>
        </row>
        <row r="20">
          <cell r="D20">
            <v>2000</v>
          </cell>
          <cell r="E20">
            <v>178.12350040000001</v>
          </cell>
          <cell r="G20">
            <v>39.799999999999997</v>
          </cell>
          <cell r="H20" t="str">
            <v>#N/A</v>
          </cell>
          <cell r="I20">
            <v>18.2</v>
          </cell>
          <cell r="J20">
            <v>104.4</v>
          </cell>
          <cell r="K20">
            <v>87.033333333333346</v>
          </cell>
          <cell r="L20" t="str">
            <v>#N/A</v>
          </cell>
          <cell r="M20">
            <v>114.9</v>
          </cell>
          <cell r="N20">
            <v>101.86666666666667</v>
          </cell>
          <cell r="O20" t="str">
            <v>#N/A</v>
          </cell>
          <cell r="P20">
            <v>105.3</v>
          </cell>
          <cell r="Q20">
            <v>99</v>
          </cell>
          <cell r="R20" t="str">
            <v>#N/A</v>
          </cell>
          <cell r="S20" t="e">
            <v>#N/A</v>
          </cell>
          <cell r="T20" t="e">
            <v>#N/A</v>
          </cell>
          <cell r="U20" t="str">
            <v>#N/A</v>
          </cell>
          <cell r="V20">
            <v>95</v>
          </cell>
          <cell r="W20">
            <v>98.2</v>
          </cell>
          <cell r="X20" t="str">
            <v>#N/A</v>
          </cell>
          <cell r="Y20">
            <v>95</v>
          </cell>
          <cell r="Z20">
            <v>100.06666666666668</v>
          </cell>
          <cell r="AA20" t="str">
            <v>#N/A</v>
          </cell>
          <cell r="AB20">
            <v>6424</v>
          </cell>
          <cell r="AC20">
            <v>6619</v>
          </cell>
          <cell r="AD20" t="str">
            <v>#N/A</v>
          </cell>
          <cell r="AE20">
            <v>2</v>
          </cell>
          <cell r="AF20">
            <v>2.1333333333333333</v>
          </cell>
          <cell r="AG20" t="str">
            <v>#N/A</v>
          </cell>
          <cell r="AH20">
            <v>2</v>
          </cell>
          <cell r="AI20">
            <v>2.166666666666667</v>
          </cell>
          <cell r="AJ20" t="str">
            <v>#N/A</v>
          </cell>
          <cell r="AK20">
            <v>170.3</v>
          </cell>
          <cell r="AL20">
            <v>3436.5</v>
          </cell>
          <cell r="AM20" t="str">
            <v>#N/A</v>
          </cell>
          <cell r="AN20">
            <v>276.7</v>
          </cell>
          <cell r="AO20">
            <v>3558.4</v>
          </cell>
          <cell r="AP20" t="str">
            <v>#N/A</v>
          </cell>
          <cell r="AQ20">
            <v>0.95607822447666202</v>
          </cell>
          <cell r="AR20">
            <v>19.928555240747095</v>
          </cell>
          <cell r="AS20" t="str">
            <v>#N/A</v>
          </cell>
          <cell r="AT20">
            <v>1.5534165866863909</v>
          </cell>
          <cell r="AU20">
            <v>20.555687407837738</v>
          </cell>
          <cell r="AV20" t="str">
            <v>#N/A</v>
          </cell>
          <cell r="AW20">
            <v>111467</v>
          </cell>
          <cell r="AX20">
            <v>122541</v>
          </cell>
          <cell r="AY20" t="str">
            <v>#N/A</v>
          </cell>
          <cell r="AZ20">
            <v>493871</v>
          </cell>
          <cell r="BA20">
            <v>502322.33333333331</v>
          </cell>
          <cell r="BB20" t="str">
            <v>#N/A</v>
          </cell>
          <cell r="BC20">
            <v>96.3</v>
          </cell>
          <cell r="BD20">
            <v>99.2</v>
          </cell>
          <cell r="BE20" t="str">
            <v>#N/A</v>
          </cell>
          <cell r="BF20">
            <v>97.7</v>
          </cell>
          <cell r="BG20">
            <v>100.56666666666668</v>
          </cell>
          <cell r="BH20" t="str">
            <v>#N/A</v>
          </cell>
          <cell r="BI20">
            <v>287.04000000000002</v>
          </cell>
          <cell r="BJ20">
            <v>3546.27</v>
          </cell>
          <cell r="BK20" t="str">
            <v>#N/A</v>
          </cell>
          <cell r="BL20">
            <v>1.6114661982018854</v>
          </cell>
          <cell r="BM20">
            <v>20.556620450115645</v>
          </cell>
          <cell r="BN20" t="str">
            <v>#N/A</v>
          </cell>
          <cell r="BO20">
            <v>506.65</v>
          </cell>
          <cell r="BP20">
            <v>3423.6499999999996</v>
          </cell>
          <cell r="BQ20" t="str">
            <v>#N/A</v>
          </cell>
          <cell r="BR20">
            <v>2.844374823435706</v>
          </cell>
          <cell r="BS20">
            <v>19.785619113872698</v>
          </cell>
          <cell r="BT20" t="str">
            <v>#N/A</v>
          </cell>
          <cell r="BU20">
            <v>91.4</v>
          </cell>
          <cell r="BV20">
            <v>73.623333333333335</v>
          </cell>
          <cell r="BW20" t="str">
            <v>#N/A</v>
          </cell>
          <cell r="BX20">
            <v>118.38</v>
          </cell>
          <cell r="BY20">
            <v>122.58999999999999</v>
          </cell>
          <cell r="BZ20" t="str">
            <v>#N/A</v>
          </cell>
          <cell r="CA20">
            <v>118.4</v>
          </cell>
          <cell r="CB20">
            <v>92.076666666666668</v>
          </cell>
          <cell r="CC20" t="str">
            <v>#N/A</v>
          </cell>
          <cell r="CD20">
            <v>121.06</v>
          </cell>
          <cell r="CE20">
            <v>132.55333333333331</v>
          </cell>
          <cell r="CF20" t="str">
            <v>#N/A</v>
          </cell>
          <cell r="CG20">
            <v>75.239999999999995</v>
          </cell>
          <cell r="CH20">
            <v>75.38000000000001</v>
          </cell>
          <cell r="CI20" t="str">
            <v>#N/A</v>
          </cell>
          <cell r="CJ20">
            <v>96.75</v>
          </cell>
          <cell r="CK20">
            <v>97.25333333333333</v>
          </cell>
          <cell r="CL20" t="str">
            <v>#N/A</v>
          </cell>
          <cell r="CM20">
            <v>80.06</v>
          </cell>
          <cell r="CN20">
            <v>77.983333333333334</v>
          </cell>
          <cell r="CO20" t="str">
            <v>#N/A</v>
          </cell>
          <cell r="CP20">
            <v>118.22</v>
          </cell>
          <cell r="CQ20">
            <v>107.24000000000001</v>
          </cell>
          <cell r="CR20" t="str">
            <v>#N/A</v>
          </cell>
          <cell r="CS20">
            <v>98.4</v>
          </cell>
          <cell r="CT20">
            <v>92.576666666666668</v>
          </cell>
          <cell r="CU20" t="str">
            <v>#N/A</v>
          </cell>
          <cell r="CV20">
            <v>109.79</v>
          </cell>
          <cell r="CW20">
            <v>109.94666666666666</v>
          </cell>
          <cell r="CX20" t="str">
            <v>#N/A</v>
          </cell>
          <cell r="CY20">
            <v>114.69</v>
          </cell>
          <cell r="CZ20">
            <v>93.929999999999993</v>
          </cell>
          <cell r="DA20" t="str">
            <v>#N/A</v>
          </cell>
          <cell r="DB20">
            <v>95.42</v>
          </cell>
          <cell r="DC20">
            <v>105.50666666666666</v>
          </cell>
          <cell r="DD20" t="str">
            <v>#N/A</v>
          </cell>
          <cell r="DE20">
            <v>90.4</v>
          </cell>
          <cell r="DF20">
            <v>95.266666666666666</v>
          </cell>
          <cell r="DG20" t="str">
            <v>#N/A</v>
          </cell>
          <cell r="DH20">
            <v>91.8</v>
          </cell>
          <cell r="DI20">
            <v>97.40000000000002</v>
          </cell>
          <cell r="DJ20" t="str">
            <v>#N/A</v>
          </cell>
          <cell r="DL20">
            <v>115260</v>
          </cell>
          <cell r="DM20" t="str">
            <v>#N/A</v>
          </cell>
          <cell r="DO20">
            <v>470177</v>
          </cell>
          <cell r="DP20" t="str">
            <v>#N/A</v>
          </cell>
          <cell r="DQ20">
            <v>94.23</v>
          </cell>
          <cell r="DR20">
            <v>98.759999999999991</v>
          </cell>
          <cell r="DS20" t="str">
            <v>#N/A</v>
          </cell>
          <cell r="DT20">
            <v>77.69</v>
          </cell>
          <cell r="DU20">
            <v>75.236666666666665</v>
          </cell>
          <cell r="DV20" t="str">
            <v>#N/A</v>
          </cell>
        </row>
        <row r="21">
          <cell r="D21">
            <v>2001</v>
          </cell>
          <cell r="E21">
            <v>182.6756422</v>
          </cell>
          <cell r="G21">
            <v>39</v>
          </cell>
          <cell r="H21" t="str">
            <v>#N/A</v>
          </cell>
          <cell r="I21">
            <v>45.5</v>
          </cell>
          <cell r="J21">
            <v>103.7</v>
          </cell>
          <cell r="K21">
            <v>85.666666666666671</v>
          </cell>
          <cell r="L21" t="str">
            <v>#N/A</v>
          </cell>
          <cell r="M21">
            <v>115.2</v>
          </cell>
          <cell r="N21">
            <v>98.666666666666671</v>
          </cell>
          <cell r="O21" t="str">
            <v>#N/A</v>
          </cell>
          <cell r="P21">
            <v>105.4</v>
          </cell>
          <cell r="Q21">
            <v>96.466666666666683</v>
          </cell>
          <cell r="R21" t="str">
            <v>#N/A</v>
          </cell>
          <cell r="S21" t="e">
            <v>#N/A</v>
          </cell>
          <cell r="T21" t="e">
            <v>#N/A</v>
          </cell>
          <cell r="U21" t="str">
            <v>#N/A</v>
          </cell>
          <cell r="V21">
            <v>94.9</v>
          </cell>
          <cell r="W21">
            <v>98.566666666666663</v>
          </cell>
          <cell r="X21" t="str">
            <v>#N/A</v>
          </cell>
          <cell r="Y21">
            <v>95.1</v>
          </cell>
          <cell r="Z21">
            <v>99.733333333333334</v>
          </cell>
          <cell r="AA21" t="str">
            <v>#N/A</v>
          </cell>
          <cell r="AB21">
            <v>6368</v>
          </cell>
          <cell r="AC21">
            <v>6613.333333333333</v>
          </cell>
          <cell r="AD21" t="str">
            <v>#N/A</v>
          </cell>
          <cell r="AE21">
            <v>1.9</v>
          </cell>
          <cell r="AF21">
            <v>2.2000000000000002</v>
          </cell>
          <cell r="AG21" t="str">
            <v>#N/A</v>
          </cell>
          <cell r="AH21">
            <v>2</v>
          </cell>
          <cell r="AI21">
            <v>2.2666666666666666</v>
          </cell>
          <cell r="AJ21" t="str">
            <v>#N/A</v>
          </cell>
          <cell r="AK21">
            <v>416.4</v>
          </cell>
          <cell r="AL21">
            <v>3928.3</v>
          </cell>
          <cell r="AM21" t="str">
            <v>#N/A</v>
          </cell>
          <cell r="AN21">
            <v>319.39999999999998</v>
          </cell>
          <cell r="AO21">
            <v>3933.6000000000004</v>
          </cell>
          <cell r="AP21" t="str">
            <v>#N/A</v>
          </cell>
          <cell r="AQ21">
            <v>2.2794500404389435</v>
          </cell>
          <cell r="AR21">
            <v>25.21926197118578</v>
          </cell>
          <cell r="AS21" t="str">
            <v>#N/A</v>
          </cell>
          <cell r="AT21">
            <v>1.7484542337084499</v>
          </cell>
          <cell r="AU21">
            <v>25.255289744748669</v>
          </cell>
          <cell r="AV21" t="str">
            <v>#N/A</v>
          </cell>
          <cell r="AW21">
            <v>112358</v>
          </cell>
          <cell r="AX21">
            <v>123640</v>
          </cell>
          <cell r="AY21" t="str">
            <v>#N/A</v>
          </cell>
          <cell r="AZ21">
            <v>494956</v>
          </cell>
          <cell r="BA21">
            <v>503098.66666666669</v>
          </cell>
          <cell r="BB21" t="str">
            <v>#N/A</v>
          </cell>
          <cell r="BC21">
            <v>125.4</v>
          </cell>
          <cell r="BD21">
            <v>107.2</v>
          </cell>
          <cell r="BE21" t="str">
            <v>#N/A</v>
          </cell>
          <cell r="BF21">
            <v>98.6</v>
          </cell>
          <cell r="BG21">
            <v>100.36666666666667</v>
          </cell>
          <cell r="BH21" t="str">
            <v>#N/A</v>
          </cell>
          <cell r="BI21">
            <v>716.29</v>
          </cell>
          <cell r="BJ21">
            <v>3633.9000000000005</v>
          </cell>
          <cell r="BK21" t="str">
            <v>#N/A</v>
          </cell>
          <cell r="BL21">
            <v>3.9211029526080954</v>
          </cell>
          <cell r="BM21">
            <v>23.292605697587685</v>
          </cell>
          <cell r="BN21" t="str">
            <v>#N/A</v>
          </cell>
          <cell r="BO21">
            <v>476.18</v>
          </cell>
          <cell r="BP21">
            <v>3578.9700000000003</v>
          </cell>
          <cell r="BQ21" t="str">
            <v>#N/A</v>
          </cell>
          <cell r="BR21">
            <v>2.6066967345250149</v>
          </cell>
          <cell r="BS21">
            <v>22.9363099990574</v>
          </cell>
          <cell r="BT21" t="str">
            <v>#N/A</v>
          </cell>
          <cell r="BU21">
            <v>82.3</v>
          </cell>
          <cell r="BV21">
            <v>76.196666666666658</v>
          </cell>
          <cell r="BW21" t="str">
            <v>#N/A</v>
          </cell>
          <cell r="BX21">
            <v>132.97</v>
          </cell>
          <cell r="BY21">
            <v>108.08666666666666</v>
          </cell>
          <cell r="BZ21" t="str">
            <v>#N/A</v>
          </cell>
          <cell r="CA21">
            <v>107.86</v>
          </cell>
          <cell r="CB21">
            <v>90.773333333333326</v>
          </cell>
          <cell r="CC21" t="str">
            <v>#N/A</v>
          </cell>
          <cell r="CD21">
            <v>136.33000000000001</v>
          </cell>
          <cell r="CE21">
            <v>115.45666666666666</v>
          </cell>
          <cell r="CF21" t="str">
            <v>#N/A</v>
          </cell>
          <cell r="CG21">
            <v>76.48</v>
          </cell>
          <cell r="CH21">
            <v>75.213333333333338</v>
          </cell>
          <cell r="CI21" t="str">
            <v>#N/A</v>
          </cell>
          <cell r="CJ21">
            <v>96.47</v>
          </cell>
          <cell r="CK21">
            <v>97.473333333333343</v>
          </cell>
          <cell r="CL21" t="str">
            <v>#N/A</v>
          </cell>
          <cell r="CM21">
            <v>89.42</v>
          </cell>
          <cell r="CN21">
            <v>76.42</v>
          </cell>
          <cell r="CO21" t="str">
            <v>#N/A</v>
          </cell>
          <cell r="CP21">
            <v>119.59</v>
          </cell>
          <cell r="CQ21">
            <v>111.72333333333334</v>
          </cell>
          <cell r="CR21" t="str">
            <v>#N/A</v>
          </cell>
          <cell r="CS21">
            <v>105.48</v>
          </cell>
          <cell r="CT21">
            <v>89.04</v>
          </cell>
          <cell r="CU21" t="str">
            <v>#N/A</v>
          </cell>
          <cell r="CV21">
            <v>114.4</v>
          </cell>
          <cell r="CW21">
            <v>113.21</v>
          </cell>
          <cell r="CX21" t="str">
            <v>#N/A</v>
          </cell>
          <cell r="CY21">
            <v>114.13</v>
          </cell>
          <cell r="CZ21">
            <v>92.660000000000011</v>
          </cell>
          <cell r="DA21" t="str">
            <v>#N/A</v>
          </cell>
          <cell r="DB21">
            <v>107.39</v>
          </cell>
          <cell r="DC21">
            <v>105.39</v>
          </cell>
          <cell r="DD21" t="str">
            <v>#N/A</v>
          </cell>
          <cell r="DE21">
            <v>91</v>
          </cell>
          <cell r="DF21">
            <v>95.59999999999998</v>
          </cell>
          <cell r="DG21" t="str">
            <v>#N/A</v>
          </cell>
          <cell r="DH21">
            <v>95.3</v>
          </cell>
          <cell r="DI21">
            <v>97.566666666666663</v>
          </cell>
          <cell r="DJ21" t="str">
            <v>#N/A</v>
          </cell>
          <cell r="DL21">
            <v>130599</v>
          </cell>
          <cell r="DM21" t="str">
            <v>#N/A</v>
          </cell>
          <cell r="DO21">
            <v>472605</v>
          </cell>
          <cell r="DP21" t="str">
            <v>#N/A</v>
          </cell>
          <cell r="DQ21">
            <v>104.27</v>
          </cell>
          <cell r="DR21">
            <v>100.14</v>
          </cell>
          <cell r="DS21" t="str">
            <v>#N/A</v>
          </cell>
          <cell r="DT21">
            <v>77.47</v>
          </cell>
          <cell r="DU21">
            <v>77.046666666666667</v>
          </cell>
          <cell r="DV21" t="str">
            <v>#N/A</v>
          </cell>
        </row>
        <row r="22">
          <cell r="D22">
            <v>2002</v>
          </cell>
          <cell r="E22">
            <v>181.3718734</v>
          </cell>
          <cell r="G22">
            <v>38.4</v>
          </cell>
          <cell r="H22" t="str">
            <v>#N/A</v>
          </cell>
          <cell r="I22">
            <v>18.2</v>
          </cell>
          <cell r="J22">
            <v>102.7</v>
          </cell>
          <cell r="K22">
            <v>87</v>
          </cell>
          <cell r="L22" t="str">
            <v>#N/A</v>
          </cell>
          <cell r="M22">
            <v>115.4</v>
          </cell>
          <cell r="N22">
            <v>99.5</v>
          </cell>
          <cell r="O22" t="str">
            <v>#N/A</v>
          </cell>
          <cell r="P22">
            <v>106.1</v>
          </cell>
          <cell r="Q22">
            <v>96.8</v>
          </cell>
          <cell r="R22" t="str">
            <v>#N/A</v>
          </cell>
          <cell r="S22" t="e">
            <v>#N/A</v>
          </cell>
          <cell r="T22" t="e">
            <v>#N/A</v>
          </cell>
          <cell r="U22" t="str">
            <v>#N/A</v>
          </cell>
          <cell r="V22">
            <v>95.5</v>
          </cell>
          <cell r="W22">
            <v>98.566666666666663</v>
          </cell>
          <cell r="X22" t="str">
            <v>#N/A</v>
          </cell>
          <cell r="Y22">
            <v>94.7</v>
          </cell>
          <cell r="Z22">
            <v>98.966666666666654</v>
          </cell>
          <cell r="AA22" t="str">
            <v>#N/A</v>
          </cell>
          <cell r="AB22">
            <v>6308</v>
          </cell>
          <cell r="AC22">
            <v>6471.333333333333</v>
          </cell>
          <cell r="AD22" t="str">
            <v>#N/A</v>
          </cell>
          <cell r="AE22">
            <v>2.1</v>
          </cell>
          <cell r="AF22">
            <v>2.4666666666666668</v>
          </cell>
          <cell r="AG22" t="str">
            <v>#N/A</v>
          </cell>
          <cell r="AH22">
            <v>2</v>
          </cell>
          <cell r="AI22">
            <v>2.2999999999999998</v>
          </cell>
          <cell r="AJ22" t="str">
            <v>#N/A</v>
          </cell>
          <cell r="AK22">
            <v>-14.3</v>
          </cell>
          <cell r="AL22">
            <v>4289.6000000000004</v>
          </cell>
          <cell r="AM22" t="str">
            <v>#N/A</v>
          </cell>
          <cell r="AN22">
            <v>652.1</v>
          </cell>
          <cell r="AO22">
            <v>4021</v>
          </cell>
          <cell r="AP22" t="str">
            <v>#N/A</v>
          </cell>
          <cell r="AQ22">
            <v>-7.8843536938401612E-2</v>
          </cell>
          <cell r="AR22">
            <v>30.325698371770216</v>
          </cell>
          <cell r="AS22" t="str">
            <v>#N/A</v>
          </cell>
          <cell r="AT22">
            <v>3.5953755550721462</v>
          </cell>
          <cell r="AU22">
            <v>27.982375237198767</v>
          </cell>
          <cell r="AV22" t="str">
            <v>#N/A</v>
          </cell>
          <cell r="AW22">
            <v>113499</v>
          </cell>
          <cell r="AX22">
            <v>124097</v>
          </cell>
          <cell r="AY22" t="str">
            <v>#N/A</v>
          </cell>
          <cell r="AZ22">
            <v>495986</v>
          </cell>
          <cell r="BA22">
            <v>504576.66666666669</v>
          </cell>
          <cell r="BB22" t="str">
            <v>#N/A</v>
          </cell>
          <cell r="BC22">
            <v>90.4</v>
          </cell>
          <cell r="BD22">
            <v>94.933333333333323</v>
          </cell>
          <cell r="BE22" t="str">
            <v>#N/A</v>
          </cell>
          <cell r="BF22">
            <v>98.5</v>
          </cell>
          <cell r="BG22">
            <v>99.133333333333326</v>
          </cell>
          <cell r="BH22" t="str">
            <v>#N/A</v>
          </cell>
          <cell r="BI22">
            <v>123.9</v>
          </cell>
          <cell r="BJ22">
            <v>3535.54</v>
          </cell>
          <cell r="BK22" t="str">
            <v>#N/A</v>
          </cell>
          <cell r="BL22">
            <v>0.68312686899775943</v>
          </cell>
          <cell r="BM22">
            <v>24.877059545632484</v>
          </cell>
          <cell r="BN22" t="str">
            <v>#N/A</v>
          </cell>
          <cell r="BO22">
            <v>693.91</v>
          </cell>
          <cell r="BP22">
            <v>3549.7700000000004</v>
          </cell>
          <cell r="BQ22" t="str">
            <v>#N/A</v>
          </cell>
          <cell r="BR22">
            <v>3.8258964137710669</v>
          </cell>
          <cell r="BS22">
            <v>24.661277859245622</v>
          </cell>
          <cell r="BT22" t="str">
            <v>#N/A</v>
          </cell>
          <cell r="BU22">
            <v>82.64</v>
          </cell>
          <cell r="BV22">
            <v>71.65666666666668</v>
          </cell>
          <cell r="BW22" t="str">
            <v>#N/A</v>
          </cell>
          <cell r="BX22">
            <v>113.85</v>
          </cell>
          <cell r="BY22">
            <v>118.34333333333332</v>
          </cell>
          <cell r="BZ22" t="str">
            <v>#N/A</v>
          </cell>
          <cell r="CA22">
            <v>109.76</v>
          </cell>
          <cell r="CB22">
            <v>82.526666666666657</v>
          </cell>
          <cell r="CC22" t="str">
            <v>#N/A</v>
          </cell>
          <cell r="CD22">
            <v>120.29</v>
          </cell>
          <cell r="CE22">
            <v>124.91666666666667</v>
          </cell>
          <cell r="CF22" t="str">
            <v>#N/A</v>
          </cell>
          <cell r="CG22">
            <v>74.28</v>
          </cell>
          <cell r="CH22">
            <v>77.523333333333326</v>
          </cell>
          <cell r="CI22" t="str">
            <v>#N/A</v>
          </cell>
          <cell r="CJ22">
            <v>96.85</v>
          </cell>
          <cell r="CK22">
            <v>97.043333333333337</v>
          </cell>
          <cell r="CL22" t="str">
            <v>#N/A</v>
          </cell>
          <cell r="CM22">
            <v>76.69</v>
          </cell>
          <cell r="CN22">
            <v>81.509999999999991</v>
          </cell>
          <cell r="CO22" t="str">
            <v>#N/A</v>
          </cell>
          <cell r="CP22">
            <v>96.79</v>
          </cell>
          <cell r="CQ22">
            <v>103.55333333333334</v>
          </cell>
          <cell r="CR22" t="str">
            <v>#N/A</v>
          </cell>
          <cell r="CS22">
            <v>98.08</v>
          </cell>
          <cell r="CT22">
            <v>94.113333333333344</v>
          </cell>
          <cell r="CU22" t="str">
            <v>#N/A</v>
          </cell>
          <cell r="CV22">
            <v>95.51</v>
          </cell>
          <cell r="CW22">
            <v>107.87</v>
          </cell>
          <cell r="CX22" t="str">
            <v>#N/A</v>
          </cell>
          <cell r="CY22">
            <v>107.55</v>
          </cell>
          <cell r="CZ22">
            <v>89.070000000000007</v>
          </cell>
          <cell r="DA22" t="str">
            <v>#N/A</v>
          </cell>
          <cell r="DB22">
            <v>85.28</v>
          </cell>
          <cell r="DC22">
            <v>101.71333333333332</v>
          </cell>
          <cell r="DD22" t="str">
            <v>#N/A</v>
          </cell>
          <cell r="DE22">
            <v>91.1</v>
          </cell>
          <cell r="DF22">
            <v>95.966666666666654</v>
          </cell>
          <cell r="DG22" t="str">
            <v>#N/A</v>
          </cell>
          <cell r="DH22">
            <v>91.6</v>
          </cell>
          <cell r="DI22">
            <v>96.766666666666666</v>
          </cell>
          <cell r="DJ22" t="str">
            <v>#N/A</v>
          </cell>
          <cell r="DL22">
            <v>113529</v>
          </cell>
          <cell r="DM22" t="str">
            <v>#N/A</v>
          </cell>
          <cell r="DO22">
            <v>472197</v>
          </cell>
          <cell r="DP22" t="str">
            <v>#N/A</v>
          </cell>
          <cell r="DQ22">
            <v>80.150000000000006</v>
          </cell>
          <cell r="DR22">
            <v>94.803333333333327</v>
          </cell>
          <cell r="DS22" t="str">
            <v>#N/A</v>
          </cell>
          <cell r="DT22">
            <v>73.430000000000007</v>
          </cell>
          <cell r="DU22">
            <v>75.166666666666671</v>
          </cell>
          <cell r="DV22" t="str">
            <v>#N/A</v>
          </cell>
        </row>
        <row r="23">
          <cell r="D23">
            <v>2003</v>
          </cell>
          <cell r="E23">
            <v>180.41944649999999</v>
          </cell>
          <cell r="G23">
            <v>41.2</v>
          </cell>
          <cell r="H23" t="str">
            <v>#N/A</v>
          </cell>
          <cell r="I23">
            <v>18.2</v>
          </cell>
          <cell r="J23">
            <v>100.4</v>
          </cell>
          <cell r="K23">
            <v>87.033333333333317</v>
          </cell>
          <cell r="L23" t="str">
            <v>#N/A</v>
          </cell>
          <cell r="M23">
            <v>114.9</v>
          </cell>
          <cell r="N23">
            <v>98.899999999999991</v>
          </cell>
          <cell r="O23" t="str">
            <v>#N/A</v>
          </cell>
          <cell r="P23">
            <v>106.5</v>
          </cell>
          <cell r="Q23">
            <v>96.333333333333329</v>
          </cell>
          <cell r="R23" t="str">
            <v>#N/A</v>
          </cell>
          <cell r="S23" t="e">
            <v>#N/A</v>
          </cell>
          <cell r="T23" t="e">
            <v>#N/A</v>
          </cell>
          <cell r="U23" t="str">
            <v>#N/A</v>
          </cell>
          <cell r="V23">
            <v>95.2</v>
          </cell>
          <cell r="W23">
            <v>99.433333333333337</v>
          </cell>
          <cell r="X23" t="str">
            <v>#N/A</v>
          </cell>
          <cell r="Y23">
            <v>94.5</v>
          </cell>
          <cell r="Z23">
            <v>101.36666666666667</v>
          </cell>
          <cell r="AA23" t="str">
            <v>#N/A</v>
          </cell>
          <cell r="AB23">
            <v>6307</v>
          </cell>
          <cell r="AC23">
            <v>6674</v>
          </cell>
          <cell r="AD23" t="str">
            <v>#N/A</v>
          </cell>
          <cell r="AE23">
            <v>2.2000000000000002</v>
          </cell>
          <cell r="AF23">
            <v>2.4333333333333336</v>
          </cell>
          <cell r="AG23" t="str">
            <v>#N/A</v>
          </cell>
          <cell r="AH23">
            <v>2.1</v>
          </cell>
          <cell r="AI23">
            <v>2.4333333333333331</v>
          </cell>
          <cell r="AJ23" t="str">
            <v>#N/A</v>
          </cell>
          <cell r="AK23">
            <v>767.2</v>
          </cell>
          <cell r="AL23">
            <v>3437.8</v>
          </cell>
          <cell r="AM23" t="str">
            <v>#N/A</v>
          </cell>
          <cell r="AN23">
            <v>604</v>
          </cell>
          <cell r="AO23">
            <v>3474.5000000000005</v>
          </cell>
          <cell r="AP23" t="str">
            <v>#N/A</v>
          </cell>
          <cell r="AQ23">
            <v>4.2523132338730463</v>
          </cell>
          <cell r="AR23">
            <v>25.887640025633218</v>
          </cell>
          <cell r="AS23" t="str">
            <v>#N/A</v>
          </cell>
          <cell r="AT23">
            <v>3.3477544229136078</v>
          </cell>
          <cell r="AU23">
            <v>26.158874903405962</v>
          </cell>
          <cell r="AV23" t="str">
            <v>#N/A</v>
          </cell>
          <cell r="AW23">
            <v>112686</v>
          </cell>
          <cell r="AX23">
            <v>125636.66666666667</v>
          </cell>
          <cell r="AY23" t="str">
            <v>#N/A</v>
          </cell>
          <cell r="AZ23">
            <v>496448</v>
          </cell>
          <cell r="BA23">
            <v>509182.33333333331</v>
          </cell>
          <cell r="BB23" t="str">
            <v>#N/A</v>
          </cell>
          <cell r="BC23">
            <v>86.1</v>
          </cell>
          <cell r="BD23">
            <v>98.100000000000009</v>
          </cell>
          <cell r="BE23" t="str">
            <v>#N/A</v>
          </cell>
          <cell r="BF23">
            <v>98.4</v>
          </cell>
          <cell r="BG23">
            <v>99.533333333333346</v>
          </cell>
          <cell r="BH23" t="str">
            <v>#N/A</v>
          </cell>
          <cell r="BI23">
            <v>662.02</v>
          </cell>
          <cell r="BJ23">
            <v>3105.75</v>
          </cell>
          <cell r="BK23" t="str">
            <v>#N/A</v>
          </cell>
          <cell r="BL23">
            <v>3.6693383825451433</v>
          </cell>
          <cell r="BM23">
            <v>23.39142789682672</v>
          </cell>
          <cell r="BN23" t="str">
            <v>#N/A</v>
          </cell>
          <cell r="BO23">
            <v>552.02</v>
          </cell>
          <cell r="BP23">
            <v>3234.9100000000003</v>
          </cell>
          <cell r="BQ23" t="str">
            <v>#N/A</v>
          </cell>
          <cell r="BR23">
            <v>3.0596480075112082</v>
          </cell>
          <cell r="BS23">
            <v>24.324833370385861</v>
          </cell>
          <cell r="BT23" t="str">
            <v>#N/A</v>
          </cell>
          <cell r="BU23">
            <v>73.45</v>
          </cell>
          <cell r="BV23">
            <v>71.456666666666663</v>
          </cell>
          <cell r="BW23" t="str">
            <v>#N/A</v>
          </cell>
          <cell r="BX23">
            <v>129.29</v>
          </cell>
          <cell r="BY23">
            <v>103.8</v>
          </cell>
          <cell r="BZ23" t="str">
            <v>#N/A</v>
          </cell>
          <cell r="CA23">
            <v>99.81</v>
          </cell>
          <cell r="CB23">
            <v>77.63000000000001</v>
          </cell>
          <cell r="CC23" t="str">
            <v>#N/A</v>
          </cell>
          <cell r="CD23">
            <v>136.33000000000001</v>
          </cell>
          <cell r="CE23">
            <v>102.51333333333334</v>
          </cell>
          <cell r="CF23" t="str">
            <v>#N/A</v>
          </cell>
          <cell r="CG23">
            <v>77.95</v>
          </cell>
          <cell r="CH23">
            <v>76.436666666666667</v>
          </cell>
          <cell r="CI23" t="str">
            <v>#N/A</v>
          </cell>
          <cell r="CJ23">
            <v>93.27</v>
          </cell>
          <cell r="CK23">
            <v>94.83</v>
          </cell>
          <cell r="CL23" t="str">
            <v>#N/A</v>
          </cell>
          <cell r="CM23">
            <v>82.2</v>
          </cell>
          <cell r="CN23">
            <v>82.936666666666667</v>
          </cell>
          <cell r="CO23" t="str">
            <v>#N/A</v>
          </cell>
          <cell r="CP23">
            <v>103.4</v>
          </cell>
          <cell r="CQ23">
            <v>98.54</v>
          </cell>
          <cell r="CR23" t="str">
            <v>#N/A</v>
          </cell>
          <cell r="CS23">
            <v>101.4</v>
          </cell>
          <cell r="CT23">
            <v>89.823333333333338</v>
          </cell>
          <cell r="CU23" t="str">
            <v>#N/A</v>
          </cell>
          <cell r="CV23">
            <v>102.76</v>
          </cell>
          <cell r="CW23">
            <v>96.006666666666661</v>
          </cell>
          <cell r="CX23" t="str">
            <v>#N/A</v>
          </cell>
          <cell r="CY23">
            <v>99.22</v>
          </cell>
          <cell r="CZ23">
            <v>84.926666666666677</v>
          </cell>
          <cell r="DA23" t="str">
            <v>#N/A</v>
          </cell>
          <cell r="DB23">
            <v>94.5</v>
          </cell>
          <cell r="DC23">
            <v>94.426666666666662</v>
          </cell>
          <cell r="DD23" t="str">
            <v>#N/A</v>
          </cell>
          <cell r="DE23">
            <v>91.4</v>
          </cell>
          <cell r="DF23">
            <v>96.166666666666671</v>
          </cell>
          <cell r="DG23" t="str">
            <v>#N/A</v>
          </cell>
          <cell r="DH23">
            <v>93.3</v>
          </cell>
          <cell r="DI23">
            <v>96.866666666666674</v>
          </cell>
          <cell r="DJ23" t="str">
            <v>#N/A</v>
          </cell>
          <cell r="DL23">
            <v>113125</v>
          </cell>
          <cell r="DM23" t="str">
            <v>#N/A</v>
          </cell>
          <cell r="DO23">
            <v>474278</v>
          </cell>
          <cell r="DP23" t="str">
            <v>#N/A</v>
          </cell>
          <cell r="DQ23">
            <v>88.97</v>
          </cell>
          <cell r="DR23">
            <v>93.67</v>
          </cell>
          <cell r="DS23" t="str">
            <v>#N/A</v>
          </cell>
          <cell r="DT23">
            <v>70.709999999999994</v>
          </cell>
          <cell r="DU23">
            <v>76.823333333333323</v>
          </cell>
          <cell r="DV23" t="str">
            <v>#N/A</v>
          </cell>
        </row>
        <row r="24">
          <cell r="E24">
            <v>175.5732419</v>
          </cell>
          <cell r="G24">
            <v>38.299999999999997</v>
          </cell>
          <cell r="I24">
            <v>0</v>
          </cell>
          <cell r="J24">
            <v>97.7</v>
          </cell>
          <cell r="K24">
            <v>87.333333333333329</v>
          </cell>
          <cell r="M24">
            <v>112.9</v>
          </cell>
          <cell r="N24">
            <v>97.866666666666674</v>
          </cell>
          <cell r="P24">
            <v>105.5</v>
          </cell>
          <cell r="Q24">
            <v>95.133333333333326</v>
          </cell>
          <cell r="S24" t="e">
            <v>#N/A</v>
          </cell>
          <cell r="T24" t="e">
            <v>#N/A</v>
          </cell>
          <cell r="V24">
            <v>95.7</v>
          </cell>
          <cell r="W24">
            <v>99.933333333333323</v>
          </cell>
          <cell r="Y24">
            <v>94.7</v>
          </cell>
          <cell r="Z24">
            <v>101.06666666666668</v>
          </cell>
          <cell r="AB24">
            <v>6418</v>
          </cell>
          <cell r="AC24">
            <v>6668.333333333333</v>
          </cell>
          <cell r="AE24">
            <v>2.4</v>
          </cell>
          <cell r="AF24">
            <v>2.5</v>
          </cell>
          <cell r="AH24">
            <v>2.2000000000000002</v>
          </cell>
          <cell r="AI24">
            <v>2.5333333333333332</v>
          </cell>
          <cell r="AK24">
            <v>614.70000000000005</v>
          </cell>
          <cell r="AL24">
            <v>3404.3</v>
          </cell>
          <cell r="AN24">
            <v>284.3</v>
          </cell>
          <cell r="AO24">
            <v>3542.9</v>
          </cell>
          <cell r="AQ24">
            <v>3.5011029775830553</v>
          </cell>
          <cell r="AR24">
            <v>27.891481105257071</v>
          </cell>
          <cell r="AT24">
            <v>1.61926724666807</v>
          </cell>
          <cell r="AU24">
            <v>29.17524156504075</v>
          </cell>
          <cell r="AW24">
            <v>113165</v>
          </cell>
          <cell r="AX24">
            <v>126484.66666666667</v>
          </cell>
          <cell r="AZ24">
            <v>496197</v>
          </cell>
          <cell r="BA24">
            <v>510944.66666666669</v>
          </cell>
          <cell r="BC24">
            <v>106.4</v>
          </cell>
          <cell r="BD24">
            <v>97.399999999999991</v>
          </cell>
          <cell r="BF24">
            <v>99.9</v>
          </cell>
          <cell r="BG24">
            <v>98.733333333333334</v>
          </cell>
          <cell r="BI24">
            <v>1140.23</v>
          </cell>
          <cell r="BJ24">
            <v>3372.2</v>
          </cell>
          <cell r="BL24">
            <v>6.4943267417106343</v>
          </cell>
          <cell r="BM24">
            <v>27.640916158183046</v>
          </cell>
          <cell r="BO24">
            <v>757.77</v>
          </cell>
          <cell r="BP24">
            <v>3297.02</v>
          </cell>
          <cell r="BR24">
            <v>4.3159765793445768</v>
          </cell>
          <cell r="BS24">
            <v>27.133736994180047</v>
          </cell>
          <cell r="BU24">
            <v>82.3</v>
          </cell>
          <cell r="BV24">
            <v>72.756666666666661</v>
          </cell>
          <cell r="BX24">
            <v>154.41</v>
          </cell>
          <cell r="BY24">
            <v>103.31</v>
          </cell>
          <cell r="CA24">
            <v>107.63</v>
          </cell>
          <cell r="CB24">
            <v>75.856666666666669</v>
          </cell>
          <cell r="CD24">
            <v>162.16999999999999</v>
          </cell>
          <cell r="CE24">
            <v>96.40333333333335</v>
          </cell>
          <cell r="CG24">
            <v>76.41</v>
          </cell>
          <cell r="CH24">
            <v>79.296666666666667</v>
          </cell>
          <cell r="CJ24">
            <v>94.4</v>
          </cell>
          <cell r="CK24">
            <v>95.676666666666677</v>
          </cell>
          <cell r="CM24">
            <v>78.25</v>
          </cell>
          <cell r="CN24">
            <v>78.963333333333324</v>
          </cell>
          <cell r="CP24">
            <v>114.69</v>
          </cell>
          <cell r="CQ24">
            <v>106.02333333333333</v>
          </cell>
          <cell r="CS24">
            <v>100.65</v>
          </cell>
          <cell r="CT24">
            <v>82.68</v>
          </cell>
          <cell r="CV24">
            <v>116.82</v>
          </cell>
          <cell r="CW24">
            <v>103.14666666666669</v>
          </cell>
          <cell r="CY24">
            <v>107.31</v>
          </cell>
          <cell r="CZ24">
            <v>82.766666666666666</v>
          </cell>
          <cell r="DB24">
            <v>114.46</v>
          </cell>
          <cell r="DC24">
            <v>95.34999999999998</v>
          </cell>
          <cell r="DE24">
            <v>91.4</v>
          </cell>
          <cell r="DF24">
            <v>96.666666666666671</v>
          </cell>
          <cell r="DH24">
            <v>93.7</v>
          </cell>
          <cell r="DI24">
            <v>98.066666666666663</v>
          </cell>
          <cell r="DL24">
            <v>116928</v>
          </cell>
          <cell r="DO24">
            <v>477291</v>
          </cell>
          <cell r="DQ24">
            <v>106.43</v>
          </cell>
          <cell r="DR24">
            <v>97.100000000000009</v>
          </cell>
          <cell r="DT24">
            <v>79.010000000000005</v>
          </cell>
          <cell r="DU24">
            <v>79.913333333333327</v>
          </cell>
        </row>
        <row r="25">
          <cell r="E25">
            <v>165.93065720000001</v>
          </cell>
          <cell r="G25">
            <v>35.700000000000003</v>
          </cell>
          <cell r="I25">
            <v>36.4</v>
          </cell>
          <cell r="J25">
            <v>98.8</v>
          </cell>
          <cell r="K25">
            <v>87.5</v>
          </cell>
          <cell r="M25">
            <v>113.6</v>
          </cell>
          <cell r="N25">
            <v>94.766666666666666</v>
          </cell>
          <cell r="P25">
            <v>105.9</v>
          </cell>
          <cell r="Q25">
            <v>94.233333333333348</v>
          </cell>
          <cell r="S25" t="e">
            <v>#N/A</v>
          </cell>
          <cell r="T25" t="e">
            <v>#N/A</v>
          </cell>
          <cell r="V25">
            <v>96.3</v>
          </cell>
          <cell r="W25">
            <v>99.633333333333326</v>
          </cell>
          <cell r="Y25">
            <v>98</v>
          </cell>
          <cell r="Z25">
            <v>100.56666666666668</v>
          </cell>
          <cell r="AB25">
            <v>6519</v>
          </cell>
          <cell r="AC25">
            <v>6647.666666666667</v>
          </cell>
          <cell r="AE25">
            <v>2.2000000000000002</v>
          </cell>
          <cell r="AF25">
            <v>2.6</v>
          </cell>
          <cell r="AH25">
            <v>2.1</v>
          </cell>
          <cell r="AI25">
            <v>2.7333333333333329</v>
          </cell>
          <cell r="AK25">
            <v>980</v>
          </cell>
          <cell r="AL25">
            <v>3537.2999999999997</v>
          </cell>
          <cell r="AN25">
            <v>890.7</v>
          </cell>
          <cell r="AO25">
            <v>3437.3999999999996</v>
          </cell>
          <cell r="AQ25">
            <v>5.9060815917747114</v>
          </cell>
          <cell r="AR25">
            <v>28.611472484909655</v>
          </cell>
          <cell r="AT25">
            <v>5.3679049732589137</v>
          </cell>
          <cell r="AU25">
            <v>27.822512294174892</v>
          </cell>
          <cell r="AW25">
            <v>113577</v>
          </cell>
          <cell r="AX25">
            <v>127859.66666666667</v>
          </cell>
          <cell r="AZ25">
            <v>497248</v>
          </cell>
          <cell r="BA25">
            <v>511382.66666666669</v>
          </cell>
          <cell r="BC25">
            <v>101.2</v>
          </cell>
          <cell r="BD25">
            <v>105.46666666666665</v>
          </cell>
          <cell r="BF25">
            <v>99.5</v>
          </cell>
          <cell r="BG25">
            <v>98.966666666666683</v>
          </cell>
          <cell r="BI25">
            <v>866.2</v>
          </cell>
          <cell r="BJ25">
            <v>3362.6099999999997</v>
          </cell>
          <cell r="BL25">
            <v>5.220252933464546</v>
          </cell>
          <cell r="BM25">
            <v>27.189757805413336</v>
          </cell>
          <cell r="BO25">
            <v>875.95</v>
          </cell>
          <cell r="BP25">
            <v>3255.5200000000004</v>
          </cell>
          <cell r="BR25">
            <v>5.2790124186888354</v>
          </cell>
          <cell r="BS25">
            <v>26.352574980410239</v>
          </cell>
          <cell r="BU25">
            <v>71.02</v>
          </cell>
          <cell r="BV25">
            <v>75.15666666666668</v>
          </cell>
          <cell r="BX25">
            <v>127.57</v>
          </cell>
          <cell r="BY25">
            <v>96.036666666666676</v>
          </cell>
          <cell r="CA25">
            <v>91.52</v>
          </cell>
          <cell r="CB25">
            <v>77.906666666666666</v>
          </cell>
          <cell r="CD25">
            <v>132.26</v>
          </cell>
          <cell r="CE25">
            <v>92.206666666666663</v>
          </cell>
          <cell r="CG25">
            <v>67.08</v>
          </cell>
          <cell r="CH25">
            <v>79.766666666666666</v>
          </cell>
          <cell r="CJ25">
            <v>88.85</v>
          </cell>
          <cell r="CK25">
            <v>93.17</v>
          </cell>
          <cell r="CM25">
            <v>76.69</v>
          </cell>
          <cell r="CN25">
            <v>78.773333333333326</v>
          </cell>
          <cell r="CP25">
            <v>90.18</v>
          </cell>
          <cell r="CQ25">
            <v>105.79666666666667</v>
          </cell>
          <cell r="CS25">
            <v>98.83</v>
          </cell>
          <cell r="CT25">
            <v>81.716666666666683</v>
          </cell>
          <cell r="CV25">
            <v>94.59</v>
          </cell>
          <cell r="CW25">
            <v>107.18333333333334</v>
          </cell>
          <cell r="CY25">
            <v>93.18</v>
          </cell>
          <cell r="CZ25">
            <v>83.36666666666666</v>
          </cell>
          <cell r="DB25">
            <v>95.81</v>
          </cell>
          <cell r="DC25">
            <v>95.713333333333324</v>
          </cell>
          <cell r="DE25">
            <v>92</v>
          </cell>
          <cell r="DF25">
            <v>97</v>
          </cell>
          <cell r="DH25">
            <v>93.8</v>
          </cell>
          <cell r="DI25">
            <v>98.033333333333346</v>
          </cell>
          <cell r="DL25">
            <v>131799</v>
          </cell>
          <cell r="DO25">
            <v>477734</v>
          </cell>
          <cell r="DQ25">
            <v>88.31</v>
          </cell>
          <cell r="DR25">
            <v>95.31</v>
          </cell>
          <cell r="DT25">
            <v>69.09</v>
          </cell>
          <cell r="DU25">
            <v>81.043333333333337</v>
          </cell>
        </row>
        <row r="26">
          <cell r="E26">
            <v>165.6250312</v>
          </cell>
          <cell r="G26">
            <v>38.5</v>
          </cell>
          <cell r="I26">
            <v>36.4</v>
          </cell>
          <cell r="J26">
            <v>97.6</v>
          </cell>
          <cell r="K26">
            <v>90</v>
          </cell>
          <cell r="M26">
            <v>114.5</v>
          </cell>
          <cell r="N26">
            <v>94.733333333333334</v>
          </cell>
          <cell r="P26">
            <v>107</v>
          </cell>
          <cell r="Q26">
            <v>94.466666666666654</v>
          </cell>
          <cell r="S26" t="e">
            <v>#N/A</v>
          </cell>
          <cell r="T26" t="e">
            <v>#N/A</v>
          </cell>
          <cell r="V26">
            <v>96.7</v>
          </cell>
          <cell r="W26">
            <v>99.766666666666652</v>
          </cell>
          <cell r="Y26">
            <v>98.2</v>
          </cell>
          <cell r="Z26">
            <v>99.5</v>
          </cell>
          <cell r="AB26">
            <v>6583</v>
          </cell>
          <cell r="AC26">
            <v>6526.333333333333</v>
          </cell>
          <cell r="AE26">
            <v>2.1</v>
          </cell>
          <cell r="AF26">
            <v>3</v>
          </cell>
          <cell r="AH26">
            <v>2.1</v>
          </cell>
          <cell r="AI26">
            <v>2.8666666666666667</v>
          </cell>
          <cell r="AK26">
            <v>625.4</v>
          </cell>
          <cell r="AL26">
            <v>3842.2</v>
          </cell>
          <cell r="AN26">
            <v>761.3</v>
          </cell>
          <cell r="AO26">
            <v>3779.8</v>
          </cell>
          <cell r="AQ26">
            <v>3.7759992886872285</v>
          </cell>
          <cell r="AR26">
            <v>31.912002598470167</v>
          </cell>
          <cell r="AT26">
            <v>4.5965274360050961</v>
          </cell>
          <cell r="AU26">
            <v>31.211526350898179</v>
          </cell>
          <cell r="AW26">
            <v>113737</v>
          </cell>
          <cell r="AX26">
            <v>130074.66666666667</v>
          </cell>
          <cell r="AZ26">
            <v>498392</v>
          </cell>
          <cell r="BA26">
            <v>513114.66666666669</v>
          </cell>
          <cell r="BC26">
            <v>98.2</v>
          </cell>
          <cell r="BD26">
            <v>95.133333333333326</v>
          </cell>
          <cell r="BF26">
            <v>100.7</v>
          </cell>
          <cell r="BG26">
            <v>99.033333333333346</v>
          </cell>
          <cell r="BI26">
            <v>575.27</v>
          </cell>
          <cell r="BJ26">
            <v>3322.77</v>
          </cell>
          <cell r="BL26">
            <v>3.4733276475905051</v>
          </cell>
          <cell r="BM26">
            <v>27.601913451851733</v>
          </cell>
          <cell r="BO26">
            <v>782.4</v>
          </cell>
          <cell r="BP26">
            <v>3353.1099999999997</v>
          </cell>
          <cell r="BR26">
            <v>4.7239236384216303</v>
          </cell>
          <cell r="BS26">
            <v>27.710375170010309</v>
          </cell>
          <cell r="BU26">
            <v>86.46</v>
          </cell>
          <cell r="BV26">
            <v>76.976666666666674</v>
          </cell>
          <cell r="BX26">
            <v>132.11000000000001</v>
          </cell>
          <cell r="BY26">
            <v>99.266666666666652</v>
          </cell>
          <cell r="CA26">
            <v>105.61</v>
          </cell>
          <cell r="CB26">
            <v>77.589999999999989</v>
          </cell>
          <cell r="CD26">
            <v>132.77000000000001</v>
          </cell>
          <cell r="CE26">
            <v>99.67</v>
          </cell>
          <cell r="CG26">
            <v>81.7</v>
          </cell>
          <cell r="CH26">
            <v>84.203333333333333</v>
          </cell>
          <cell r="CJ26">
            <v>98.91</v>
          </cell>
          <cell r="CK26">
            <v>94.46</v>
          </cell>
          <cell r="CM26">
            <v>89.09</v>
          </cell>
          <cell r="CN26">
            <v>86.413333333333341</v>
          </cell>
          <cell r="CP26">
            <v>96.56</v>
          </cell>
          <cell r="CQ26">
            <v>99.906666666666652</v>
          </cell>
          <cell r="CS26">
            <v>112.66</v>
          </cell>
          <cell r="CT26">
            <v>93.220000000000013</v>
          </cell>
          <cell r="CV26">
            <v>98.62</v>
          </cell>
          <cell r="CW26">
            <v>105.41333333333334</v>
          </cell>
          <cell r="CY26">
            <v>106.31</v>
          </cell>
          <cell r="CZ26">
            <v>84.296666666666667</v>
          </cell>
          <cell r="DB26">
            <v>97.38</v>
          </cell>
          <cell r="DC26">
            <v>96.036666666666676</v>
          </cell>
          <cell r="DE26">
            <v>92.4</v>
          </cell>
          <cell r="DF26">
            <v>97.633333333333326</v>
          </cell>
          <cell r="DH26">
            <v>93.8</v>
          </cell>
          <cell r="DI26">
            <v>98.2</v>
          </cell>
          <cell r="DL26">
            <v>114894</v>
          </cell>
          <cell r="DO26">
            <v>477106</v>
          </cell>
          <cell r="DQ26">
            <v>91.6</v>
          </cell>
          <cell r="DR26">
            <v>92.026666666666657</v>
          </cell>
          <cell r="DT26">
            <v>80.77</v>
          </cell>
          <cell r="DU26">
            <v>81.726666666666659</v>
          </cell>
        </row>
        <row r="27">
          <cell r="E27">
            <v>161.02928850000001</v>
          </cell>
          <cell r="G27">
            <v>41.2</v>
          </cell>
          <cell r="I27">
            <v>27.3</v>
          </cell>
          <cell r="J27">
            <v>95.7</v>
          </cell>
          <cell r="K27">
            <v>94.266666666666652</v>
          </cell>
          <cell r="M27">
            <v>110.5</v>
          </cell>
          <cell r="N27">
            <v>95.433333333333337</v>
          </cell>
          <cell r="P27">
            <v>103.9</v>
          </cell>
          <cell r="Q27">
            <v>95.733333333333334</v>
          </cell>
          <cell r="S27" t="e">
            <v>#N/A</v>
          </cell>
          <cell r="T27" t="e">
            <v>#N/A</v>
          </cell>
          <cell r="V27">
            <v>96.4</v>
          </cell>
          <cell r="W27">
            <v>100.23333333333333</v>
          </cell>
          <cell r="Y27">
            <v>98.3</v>
          </cell>
          <cell r="Z27">
            <v>101.2</v>
          </cell>
          <cell r="AB27">
            <v>6610</v>
          </cell>
          <cell r="AC27">
            <v>6724.333333333333</v>
          </cell>
          <cell r="AE27">
            <v>2</v>
          </cell>
          <cell r="AF27">
            <v>2.7999999999999994</v>
          </cell>
          <cell r="AH27">
            <v>2.1</v>
          </cell>
          <cell r="AI27">
            <v>2.7999999999999994</v>
          </cell>
          <cell r="AK27">
            <v>850.6</v>
          </cell>
          <cell r="AL27">
            <v>3434.1000000000004</v>
          </cell>
          <cell r="AN27">
            <v>831.7</v>
          </cell>
          <cell r="AO27">
            <v>3509.8999999999996</v>
          </cell>
          <cell r="AQ27">
            <v>5.2822688836509393</v>
          </cell>
          <cell r="AR27">
            <v>28.686573923531313</v>
          </cell>
          <cell r="AT27">
            <v>5.1648989307929529</v>
          </cell>
          <cell r="AU27">
            <v>29.277561678292059</v>
          </cell>
          <cell r="AW27">
            <v>117754</v>
          </cell>
          <cell r="AX27">
            <v>132107.33333333334</v>
          </cell>
          <cell r="AZ27">
            <v>499585</v>
          </cell>
          <cell r="BA27">
            <v>517731.66666666669</v>
          </cell>
          <cell r="BC27">
            <v>98.9</v>
          </cell>
          <cell r="BD27">
            <v>97.933333333333337</v>
          </cell>
          <cell r="BF27">
            <v>101</v>
          </cell>
          <cell r="BG27">
            <v>99.466666666666654</v>
          </cell>
          <cell r="BI27">
            <v>1008.87</v>
          </cell>
          <cell r="BJ27">
            <v>3013.79</v>
          </cell>
          <cell r="BL27">
            <v>6.2651335629542944</v>
          </cell>
          <cell r="BM27">
            <v>25.146090019812156</v>
          </cell>
          <cell r="BO27">
            <v>900.85</v>
          </cell>
          <cell r="BP27">
            <v>3150.36</v>
          </cell>
          <cell r="BR27">
            <v>5.5943239170432033</v>
          </cell>
          <cell r="BS27">
            <v>26.275336020239841</v>
          </cell>
          <cell r="BU27">
            <v>74.14</v>
          </cell>
          <cell r="BV27">
            <v>79.836666666666659</v>
          </cell>
          <cell r="BX27">
            <v>125.98</v>
          </cell>
          <cell r="BY27">
            <v>93.713333333333324</v>
          </cell>
          <cell r="CA27">
            <v>92.95</v>
          </cell>
          <cell r="CB27">
            <v>78.34333333333332</v>
          </cell>
          <cell r="CD27">
            <v>130.35</v>
          </cell>
          <cell r="CE27">
            <v>92.543333333333337</v>
          </cell>
          <cell r="CG27">
            <v>73.91</v>
          </cell>
          <cell r="CH27">
            <v>86.61</v>
          </cell>
          <cell r="CJ27">
            <v>94.03</v>
          </cell>
          <cell r="CK27">
            <v>95.29</v>
          </cell>
          <cell r="CM27">
            <v>80.959999999999994</v>
          </cell>
          <cell r="CN27">
            <v>90.46</v>
          </cell>
          <cell r="CP27">
            <v>99.75</v>
          </cell>
          <cell r="CQ27">
            <v>99.413333333333341</v>
          </cell>
          <cell r="CS27">
            <v>103.87</v>
          </cell>
          <cell r="CT27">
            <v>91.90000000000002</v>
          </cell>
          <cell r="CV27">
            <v>103.92</v>
          </cell>
          <cell r="CW27">
            <v>102.03666666666668</v>
          </cell>
          <cell r="CY27">
            <v>96.23</v>
          </cell>
          <cell r="CZ27">
            <v>86.74666666666667</v>
          </cell>
          <cell r="DB27">
            <v>102.25</v>
          </cell>
          <cell r="DC27">
            <v>94.92</v>
          </cell>
          <cell r="DE27">
            <v>92.7</v>
          </cell>
          <cell r="DF27">
            <v>98.3</v>
          </cell>
          <cell r="DH27">
            <v>94.3</v>
          </cell>
          <cell r="DI27">
            <v>100</v>
          </cell>
          <cell r="DL27">
            <v>114471</v>
          </cell>
          <cell r="DO27">
            <v>479695</v>
          </cell>
          <cell r="DQ27">
            <v>94.79</v>
          </cell>
          <cell r="DR27">
            <v>94.326666666666668</v>
          </cell>
          <cell r="DT27">
            <v>71.88</v>
          </cell>
          <cell r="DU27">
            <v>86.926666666666662</v>
          </cell>
        </row>
        <row r="28">
          <cell r="E28">
            <v>158.42323160000001</v>
          </cell>
          <cell r="G28">
            <v>43.6</v>
          </cell>
          <cell r="I28">
            <v>27.3</v>
          </cell>
          <cell r="J28">
            <v>96.2</v>
          </cell>
          <cell r="K28">
            <v>98.5</v>
          </cell>
          <cell r="M28">
            <v>113.1</v>
          </cell>
          <cell r="N28">
            <v>98.266666666666652</v>
          </cell>
          <cell r="P28">
            <v>106.2</v>
          </cell>
          <cell r="Q28">
            <v>98.066666666666663</v>
          </cell>
          <cell r="S28" t="e">
            <v>#N/A</v>
          </cell>
          <cell r="T28" t="e">
            <v>#N/A</v>
          </cell>
          <cell r="V28">
            <v>96.3</v>
          </cell>
          <cell r="W28">
            <v>99.933333333333337</v>
          </cell>
          <cell r="Y28">
            <v>98.4</v>
          </cell>
          <cell r="Z28">
            <v>100.93333333333334</v>
          </cell>
          <cell r="AB28">
            <v>6576</v>
          </cell>
          <cell r="AC28">
            <v>6693</v>
          </cell>
          <cell r="AE28">
            <v>2</v>
          </cell>
          <cell r="AF28">
            <v>2.9333333333333336</v>
          </cell>
          <cell r="AH28">
            <v>2.1</v>
          </cell>
          <cell r="AI28">
            <v>2.9666666666666668</v>
          </cell>
          <cell r="AK28">
            <v>647.4</v>
          </cell>
          <cell r="AL28">
            <v>2909.8</v>
          </cell>
          <cell r="AN28">
            <v>685.7</v>
          </cell>
          <cell r="AO28">
            <v>3008.7</v>
          </cell>
          <cell r="AQ28">
            <v>4.0865218659003792</v>
          </cell>
          <cell r="AR28">
            <v>23.955354783986262</v>
          </cell>
          <cell r="AT28">
            <v>4.3282793380412272</v>
          </cell>
          <cell r="AU28">
            <v>24.766620333496803</v>
          </cell>
          <cell r="AW28">
            <v>118572</v>
          </cell>
          <cell r="AX28">
            <v>134325</v>
          </cell>
          <cell r="AZ28">
            <v>501860</v>
          </cell>
          <cell r="BA28">
            <v>521668.66666666669</v>
          </cell>
          <cell r="BC28">
            <v>108</v>
          </cell>
          <cell r="BD28">
            <v>99.966666666666654</v>
          </cell>
          <cell r="BF28">
            <v>101.3</v>
          </cell>
          <cell r="BG28">
            <v>101.26666666666667</v>
          </cell>
          <cell r="BI28">
            <v>914.69</v>
          </cell>
          <cell r="BJ28">
            <v>3008.85</v>
          </cell>
          <cell r="BL28">
            <v>5.7737112843997815</v>
          </cell>
          <cell r="BM28">
            <v>24.776905190391744</v>
          </cell>
          <cell r="BO28">
            <v>824.92</v>
          </cell>
          <cell r="BP28">
            <v>2963.36</v>
          </cell>
          <cell r="BR28">
            <v>5.2070645931704371</v>
          </cell>
          <cell r="BS28">
            <v>24.398135637305241</v>
          </cell>
          <cell r="BU28">
            <v>88.02</v>
          </cell>
          <cell r="BV28">
            <v>88.566666666666663</v>
          </cell>
          <cell r="BX28">
            <v>127.33</v>
          </cell>
          <cell r="BY28">
            <v>97.673333333333332</v>
          </cell>
          <cell r="CA28">
            <v>109.28</v>
          </cell>
          <cell r="CB28">
            <v>86.513333333333321</v>
          </cell>
          <cell r="CD28">
            <v>127.55</v>
          </cell>
          <cell r="CE28">
            <v>94.706666666666663</v>
          </cell>
          <cell r="CG28">
            <v>78.47</v>
          </cell>
          <cell r="CH28">
            <v>90.353333333333339</v>
          </cell>
          <cell r="CJ28">
            <v>95.91</v>
          </cell>
          <cell r="CK28">
            <v>98.17</v>
          </cell>
          <cell r="CM28">
            <v>85.15</v>
          </cell>
          <cell r="CN28">
            <v>90.516666666666666</v>
          </cell>
          <cell r="CP28">
            <v>108.76</v>
          </cell>
          <cell r="CQ28">
            <v>110.32</v>
          </cell>
          <cell r="CS28">
            <v>109.76</v>
          </cell>
          <cell r="CT28">
            <v>89.54</v>
          </cell>
          <cell r="CV28">
            <v>112.67</v>
          </cell>
          <cell r="CW28">
            <v>108.25666666666666</v>
          </cell>
          <cell r="CY28">
            <v>105.67</v>
          </cell>
          <cell r="CZ28">
            <v>90.37</v>
          </cell>
          <cell r="DB28">
            <v>106.7</v>
          </cell>
          <cell r="DC28">
            <v>97.633333333333326</v>
          </cell>
          <cell r="DE28">
            <v>93.1</v>
          </cell>
          <cell r="DF28">
            <v>98.733333333333334</v>
          </cell>
          <cell r="DH28">
            <v>95.4</v>
          </cell>
          <cell r="DI28">
            <v>97.666666666666671</v>
          </cell>
          <cell r="DL28">
            <v>118042</v>
          </cell>
          <cell r="DO28">
            <v>481801</v>
          </cell>
          <cell r="DQ28">
            <v>99.76</v>
          </cell>
          <cell r="DR28">
            <v>99.396666666666661</v>
          </cell>
          <cell r="DT28">
            <v>79.45</v>
          </cell>
          <cell r="DU28">
            <v>91.023333333333355</v>
          </cell>
        </row>
        <row r="29">
          <cell r="E29">
            <v>160.94926340000001</v>
          </cell>
          <cell r="G29">
            <v>45.5</v>
          </cell>
          <cell r="I29">
            <v>27.3</v>
          </cell>
          <cell r="J29">
            <v>94.5</v>
          </cell>
          <cell r="K29">
            <v>100.2</v>
          </cell>
          <cell r="M29">
            <v>111</v>
          </cell>
          <cell r="N29">
            <v>101</v>
          </cell>
          <cell r="P29">
            <v>104.5</v>
          </cell>
          <cell r="Q29">
            <v>99.066666666666677</v>
          </cell>
          <cell r="S29" t="e">
            <v>#N/A</v>
          </cell>
          <cell r="T29" t="e">
            <v>#N/A</v>
          </cell>
          <cell r="V29">
            <v>96.4</v>
          </cell>
          <cell r="W29">
            <v>100.46666666666665</v>
          </cell>
          <cell r="Y29">
            <v>98.2</v>
          </cell>
          <cell r="Z29">
            <v>100.53333333333335</v>
          </cell>
          <cell r="AB29">
            <v>6564</v>
          </cell>
          <cell r="AC29">
            <v>6636</v>
          </cell>
          <cell r="AE29">
            <v>2.1</v>
          </cell>
          <cell r="AF29">
            <v>2.8333333333333335</v>
          </cell>
          <cell r="AH29">
            <v>2.1</v>
          </cell>
          <cell r="AI29">
            <v>2.9333333333333336</v>
          </cell>
          <cell r="AK29">
            <v>646.70000000000005</v>
          </cell>
          <cell r="AL29">
            <v>3156.3999999999996</v>
          </cell>
          <cell r="AN29">
            <v>917</v>
          </cell>
          <cell r="AO29">
            <v>2995.1</v>
          </cell>
          <cell r="AQ29">
            <v>4.0180364068693217</v>
          </cell>
          <cell r="AR29">
            <v>25.77313673868931</v>
          </cell>
          <cell r="AT29">
            <v>5.6974476342959139</v>
          </cell>
          <cell r="AU29">
            <v>24.429127851306525</v>
          </cell>
          <cell r="AW29">
            <v>118687</v>
          </cell>
          <cell r="AX29">
            <v>134886.66666666666</v>
          </cell>
          <cell r="AZ29">
            <v>501842</v>
          </cell>
          <cell r="BA29">
            <v>525376</v>
          </cell>
          <cell r="BC29">
            <v>95.5</v>
          </cell>
          <cell r="BD29">
            <v>107.10000000000001</v>
          </cell>
          <cell r="BF29">
            <v>101.5</v>
          </cell>
          <cell r="BG29">
            <v>100.5</v>
          </cell>
          <cell r="BI29">
            <v>780.96</v>
          </cell>
          <cell r="BJ29">
            <v>3047.8</v>
          </cell>
          <cell r="BL29">
            <v>4.8522123276769218</v>
          </cell>
          <cell r="BM29">
            <v>24.880724019789209</v>
          </cell>
          <cell r="BO29">
            <v>1005.45</v>
          </cell>
          <cell r="BP29">
            <v>2866.02</v>
          </cell>
          <cell r="BR29">
            <v>6.2469996989125702</v>
          </cell>
          <cell r="BS29">
            <v>23.384416993049484</v>
          </cell>
          <cell r="BU29">
            <v>79.52</v>
          </cell>
          <cell r="BV29">
            <v>97.963333333333324</v>
          </cell>
          <cell r="BX29">
            <v>116.54</v>
          </cell>
          <cell r="BY29">
            <v>100.41000000000001</v>
          </cell>
          <cell r="CA29">
            <v>97.09</v>
          </cell>
          <cell r="CB29">
            <v>96.063333333333333</v>
          </cell>
          <cell r="CD29">
            <v>116.47</v>
          </cell>
          <cell r="CE29">
            <v>100.94333333333333</v>
          </cell>
          <cell r="CG29">
            <v>75.459999999999994</v>
          </cell>
          <cell r="CH29">
            <v>94.473333333333315</v>
          </cell>
          <cell r="CJ29">
            <v>97.69</v>
          </cell>
          <cell r="CK29">
            <v>99.33</v>
          </cell>
          <cell r="CM29">
            <v>83.84</v>
          </cell>
          <cell r="CN29">
            <v>89.146666666666661</v>
          </cell>
          <cell r="CP29">
            <v>105.45</v>
          </cell>
          <cell r="CQ29">
            <v>110.46999999999998</v>
          </cell>
          <cell r="CS29">
            <v>106.01</v>
          </cell>
          <cell r="CT29">
            <v>88.469999999999985</v>
          </cell>
          <cell r="CV29">
            <v>108.99</v>
          </cell>
          <cell r="CW29">
            <v>109.10000000000001</v>
          </cell>
          <cell r="CY29">
            <v>99.54</v>
          </cell>
          <cell r="CZ29">
            <v>94.916666666666671</v>
          </cell>
          <cell r="DB29">
            <v>98.18</v>
          </cell>
          <cell r="DC29">
            <v>101.45666666666666</v>
          </cell>
          <cell r="DE29">
            <v>93.4</v>
          </cell>
          <cell r="DF29">
            <v>99.333333333333329</v>
          </cell>
          <cell r="DH29">
            <v>96.3</v>
          </cell>
          <cell r="DI29">
            <v>99.666666666666671</v>
          </cell>
          <cell r="DL29">
            <v>131853</v>
          </cell>
          <cell r="DO29">
            <v>479577</v>
          </cell>
          <cell r="DQ29">
            <v>92.16</v>
          </cell>
          <cell r="DR29">
            <v>101.76333333333332</v>
          </cell>
          <cell r="DT29">
            <v>75.92</v>
          </cell>
          <cell r="DU29">
            <v>96.089999999999989</v>
          </cell>
        </row>
        <row r="30">
          <cell r="E30">
            <v>162.4965368</v>
          </cell>
          <cell r="G30">
            <v>43.8</v>
          </cell>
          <cell r="I30">
            <v>45.5</v>
          </cell>
          <cell r="J30">
            <v>93.8</v>
          </cell>
          <cell r="K30">
            <v>101.23333333333333</v>
          </cell>
          <cell r="M30">
            <v>110</v>
          </cell>
          <cell r="N30">
            <v>101</v>
          </cell>
          <cell r="P30">
            <v>104.6</v>
          </cell>
          <cell r="Q30">
            <v>99.8</v>
          </cell>
          <cell r="S30" t="e">
            <v>#N/A</v>
          </cell>
          <cell r="T30">
            <v>100.26666666666667</v>
          </cell>
          <cell r="V30">
            <v>96.6</v>
          </cell>
          <cell r="W30">
            <v>99.966666666666683</v>
          </cell>
          <cell r="Y30">
            <v>97.9</v>
          </cell>
          <cell r="Z30">
            <v>99.40000000000002</v>
          </cell>
          <cell r="AB30">
            <v>6578</v>
          </cell>
          <cell r="AC30">
            <v>6544.333333333333</v>
          </cell>
          <cell r="AE30">
            <v>2.1</v>
          </cell>
          <cell r="AF30">
            <v>3.1333333333333329</v>
          </cell>
          <cell r="AH30">
            <v>2.1</v>
          </cell>
          <cell r="AI30">
            <v>3.0333333333333332</v>
          </cell>
          <cell r="AK30">
            <v>1239.3</v>
          </cell>
          <cell r="AL30">
            <v>2928.1000000000004</v>
          </cell>
          <cell r="AN30">
            <v>1102</v>
          </cell>
          <cell r="AO30">
            <v>2936.2</v>
          </cell>
          <cell r="AQ30">
            <v>7.6266240770738687</v>
          </cell>
          <cell r="AR30">
            <v>24.086764382920052</v>
          </cell>
          <cell r="AT30">
            <v>6.7816829927664033</v>
          </cell>
          <cell r="AU30">
            <v>23.993076390616203</v>
          </cell>
          <cell r="AW30">
            <v>119335</v>
          </cell>
          <cell r="AX30">
            <v>136557.33333333334</v>
          </cell>
          <cell r="AZ30">
            <v>503728</v>
          </cell>
          <cell r="BA30">
            <v>530420</v>
          </cell>
          <cell r="BC30">
            <v>94.1</v>
          </cell>
          <cell r="BD30">
            <v>95.899999999999991</v>
          </cell>
          <cell r="BF30">
            <v>100.8</v>
          </cell>
          <cell r="BG30">
            <v>99.666666666666671</v>
          </cell>
          <cell r="BI30">
            <v>1311.7</v>
          </cell>
          <cell r="BJ30">
            <v>2691.09</v>
          </cell>
          <cell r="BL30">
            <v>8.0721720341303911</v>
          </cell>
          <cell r="BM30">
            <v>22.145007163138033</v>
          </cell>
          <cell r="BO30">
            <v>1030.1199999999999</v>
          </cell>
          <cell r="BP30">
            <v>2725.42</v>
          </cell>
          <cell r="BR30">
            <v>6.3393351039097334</v>
          </cell>
          <cell r="BS30">
            <v>22.326532424877236</v>
          </cell>
          <cell r="BU30">
            <v>68.25</v>
          </cell>
          <cell r="BV30">
            <v>95.39</v>
          </cell>
          <cell r="BX30">
            <v>131.86000000000001</v>
          </cell>
          <cell r="BY30">
            <v>100.28333333333335</v>
          </cell>
          <cell r="CA30">
            <v>84.78</v>
          </cell>
          <cell r="CB30">
            <v>95.90333333333335</v>
          </cell>
          <cell r="CD30">
            <v>133.53</v>
          </cell>
          <cell r="CE30">
            <v>99.796666666666667</v>
          </cell>
          <cell r="CG30">
            <v>73.62</v>
          </cell>
          <cell r="CH30">
            <v>96.589999999999989</v>
          </cell>
          <cell r="CJ30">
            <v>94.5</v>
          </cell>
          <cell r="CK30">
            <v>99.336666666666659</v>
          </cell>
          <cell r="CM30">
            <v>71.52</v>
          </cell>
          <cell r="CN30">
            <v>94.839999999999989</v>
          </cell>
          <cell r="CP30">
            <v>117.54</v>
          </cell>
          <cell r="CQ30">
            <v>99.68</v>
          </cell>
          <cell r="CS30">
            <v>91.43</v>
          </cell>
          <cell r="CT30">
            <v>93.936666666666667</v>
          </cell>
          <cell r="CV30">
            <v>122.93</v>
          </cell>
          <cell r="CW30">
            <v>103.68666666666667</v>
          </cell>
          <cell r="CY30">
            <v>93.21</v>
          </cell>
          <cell r="CZ30">
            <v>95.51</v>
          </cell>
          <cell r="DB30">
            <v>108.71</v>
          </cell>
          <cell r="DC30">
            <v>98.473333333333343</v>
          </cell>
          <cell r="DE30">
            <v>93.7</v>
          </cell>
          <cell r="DF30">
            <v>99.433333333333323</v>
          </cell>
          <cell r="DH30">
            <v>95.1</v>
          </cell>
          <cell r="DI30">
            <v>99.86666666666666</v>
          </cell>
          <cell r="DL30">
            <v>114476</v>
          </cell>
          <cell r="DO30">
            <v>474382</v>
          </cell>
          <cell r="DQ30">
            <v>100.42</v>
          </cell>
          <cell r="DR30">
            <v>97.143333333333331</v>
          </cell>
          <cell r="DT30">
            <v>71.3</v>
          </cell>
          <cell r="DU30">
            <v>93.88333333333334</v>
          </cell>
        </row>
        <row r="31">
          <cell r="E31">
            <v>158.34373199999999</v>
          </cell>
          <cell r="G31">
            <v>41.4</v>
          </cell>
          <cell r="I31">
            <v>36.4</v>
          </cell>
          <cell r="J31">
            <v>93.5</v>
          </cell>
          <cell r="K31">
            <v>99.09999999999998</v>
          </cell>
          <cell r="M31">
            <v>110.1</v>
          </cell>
          <cell r="N31">
            <v>101.03333333333335</v>
          </cell>
          <cell r="P31">
            <v>103.9</v>
          </cell>
          <cell r="Q31">
            <v>100.33333333333333</v>
          </cell>
          <cell r="S31" t="e">
            <v>#N/A</v>
          </cell>
          <cell r="T31">
            <v>99.966666666666654</v>
          </cell>
          <cell r="V31">
            <v>97.7</v>
          </cell>
          <cell r="W31">
            <v>100.19999999999999</v>
          </cell>
          <cell r="Y31">
            <v>97.9</v>
          </cell>
          <cell r="Z31">
            <v>100.5</v>
          </cell>
          <cell r="AB31">
            <v>6554</v>
          </cell>
          <cell r="AC31">
            <v>6728</v>
          </cell>
          <cell r="AE31">
            <v>2</v>
          </cell>
          <cell r="AF31">
            <v>3.1</v>
          </cell>
          <cell r="AH31">
            <v>2</v>
          </cell>
          <cell r="AI31">
            <v>3.0666666666666664</v>
          </cell>
          <cell r="AK31">
            <v>756</v>
          </cell>
          <cell r="AL31">
            <v>2589.9</v>
          </cell>
          <cell r="AN31">
            <v>790.1</v>
          </cell>
          <cell r="AO31">
            <v>2651.1000000000004</v>
          </cell>
          <cell r="AQ31">
            <v>4.7744232780871938</v>
          </cell>
          <cell r="AR31">
            <v>23.028221443861597</v>
          </cell>
          <cell r="AT31">
            <v>4.9897775555776347</v>
          </cell>
          <cell r="AU31">
            <v>23.577182727868241</v>
          </cell>
          <cell r="AW31">
            <v>120256</v>
          </cell>
          <cell r="AX31">
            <v>140164.66666666666</v>
          </cell>
          <cell r="AZ31">
            <v>505368</v>
          </cell>
          <cell r="BA31">
            <v>533367</v>
          </cell>
          <cell r="BC31">
            <v>100.4</v>
          </cell>
          <cell r="BD31">
            <v>98.233333333333334</v>
          </cell>
          <cell r="BF31">
            <v>102.1</v>
          </cell>
          <cell r="BG31">
            <v>99.899999999999991</v>
          </cell>
          <cell r="BI31">
            <v>948.65</v>
          </cell>
          <cell r="BJ31">
            <v>2505.34</v>
          </cell>
          <cell r="BL31">
            <v>5.9910802152875871</v>
          </cell>
          <cell r="BM31">
            <v>22.27420390888771</v>
          </cell>
          <cell r="BO31">
            <v>952.28</v>
          </cell>
          <cell r="BP31">
            <v>2641.86</v>
          </cell>
          <cell r="BR31">
            <v>6.0140050254720538</v>
          </cell>
          <cell r="BS31">
            <v>23.492653998313401</v>
          </cell>
          <cell r="BU31">
            <v>80.3</v>
          </cell>
          <cell r="BV31">
            <v>98.106666666666669</v>
          </cell>
          <cell r="BX31">
            <v>127.82</v>
          </cell>
          <cell r="BY31">
            <v>97.306666666666672</v>
          </cell>
          <cell r="CA31">
            <v>103.25</v>
          </cell>
          <cell r="CB31">
            <v>92.546666666666667</v>
          </cell>
          <cell r="CD31">
            <v>131.37</v>
          </cell>
          <cell r="CE31">
            <v>93.09333333333332</v>
          </cell>
          <cell r="CG31">
            <v>79.790000000000006</v>
          </cell>
          <cell r="CH31">
            <v>101.28666666666668</v>
          </cell>
          <cell r="CJ31">
            <v>98.63</v>
          </cell>
          <cell r="CK31">
            <v>103.24333333333333</v>
          </cell>
          <cell r="CM31">
            <v>87.04</v>
          </cell>
          <cell r="CN31">
            <v>102.64</v>
          </cell>
          <cell r="CP31">
            <v>118.79</v>
          </cell>
          <cell r="CQ31">
            <v>104.05</v>
          </cell>
          <cell r="CS31">
            <v>106.33</v>
          </cell>
          <cell r="CT31">
            <v>94.113333333333344</v>
          </cell>
          <cell r="CV31">
            <v>120.05</v>
          </cell>
          <cell r="CW31">
            <v>94.969999999999985</v>
          </cell>
          <cell r="CY31">
            <v>106.5</v>
          </cell>
          <cell r="CZ31">
            <v>93.283333333333317</v>
          </cell>
          <cell r="DB31">
            <v>108.31</v>
          </cell>
          <cell r="DC31">
            <v>94.990000000000009</v>
          </cell>
          <cell r="DE31">
            <v>93.8</v>
          </cell>
          <cell r="DF31">
            <v>99.666666666666671</v>
          </cell>
          <cell r="DH31">
            <v>95.2</v>
          </cell>
          <cell r="DI31">
            <v>100.2</v>
          </cell>
          <cell r="DL31">
            <v>115091</v>
          </cell>
          <cell r="DO31">
            <v>480981</v>
          </cell>
          <cell r="DQ31">
            <v>102.58</v>
          </cell>
          <cell r="DR31">
            <v>102.23666666666668</v>
          </cell>
          <cell r="DT31">
            <v>83.27</v>
          </cell>
          <cell r="DU31">
            <v>101.44</v>
          </cell>
        </row>
        <row r="32">
          <cell r="E32">
            <v>163.05763540000001</v>
          </cell>
          <cell r="G32">
            <v>41.2</v>
          </cell>
          <cell r="I32">
            <v>18.2</v>
          </cell>
          <cell r="J32">
            <v>92.7</v>
          </cell>
          <cell r="K32">
            <v>98.5</v>
          </cell>
          <cell r="M32">
            <v>109.4</v>
          </cell>
          <cell r="N32">
            <v>98.399999999999991</v>
          </cell>
          <cell r="P32">
            <v>104.6</v>
          </cell>
          <cell r="Q32">
            <v>99.033333333333317</v>
          </cell>
          <cell r="S32" t="e">
            <v>#N/A</v>
          </cell>
          <cell r="T32">
            <v>99.966666666666654</v>
          </cell>
          <cell r="V32">
            <v>97.9</v>
          </cell>
          <cell r="W32">
            <v>99.966666666666654</v>
          </cell>
          <cell r="Y32">
            <v>98</v>
          </cell>
          <cell r="Z32">
            <v>100.26666666666665</v>
          </cell>
          <cell r="AB32">
            <v>6543</v>
          </cell>
          <cell r="AC32">
            <v>6734.333333333333</v>
          </cell>
          <cell r="AE32">
            <v>2</v>
          </cell>
          <cell r="AF32">
            <v>3.1333333333333333</v>
          </cell>
          <cell r="AH32">
            <v>2.1</v>
          </cell>
          <cell r="AI32">
            <v>3.1666666666666665</v>
          </cell>
          <cell r="AK32">
            <v>859.8</v>
          </cell>
          <cell r="AL32">
            <v>2559.1</v>
          </cell>
          <cell r="AN32">
            <v>935.6</v>
          </cell>
          <cell r="AO32">
            <v>2629.8</v>
          </cell>
          <cell r="AQ32">
            <v>5.2729821445699683</v>
          </cell>
          <cell r="AR32">
            <v>20.64445690823144</v>
          </cell>
          <cell r="AT32">
            <v>5.7378484466848825</v>
          </cell>
          <cell r="AU32">
            <v>21.344998569897427</v>
          </cell>
          <cell r="AW32">
            <v>121759</v>
          </cell>
          <cell r="AX32">
            <v>145858.66666666666</v>
          </cell>
          <cell r="AZ32">
            <v>505854</v>
          </cell>
          <cell r="BA32">
            <v>535776.66666666663</v>
          </cell>
          <cell r="BC32">
            <v>100.8</v>
          </cell>
          <cell r="BD32">
            <v>99.2</v>
          </cell>
          <cell r="BF32">
            <v>103.6</v>
          </cell>
          <cell r="BG32">
            <v>100.53333333333335</v>
          </cell>
          <cell r="BI32">
            <v>835.4</v>
          </cell>
          <cell r="BJ32">
            <v>2461.92</v>
          </cell>
          <cell r="BL32">
            <v>5.1233418045751931</v>
          </cell>
          <cell r="BM32">
            <v>19.871922831815684</v>
          </cell>
          <cell r="BO32">
            <v>1073.42</v>
          </cell>
          <cell r="BP32">
            <v>2425.86</v>
          </cell>
          <cell r="BR32">
            <v>6.5830710556225815</v>
          </cell>
          <cell r="BS32">
            <v>19.664923998224243</v>
          </cell>
          <cell r="BU32">
            <v>80.819999999999993</v>
          </cell>
          <cell r="BV32">
            <v>100.99666666666667</v>
          </cell>
          <cell r="BX32">
            <v>114.95</v>
          </cell>
          <cell r="BY32">
            <v>100.44666666666667</v>
          </cell>
          <cell r="CA32">
            <v>101.11</v>
          </cell>
          <cell r="CB32">
            <v>99.49666666666667</v>
          </cell>
          <cell r="CD32">
            <v>118.51</v>
          </cell>
          <cell r="CE32">
            <v>97.93</v>
          </cell>
          <cell r="CG32">
            <v>77.66</v>
          </cell>
          <cell r="CH32">
            <v>100.36333333333334</v>
          </cell>
          <cell r="CJ32">
            <v>100.23</v>
          </cell>
          <cell r="CK32">
            <v>98.926666666666662</v>
          </cell>
          <cell r="CM32">
            <v>86.14</v>
          </cell>
          <cell r="CN32">
            <v>99.24666666666667</v>
          </cell>
          <cell r="CP32">
            <v>113.66</v>
          </cell>
          <cell r="CQ32">
            <v>100.09666666666665</v>
          </cell>
          <cell r="CS32">
            <v>104.19</v>
          </cell>
          <cell r="CT32">
            <v>98.08</v>
          </cell>
          <cell r="CV32">
            <v>113.25</v>
          </cell>
          <cell r="CW32">
            <v>97.733333333333334</v>
          </cell>
          <cell r="CY32">
            <v>102.62</v>
          </cell>
          <cell r="CZ32">
            <v>98.99666666666667</v>
          </cell>
          <cell r="DB32">
            <v>102.09</v>
          </cell>
          <cell r="DC32">
            <v>98.916666666666671</v>
          </cell>
          <cell r="DE32">
            <v>94.2</v>
          </cell>
          <cell r="DF32">
            <v>100.23333333333333</v>
          </cell>
          <cell r="DH32">
            <v>95.5</v>
          </cell>
          <cell r="DI32">
            <v>99.433333333333323</v>
          </cell>
          <cell r="DL32">
            <v>118981</v>
          </cell>
          <cell r="DO32">
            <v>486441</v>
          </cell>
          <cell r="DQ32">
            <v>97.32</v>
          </cell>
          <cell r="DR32">
            <v>100.03333333333335</v>
          </cell>
          <cell r="DT32">
            <v>80.11</v>
          </cell>
          <cell r="DU32">
            <v>101.02666666666666</v>
          </cell>
        </row>
        <row r="33">
          <cell r="E33">
            <v>166.64325690000001</v>
          </cell>
          <cell r="G33">
            <v>43.3</v>
          </cell>
          <cell r="I33">
            <v>22.7</v>
          </cell>
          <cell r="J33">
            <v>90.4</v>
          </cell>
          <cell r="K33">
            <v>101.2</v>
          </cell>
          <cell r="M33">
            <v>107.8</v>
          </cell>
          <cell r="N33">
            <v>99.566666666666663</v>
          </cell>
          <cell r="P33">
            <v>103.2</v>
          </cell>
          <cell r="Q33">
            <v>100.83333333333333</v>
          </cell>
          <cell r="S33" t="e">
            <v>#N/A</v>
          </cell>
          <cell r="T33">
            <v>99.933333333333337</v>
          </cell>
          <cell r="V33">
            <v>97.4</v>
          </cell>
          <cell r="W33">
            <v>99.899999999999991</v>
          </cell>
          <cell r="Y33">
            <v>98.1</v>
          </cell>
          <cell r="Z33">
            <v>99.833333333333329</v>
          </cell>
          <cell r="AB33">
            <v>6504</v>
          </cell>
          <cell r="AC33">
            <v>6659</v>
          </cell>
          <cell r="AE33">
            <v>2</v>
          </cell>
          <cell r="AF33">
            <v>3.2333333333333329</v>
          </cell>
          <cell r="AH33">
            <v>2.1</v>
          </cell>
          <cell r="AI33">
            <v>3.3333333333333335</v>
          </cell>
          <cell r="AK33">
            <v>1202.9000000000001</v>
          </cell>
          <cell r="AL33">
            <v>2309.1</v>
          </cell>
          <cell r="AN33">
            <v>1153.5999999999999</v>
          </cell>
          <cell r="AO33">
            <v>2252.5</v>
          </cell>
          <cell r="AQ33">
            <v>7.2184138883089721</v>
          </cell>
          <cell r="AR33">
            <v>17.291258730844682</v>
          </cell>
          <cell r="AT33">
            <v>6.9225723348185459</v>
          </cell>
          <cell r="AU33">
            <v>16.860854683419149</v>
          </cell>
          <cell r="AW33">
            <v>122048</v>
          </cell>
          <cell r="AX33">
            <v>152409.66666666666</v>
          </cell>
          <cell r="AZ33">
            <v>505522</v>
          </cell>
          <cell r="BA33">
            <v>541231</v>
          </cell>
          <cell r="BC33">
            <v>128.5</v>
          </cell>
          <cell r="BD33">
            <v>106.66666666666667</v>
          </cell>
          <cell r="BF33">
            <v>102.9</v>
          </cell>
          <cell r="BG33">
            <v>100.09999999999998</v>
          </cell>
          <cell r="BI33">
            <v>1291.8599999999999</v>
          </cell>
          <cell r="BJ33">
            <v>2323.8000000000002</v>
          </cell>
          <cell r="BL33">
            <v>7.7522488700231342</v>
          </cell>
          <cell r="BM33">
            <v>17.412822273531773</v>
          </cell>
          <cell r="BO33">
            <v>1049.52</v>
          </cell>
          <cell r="BP33">
            <v>2069.09</v>
          </cell>
          <cell r="BR33">
            <v>6.2980046089101602</v>
          </cell>
          <cell r="BS33">
            <v>15.485413491094222</v>
          </cell>
          <cell r="BU33">
            <v>73.28</v>
          </cell>
          <cell r="BV33">
            <v>105.50666666666666</v>
          </cell>
          <cell r="BX33">
            <v>126.72</v>
          </cell>
          <cell r="BY33">
            <v>101.95666666666666</v>
          </cell>
          <cell r="CA33">
            <v>97.56</v>
          </cell>
          <cell r="CB33">
            <v>112.04666666666667</v>
          </cell>
          <cell r="CD33">
            <v>132.51</v>
          </cell>
          <cell r="CE33">
            <v>109.17333333333333</v>
          </cell>
          <cell r="CG33">
            <v>74.72</v>
          </cell>
          <cell r="CH33">
            <v>103.93</v>
          </cell>
          <cell r="CJ33">
            <v>96.85</v>
          </cell>
          <cell r="CK33">
            <v>99.326666666666668</v>
          </cell>
          <cell r="CM33">
            <v>71.03</v>
          </cell>
          <cell r="CN33">
            <v>103.26666666666667</v>
          </cell>
          <cell r="CP33">
            <v>114.8</v>
          </cell>
          <cell r="CQ33">
            <v>96.18</v>
          </cell>
          <cell r="CS33">
            <v>86.07</v>
          </cell>
          <cell r="CT33">
            <v>113.87333333333333</v>
          </cell>
          <cell r="CV33">
            <v>114.75</v>
          </cell>
          <cell r="CW33">
            <v>103.61000000000001</v>
          </cell>
          <cell r="CY33">
            <v>96.04</v>
          </cell>
          <cell r="CZ33">
            <v>112.21</v>
          </cell>
          <cell r="DB33">
            <v>110.28</v>
          </cell>
          <cell r="DC33">
            <v>107.62333333333333</v>
          </cell>
          <cell r="DE33">
            <v>94.3</v>
          </cell>
          <cell r="DF33">
            <v>100.60000000000001</v>
          </cell>
          <cell r="DH33">
            <v>99.7</v>
          </cell>
          <cell r="DI33">
            <v>100.46666666666665</v>
          </cell>
          <cell r="DL33">
            <v>134673</v>
          </cell>
          <cell r="DO33">
            <v>490596</v>
          </cell>
          <cell r="DQ33">
            <v>104.27</v>
          </cell>
          <cell r="DR33">
            <v>102.16000000000001</v>
          </cell>
          <cell r="DT33">
            <v>75.19</v>
          </cell>
          <cell r="DU33">
            <v>105.93666666666667</v>
          </cell>
        </row>
        <row r="34">
          <cell r="E34">
            <v>162.0062949</v>
          </cell>
          <cell r="G34">
            <v>44.4</v>
          </cell>
          <cell r="I34">
            <v>27.3</v>
          </cell>
          <cell r="J34">
            <v>90.8</v>
          </cell>
          <cell r="K34">
            <v>102.89999999999999</v>
          </cell>
          <cell r="M34">
            <v>107.8</v>
          </cell>
          <cell r="N34">
            <v>99.766666666666666</v>
          </cell>
          <cell r="P34">
            <v>102.5</v>
          </cell>
          <cell r="Q34">
            <v>101.43333333333334</v>
          </cell>
          <cell r="S34" t="e">
            <v>#N/A</v>
          </cell>
          <cell r="T34">
            <v>99.933333333333337</v>
          </cell>
          <cell r="V34">
            <v>97.2</v>
          </cell>
          <cell r="W34">
            <v>99.633333333333326</v>
          </cell>
          <cell r="Y34">
            <v>97.4</v>
          </cell>
          <cell r="Z34">
            <v>99</v>
          </cell>
          <cell r="AB34">
            <v>6405</v>
          </cell>
          <cell r="AC34">
            <v>6566.666666666667</v>
          </cell>
          <cell r="AE34">
            <v>2.2000000000000002</v>
          </cell>
          <cell r="AF34">
            <v>3.4666666666666668</v>
          </cell>
          <cell r="AH34">
            <v>2.1</v>
          </cell>
          <cell r="AI34">
            <v>3.3666666666666671</v>
          </cell>
          <cell r="AK34">
            <v>332.3</v>
          </cell>
          <cell r="AL34">
            <v>2023.6</v>
          </cell>
          <cell r="AN34">
            <v>947.1</v>
          </cell>
          <cell r="AO34">
            <v>2054.5</v>
          </cell>
          <cell r="AQ34">
            <v>2.0511548653409766</v>
          </cell>
          <cell r="AR34">
            <v>14.896869941409442</v>
          </cell>
          <cell r="AT34">
            <v>5.8460691332062558</v>
          </cell>
          <cell r="AU34">
            <v>15.103482875826124</v>
          </cell>
          <cell r="AW34">
            <v>121643</v>
          </cell>
          <cell r="AX34">
            <v>157685.33333333334</v>
          </cell>
          <cell r="AZ34">
            <v>505379</v>
          </cell>
          <cell r="BA34">
            <v>545872.66666666663</v>
          </cell>
          <cell r="BC34">
            <v>94.3</v>
          </cell>
          <cell r="BD34">
            <v>97.86666666666666</v>
          </cell>
          <cell r="BF34">
            <v>100.8</v>
          </cell>
          <cell r="BG34">
            <v>100.36666666666667</v>
          </cell>
          <cell r="BI34">
            <v>475.09</v>
          </cell>
          <cell r="BJ34">
            <v>1825.41</v>
          </cell>
          <cell r="BL34">
            <v>2.9325403700717558</v>
          </cell>
          <cell r="BM34">
            <v>13.437202327385211</v>
          </cell>
          <cell r="BO34">
            <v>1024.6099999999999</v>
          </cell>
          <cell r="BP34">
            <v>1960.4299999999998</v>
          </cell>
          <cell r="BR34">
            <v>6.3245073324616836</v>
          </cell>
          <cell r="BS34">
            <v>14.414087067825614</v>
          </cell>
          <cell r="BU34">
            <v>79.430000000000007</v>
          </cell>
          <cell r="BV34">
            <v>104.32333333333334</v>
          </cell>
          <cell r="BX34">
            <v>118.5</v>
          </cell>
          <cell r="BY34">
            <v>98.653333333333322</v>
          </cell>
          <cell r="CA34">
            <v>103.01</v>
          </cell>
          <cell r="CB34">
            <v>110.94333333333333</v>
          </cell>
          <cell r="CD34">
            <v>126.28</v>
          </cell>
          <cell r="CE34">
            <v>106.12</v>
          </cell>
          <cell r="CG34">
            <v>78.91</v>
          </cell>
          <cell r="CH34">
            <v>102.68</v>
          </cell>
          <cell r="CJ34">
            <v>99.29</v>
          </cell>
          <cell r="CK34">
            <v>98.36</v>
          </cell>
          <cell r="CM34">
            <v>77.930000000000007</v>
          </cell>
          <cell r="CN34">
            <v>102.77666666666666</v>
          </cell>
          <cell r="CP34">
            <v>92.11</v>
          </cell>
          <cell r="CQ34">
            <v>94.546666666666667</v>
          </cell>
          <cell r="CS34">
            <v>92.29</v>
          </cell>
          <cell r="CT34">
            <v>118.16000000000001</v>
          </cell>
          <cell r="CV34">
            <v>90.09</v>
          </cell>
          <cell r="CW34">
            <v>104.45333333333333</v>
          </cell>
          <cell r="CY34">
            <v>96.85</v>
          </cell>
          <cell r="CZ34">
            <v>113.31333333333335</v>
          </cell>
          <cell r="DB34">
            <v>87.3</v>
          </cell>
          <cell r="DC34">
            <v>103.65666666666665</v>
          </cell>
          <cell r="DE34">
            <v>94.3</v>
          </cell>
          <cell r="DF34">
            <v>101.03333333333335</v>
          </cell>
          <cell r="DH34">
            <v>96.1</v>
          </cell>
          <cell r="DI34">
            <v>100.60000000000001</v>
          </cell>
          <cell r="DL34">
            <v>121005</v>
          </cell>
          <cell r="DO34">
            <v>499136</v>
          </cell>
          <cell r="DQ34">
            <v>82.68</v>
          </cell>
          <cell r="DR34">
            <v>95.350000000000009</v>
          </cell>
          <cell r="DT34">
            <v>77.98</v>
          </cell>
          <cell r="DU34">
            <v>99.63</v>
          </cell>
        </row>
        <row r="35">
          <cell r="E35">
            <v>161.0689653</v>
          </cell>
          <cell r="G35">
            <v>44.3</v>
          </cell>
          <cell r="I35">
            <v>27.3</v>
          </cell>
          <cell r="J35">
            <v>90.4</v>
          </cell>
          <cell r="K35">
            <v>105.63333333333333</v>
          </cell>
          <cell r="M35">
            <v>106.5</v>
          </cell>
          <cell r="N35">
            <v>99.166666666666671</v>
          </cell>
          <cell r="P35">
            <v>102.2</v>
          </cell>
          <cell r="Q35">
            <v>100.76666666666667</v>
          </cell>
          <cell r="S35" t="e">
            <v>#N/A</v>
          </cell>
          <cell r="T35">
            <v>100.13333333333333</v>
          </cell>
          <cell r="V35">
            <v>97.1</v>
          </cell>
          <cell r="W35">
            <v>100.33333333333333</v>
          </cell>
          <cell r="Y35">
            <v>97.1</v>
          </cell>
          <cell r="Z35">
            <v>100.16666666666667</v>
          </cell>
          <cell r="AB35">
            <v>6448</v>
          </cell>
          <cell r="AC35">
            <v>6772.333333333333</v>
          </cell>
          <cell r="AE35">
            <v>2.1</v>
          </cell>
          <cell r="AF35">
            <v>3.4333333333333336</v>
          </cell>
          <cell r="AH35">
            <v>2</v>
          </cell>
          <cell r="AI35">
            <v>3.4</v>
          </cell>
          <cell r="AK35">
            <v>1323.1</v>
          </cell>
          <cell r="AL35">
            <v>1575.8</v>
          </cell>
          <cell r="AN35">
            <v>1156.9000000000001</v>
          </cell>
          <cell r="AO35">
            <v>1603.3000000000002</v>
          </cell>
          <cell r="AQ35">
            <v>8.2144936955151593</v>
          </cell>
          <cell r="AR35">
            <v>11.655560099289341</v>
          </cell>
          <cell r="AT35">
            <v>7.1826375605332089</v>
          </cell>
          <cell r="AU35">
            <v>11.891591368716693</v>
          </cell>
          <cell r="AW35">
            <v>121250</v>
          </cell>
          <cell r="AX35">
            <v>162072.33333333334</v>
          </cell>
          <cell r="AZ35">
            <v>504761</v>
          </cell>
          <cell r="BA35">
            <v>550506</v>
          </cell>
          <cell r="BC35">
            <v>90</v>
          </cell>
          <cell r="BD35">
            <v>98.966666666666654</v>
          </cell>
          <cell r="BF35">
            <v>99</v>
          </cell>
          <cell r="BG35">
            <v>100.8</v>
          </cell>
          <cell r="BI35">
            <v>1280.71</v>
          </cell>
          <cell r="BJ35">
            <v>1276.05</v>
          </cell>
          <cell r="BL35">
            <v>7.9513145044087521</v>
          </cell>
          <cell r="BM35">
            <v>9.4191416090649973</v>
          </cell>
          <cell r="BO35">
            <v>1186.5</v>
          </cell>
          <cell r="BP35">
            <v>1407.33</v>
          </cell>
          <cell r="BR35">
            <v>7.3664097722989466</v>
          </cell>
          <cell r="BS35">
            <v>10.428967483734487</v>
          </cell>
          <cell r="BU35">
            <v>64.86</v>
          </cell>
          <cell r="BV35">
            <v>111.69</v>
          </cell>
          <cell r="BX35">
            <v>135.05000000000001</v>
          </cell>
          <cell r="BY35">
            <v>94.036666666666676</v>
          </cell>
          <cell r="CA35">
            <v>82.88</v>
          </cell>
          <cell r="CB35">
            <v>120.73</v>
          </cell>
          <cell r="CD35">
            <v>141.55000000000001</v>
          </cell>
          <cell r="CE35">
            <v>98.86333333333333</v>
          </cell>
          <cell r="CG35">
            <v>76.12</v>
          </cell>
          <cell r="CH35">
            <v>107.18666666666667</v>
          </cell>
          <cell r="CJ35">
            <v>101.08</v>
          </cell>
          <cell r="CK35">
            <v>98.780000000000015</v>
          </cell>
          <cell r="CM35">
            <v>75.63</v>
          </cell>
          <cell r="CN35">
            <v>109.18333333333332</v>
          </cell>
          <cell r="CP35">
            <v>107.16</v>
          </cell>
          <cell r="CQ35">
            <v>92.643333333333331</v>
          </cell>
          <cell r="CS35">
            <v>91</v>
          </cell>
          <cell r="CT35">
            <v>125.84333333333335</v>
          </cell>
          <cell r="CV35">
            <v>105.65</v>
          </cell>
          <cell r="CW35">
            <v>100.88333333333333</v>
          </cell>
          <cell r="CY35">
            <v>85.52</v>
          </cell>
          <cell r="CZ35">
            <v>119.66000000000001</v>
          </cell>
          <cell r="DB35">
            <v>101.97</v>
          </cell>
          <cell r="DC35">
            <v>103.18666666666667</v>
          </cell>
          <cell r="DE35">
            <v>94.5</v>
          </cell>
          <cell r="DF35">
            <v>101.03333333333335</v>
          </cell>
          <cell r="DH35">
            <v>96.1</v>
          </cell>
          <cell r="DI35">
            <v>101.2</v>
          </cell>
          <cell r="DL35">
            <v>119237</v>
          </cell>
          <cell r="DO35">
            <v>500167</v>
          </cell>
          <cell r="DQ35">
            <v>96.57</v>
          </cell>
          <cell r="DR35">
            <v>97.773333333333326</v>
          </cell>
          <cell r="DT35">
            <v>68.87</v>
          </cell>
          <cell r="DU35">
            <v>107.02333333333333</v>
          </cell>
        </row>
        <row r="36">
          <cell r="E36">
            <v>163.4902045</v>
          </cell>
          <cell r="G36">
            <v>43.2</v>
          </cell>
          <cell r="I36">
            <v>36.4</v>
          </cell>
          <cell r="J36">
            <v>89</v>
          </cell>
          <cell r="K36">
            <v>107.26666666666665</v>
          </cell>
          <cell r="M36">
            <v>105.2</v>
          </cell>
          <cell r="N36">
            <v>101.43333333333334</v>
          </cell>
          <cell r="P36">
            <v>100.7</v>
          </cell>
          <cell r="Q36">
            <v>102.53333333333335</v>
          </cell>
          <cell r="S36" t="e">
            <v>#N/A</v>
          </cell>
          <cell r="T36">
            <v>100.2</v>
          </cell>
          <cell r="V36">
            <v>97.6</v>
          </cell>
          <cell r="W36">
            <v>100.16666666666667</v>
          </cell>
          <cell r="Y36">
            <v>97.1</v>
          </cell>
          <cell r="Z36">
            <v>99.7</v>
          </cell>
          <cell r="AB36">
            <v>6502</v>
          </cell>
          <cell r="AC36">
            <v>6789.333333333333</v>
          </cell>
          <cell r="AE36">
            <v>2.2999999999999998</v>
          </cell>
          <cell r="AF36">
            <v>3.2666666666666671</v>
          </cell>
          <cell r="AH36">
            <v>2.1</v>
          </cell>
          <cell r="AI36">
            <v>3.3333333333333335</v>
          </cell>
          <cell r="AK36">
            <v>1836.2</v>
          </cell>
          <cell r="AL36">
            <v>1729</v>
          </cell>
          <cell r="AN36">
            <v>1141.9000000000001</v>
          </cell>
          <cell r="AO36">
            <v>1827.8999999999999</v>
          </cell>
          <cell r="AQ36">
            <v>11.231253918946562</v>
          </cell>
          <cell r="AR36">
            <v>12.443023389126802</v>
          </cell>
          <cell r="AT36">
            <v>6.9845163108839348</v>
          </cell>
          <cell r="AU36">
            <v>13.162394906277642</v>
          </cell>
          <cell r="AW36">
            <v>122222</v>
          </cell>
          <cell r="AX36">
            <v>165420</v>
          </cell>
          <cell r="AZ36">
            <v>505481</v>
          </cell>
          <cell r="BA36">
            <v>555309.66666666663</v>
          </cell>
          <cell r="BC36">
            <v>106</v>
          </cell>
          <cell r="BD36">
            <v>98.8</v>
          </cell>
          <cell r="BF36">
            <v>100.6</v>
          </cell>
          <cell r="BG36">
            <v>100.36666666666667</v>
          </cell>
          <cell r="BI36">
            <v>1436.77</v>
          </cell>
          <cell r="BJ36">
            <v>1625.19</v>
          </cell>
          <cell r="BL36">
            <v>8.7881106051219113</v>
          </cell>
          <cell r="BM36">
            <v>11.690729133226231</v>
          </cell>
          <cell r="BO36">
            <v>1036.24</v>
          </cell>
          <cell r="BP36">
            <v>1587.1</v>
          </cell>
          <cell r="BR36">
            <v>6.3382390594538647</v>
          </cell>
          <cell r="BS36">
            <v>11.429495800578348</v>
          </cell>
          <cell r="BU36">
            <v>77.790000000000006</v>
          </cell>
          <cell r="BV36">
            <v>106.83666666666666</v>
          </cell>
          <cell r="BX36">
            <v>142.03</v>
          </cell>
          <cell r="BY36">
            <v>93.339999999999989</v>
          </cell>
          <cell r="CA36">
            <v>100.17</v>
          </cell>
          <cell r="CB36">
            <v>116.78333333333335</v>
          </cell>
          <cell r="CD36">
            <v>148.30000000000001</v>
          </cell>
          <cell r="CE36">
            <v>98.95</v>
          </cell>
          <cell r="CG36">
            <v>72.44</v>
          </cell>
          <cell r="CH36">
            <v>106.38666666666667</v>
          </cell>
          <cell r="CJ36">
            <v>94.12</v>
          </cell>
          <cell r="CK36">
            <v>101</v>
          </cell>
          <cell r="CM36">
            <v>89.34</v>
          </cell>
          <cell r="CN36">
            <v>104.00999999999999</v>
          </cell>
          <cell r="CP36">
            <v>109.33</v>
          </cell>
          <cell r="CQ36">
            <v>99.523333333333326</v>
          </cell>
          <cell r="CS36">
            <v>109.87</v>
          </cell>
          <cell r="CT36">
            <v>121.73333333333333</v>
          </cell>
          <cell r="CV36">
            <v>111.75</v>
          </cell>
          <cell r="CW36">
            <v>108.71666666666665</v>
          </cell>
          <cell r="CY36">
            <v>96.33</v>
          </cell>
          <cell r="CZ36">
            <v>120.82333333333334</v>
          </cell>
          <cell r="DB36">
            <v>114.69</v>
          </cell>
          <cell r="DC36">
            <v>107.43666666666667</v>
          </cell>
          <cell r="DE36">
            <v>94.6</v>
          </cell>
          <cell r="DF36">
            <v>101.60000000000001</v>
          </cell>
          <cell r="DH36">
            <v>96.6</v>
          </cell>
          <cell r="DI36">
            <v>101.36666666666667</v>
          </cell>
          <cell r="DL36">
            <v>122082</v>
          </cell>
          <cell r="DO36">
            <v>499031</v>
          </cell>
          <cell r="DQ36">
            <v>106.33</v>
          </cell>
          <cell r="DR36">
            <v>102.08666666666666</v>
          </cell>
          <cell r="DT36">
            <v>75.48</v>
          </cell>
          <cell r="DU36">
            <v>106.87333333333333</v>
          </cell>
        </row>
        <row r="37">
          <cell r="E37">
            <v>165.79211430000001</v>
          </cell>
          <cell r="G37">
            <v>41.4</v>
          </cell>
          <cell r="I37">
            <v>9.1</v>
          </cell>
          <cell r="J37">
            <v>88.3</v>
          </cell>
          <cell r="K37">
            <v>108.40000000000002</v>
          </cell>
          <cell r="M37">
            <v>104.6</v>
          </cell>
          <cell r="N37">
            <v>103.46666666666665</v>
          </cell>
          <cell r="P37">
            <v>100.2</v>
          </cell>
          <cell r="Q37">
            <v>104.76666666666667</v>
          </cell>
          <cell r="S37" t="e">
            <v>#N/A</v>
          </cell>
          <cell r="T37">
            <v>100.33333333333333</v>
          </cell>
          <cell r="V37">
            <v>98.6</v>
          </cell>
          <cell r="W37">
            <v>100.43333333333332</v>
          </cell>
          <cell r="Y37">
            <v>100.3</v>
          </cell>
          <cell r="Z37">
            <v>99.466666666666654</v>
          </cell>
          <cell r="AB37">
            <v>6583</v>
          </cell>
          <cell r="AC37">
            <v>6714.666666666667</v>
          </cell>
          <cell r="AE37">
            <v>2.1</v>
          </cell>
          <cell r="AF37">
            <v>3.2333333333333329</v>
          </cell>
          <cell r="AH37">
            <v>2.1</v>
          </cell>
          <cell r="AI37">
            <v>3.3666666666666667</v>
          </cell>
          <cell r="AK37">
            <v>1156.5999999999999</v>
          </cell>
          <cell r="AL37">
            <v>1829.4</v>
          </cell>
          <cell r="AN37">
            <v>996.8</v>
          </cell>
          <cell r="AO37">
            <v>1716.6000000000001</v>
          </cell>
          <cell r="AQ37">
            <v>6.9762063466247737</v>
          </cell>
          <cell r="AR37">
            <v>12.833977386833089</v>
          </cell>
          <cell r="AT37">
            <v>6.0123486826176507</v>
          </cell>
          <cell r="AU37">
            <v>12.052725248206508</v>
          </cell>
          <cell r="AW37">
            <v>121752</v>
          </cell>
          <cell r="AX37">
            <v>168631.33333333334</v>
          </cell>
          <cell r="AZ37">
            <v>504802</v>
          </cell>
          <cell r="BA37">
            <v>558884.66666666663</v>
          </cell>
          <cell r="BC37">
            <v>103.6</v>
          </cell>
          <cell r="BD37">
            <v>108.5</v>
          </cell>
          <cell r="BF37">
            <v>102.3</v>
          </cell>
          <cell r="BG37">
            <v>101.86666666666667</v>
          </cell>
          <cell r="BI37">
            <v>947.47</v>
          </cell>
          <cell r="BJ37">
            <v>2011.23</v>
          </cell>
          <cell r="BL37">
            <v>5.7148073899676417</v>
          </cell>
          <cell r="BM37">
            <v>14.117080024284482</v>
          </cell>
          <cell r="BO37">
            <v>942.67</v>
          </cell>
          <cell r="BP37">
            <v>1697.33</v>
          </cell>
          <cell r="BR37">
            <v>5.6858554701476534</v>
          </cell>
          <cell r="BS37">
            <v>11.911850807099039</v>
          </cell>
          <cell r="BU37">
            <v>77.09</v>
          </cell>
          <cell r="BV37">
            <v>106.48666666666668</v>
          </cell>
          <cell r="BX37">
            <v>132.6</v>
          </cell>
          <cell r="BY37">
            <v>101.38666666666666</v>
          </cell>
          <cell r="CA37">
            <v>97.8</v>
          </cell>
          <cell r="CB37">
            <v>119.86</v>
          </cell>
          <cell r="CD37">
            <v>142.69999999999999</v>
          </cell>
          <cell r="CE37">
            <v>111.04333333333334</v>
          </cell>
          <cell r="CG37">
            <v>77.37</v>
          </cell>
          <cell r="CH37">
            <v>106.57000000000001</v>
          </cell>
          <cell r="CJ37">
            <v>96.19</v>
          </cell>
          <cell r="CK37">
            <v>106.36</v>
          </cell>
          <cell r="CM37">
            <v>77.510000000000005</v>
          </cell>
          <cell r="CN37">
            <v>100.58999999999999</v>
          </cell>
          <cell r="CP37">
            <v>101.24</v>
          </cell>
          <cell r="CQ37">
            <v>103.55333333333333</v>
          </cell>
          <cell r="CS37">
            <v>96.15</v>
          </cell>
          <cell r="CT37">
            <v>122.12666666666667</v>
          </cell>
          <cell r="CV37">
            <v>106.45</v>
          </cell>
          <cell r="CW37">
            <v>115.70666666666666</v>
          </cell>
          <cell r="CY37">
            <v>101.92</v>
          </cell>
          <cell r="CZ37">
            <v>127.91666666666667</v>
          </cell>
          <cell r="DB37">
            <v>104.8</v>
          </cell>
          <cell r="DC37">
            <v>116.54333333333334</v>
          </cell>
          <cell r="DE37">
            <v>94.8</v>
          </cell>
          <cell r="DF37">
            <v>101.96666666666665</v>
          </cell>
          <cell r="DH37">
            <v>96.1</v>
          </cell>
          <cell r="DI37">
            <v>101.66666666666667</v>
          </cell>
          <cell r="DL37">
            <v>137986</v>
          </cell>
          <cell r="DO37">
            <v>504999</v>
          </cell>
          <cell r="DQ37">
            <v>96.48</v>
          </cell>
          <cell r="DR37">
            <v>109.55666666666667</v>
          </cell>
          <cell r="DT37">
            <v>79.739999999999995</v>
          </cell>
          <cell r="DU37">
            <v>108.85333333333334</v>
          </cell>
        </row>
        <row r="38">
          <cell r="E38">
            <v>165.72706500000001</v>
          </cell>
          <cell r="G38">
            <v>35.5</v>
          </cell>
          <cell r="I38">
            <v>18.2</v>
          </cell>
          <cell r="J38">
            <v>87.4</v>
          </cell>
          <cell r="K38">
            <v>106.96666666666665</v>
          </cell>
          <cell r="M38">
            <v>102.9</v>
          </cell>
          <cell r="N38">
            <v>105.8</v>
          </cell>
          <cell r="P38">
            <v>97.9</v>
          </cell>
          <cell r="Q38">
            <v>106.73333333333335</v>
          </cell>
          <cell r="S38" t="e">
            <v>#N/A</v>
          </cell>
          <cell r="T38">
            <v>100.56666666666666</v>
          </cell>
          <cell r="V38">
            <v>98.7</v>
          </cell>
          <cell r="W38">
            <v>100.19999999999999</v>
          </cell>
          <cell r="Y38">
            <v>100.4</v>
          </cell>
          <cell r="Z38">
            <v>98.8</v>
          </cell>
          <cell r="AB38">
            <v>6653</v>
          </cell>
          <cell r="AC38">
            <v>6670.666666666667</v>
          </cell>
          <cell r="AE38">
            <v>2.1</v>
          </cell>
          <cell r="AF38">
            <v>3.4333333333333336</v>
          </cell>
          <cell r="AH38">
            <v>2.1</v>
          </cell>
          <cell r="AI38">
            <v>3.3333333333333335</v>
          </cell>
          <cell r="AK38">
            <v>1137.5</v>
          </cell>
          <cell r="AL38">
            <v>2037.3000000000002</v>
          </cell>
          <cell r="AN38">
            <v>1344.2</v>
          </cell>
          <cell r="AO38">
            <v>2166.5</v>
          </cell>
          <cell r="AQ38">
            <v>6.8636948346366955</v>
          </cell>
          <cell r="AR38">
            <v>14.339138329875221</v>
          </cell>
          <cell r="AT38">
            <v>8.1109262388735353</v>
          </cell>
          <cell r="AU38">
            <v>15.196976619282866</v>
          </cell>
          <cell r="AW38">
            <v>121564</v>
          </cell>
          <cell r="AX38">
            <v>172998.33333333334</v>
          </cell>
          <cell r="AZ38">
            <v>503356</v>
          </cell>
          <cell r="BA38">
            <v>561158</v>
          </cell>
          <cell r="BC38">
            <v>99</v>
          </cell>
          <cell r="BD38">
            <v>103.53333333333335</v>
          </cell>
          <cell r="BF38">
            <v>101.7</v>
          </cell>
          <cell r="BG38">
            <v>106.7</v>
          </cell>
          <cell r="BI38">
            <v>1021.03</v>
          </cell>
          <cell r="BJ38">
            <v>1456.45</v>
          </cell>
          <cell r="BL38">
            <v>6.1609128237442681</v>
          </cell>
          <cell r="BM38">
            <v>10.257251936872226</v>
          </cell>
          <cell r="BO38">
            <v>1253.5</v>
          </cell>
          <cell r="BP38">
            <v>1750.9299999999998</v>
          </cell>
          <cell r="BR38">
            <v>7.5636408573337128</v>
          </cell>
          <cell r="BS38">
            <v>12.288316731168536</v>
          </cell>
          <cell r="BU38">
            <v>67.989999999999995</v>
          </cell>
          <cell r="BV38">
            <v>109.47666666666667</v>
          </cell>
          <cell r="BX38">
            <v>121.45</v>
          </cell>
          <cell r="BY38">
            <v>107.19333333333333</v>
          </cell>
          <cell r="CA38">
            <v>85.6</v>
          </cell>
          <cell r="CB38">
            <v>127.63333333333333</v>
          </cell>
          <cell r="CD38">
            <v>130.09</v>
          </cell>
          <cell r="CE38">
            <v>113.96</v>
          </cell>
          <cell r="CG38">
            <v>71.709999999999994</v>
          </cell>
          <cell r="CH38">
            <v>107.91333333333334</v>
          </cell>
          <cell r="CJ38">
            <v>97.22</v>
          </cell>
          <cell r="CK38">
            <v>108.35666666666667</v>
          </cell>
          <cell r="CM38">
            <v>74.97</v>
          </cell>
          <cell r="CN38">
            <v>103.72333333333334</v>
          </cell>
          <cell r="CP38">
            <v>92.11</v>
          </cell>
          <cell r="CQ38">
            <v>103.75333333333333</v>
          </cell>
          <cell r="CS38">
            <v>92.08</v>
          </cell>
          <cell r="CT38">
            <v>134.20666666666668</v>
          </cell>
          <cell r="CV38">
            <v>97.12</v>
          </cell>
          <cell r="CW38">
            <v>121.95666666666666</v>
          </cell>
          <cell r="CY38">
            <v>89.3</v>
          </cell>
          <cell r="CZ38">
            <v>134.60999999999999</v>
          </cell>
          <cell r="DB38">
            <v>97.34</v>
          </cell>
          <cell r="DC38">
            <v>116.27333333333333</v>
          </cell>
          <cell r="DE38">
            <v>95.1</v>
          </cell>
          <cell r="DF38">
            <v>102.43333333333334</v>
          </cell>
          <cell r="DH38">
            <v>96.5</v>
          </cell>
          <cell r="DI38">
            <v>103.63333333333333</v>
          </cell>
          <cell r="DL38">
            <v>125087</v>
          </cell>
          <cell r="DO38">
            <v>514443</v>
          </cell>
          <cell r="DQ38">
            <v>89.44</v>
          </cell>
          <cell r="DR38">
            <v>104.50333333333333</v>
          </cell>
          <cell r="DT38">
            <v>70.34</v>
          </cell>
          <cell r="DU38">
            <v>105.53333333333335</v>
          </cell>
        </row>
        <row r="39">
          <cell r="E39">
            <v>165.37505429999999</v>
          </cell>
          <cell r="G39">
            <v>40</v>
          </cell>
          <cell r="I39">
            <v>36.4</v>
          </cell>
          <cell r="J39">
            <v>88.1</v>
          </cell>
          <cell r="K39">
            <v>104</v>
          </cell>
          <cell r="M39">
            <v>104.1</v>
          </cell>
          <cell r="N39">
            <v>105.5</v>
          </cell>
          <cell r="P39">
            <v>99.9</v>
          </cell>
          <cell r="Q39">
            <v>106.56666666666666</v>
          </cell>
          <cell r="S39" t="e">
            <v>#N/A</v>
          </cell>
          <cell r="T39">
            <v>102.03333333333335</v>
          </cell>
          <cell r="V39">
            <v>98.6</v>
          </cell>
          <cell r="W39">
            <v>102.33333333333333</v>
          </cell>
          <cell r="Y39">
            <v>100.4</v>
          </cell>
          <cell r="Z39">
            <v>100.46666666666665</v>
          </cell>
          <cell r="AB39">
            <v>6653</v>
          </cell>
          <cell r="AC39">
            <v>6863</v>
          </cell>
          <cell r="AE39">
            <v>2</v>
          </cell>
          <cell r="AF39">
            <v>3.4</v>
          </cell>
          <cell r="AH39">
            <v>2.1</v>
          </cell>
          <cell r="AI39">
            <v>3.3333333333333335</v>
          </cell>
          <cell r="AK39">
            <v>1084.4000000000001</v>
          </cell>
          <cell r="AL39">
            <v>2916.9</v>
          </cell>
          <cell r="AN39">
            <v>1086.4000000000001</v>
          </cell>
          <cell r="AO39">
            <v>2972.9</v>
          </cell>
          <cell r="AQ39">
            <v>6.5572162899057034</v>
          </cell>
          <cell r="AR39">
            <v>21.354483947676464</v>
          </cell>
          <cell r="AT39">
            <v>6.5693100123142347</v>
          </cell>
          <cell r="AU39">
            <v>21.766803896377812</v>
          </cell>
          <cell r="AW39">
            <v>121735</v>
          </cell>
          <cell r="AX39">
            <v>176083.33333333334</v>
          </cell>
          <cell r="AZ39">
            <v>503622</v>
          </cell>
          <cell r="BA39">
            <v>567093</v>
          </cell>
          <cell r="BC39">
            <v>99.2</v>
          </cell>
          <cell r="BD39">
            <v>96.59999999999998</v>
          </cell>
          <cell r="BF39">
            <v>101.3</v>
          </cell>
          <cell r="BG39">
            <v>98.366666666666674</v>
          </cell>
          <cell r="BI39">
            <v>1143.6099999999999</v>
          </cell>
          <cell r="BJ39">
            <v>2498.56</v>
          </cell>
          <cell r="BL39">
            <v>6.9152509418102728</v>
          </cell>
          <cell r="BM39">
            <v>18.371466957096292</v>
          </cell>
          <cell r="BO39">
            <v>1049.81</v>
          </cell>
          <cell r="BP39">
            <v>2650.55</v>
          </cell>
          <cell r="BR39">
            <v>6.348055360850152</v>
          </cell>
          <cell r="BS39">
            <v>19.443453015119726</v>
          </cell>
          <cell r="BU39">
            <v>74.23</v>
          </cell>
          <cell r="BV39">
            <v>101.3</v>
          </cell>
          <cell r="BX39">
            <v>124.51</v>
          </cell>
          <cell r="BY39">
            <v>113.59999999999998</v>
          </cell>
          <cell r="CA39">
            <v>92.95</v>
          </cell>
          <cell r="CB39">
            <v>113.96666666666665</v>
          </cell>
          <cell r="CD39">
            <v>132</v>
          </cell>
          <cell r="CE39">
            <v>118.06666666666666</v>
          </cell>
          <cell r="CG39">
            <v>76.78</v>
          </cell>
          <cell r="CH39">
            <v>106.96</v>
          </cell>
          <cell r="CJ39">
            <v>96.28</v>
          </cell>
          <cell r="CK39">
            <v>113.18666666666667</v>
          </cell>
          <cell r="CM39">
            <v>80.47</v>
          </cell>
          <cell r="CN39">
            <v>104.16666666666667</v>
          </cell>
          <cell r="CP39">
            <v>100.21</v>
          </cell>
          <cell r="CQ39">
            <v>106.10000000000001</v>
          </cell>
          <cell r="CS39">
            <v>96.58</v>
          </cell>
          <cell r="CT39">
            <v>130.66666666666666</v>
          </cell>
          <cell r="CV39">
            <v>102.88</v>
          </cell>
          <cell r="CW39">
            <v>122.23333333333333</v>
          </cell>
          <cell r="CY39">
            <v>93.42</v>
          </cell>
          <cell r="CZ39">
            <v>128.69999999999999</v>
          </cell>
          <cell r="DB39">
            <v>104.01</v>
          </cell>
          <cell r="DC39">
            <v>121.8</v>
          </cell>
          <cell r="DE39">
            <v>95.4</v>
          </cell>
          <cell r="DF39">
            <v>102.86666666666667</v>
          </cell>
          <cell r="DH39">
            <v>96.7</v>
          </cell>
          <cell r="DI39">
            <v>102.53333333333335</v>
          </cell>
          <cell r="DL39">
            <v>121365</v>
          </cell>
          <cell r="DO39">
            <v>507213</v>
          </cell>
          <cell r="DQ39">
            <v>97.04</v>
          </cell>
          <cell r="DR39">
            <v>112.17</v>
          </cell>
          <cell r="DT39">
            <v>74.900000000000006</v>
          </cell>
          <cell r="DU39">
            <v>106.39999999999999</v>
          </cell>
        </row>
        <row r="40">
          <cell r="E40">
            <v>172.2760188</v>
          </cell>
          <cell r="G40">
            <v>40.9</v>
          </cell>
          <cell r="I40">
            <v>27.3</v>
          </cell>
          <cell r="J40">
            <v>87.9</v>
          </cell>
          <cell r="K40">
            <v>102.40000000000002</v>
          </cell>
          <cell r="M40">
            <v>102.7</v>
          </cell>
          <cell r="N40">
            <v>104.2</v>
          </cell>
          <cell r="P40">
            <v>99.7</v>
          </cell>
          <cell r="Q40">
            <v>106.56666666666668</v>
          </cell>
          <cell r="S40" t="e">
            <v>#N/A</v>
          </cell>
          <cell r="T40">
            <v>102.33333333333333</v>
          </cell>
          <cell r="V40">
            <v>97.9</v>
          </cell>
          <cell r="W40">
            <v>102.3</v>
          </cell>
          <cell r="Y40">
            <v>100.3</v>
          </cell>
          <cell r="Z40">
            <v>100</v>
          </cell>
          <cell r="AB40">
            <v>6614</v>
          </cell>
          <cell r="AC40">
            <v>6842</v>
          </cell>
          <cell r="AE40">
            <v>2</v>
          </cell>
          <cell r="AF40">
            <v>3.4</v>
          </cell>
          <cell r="AH40">
            <v>2.1</v>
          </cell>
          <cell r="AI40">
            <v>3.4</v>
          </cell>
          <cell r="AK40">
            <v>1142.2</v>
          </cell>
          <cell r="AL40">
            <v>2822.3</v>
          </cell>
          <cell r="AN40">
            <v>1144</v>
          </cell>
          <cell r="AO40">
            <v>2762</v>
          </cell>
          <cell r="AQ40">
            <v>6.6300580194276</v>
          </cell>
          <cell r="AR40">
            <v>21.849912898028563</v>
          </cell>
          <cell r="AT40">
            <v>6.6405063686089774</v>
          </cell>
          <cell r="AU40">
            <v>21.44720972666488</v>
          </cell>
          <cell r="AW40">
            <v>121901</v>
          </cell>
          <cell r="AX40">
            <v>178728.66666666666</v>
          </cell>
          <cell r="AZ40">
            <v>502527</v>
          </cell>
          <cell r="BA40">
            <v>572583.66666666663</v>
          </cell>
          <cell r="BC40">
            <v>108.6</v>
          </cell>
          <cell r="BD40">
            <v>97.266666666666666</v>
          </cell>
          <cell r="BF40">
            <v>101.5</v>
          </cell>
          <cell r="BG40">
            <v>99.066666666666663</v>
          </cell>
          <cell r="BI40">
            <v>1158.45</v>
          </cell>
          <cell r="BJ40">
            <v>2621.7</v>
          </cell>
          <cell r="BL40">
            <v>6.7243833939817055</v>
          </cell>
          <cell r="BM40">
            <v>20.29225655370098</v>
          </cell>
          <cell r="BO40">
            <v>1082.78</v>
          </cell>
          <cell r="BP40">
            <v>2557.7800000000002</v>
          </cell>
          <cell r="BR40">
            <v>6.2851464036734521</v>
          </cell>
          <cell r="BS40">
            <v>19.901021354653906</v>
          </cell>
          <cell r="BU40">
            <v>79.430000000000007</v>
          </cell>
          <cell r="BV40">
            <v>110.3</v>
          </cell>
          <cell r="BX40">
            <v>125.86</v>
          </cell>
          <cell r="BY40">
            <v>116.60000000000001</v>
          </cell>
          <cell r="CA40">
            <v>100.52</v>
          </cell>
          <cell r="CB40">
            <v>119.56666666666666</v>
          </cell>
          <cell r="CD40">
            <v>132.88999999999999</v>
          </cell>
          <cell r="CE40">
            <v>114.73333333333335</v>
          </cell>
          <cell r="CG40">
            <v>76.260000000000005</v>
          </cell>
          <cell r="CH40">
            <v>108.79333333333334</v>
          </cell>
          <cell r="CJ40">
            <v>97.41</v>
          </cell>
          <cell r="CK40">
            <v>114.08333333333333</v>
          </cell>
          <cell r="CM40">
            <v>81.95</v>
          </cell>
          <cell r="CN40">
            <v>104.60000000000001</v>
          </cell>
          <cell r="CP40">
            <v>109.67</v>
          </cell>
          <cell r="CQ40">
            <v>110.86666666666667</v>
          </cell>
          <cell r="CS40">
            <v>97.65</v>
          </cell>
          <cell r="CT40">
            <v>125.56666666666668</v>
          </cell>
          <cell r="CV40">
            <v>111.64</v>
          </cell>
          <cell r="CW40">
            <v>123.3</v>
          </cell>
          <cell r="CY40">
            <v>96.92</v>
          </cell>
          <cell r="CZ40">
            <v>127.03333333333335</v>
          </cell>
          <cell r="DB40">
            <v>107.09</v>
          </cell>
          <cell r="DC40">
            <v>121.73333333333333</v>
          </cell>
          <cell r="DE40">
            <v>95.1</v>
          </cell>
          <cell r="DF40">
            <v>102.83333333333333</v>
          </cell>
          <cell r="DH40">
            <v>99</v>
          </cell>
          <cell r="DI40">
            <v>102.93333333333334</v>
          </cell>
          <cell r="DL40">
            <v>124669</v>
          </cell>
          <cell r="DO40">
            <v>510142</v>
          </cell>
          <cell r="DQ40">
            <v>101.36</v>
          </cell>
          <cell r="DR40">
            <v>115.34333333333332</v>
          </cell>
          <cell r="DT40">
            <v>77.39</v>
          </cell>
          <cell r="DU40">
            <v>109.18333333333334</v>
          </cell>
        </row>
        <row r="41">
          <cell r="E41">
            <v>177.02629010000001</v>
          </cell>
          <cell r="G41">
            <v>36.6</v>
          </cell>
          <cell r="I41">
            <v>27.3</v>
          </cell>
          <cell r="J41">
            <v>85.9</v>
          </cell>
          <cell r="K41">
            <v>97.600000000000009</v>
          </cell>
          <cell r="M41">
            <v>99.6</v>
          </cell>
          <cell r="N41">
            <v>101.76666666666667</v>
          </cell>
          <cell r="P41">
            <v>96.8</v>
          </cell>
          <cell r="Q41">
            <v>104.10000000000001</v>
          </cell>
          <cell r="S41" t="e">
            <v>#N/A</v>
          </cell>
          <cell r="T41">
            <v>102.53333333333335</v>
          </cell>
          <cell r="V41">
            <v>98.1</v>
          </cell>
          <cell r="W41">
            <v>102.56666666666666</v>
          </cell>
          <cell r="Y41">
            <v>100</v>
          </cell>
          <cell r="Z41">
            <v>99.966666666666654</v>
          </cell>
          <cell r="AB41">
            <v>6618</v>
          </cell>
          <cell r="AC41">
            <v>6772</v>
          </cell>
          <cell r="AE41">
            <v>2.2000000000000002</v>
          </cell>
          <cell r="AF41">
            <v>3.3666666666666671</v>
          </cell>
          <cell r="AH41">
            <v>2.2000000000000002</v>
          </cell>
          <cell r="AI41">
            <v>3.5</v>
          </cell>
          <cell r="AK41">
            <v>819.5</v>
          </cell>
          <cell r="AL41">
            <v>3659.7999999999997</v>
          </cell>
          <cell r="AN41">
            <v>1208.8</v>
          </cell>
          <cell r="AO41">
            <v>3511.5</v>
          </cell>
          <cell r="AQ41">
            <v>4.6292559118596133</v>
          </cell>
          <cell r="AR41">
            <v>25.98274725426559</v>
          </cell>
          <cell r="AT41">
            <v>6.8283643029358148</v>
          </cell>
          <cell r="AU41">
            <v>24.965925800516153</v>
          </cell>
          <cell r="AW41">
            <v>122855</v>
          </cell>
          <cell r="AX41">
            <v>183124.66666666666</v>
          </cell>
          <cell r="AZ41">
            <v>503012</v>
          </cell>
          <cell r="BA41">
            <v>577427</v>
          </cell>
          <cell r="BC41">
            <v>94.9</v>
          </cell>
          <cell r="BD41">
            <v>104.90000000000002</v>
          </cell>
          <cell r="BF41">
            <v>100.3</v>
          </cell>
          <cell r="BG41">
            <v>98.666666666666671</v>
          </cell>
          <cell r="BI41">
            <v>889.23</v>
          </cell>
          <cell r="BJ41">
            <v>3405.1000000000004</v>
          </cell>
          <cell r="BL41">
            <v>5.023152208057259</v>
          </cell>
          <cell r="BM41">
            <v>24.202856616394151</v>
          </cell>
          <cell r="BO41">
            <v>1132.42</v>
          </cell>
          <cell r="BP41">
            <v>2996.2</v>
          </cell>
          <cell r="BR41">
            <v>6.3969029648664595</v>
          </cell>
          <cell r="BS41">
            <v>21.349895784440331</v>
          </cell>
          <cell r="BU41">
            <v>71.63</v>
          </cell>
          <cell r="BV41">
            <v>100.13333333333334</v>
          </cell>
          <cell r="BX41">
            <v>110.91</v>
          </cell>
          <cell r="BY41">
            <v>129.4</v>
          </cell>
          <cell r="CA41">
            <v>90.58</v>
          </cell>
          <cell r="CB41">
            <v>113.53333333333335</v>
          </cell>
          <cell r="CD41">
            <v>119.27</v>
          </cell>
          <cell r="CE41">
            <v>134.06666666666666</v>
          </cell>
          <cell r="CG41">
            <v>73.099999999999994</v>
          </cell>
          <cell r="CH41">
            <v>106</v>
          </cell>
          <cell r="CJ41">
            <v>95.53</v>
          </cell>
          <cell r="CK41">
            <v>116.51</v>
          </cell>
          <cell r="CM41">
            <v>76.78</v>
          </cell>
          <cell r="CN41">
            <v>103.2</v>
          </cell>
          <cell r="CP41">
            <v>97.13</v>
          </cell>
          <cell r="CQ41">
            <v>115</v>
          </cell>
          <cell r="CS41">
            <v>91.43</v>
          </cell>
          <cell r="CT41">
            <v>126.7</v>
          </cell>
          <cell r="CV41">
            <v>99.19</v>
          </cell>
          <cell r="CW41">
            <v>132.63333333333333</v>
          </cell>
          <cell r="CY41">
            <v>92.4</v>
          </cell>
          <cell r="CZ41">
            <v>128.96666666666667</v>
          </cell>
          <cell r="DB41">
            <v>95.88</v>
          </cell>
          <cell r="DC41">
            <v>130.76666666666665</v>
          </cell>
          <cell r="DE41">
            <v>95.2</v>
          </cell>
          <cell r="DF41">
            <v>102.76666666666667</v>
          </cell>
          <cell r="DH41">
            <v>96.8</v>
          </cell>
          <cell r="DI41">
            <v>102.26666666666667</v>
          </cell>
          <cell r="DL41">
            <v>138524</v>
          </cell>
          <cell r="DO41">
            <v>507539</v>
          </cell>
          <cell r="DQ41">
            <v>89.53</v>
          </cell>
          <cell r="DR41">
            <v>120.49333333333334</v>
          </cell>
          <cell r="DT41">
            <v>73.72</v>
          </cell>
          <cell r="DU41">
            <v>108.44333333333333</v>
          </cell>
        </row>
        <row r="42">
          <cell r="E42">
            <v>170.11869290000001</v>
          </cell>
          <cell r="G42">
            <v>37.799999999999997</v>
          </cell>
          <cell r="I42">
            <v>36.4</v>
          </cell>
          <cell r="J42">
            <v>87.3</v>
          </cell>
          <cell r="K42">
            <v>93.733333333333334</v>
          </cell>
          <cell r="M42">
            <v>103.3</v>
          </cell>
          <cell r="N42">
            <v>99.066666666666663</v>
          </cell>
          <cell r="P42">
            <v>100.5</v>
          </cell>
          <cell r="Q42">
            <v>102.26666666666667</v>
          </cell>
          <cell r="S42" t="e">
            <v>#N/A</v>
          </cell>
          <cell r="T42">
            <v>102.60000000000001</v>
          </cell>
          <cell r="V42">
            <v>98.6</v>
          </cell>
          <cell r="W42">
            <v>102.16666666666667</v>
          </cell>
          <cell r="Y42">
            <v>99.9</v>
          </cell>
          <cell r="Z42">
            <v>99.166666666666671</v>
          </cell>
          <cell r="AB42">
            <v>6625</v>
          </cell>
          <cell r="AC42">
            <v>6698.333333333333</v>
          </cell>
          <cell r="AE42">
            <v>2.2000000000000002</v>
          </cell>
          <cell r="AF42">
            <v>3.8000000000000003</v>
          </cell>
          <cell r="AH42">
            <v>2.2000000000000002</v>
          </cell>
          <cell r="AI42">
            <v>3.6999999999999997</v>
          </cell>
          <cell r="AK42">
            <v>1474.8</v>
          </cell>
          <cell r="AL42">
            <v>3550.2</v>
          </cell>
          <cell r="AN42">
            <v>1205.5999999999999</v>
          </cell>
          <cell r="AO42">
            <v>3828.3999999999996</v>
          </cell>
          <cell r="AQ42">
            <v>8.669241309459883</v>
          </cell>
          <cell r="AR42">
            <v>25.62127657960735</v>
          </cell>
          <cell r="AT42">
            <v>7.0868167362929455</v>
          </cell>
          <cell r="AU42">
            <v>27.58676511634296</v>
          </cell>
          <cell r="AW42">
            <v>122867</v>
          </cell>
          <cell r="AX42">
            <v>189653.33333333334</v>
          </cell>
          <cell r="AZ42">
            <v>501428</v>
          </cell>
          <cell r="BA42">
            <v>586921.66666666663</v>
          </cell>
          <cell r="BC42">
            <v>94.1</v>
          </cell>
          <cell r="BD42">
            <v>95.066666666666663</v>
          </cell>
          <cell r="BF42">
            <v>99.9</v>
          </cell>
          <cell r="BG42">
            <v>98.033333333333346</v>
          </cell>
          <cell r="BI42">
            <v>1498.59</v>
          </cell>
          <cell r="BJ42">
            <v>2924.37</v>
          </cell>
          <cell r="BL42">
            <v>8.8090848480766795</v>
          </cell>
          <cell r="BM42">
            <v>21.091922104437906</v>
          </cell>
          <cell r="BO42">
            <v>1208.45</v>
          </cell>
          <cell r="BP42">
            <v>3325.3999999999996</v>
          </cell>
          <cell r="BR42">
            <v>7.1035697453327886</v>
          </cell>
          <cell r="BS42">
            <v>23.933578245999271</v>
          </cell>
          <cell r="BU42">
            <v>69.81</v>
          </cell>
          <cell r="BV42">
            <v>101.16666666666667</v>
          </cell>
          <cell r="BX42">
            <v>131</v>
          </cell>
          <cell r="BY42">
            <v>128.29999999999998</v>
          </cell>
          <cell r="CA42">
            <v>85.13</v>
          </cell>
          <cell r="CB42">
            <v>115.63333333333333</v>
          </cell>
          <cell r="CD42">
            <v>145.5</v>
          </cell>
          <cell r="CE42">
            <v>135.56666666666666</v>
          </cell>
          <cell r="CG42">
            <v>76.78</v>
          </cell>
          <cell r="CH42">
            <v>103.87333333333333</v>
          </cell>
          <cell r="CJ42">
            <v>98.82</v>
          </cell>
          <cell r="CK42">
            <v>114.02</v>
          </cell>
          <cell r="CM42">
            <v>75.22</v>
          </cell>
          <cell r="CN42">
            <v>101</v>
          </cell>
          <cell r="CP42">
            <v>114.92</v>
          </cell>
          <cell r="CQ42">
            <v>113.5</v>
          </cell>
          <cell r="CS42">
            <v>88.65</v>
          </cell>
          <cell r="CT42">
            <v>133</v>
          </cell>
          <cell r="CV42">
            <v>119.01</v>
          </cell>
          <cell r="CW42">
            <v>135.16666666666666</v>
          </cell>
          <cell r="CY42">
            <v>92.47</v>
          </cell>
          <cell r="CZ42">
            <v>121.96666666666665</v>
          </cell>
          <cell r="DB42">
            <v>113.55</v>
          </cell>
          <cell r="DC42">
            <v>120.83333333333333</v>
          </cell>
          <cell r="DE42">
            <v>95.5</v>
          </cell>
          <cell r="DF42">
            <v>102.60000000000001</v>
          </cell>
          <cell r="DH42">
            <v>96.4</v>
          </cell>
          <cell r="DI42">
            <v>103.3</v>
          </cell>
          <cell r="DL42">
            <v>123074</v>
          </cell>
          <cell r="DO42">
            <v>505315</v>
          </cell>
          <cell r="DQ42">
            <v>105.39</v>
          </cell>
          <cell r="DR42">
            <v>109.53333333333335</v>
          </cell>
          <cell r="DT42">
            <v>74.599999999999994</v>
          </cell>
          <cell r="DU42">
            <v>102</v>
          </cell>
        </row>
        <row r="43">
          <cell r="E43">
            <v>160.53564979999999</v>
          </cell>
          <cell r="G43">
            <v>36.1</v>
          </cell>
          <cell r="I43">
            <v>9.1</v>
          </cell>
          <cell r="J43">
            <v>85.9</v>
          </cell>
          <cell r="K43">
            <v>90.333333333333329</v>
          </cell>
          <cell r="M43">
            <v>99.4</v>
          </cell>
          <cell r="N43">
            <v>94.633333333333326</v>
          </cell>
          <cell r="P43">
            <v>97.4</v>
          </cell>
          <cell r="Q43">
            <v>98.133333333333326</v>
          </cell>
          <cell r="S43" t="e">
            <v>#N/A</v>
          </cell>
          <cell r="T43">
            <v>102.33333333333333</v>
          </cell>
          <cell r="V43">
            <v>98.7</v>
          </cell>
          <cell r="W43">
            <v>102.66666666666667</v>
          </cell>
          <cell r="Y43">
            <v>99.7</v>
          </cell>
          <cell r="Z43">
            <v>100.59999999999998</v>
          </cell>
          <cell r="AB43">
            <v>6642</v>
          </cell>
          <cell r="AC43">
            <v>6868.333333333333</v>
          </cell>
          <cell r="AE43">
            <v>2.2000000000000002</v>
          </cell>
          <cell r="AF43">
            <v>4.2333333333333334</v>
          </cell>
          <cell r="AH43">
            <v>2.2000000000000002</v>
          </cell>
          <cell r="AI43">
            <v>4.0666666666666664</v>
          </cell>
          <cell r="AK43">
            <v>1283.0999999999999</v>
          </cell>
          <cell r="AL43">
            <v>3858.6</v>
          </cell>
          <cell r="AN43">
            <v>1283.4000000000001</v>
          </cell>
          <cell r="AO43">
            <v>3839</v>
          </cell>
          <cell r="AQ43">
            <v>7.9926172261334072</v>
          </cell>
          <cell r="AR43">
            <v>25.764595547235032</v>
          </cell>
          <cell r="AT43">
            <v>7.9944859699318958</v>
          </cell>
          <cell r="AU43">
            <v>25.646864506995747</v>
          </cell>
          <cell r="AW43">
            <v>122997</v>
          </cell>
          <cell r="AX43">
            <v>190587</v>
          </cell>
          <cell r="AZ43">
            <v>502146</v>
          </cell>
          <cell r="BA43">
            <v>590497.33333333337</v>
          </cell>
          <cell r="BC43">
            <v>98.4</v>
          </cell>
          <cell r="BD43">
            <v>94.466666666666654</v>
          </cell>
          <cell r="BF43">
            <v>99.7</v>
          </cell>
          <cell r="BG43">
            <v>96.333333333333329</v>
          </cell>
          <cell r="BI43">
            <v>1312.64</v>
          </cell>
          <cell r="BJ43">
            <v>3654.2299999999996</v>
          </cell>
          <cell r="BL43">
            <v>8.1766261988245326</v>
          </cell>
          <cell r="BM43">
            <v>24.481971139176483</v>
          </cell>
          <cell r="BO43">
            <v>1313.38</v>
          </cell>
          <cell r="BP43">
            <v>3798.88</v>
          </cell>
          <cell r="BR43">
            <v>8.1812357668608016</v>
          </cell>
          <cell r="BS43">
            <v>25.468433497114788</v>
          </cell>
          <cell r="BU43">
            <v>71.98</v>
          </cell>
          <cell r="BV43">
            <v>92.833333333333329</v>
          </cell>
          <cell r="BX43">
            <v>116.54</v>
          </cell>
          <cell r="BY43">
            <v>134.86666666666665</v>
          </cell>
          <cell r="CA43">
            <v>85.72</v>
          </cell>
          <cell r="CB43">
            <v>108.53333333333335</v>
          </cell>
          <cell r="CD43">
            <v>127.55</v>
          </cell>
          <cell r="CE43">
            <v>143.46666666666667</v>
          </cell>
          <cell r="CG43">
            <v>74.650000000000006</v>
          </cell>
          <cell r="CH43">
            <v>100.22666666666667</v>
          </cell>
          <cell r="CJ43">
            <v>100.04</v>
          </cell>
          <cell r="CK43">
            <v>112.50666666666666</v>
          </cell>
          <cell r="CM43">
            <v>77.760000000000005</v>
          </cell>
          <cell r="CN43">
            <v>95.899999999999991</v>
          </cell>
          <cell r="CP43">
            <v>120.62</v>
          </cell>
          <cell r="CQ43">
            <v>111.96666666666665</v>
          </cell>
          <cell r="CS43">
            <v>89.72</v>
          </cell>
          <cell r="CT43">
            <v>128.03333333333333</v>
          </cell>
          <cell r="CV43">
            <v>119.35</v>
          </cell>
          <cell r="CW43">
            <v>136.16666666666666</v>
          </cell>
          <cell r="CY43">
            <v>93.1</v>
          </cell>
          <cell r="CZ43">
            <v>115.13333333333333</v>
          </cell>
          <cell r="DB43">
            <v>108.65</v>
          </cell>
          <cell r="DC43">
            <v>122.66666666666667</v>
          </cell>
          <cell r="DE43">
            <v>95.6</v>
          </cell>
          <cell r="DF43">
            <v>102.43333333333334</v>
          </cell>
          <cell r="DH43">
            <v>96.9</v>
          </cell>
          <cell r="DI43">
            <v>101.83333333333333</v>
          </cell>
          <cell r="DL43">
            <v>120245</v>
          </cell>
          <cell r="DO43">
            <v>501931</v>
          </cell>
          <cell r="DQ43">
            <v>103.61</v>
          </cell>
          <cell r="DR43">
            <v>111.53333333333335</v>
          </cell>
          <cell r="DT43">
            <v>77.83</v>
          </cell>
          <cell r="DU43">
            <v>99.399999999999991</v>
          </cell>
        </row>
        <row r="44">
          <cell r="E44">
            <v>153.46715029999999</v>
          </cell>
          <cell r="G44">
            <v>35</v>
          </cell>
          <cell r="I44">
            <v>18.2</v>
          </cell>
          <cell r="J44">
            <v>85</v>
          </cell>
          <cell r="K44">
            <v>90.09999999999998</v>
          </cell>
          <cell r="M44">
            <v>98.6</v>
          </cell>
          <cell r="N44">
            <v>94.666666666666671</v>
          </cell>
          <cell r="P44">
            <v>96.2</v>
          </cell>
          <cell r="Q44">
            <v>98.2</v>
          </cell>
          <cell r="S44" t="e">
            <v>#N/A</v>
          </cell>
          <cell r="T44">
            <v>102.10000000000001</v>
          </cell>
          <cell r="V44">
            <v>98.5</v>
          </cell>
          <cell r="W44">
            <v>102.09999999999998</v>
          </cell>
          <cell r="Y44">
            <v>99.7</v>
          </cell>
          <cell r="Z44">
            <v>100.03333333333335</v>
          </cell>
          <cell r="AB44">
            <v>6632</v>
          </cell>
          <cell r="AC44">
            <v>6836.666666666667</v>
          </cell>
          <cell r="AE44">
            <v>2.2000000000000002</v>
          </cell>
          <cell r="AF44">
            <v>4.166666666666667</v>
          </cell>
          <cell r="AH44">
            <v>2.2999999999999998</v>
          </cell>
          <cell r="AI44">
            <v>4.2333333333333334</v>
          </cell>
          <cell r="AK44">
            <v>1235</v>
          </cell>
          <cell r="AL44">
            <v>4451.8999999999996</v>
          </cell>
          <cell r="AN44">
            <v>1471.5</v>
          </cell>
          <cell r="AO44">
            <v>4145.3</v>
          </cell>
          <cell r="AQ44">
            <v>8.0473247700618842</v>
          </cell>
          <cell r="AR44">
            <v>28.526771982895632</v>
          </cell>
          <cell r="AT44">
            <v>9.588371173397622</v>
          </cell>
          <cell r="AU44">
            <v>26.51229171320788</v>
          </cell>
          <cell r="AW44">
            <v>123542</v>
          </cell>
          <cell r="AX44">
            <v>193591.66666666666</v>
          </cell>
          <cell r="AZ44">
            <v>503124</v>
          </cell>
          <cell r="BA44">
            <v>596861.66666666663</v>
          </cell>
          <cell r="BC44">
            <v>97.2</v>
          </cell>
          <cell r="BD44">
            <v>93.333333333333329</v>
          </cell>
          <cell r="BF44">
            <v>99.8</v>
          </cell>
          <cell r="BG44">
            <v>95.133333333333326</v>
          </cell>
          <cell r="BI44">
            <v>932.29</v>
          </cell>
          <cell r="BJ44">
            <v>3742.75</v>
          </cell>
          <cell r="BL44">
            <v>6.0748505343165942</v>
          </cell>
          <cell r="BM44">
            <v>24.005556612938371</v>
          </cell>
          <cell r="BO44">
            <v>1146.92</v>
          </cell>
          <cell r="BP44">
            <v>3638.66</v>
          </cell>
          <cell r="BR44">
            <v>7.4733908706715599</v>
          </cell>
          <cell r="BS44">
            <v>23.286540412860674</v>
          </cell>
          <cell r="BU44">
            <v>75.53</v>
          </cell>
          <cell r="BV44">
            <v>94.233333333333334</v>
          </cell>
          <cell r="BX44">
            <v>95.1</v>
          </cell>
          <cell r="BY44">
            <v>132.66666666666666</v>
          </cell>
          <cell r="CA44">
            <v>89.39</v>
          </cell>
          <cell r="CB44">
            <v>114.13333333333334</v>
          </cell>
          <cell r="CD44">
            <v>100.69</v>
          </cell>
          <cell r="CE44">
            <v>144.06666666666669</v>
          </cell>
          <cell r="CG44">
            <v>74.209999999999994</v>
          </cell>
          <cell r="CH44">
            <v>101.48333333333333</v>
          </cell>
          <cell r="CJ44">
            <v>95.44</v>
          </cell>
          <cell r="CK44">
            <v>111.33999999999999</v>
          </cell>
          <cell r="CM44">
            <v>77.680000000000007</v>
          </cell>
          <cell r="CN44">
            <v>91.666666666666671</v>
          </cell>
          <cell r="CP44">
            <v>104.54</v>
          </cell>
          <cell r="CQ44">
            <v>115.60000000000001</v>
          </cell>
          <cell r="CS44">
            <v>90.68</v>
          </cell>
          <cell r="CT44">
            <v>127.66666666666667</v>
          </cell>
          <cell r="CV44">
            <v>106.11</v>
          </cell>
          <cell r="CW44">
            <v>144.26666666666668</v>
          </cell>
          <cell r="CY44">
            <v>92.03</v>
          </cell>
          <cell r="CZ44">
            <v>119.56666666666666</v>
          </cell>
          <cell r="DB44">
            <v>96.85</v>
          </cell>
          <cell r="DC44">
            <v>126.86666666666667</v>
          </cell>
          <cell r="DE44">
            <v>95.6</v>
          </cell>
          <cell r="DF44">
            <v>102.26666666666667</v>
          </cell>
          <cell r="DH44">
            <v>96.5</v>
          </cell>
          <cell r="DI44">
            <v>101.06666666666666</v>
          </cell>
          <cell r="DL44">
            <v>120450</v>
          </cell>
          <cell r="DO44">
            <v>493989</v>
          </cell>
          <cell r="DQ44">
            <v>92.54</v>
          </cell>
          <cell r="DR44">
            <v>112.7</v>
          </cell>
          <cell r="DT44">
            <v>76.58</v>
          </cell>
          <cell r="DU44">
            <v>101.76666666666667</v>
          </cell>
        </row>
        <row r="45">
          <cell r="E45">
            <v>153.627938</v>
          </cell>
          <cell r="G45">
            <v>37</v>
          </cell>
          <cell r="I45">
            <v>18.2</v>
          </cell>
          <cell r="J45">
            <v>86.1</v>
          </cell>
          <cell r="K45">
            <v>89.266666666666652</v>
          </cell>
          <cell r="M45">
            <v>98</v>
          </cell>
          <cell r="N45">
            <v>93.966666666666654</v>
          </cell>
          <cell r="P45">
            <v>95.8</v>
          </cell>
          <cell r="Q45">
            <v>97.466666666666654</v>
          </cell>
          <cell r="S45" t="e">
            <v>#N/A</v>
          </cell>
          <cell r="T45">
            <v>103</v>
          </cell>
          <cell r="V45">
            <v>98.5</v>
          </cell>
          <cell r="W45">
            <v>103.10000000000001</v>
          </cell>
          <cell r="Y45">
            <v>99.8</v>
          </cell>
          <cell r="Z45">
            <v>99.666666666666671</v>
          </cell>
          <cell r="AB45">
            <v>6566</v>
          </cell>
          <cell r="AC45">
            <v>6768.333333333333</v>
          </cell>
          <cell r="AE45">
            <v>2.2000000000000002</v>
          </cell>
          <cell r="AF45">
            <v>4.2333333333333334</v>
          </cell>
          <cell r="AH45">
            <v>2.2999999999999998</v>
          </cell>
          <cell r="AI45">
            <v>4.4000000000000004</v>
          </cell>
          <cell r="AK45">
            <v>1410.2</v>
          </cell>
          <cell r="AL45">
            <v>3924.1</v>
          </cell>
          <cell r="AN45">
            <v>1178.7</v>
          </cell>
          <cell r="AO45">
            <v>3895.0999999999995</v>
          </cell>
          <cell r="AQ45">
            <v>9.1793199749904861</v>
          </cell>
          <cell r="AR45">
            <v>27.95246176559678</v>
          </cell>
          <cell r="AT45">
            <v>7.6724326014191506</v>
          </cell>
          <cell r="AU45">
            <v>27.722206497700391</v>
          </cell>
          <cell r="AW45">
            <v>124381</v>
          </cell>
          <cell r="AX45">
            <v>197369.66666666666</v>
          </cell>
          <cell r="AZ45">
            <v>504026</v>
          </cell>
          <cell r="BA45">
            <v>603521.66666666663</v>
          </cell>
          <cell r="BC45">
            <v>126</v>
          </cell>
          <cell r="BD45">
            <v>100.33333333333333</v>
          </cell>
          <cell r="BF45">
            <v>101.6</v>
          </cell>
          <cell r="BG45">
            <v>94.3</v>
          </cell>
          <cell r="BI45">
            <v>1388.97</v>
          </cell>
          <cell r="BJ45">
            <v>3670.0199999999995</v>
          </cell>
          <cell r="BL45">
            <v>9.0411289644465587</v>
          </cell>
          <cell r="BM45">
            <v>26.1211077062109</v>
          </cell>
          <cell r="BO45">
            <v>1118.67</v>
          </cell>
          <cell r="BP45">
            <v>3289.38</v>
          </cell>
          <cell r="BR45">
            <v>7.2816833615250376</v>
          </cell>
          <cell r="BS45">
            <v>23.373003800734651</v>
          </cell>
          <cell r="BU45">
            <v>81.08</v>
          </cell>
          <cell r="BV45">
            <v>90.633333333333326</v>
          </cell>
          <cell r="BX45">
            <v>112.62</v>
          </cell>
          <cell r="BY45">
            <v>135.03333333333333</v>
          </cell>
          <cell r="CA45">
            <v>97.21</v>
          </cell>
          <cell r="CB45">
            <v>107.03333333333335</v>
          </cell>
          <cell r="CD45">
            <v>118.13</v>
          </cell>
          <cell r="CE45">
            <v>141.69999999999999</v>
          </cell>
          <cell r="CG45">
            <v>76.78</v>
          </cell>
          <cell r="CH45">
            <v>101.13666666666666</v>
          </cell>
          <cell r="CJ45">
            <v>96.94</v>
          </cell>
          <cell r="CK45">
            <v>108.91666666666667</v>
          </cell>
          <cell r="CM45">
            <v>73.819999999999993</v>
          </cell>
          <cell r="CN45">
            <v>87.033333333333346</v>
          </cell>
          <cell r="CP45">
            <v>110.01</v>
          </cell>
          <cell r="CQ45">
            <v>117.40000000000002</v>
          </cell>
          <cell r="CS45">
            <v>86.72</v>
          </cell>
          <cell r="CT45">
            <v>107.43333333333334</v>
          </cell>
          <cell r="CV45">
            <v>114.17</v>
          </cell>
          <cell r="CW45">
            <v>130.4</v>
          </cell>
          <cell r="CY45">
            <v>92.85</v>
          </cell>
          <cell r="CZ45">
            <v>108.06666666666668</v>
          </cell>
          <cell r="DB45">
            <v>110.67</v>
          </cell>
          <cell r="DC45">
            <v>117.43333333333332</v>
          </cell>
          <cell r="DE45">
            <v>95.6</v>
          </cell>
          <cell r="DF45">
            <v>102.43333333333334</v>
          </cell>
          <cell r="DH45">
            <v>99.3</v>
          </cell>
          <cell r="DI45">
            <v>100.8</v>
          </cell>
          <cell r="DL45">
            <v>134730</v>
          </cell>
          <cell r="DO45">
            <v>492818</v>
          </cell>
          <cell r="DQ45">
            <v>104.27</v>
          </cell>
          <cell r="DR45">
            <v>112.83333333333333</v>
          </cell>
          <cell r="DT45">
            <v>76.73</v>
          </cell>
          <cell r="DU45">
            <v>103.56666666666666</v>
          </cell>
        </row>
        <row r="46">
          <cell r="E46">
            <v>151.59514440000001</v>
          </cell>
          <cell r="G46">
            <v>40.299999999999997</v>
          </cell>
          <cell r="I46">
            <v>63.6</v>
          </cell>
          <cell r="J46">
            <v>86.1</v>
          </cell>
          <cell r="K46">
            <v>90.600000000000009</v>
          </cell>
          <cell r="M46">
            <v>99.3</v>
          </cell>
          <cell r="N46">
            <v>94.933333333333323</v>
          </cell>
          <cell r="P46">
            <v>96.6</v>
          </cell>
          <cell r="Q46">
            <v>97.966666666666654</v>
          </cell>
          <cell r="S46" t="e">
            <v>#N/A</v>
          </cell>
          <cell r="T46">
            <v>102.5</v>
          </cell>
          <cell r="V46">
            <v>98.4</v>
          </cell>
          <cell r="W46">
            <v>102.06666666666666</v>
          </cell>
          <cell r="Y46">
            <v>99.3</v>
          </cell>
          <cell r="Z46">
            <v>98.533333333333346</v>
          </cell>
          <cell r="AB46">
            <v>6449</v>
          </cell>
          <cell r="AC46">
            <v>6683</v>
          </cell>
          <cell r="AE46">
            <v>2.4</v>
          </cell>
          <cell r="AF46">
            <v>4.7333333333333334</v>
          </cell>
          <cell r="AH46">
            <v>2.2999999999999998</v>
          </cell>
          <cell r="AI46">
            <v>4.6333333333333329</v>
          </cell>
          <cell r="AK46">
            <v>635.79999999999995</v>
          </cell>
          <cell r="AL46">
            <v>2935.2</v>
          </cell>
          <cell r="AN46">
            <v>1276</v>
          </cell>
          <cell r="AO46">
            <v>3332.1</v>
          </cell>
          <cell r="AQ46">
            <v>4.1940657302477558</v>
          </cell>
          <cell r="AR46">
            <v>22.453135000708532</v>
          </cell>
          <cell r="AT46">
            <v>8.417156136829405</v>
          </cell>
          <cell r="AU46">
            <v>25.463007984853494</v>
          </cell>
          <cell r="AW46">
            <v>124236</v>
          </cell>
          <cell r="AX46">
            <v>202579.66666666666</v>
          </cell>
          <cell r="AZ46">
            <v>504409</v>
          </cell>
          <cell r="BA46">
            <v>610151.33333333337</v>
          </cell>
          <cell r="BC46">
            <v>91.8</v>
          </cell>
          <cell r="BD46">
            <v>90.90000000000002</v>
          </cell>
          <cell r="BF46">
            <v>98.3</v>
          </cell>
          <cell r="BG46">
            <v>93.7</v>
          </cell>
          <cell r="BI46">
            <v>655.11</v>
          </cell>
          <cell r="BJ46">
            <v>2988.61</v>
          </cell>
          <cell r="BL46">
            <v>4.3214444802494612</v>
          </cell>
          <cell r="BM46">
            <v>22.871805092383539</v>
          </cell>
          <cell r="BO46">
            <v>1183.07</v>
          </cell>
          <cell r="BP46">
            <v>3350.6000000000004</v>
          </cell>
          <cell r="BR46">
            <v>7.8041417796228565</v>
          </cell>
          <cell r="BS46">
            <v>25.616340229341855</v>
          </cell>
          <cell r="BU46">
            <v>71.28</v>
          </cell>
          <cell r="BV46">
            <v>91.800000000000011</v>
          </cell>
          <cell r="BX46">
            <v>116.3</v>
          </cell>
          <cell r="BY46">
            <v>129.33333333333334</v>
          </cell>
          <cell r="CA46">
            <v>81.11</v>
          </cell>
          <cell r="CB46">
            <v>107.3</v>
          </cell>
          <cell r="CD46">
            <v>124.75</v>
          </cell>
          <cell r="CE46">
            <v>132.1</v>
          </cell>
          <cell r="CG46">
            <v>77.19</v>
          </cell>
          <cell r="CH46">
            <v>108.13</v>
          </cell>
          <cell r="CJ46">
            <v>96.36</v>
          </cell>
          <cell r="CK46">
            <v>110.57</v>
          </cell>
          <cell r="CM46">
            <v>76.2</v>
          </cell>
          <cell r="CN46">
            <v>97.899999999999991</v>
          </cell>
          <cell r="CP46">
            <v>92</v>
          </cell>
          <cell r="CQ46">
            <v>113.43333333333334</v>
          </cell>
          <cell r="CS46">
            <v>89.4</v>
          </cell>
          <cell r="CT46">
            <v>116.96666666666665</v>
          </cell>
          <cell r="CV46">
            <v>94.7</v>
          </cell>
          <cell r="CW46">
            <v>124.13333333333333</v>
          </cell>
          <cell r="CY46">
            <v>89.67</v>
          </cell>
          <cell r="CZ46">
            <v>106.03333333333332</v>
          </cell>
          <cell r="DB46">
            <v>87.04</v>
          </cell>
          <cell r="DC46">
            <v>109.3</v>
          </cell>
          <cell r="DE46">
            <v>96</v>
          </cell>
          <cell r="DF46">
            <v>102.23333333333333</v>
          </cell>
          <cell r="DH46">
            <v>96.2</v>
          </cell>
          <cell r="DI46">
            <v>101.63333333333333</v>
          </cell>
          <cell r="DL46">
            <v>121830</v>
          </cell>
          <cell r="DO46">
            <v>500082</v>
          </cell>
          <cell r="DQ46">
            <v>80.069999999999993</v>
          </cell>
          <cell r="DR46">
            <v>106.09999999999998</v>
          </cell>
          <cell r="DT46">
            <v>74.989999999999995</v>
          </cell>
          <cell r="DU46">
            <v>106.13333333333333</v>
          </cell>
        </row>
        <row r="47">
          <cell r="E47">
            <v>142.9453279</v>
          </cell>
          <cell r="G47">
            <v>39.6</v>
          </cell>
          <cell r="I47">
            <v>72.7</v>
          </cell>
          <cell r="J47">
            <v>87.2</v>
          </cell>
          <cell r="K47">
            <v>92.633333333333326</v>
          </cell>
          <cell r="M47">
            <v>99.8</v>
          </cell>
          <cell r="N47">
            <v>92.3</v>
          </cell>
          <cell r="P47">
            <v>97.5</v>
          </cell>
          <cell r="Q47">
            <v>97.2</v>
          </cell>
          <cell r="S47" t="e">
            <v>#N/A</v>
          </cell>
          <cell r="T47">
            <v>102.10000000000001</v>
          </cell>
          <cell r="V47">
            <v>98.5</v>
          </cell>
          <cell r="W47">
            <v>102.39999999999999</v>
          </cell>
          <cell r="Y47">
            <v>99</v>
          </cell>
          <cell r="Z47">
            <v>99.366666666666674</v>
          </cell>
          <cell r="AB47">
            <v>6443</v>
          </cell>
          <cell r="AC47">
            <v>6841.666666666667</v>
          </cell>
          <cell r="AE47">
            <v>2.4</v>
          </cell>
          <cell r="AF47">
            <v>4.8999999999999995</v>
          </cell>
          <cell r="AH47">
            <v>2.2999999999999998</v>
          </cell>
          <cell r="AI47">
            <v>4.7333333333333334</v>
          </cell>
          <cell r="AK47">
            <v>1432.5</v>
          </cell>
          <cell r="AL47">
            <v>3252.5</v>
          </cell>
          <cell r="AN47">
            <v>1336</v>
          </cell>
          <cell r="AO47">
            <v>3307.9</v>
          </cell>
          <cell r="AQ47">
            <v>10.021313890035856</v>
          </cell>
          <cell r="AR47">
            <v>25.526885647799247</v>
          </cell>
          <cell r="AT47">
            <v>9.3462306157681709</v>
          </cell>
          <cell r="AU47">
            <v>25.894047006317162</v>
          </cell>
          <cell r="AW47">
            <v>124190</v>
          </cell>
          <cell r="AX47">
            <v>211052</v>
          </cell>
          <cell r="AZ47">
            <v>505466</v>
          </cell>
          <cell r="BA47">
            <v>614825</v>
          </cell>
          <cell r="BC47">
            <v>87.6</v>
          </cell>
          <cell r="BD47">
            <v>92.066666666666663</v>
          </cell>
          <cell r="BF47">
            <v>99.7</v>
          </cell>
          <cell r="BG47">
            <v>93.8</v>
          </cell>
          <cell r="BI47">
            <v>1304.21</v>
          </cell>
          <cell r="BJ47">
            <v>3019.41</v>
          </cell>
          <cell r="BL47">
            <v>9.1238378977477588</v>
          </cell>
          <cell r="BM47">
            <v>23.68859997061919</v>
          </cell>
          <cell r="BO47">
            <v>1197.48</v>
          </cell>
          <cell r="BP47">
            <v>3113.37</v>
          </cell>
          <cell r="BR47">
            <v>8.3771888007260991</v>
          </cell>
          <cell r="BS47">
            <v>24.390457113037684</v>
          </cell>
          <cell r="BU47">
            <v>62.7</v>
          </cell>
          <cell r="BV47">
            <v>90.933333333333337</v>
          </cell>
          <cell r="BX47">
            <v>113.24</v>
          </cell>
          <cell r="BY47">
            <v>123.8</v>
          </cell>
          <cell r="CA47">
            <v>75.3</v>
          </cell>
          <cell r="CB47">
            <v>102</v>
          </cell>
          <cell r="CD47">
            <v>118.89</v>
          </cell>
          <cell r="CE47">
            <v>125.73333333333333</v>
          </cell>
          <cell r="CG47">
            <v>76.75</v>
          </cell>
          <cell r="CH47">
            <v>109.12</v>
          </cell>
          <cell r="CJ47">
            <v>96.42</v>
          </cell>
          <cell r="CK47">
            <v>110.78666666666668</v>
          </cell>
          <cell r="CM47">
            <v>72.75</v>
          </cell>
          <cell r="CN47">
            <v>91.3</v>
          </cell>
          <cell r="CP47">
            <v>105.11</v>
          </cell>
          <cell r="CQ47">
            <v>115.03333333333335</v>
          </cell>
          <cell r="CS47">
            <v>85.43</v>
          </cell>
          <cell r="CT47">
            <v>107.73333333333333</v>
          </cell>
          <cell r="CV47">
            <v>110.71</v>
          </cell>
          <cell r="CW47">
            <v>128.9</v>
          </cell>
          <cell r="CY47">
            <v>82.06</v>
          </cell>
          <cell r="CZ47">
            <v>109.69999999999999</v>
          </cell>
          <cell r="DB47">
            <v>100.02</v>
          </cell>
          <cell r="DC47">
            <v>112.43333333333332</v>
          </cell>
          <cell r="DE47">
            <v>96</v>
          </cell>
          <cell r="DF47">
            <v>102.09999999999998</v>
          </cell>
          <cell r="DH47">
            <v>97.1</v>
          </cell>
          <cell r="DI47">
            <v>100.63333333333333</v>
          </cell>
          <cell r="DL47">
            <v>120286</v>
          </cell>
          <cell r="DO47">
            <v>502201</v>
          </cell>
          <cell r="DQ47">
            <v>92.7</v>
          </cell>
          <cell r="DR47">
            <v>109.93333333333334</v>
          </cell>
          <cell r="DT47">
            <v>68.05</v>
          </cell>
          <cell r="DU47">
            <v>108</v>
          </cell>
        </row>
        <row r="48">
          <cell r="E48">
            <v>137.88057420000001</v>
          </cell>
          <cell r="G48">
            <v>39.9</v>
          </cell>
          <cell r="I48">
            <v>68.2</v>
          </cell>
          <cell r="J48">
            <v>87.7</v>
          </cell>
          <cell r="K48">
            <v>94.7</v>
          </cell>
          <cell r="M48">
            <v>99.4</v>
          </cell>
          <cell r="N48">
            <v>96.633333333333326</v>
          </cell>
          <cell r="P48">
            <v>96.3</v>
          </cell>
          <cell r="Q48">
            <v>100.86666666666667</v>
          </cell>
          <cell r="S48" t="e">
            <v>#N/A</v>
          </cell>
          <cell r="T48">
            <v>102.16666666666667</v>
          </cell>
          <cell r="V48">
            <v>98.8</v>
          </cell>
          <cell r="W48">
            <v>102.09999999999998</v>
          </cell>
          <cell r="Y48">
            <v>98.6</v>
          </cell>
          <cell r="Z48">
            <v>98.8</v>
          </cell>
          <cell r="AB48">
            <v>6522</v>
          </cell>
          <cell r="AC48">
            <v>6825.666666666667</v>
          </cell>
          <cell r="AE48">
            <v>2.6</v>
          </cell>
          <cell r="AF48">
            <v>4.666666666666667</v>
          </cell>
          <cell r="AH48">
            <v>2.2999999999999998</v>
          </cell>
          <cell r="AI48">
            <v>4.7</v>
          </cell>
          <cell r="AK48">
            <v>2221.3000000000002</v>
          </cell>
          <cell r="AL48">
            <v>3243.6</v>
          </cell>
          <cell r="AN48">
            <v>1409</v>
          </cell>
          <cell r="AO48">
            <v>3124.5</v>
          </cell>
          <cell r="AQ48">
            <v>16.110318751486602</v>
          </cell>
          <cell r="AR48">
            <v>27.353820060391357</v>
          </cell>
          <cell r="AT48">
            <v>10.218988484601189</v>
          </cell>
          <cell r="AU48">
            <v>26.254927879307498</v>
          </cell>
          <cell r="AW48">
            <v>123865</v>
          </cell>
          <cell r="AX48">
            <v>217439</v>
          </cell>
          <cell r="AZ48">
            <v>503855</v>
          </cell>
          <cell r="BA48">
            <v>618340.33333333337</v>
          </cell>
          <cell r="BC48">
            <v>105.4</v>
          </cell>
          <cell r="BD48">
            <v>91.466666666666654</v>
          </cell>
          <cell r="BF48">
            <v>99.4</v>
          </cell>
          <cell r="BG48">
            <v>93.3</v>
          </cell>
          <cell r="BI48">
            <v>1576.22</v>
          </cell>
          <cell r="BJ48">
            <v>3314.54</v>
          </cell>
          <cell r="BL48">
            <v>11.431777167635264</v>
          </cell>
          <cell r="BM48">
            <v>28.101084701332141</v>
          </cell>
          <cell r="BO48">
            <v>1169.22</v>
          </cell>
          <cell r="BP48">
            <v>3214.8900000000003</v>
          </cell>
          <cell r="BR48">
            <v>8.4799472788966668</v>
          </cell>
          <cell r="BS48">
            <v>27.12664158457077</v>
          </cell>
          <cell r="BU48">
            <v>80.989999999999995</v>
          </cell>
          <cell r="BV48">
            <v>92.13333333333334</v>
          </cell>
          <cell r="BX48">
            <v>125.49</v>
          </cell>
          <cell r="BY48">
            <v>129.86666666666667</v>
          </cell>
          <cell r="CA48">
            <v>91.17</v>
          </cell>
          <cell r="CB48">
            <v>107.53333333333335</v>
          </cell>
          <cell r="CD48">
            <v>131.11000000000001</v>
          </cell>
          <cell r="CE48">
            <v>124.13333333333333</v>
          </cell>
          <cell r="CG48">
            <v>78.63</v>
          </cell>
          <cell r="CH48">
            <v>111</v>
          </cell>
          <cell r="CJ48">
            <v>98.35</v>
          </cell>
          <cell r="CK48">
            <v>115.88666666666667</v>
          </cell>
          <cell r="CM48">
            <v>95.58</v>
          </cell>
          <cell r="CN48">
            <v>86.5</v>
          </cell>
          <cell r="CP48">
            <v>113.55</v>
          </cell>
          <cell r="CQ48">
            <v>123.66666666666667</v>
          </cell>
          <cell r="CS48">
            <v>107.51</v>
          </cell>
          <cell r="CT48">
            <v>101.03333333333335</v>
          </cell>
          <cell r="CV48">
            <v>118.2</v>
          </cell>
          <cell r="CW48">
            <v>134.16666666666666</v>
          </cell>
          <cell r="CY48">
            <v>95.48</v>
          </cell>
          <cell r="CZ48">
            <v>112.96666666666665</v>
          </cell>
          <cell r="DB48">
            <v>118.08</v>
          </cell>
          <cell r="DC48">
            <v>117.76666666666667</v>
          </cell>
          <cell r="DE48">
            <v>95.9</v>
          </cell>
          <cell r="DF48">
            <v>102.56666666666666</v>
          </cell>
          <cell r="DH48">
            <v>97</v>
          </cell>
          <cell r="DI48">
            <v>100.46666666666665</v>
          </cell>
          <cell r="DL48">
            <v>120580</v>
          </cell>
          <cell r="DO48">
            <v>494993</v>
          </cell>
          <cell r="DQ48">
            <v>111.64</v>
          </cell>
          <cell r="DR48">
            <v>117.3</v>
          </cell>
          <cell r="DT48">
            <v>82.46</v>
          </cell>
          <cell r="DU48">
            <v>111.3</v>
          </cell>
        </row>
        <row r="49">
          <cell r="E49">
            <v>137.02801220000001</v>
          </cell>
          <cell r="G49">
            <v>41.3</v>
          </cell>
          <cell r="I49">
            <v>54.5</v>
          </cell>
          <cell r="J49">
            <v>86.8</v>
          </cell>
          <cell r="K49">
            <v>97.699999999999989</v>
          </cell>
          <cell r="M49">
            <v>99.2</v>
          </cell>
          <cell r="N49">
            <v>96.8</v>
          </cell>
          <cell r="P49">
            <v>96.8</v>
          </cell>
          <cell r="Q49">
            <v>101.63333333333334</v>
          </cell>
          <cell r="S49" t="e">
            <v>#N/A</v>
          </cell>
          <cell r="T49">
            <v>101.93333333333334</v>
          </cell>
          <cell r="V49">
            <v>99.4</v>
          </cell>
          <cell r="W49">
            <v>102.10000000000001</v>
          </cell>
          <cell r="Y49">
            <v>101.3</v>
          </cell>
          <cell r="Z49">
            <v>98.233333333333334</v>
          </cell>
          <cell r="AB49">
            <v>6630</v>
          </cell>
          <cell r="AC49">
            <v>6767.333333333333</v>
          </cell>
          <cell r="AE49">
            <v>2.4</v>
          </cell>
          <cell r="AF49">
            <v>4.4333333333333336</v>
          </cell>
          <cell r="AH49">
            <v>2.2999999999999998</v>
          </cell>
          <cell r="AI49">
            <v>4.6333333333333329</v>
          </cell>
          <cell r="AK49">
            <v>1284.9000000000001</v>
          </cell>
          <cell r="AL49">
            <v>2766</v>
          </cell>
          <cell r="AN49">
            <v>1121.7</v>
          </cell>
          <cell r="AO49">
            <v>2738</v>
          </cell>
          <cell r="AQ49">
            <v>9.3769148320170999</v>
          </cell>
          <cell r="AR49">
            <v>25.43843410346112</v>
          </cell>
          <cell r="AT49">
            <v>8.1859174776819827</v>
          </cell>
          <cell r="AU49">
            <v>25.107211291269664</v>
          </cell>
          <cell r="AW49">
            <v>124721</v>
          </cell>
          <cell r="AX49">
            <v>221924.33333333334</v>
          </cell>
          <cell r="AZ49">
            <v>507090</v>
          </cell>
          <cell r="BA49">
            <v>621873</v>
          </cell>
          <cell r="BC49">
            <v>101.2</v>
          </cell>
          <cell r="BD49">
            <v>98.833333333333329</v>
          </cell>
          <cell r="BF49">
            <v>100.1</v>
          </cell>
          <cell r="BG49">
            <v>93</v>
          </cell>
          <cell r="BI49">
            <v>1179.02</v>
          </cell>
          <cell r="BJ49">
            <v>2957</v>
          </cell>
          <cell r="BL49">
            <v>8.6042261072805655</v>
          </cell>
          <cell r="BM49">
            <v>27.268896773517739</v>
          </cell>
          <cell r="BO49">
            <v>1160.6600000000001</v>
          </cell>
          <cell r="BP49">
            <v>2563.66</v>
          </cell>
          <cell r="BR49">
            <v>8.470238904917867</v>
          </cell>
          <cell r="BS49">
            <v>23.539073583401233</v>
          </cell>
          <cell r="BU49">
            <v>71.459999999999994</v>
          </cell>
          <cell r="BV49">
            <v>91.366666666666674</v>
          </cell>
          <cell r="BX49">
            <v>112.99</v>
          </cell>
          <cell r="BY49">
            <v>140.83333333333334</v>
          </cell>
          <cell r="CA49">
            <v>78.260000000000005</v>
          </cell>
          <cell r="CB49">
            <v>107.76666666666665</v>
          </cell>
          <cell r="CD49">
            <v>114.56</v>
          </cell>
          <cell r="CE49">
            <v>130.83333333333334</v>
          </cell>
          <cell r="CG49">
            <v>76.63</v>
          </cell>
          <cell r="CH49">
            <v>117.76666666666667</v>
          </cell>
          <cell r="CJ49">
            <v>96.6</v>
          </cell>
          <cell r="CK49">
            <v>118.77333333333333</v>
          </cell>
          <cell r="CM49">
            <v>80.31</v>
          </cell>
          <cell r="CN49">
            <v>98.433333333333337</v>
          </cell>
          <cell r="CP49">
            <v>104.09</v>
          </cell>
          <cell r="CQ49">
            <v>126.23333333333333</v>
          </cell>
          <cell r="CS49">
            <v>89.18</v>
          </cell>
          <cell r="CT49">
            <v>106.06666666666666</v>
          </cell>
          <cell r="CV49">
            <v>104.61</v>
          </cell>
          <cell r="CW49">
            <v>128.33333333333334</v>
          </cell>
          <cell r="CY49">
            <v>89.38</v>
          </cell>
          <cell r="CZ49">
            <v>118.43333333333334</v>
          </cell>
          <cell r="DB49">
            <v>101.96</v>
          </cell>
          <cell r="DC49">
            <v>118.46666666666665</v>
          </cell>
          <cell r="DE49">
            <v>96.1</v>
          </cell>
          <cell r="DF49">
            <v>102.66666666666667</v>
          </cell>
          <cell r="DH49">
            <v>97</v>
          </cell>
          <cell r="DI49">
            <v>100.10000000000001</v>
          </cell>
          <cell r="DL49">
            <v>132679</v>
          </cell>
          <cell r="DO49">
            <v>485834</v>
          </cell>
          <cell r="DQ49">
            <v>99.46</v>
          </cell>
          <cell r="DR49">
            <v>122.96666666666665</v>
          </cell>
          <cell r="DT49">
            <v>79.260000000000005</v>
          </cell>
          <cell r="DU49">
            <v>120.43333333333334</v>
          </cell>
        </row>
        <row r="50">
          <cell r="E50">
            <v>134.4228554</v>
          </cell>
          <cell r="G50" t="e">
            <v>#N/A</v>
          </cell>
          <cell r="I50">
            <v>36.4</v>
          </cell>
          <cell r="J50">
            <v>87.1</v>
          </cell>
          <cell r="K50" t="e">
            <v>#N/A</v>
          </cell>
          <cell r="M50">
            <v>99.3</v>
          </cell>
          <cell r="N50" t="e">
            <v>#N/A</v>
          </cell>
          <cell r="P50">
            <v>96.2</v>
          </cell>
          <cell r="Q50" t="e">
            <v>#N/A</v>
          </cell>
          <cell r="S50" t="e">
            <v>#N/A</v>
          </cell>
          <cell r="T50" t="e">
            <v>#N/A</v>
          </cell>
          <cell r="V50">
            <v>99.5</v>
          </cell>
          <cell r="W50" t="e">
            <v>#N/A</v>
          </cell>
          <cell r="Y50">
            <v>101.4</v>
          </cell>
          <cell r="Z50" t="e">
            <v>#N/A</v>
          </cell>
          <cell r="AB50">
            <v>6696</v>
          </cell>
          <cell r="AC50" t="e">
            <v>#N/A</v>
          </cell>
          <cell r="AE50">
            <v>2.5</v>
          </cell>
          <cell r="AF50" t="e">
            <v>#N/A</v>
          </cell>
          <cell r="AH50">
            <v>2.5</v>
          </cell>
          <cell r="AI50" t="e">
            <v>#N/A</v>
          </cell>
          <cell r="AK50">
            <v>992.7</v>
          </cell>
          <cell r="AL50" t="e">
            <v>#N/A</v>
          </cell>
          <cell r="AN50">
            <v>1250.9000000000001</v>
          </cell>
          <cell r="AO50" t="e">
            <v>#N/A</v>
          </cell>
          <cell r="AQ50">
            <v>7.3849048738478142</v>
          </cell>
          <cell r="AR50" t="e">
            <v>#N/A</v>
          </cell>
          <cell r="AT50">
            <v>9.3057091837375161</v>
          </cell>
          <cell r="AU50" t="e">
            <v>#N/A</v>
          </cell>
          <cell r="AW50">
            <v>126279</v>
          </cell>
          <cell r="AX50" t="e">
            <v>#N/A</v>
          </cell>
          <cell r="AZ50">
            <v>510127</v>
          </cell>
          <cell r="BA50" t="e">
            <v>#N/A</v>
          </cell>
          <cell r="BC50">
            <v>96.2</v>
          </cell>
          <cell r="BD50" t="e">
            <v>#N/A</v>
          </cell>
          <cell r="BF50">
            <v>99.2</v>
          </cell>
          <cell r="BG50" t="e">
            <v>#N/A</v>
          </cell>
          <cell r="BI50">
            <v>862.65</v>
          </cell>
          <cell r="BJ50" t="e">
            <v>#N/A</v>
          </cell>
          <cell r="BL50">
            <v>6.4174354683437258</v>
          </cell>
          <cell r="BM50" t="e">
            <v>#N/A</v>
          </cell>
          <cell r="BO50">
            <v>1080.5999999999999</v>
          </cell>
          <cell r="BP50" t="e">
            <v>#N/A</v>
          </cell>
          <cell r="BR50">
            <v>8.03881153085519</v>
          </cell>
          <cell r="BS50" t="e">
            <v>#N/A</v>
          </cell>
          <cell r="BU50">
            <v>69.37</v>
          </cell>
          <cell r="BV50" t="e">
            <v>#N/A</v>
          </cell>
          <cell r="BX50">
            <v>97.92</v>
          </cell>
          <cell r="BY50" t="e">
            <v>#N/A</v>
          </cell>
          <cell r="CA50">
            <v>74.47</v>
          </cell>
          <cell r="CB50" t="e">
            <v>#N/A</v>
          </cell>
          <cell r="CD50">
            <v>95.22</v>
          </cell>
          <cell r="CE50" t="e">
            <v>#N/A</v>
          </cell>
          <cell r="CG50">
            <v>74.849999999999994</v>
          </cell>
          <cell r="CH50" t="e">
            <v>#N/A</v>
          </cell>
          <cell r="CJ50">
            <v>94.61</v>
          </cell>
          <cell r="CK50" t="e">
            <v>#N/A</v>
          </cell>
          <cell r="CM50">
            <v>81.459999999999994</v>
          </cell>
          <cell r="CN50" t="e">
            <v>#N/A</v>
          </cell>
          <cell r="CP50">
            <v>91.32</v>
          </cell>
          <cell r="CQ50" t="e">
            <v>#N/A</v>
          </cell>
          <cell r="CS50">
            <v>87.25</v>
          </cell>
          <cell r="CT50" t="e">
            <v>#N/A</v>
          </cell>
          <cell r="CV50">
            <v>87.67</v>
          </cell>
          <cell r="CW50" t="e">
            <v>#N/A</v>
          </cell>
          <cell r="CY50">
            <v>80.790000000000006</v>
          </cell>
          <cell r="CZ50" t="e">
            <v>#N/A</v>
          </cell>
          <cell r="DB50">
            <v>86.3</v>
          </cell>
          <cell r="DC50" t="e">
            <v>#N/A</v>
          </cell>
          <cell r="DE50">
            <v>96.1</v>
          </cell>
          <cell r="DF50" t="e">
            <v>#N/A</v>
          </cell>
          <cell r="DH50">
            <v>97.4</v>
          </cell>
          <cell r="DI50" t="e">
            <v>#N/A</v>
          </cell>
          <cell r="DL50" t="e">
            <v>#N/A</v>
          </cell>
          <cell r="DO50" t="e">
            <v>#N/A</v>
          </cell>
          <cell r="DQ50">
            <v>86.17</v>
          </cell>
          <cell r="DR50" t="e">
            <v>#N/A</v>
          </cell>
          <cell r="DT50">
            <v>73.569999999999993</v>
          </cell>
          <cell r="DU50" t="e">
            <v>#N/A</v>
          </cell>
        </row>
        <row r="51">
          <cell r="E51">
            <v>127.1337764</v>
          </cell>
          <cell r="G51" t="e">
            <v>#N/A</v>
          </cell>
          <cell r="I51">
            <v>18.2</v>
          </cell>
          <cell r="J51">
            <v>87.2</v>
          </cell>
          <cell r="K51" t="e">
            <v>#N/A</v>
          </cell>
          <cell r="M51">
            <v>98.2</v>
          </cell>
          <cell r="N51" t="e">
            <v>#N/A</v>
          </cell>
          <cell r="P51">
            <v>96</v>
          </cell>
          <cell r="Q51" t="e">
            <v>#N/A</v>
          </cell>
          <cell r="S51" t="e">
            <v>#N/A</v>
          </cell>
          <cell r="T51" t="e">
            <v>#N/A</v>
          </cell>
          <cell r="V51">
            <v>99.4</v>
          </cell>
          <cell r="W51" t="e">
            <v>#N/A</v>
          </cell>
          <cell r="Y51">
            <v>101.4</v>
          </cell>
          <cell r="Z51" t="e">
            <v>#N/A</v>
          </cell>
          <cell r="AB51">
            <v>6696</v>
          </cell>
          <cell r="AC51" t="e">
            <v>#N/A</v>
          </cell>
          <cell r="AE51">
            <v>2.4</v>
          </cell>
          <cell r="AF51" t="e">
            <v>#N/A</v>
          </cell>
          <cell r="AH51">
            <v>2.5</v>
          </cell>
          <cell r="AI51" t="e">
            <v>#N/A</v>
          </cell>
          <cell r="AK51">
            <v>1160.2</v>
          </cell>
          <cell r="AL51" t="e">
            <v>#N/A</v>
          </cell>
          <cell r="AN51">
            <v>1101.9000000000001</v>
          </cell>
          <cell r="AO51" t="e">
            <v>#N/A</v>
          </cell>
          <cell r="AQ51">
            <v>9.1258203197683034</v>
          </cell>
          <cell r="AR51" t="e">
            <v>#N/A</v>
          </cell>
          <cell r="AT51">
            <v>8.6672482419864636</v>
          </cell>
          <cell r="AU51" t="e">
            <v>#N/A</v>
          </cell>
          <cell r="AW51">
            <v>125910</v>
          </cell>
          <cell r="AX51" t="e">
            <v>#N/A</v>
          </cell>
          <cell r="AZ51">
            <v>510330</v>
          </cell>
          <cell r="BA51" t="e">
            <v>#N/A</v>
          </cell>
          <cell r="BC51">
            <v>96.9</v>
          </cell>
          <cell r="BD51" t="e">
            <v>#N/A</v>
          </cell>
          <cell r="BF51">
            <v>99.3</v>
          </cell>
          <cell r="BG51" t="e">
            <v>#N/A</v>
          </cell>
          <cell r="BI51">
            <v>1064.08</v>
          </cell>
          <cell r="BJ51" t="e">
            <v>#N/A</v>
          </cell>
          <cell r="BL51">
            <v>8.3697663212024267</v>
          </cell>
          <cell r="BM51" t="e">
            <v>#N/A</v>
          </cell>
          <cell r="BO51">
            <v>993.65</v>
          </cell>
          <cell r="BP51" t="e">
            <v>#N/A</v>
          </cell>
          <cell r="BR51">
            <v>7.8157829346128036</v>
          </cell>
          <cell r="BS51" t="e">
            <v>#N/A</v>
          </cell>
          <cell r="BU51">
            <v>73.540000000000006</v>
          </cell>
          <cell r="BV51" t="e">
            <v>#N/A</v>
          </cell>
          <cell r="BX51">
            <v>100.49</v>
          </cell>
          <cell r="BY51" t="e">
            <v>#N/A</v>
          </cell>
          <cell r="CA51">
            <v>80.16</v>
          </cell>
          <cell r="CB51" t="e">
            <v>#N/A</v>
          </cell>
          <cell r="CD51">
            <v>97.76</v>
          </cell>
          <cell r="CE51" t="e">
            <v>#N/A</v>
          </cell>
          <cell r="CG51">
            <v>77.83</v>
          </cell>
          <cell r="CH51" t="e">
            <v>#N/A</v>
          </cell>
          <cell r="CJ51">
            <v>93.28</v>
          </cell>
          <cell r="CK51" t="e">
            <v>#N/A</v>
          </cell>
          <cell r="CM51">
            <v>87.04</v>
          </cell>
          <cell r="CN51" t="e">
            <v>#N/A</v>
          </cell>
          <cell r="CP51">
            <v>100.21</v>
          </cell>
          <cell r="CQ51" t="e">
            <v>#N/A</v>
          </cell>
          <cell r="CS51">
            <v>93.04</v>
          </cell>
          <cell r="CT51" t="e">
            <v>#N/A</v>
          </cell>
          <cell r="CV51">
            <v>95.74</v>
          </cell>
          <cell r="CW51" t="e">
            <v>#N/A</v>
          </cell>
          <cell r="CY51">
            <v>84.61</v>
          </cell>
          <cell r="CZ51" t="e">
            <v>#N/A</v>
          </cell>
          <cell r="DB51">
            <v>95.02</v>
          </cell>
          <cell r="DC51" t="e">
            <v>#N/A</v>
          </cell>
          <cell r="DE51">
            <v>96.3</v>
          </cell>
          <cell r="DF51" t="e">
            <v>#N/A</v>
          </cell>
          <cell r="DH51">
            <v>96.2</v>
          </cell>
          <cell r="DI51" t="e">
            <v>#N/A</v>
          </cell>
          <cell r="DL51" t="e">
            <v>#N/A</v>
          </cell>
          <cell r="DO51" t="e">
            <v>#N/A</v>
          </cell>
          <cell r="DQ51">
            <v>95.38</v>
          </cell>
          <cell r="DR51" t="e">
            <v>#N/A</v>
          </cell>
          <cell r="DT51">
            <v>77.64</v>
          </cell>
          <cell r="DU51" t="e">
            <v>#N/A</v>
          </cell>
        </row>
        <row r="52">
          <cell r="E52">
            <v>122.4978534</v>
          </cell>
          <cell r="G52" t="e">
            <v>#N/A</v>
          </cell>
          <cell r="I52">
            <v>36.4</v>
          </cell>
          <cell r="J52">
            <v>87.1</v>
          </cell>
          <cell r="K52" t="e">
            <v>#N/A</v>
          </cell>
          <cell r="M52">
            <v>98.7</v>
          </cell>
          <cell r="N52" t="e">
            <v>#N/A</v>
          </cell>
          <cell r="P52">
            <v>95.7</v>
          </cell>
          <cell r="Q52" t="e">
            <v>#N/A</v>
          </cell>
          <cell r="S52" t="e">
            <v>#N/A</v>
          </cell>
          <cell r="T52" t="e">
            <v>#N/A</v>
          </cell>
          <cell r="V52">
            <v>99.7</v>
          </cell>
          <cell r="W52" t="e">
            <v>#N/A</v>
          </cell>
          <cell r="Y52">
            <v>101.3</v>
          </cell>
          <cell r="Z52" t="e">
            <v>#N/A</v>
          </cell>
          <cell r="AB52">
            <v>6679</v>
          </cell>
          <cell r="AC52" t="e">
            <v>#N/A</v>
          </cell>
          <cell r="AE52">
            <v>2.4</v>
          </cell>
          <cell r="AF52" t="e">
            <v>#N/A</v>
          </cell>
          <cell r="AH52">
            <v>2.5</v>
          </cell>
          <cell r="AI52" t="e">
            <v>#N/A</v>
          </cell>
          <cell r="AK52">
            <v>1249</v>
          </cell>
          <cell r="AL52" t="e">
            <v>#N/A</v>
          </cell>
          <cell r="AN52">
            <v>1243.2</v>
          </cell>
          <cell r="AO52" t="e">
            <v>#N/A</v>
          </cell>
          <cell r="AQ52">
            <v>10.196097036260392</v>
          </cell>
          <cell r="AR52" t="e">
            <v>#N/A</v>
          </cell>
          <cell r="AT52">
            <v>10.148749267797374</v>
          </cell>
          <cell r="AU52" t="e">
            <v>#N/A</v>
          </cell>
          <cell r="AW52">
            <v>126472</v>
          </cell>
          <cell r="AX52" t="e">
            <v>#N/A</v>
          </cell>
          <cell r="AZ52">
            <v>510269</v>
          </cell>
          <cell r="BA52" t="e">
            <v>#N/A</v>
          </cell>
          <cell r="BC52">
            <v>105.3</v>
          </cell>
          <cell r="BD52" t="e">
            <v>#N/A</v>
          </cell>
          <cell r="BF52">
            <v>98.6</v>
          </cell>
          <cell r="BG52" t="e">
            <v>#N/A</v>
          </cell>
          <cell r="BI52">
            <v>1280.49</v>
          </cell>
          <cell r="BJ52" t="e">
            <v>#N/A</v>
          </cell>
          <cell r="BL52">
            <v>10.45316276538116</v>
          </cell>
          <cell r="BM52" t="e">
            <v>#N/A</v>
          </cell>
          <cell r="BO52">
            <v>1225.71</v>
          </cell>
          <cell r="BP52" t="e">
            <v>#N/A</v>
          </cell>
          <cell r="BR52">
            <v>10.005971255656306</v>
          </cell>
          <cell r="BS52" t="e">
            <v>#N/A</v>
          </cell>
          <cell r="BU52">
            <v>76.22</v>
          </cell>
          <cell r="BV52" t="e">
            <v>#N/A</v>
          </cell>
          <cell r="BX52">
            <v>105.64</v>
          </cell>
          <cell r="BY52" t="e">
            <v>#N/A</v>
          </cell>
          <cell r="CA52">
            <v>81.459999999999994</v>
          </cell>
          <cell r="CB52" t="e">
            <v>#N/A</v>
          </cell>
          <cell r="CD52">
            <v>100.31</v>
          </cell>
          <cell r="CE52" t="e">
            <v>#N/A</v>
          </cell>
          <cell r="CG52">
            <v>77.88</v>
          </cell>
          <cell r="CH52" t="e">
            <v>#N/A</v>
          </cell>
          <cell r="CJ52">
            <v>98.01</v>
          </cell>
          <cell r="CK52" t="e">
            <v>#N/A</v>
          </cell>
          <cell r="CM52">
            <v>79.16</v>
          </cell>
          <cell r="CN52" t="e">
            <v>#N/A</v>
          </cell>
          <cell r="CP52">
            <v>109.22</v>
          </cell>
          <cell r="CQ52" t="e">
            <v>#N/A</v>
          </cell>
          <cell r="CS52">
            <v>84.36</v>
          </cell>
          <cell r="CT52" t="e">
            <v>#N/A</v>
          </cell>
          <cell r="CV52">
            <v>106.45</v>
          </cell>
          <cell r="CW52" t="e">
            <v>#N/A</v>
          </cell>
          <cell r="CY52">
            <v>83.95</v>
          </cell>
          <cell r="CZ52" t="e">
            <v>#N/A</v>
          </cell>
          <cell r="DB52">
            <v>100.77</v>
          </cell>
          <cell r="DC52" t="e">
            <v>#N/A</v>
          </cell>
          <cell r="DE52">
            <v>96.5</v>
          </cell>
          <cell r="DF52" t="e">
            <v>#N/A</v>
          </cell>
          <cell r="DH52">
            <v>98.3</v>
          </cell>
          <cell r="DI52" t="e">
            <v>#N/A</v>
          </cell>
          <cell r="DL52" t="e">
            <v>#N/A</v>
          </cell>
          <cell r="DO52" t="e">
            <v>#N/A</v>
          </cell>
          <cell r="DQ52">
            <v>102.03</v>
          </cell>
          <cell r="DR52" t="e">
            <v>#N/A</v>
          </cell>
          <cell r="DT52">
            <v>78.5</v>
          </cell>
          <cell r="DU52" t="e">
            <v>#N/A</v>
          </cell>
        </row>
        <row r="53">
          <cell r="E53">
            <v>117.64069929999999</v>
          </cell>
          <cell r="G53" t="e">
            <v>#N/A</v>
          </cell>
          <cell r="I53">
            <v>36.4</v>
          </cell>
          <cell r="J53">
            <v>87</v>
          </cell>
          <cell r="K53" t="e">
            <v>#N/A</v>
          </cell>
          <cell r="M53">
            <v>97.5</v>
          </cell>
          <cell r="N53" t="e">
            <v>#N/A</v>
          </cell>
          <cell r="P53">
            <v>94.1</v>
          </cell>
          <cell r="Q53" t="e">
            <v>#N/A</v>
          </cell>
          <cell r="S53" t="e">
            <v>#N/A</v>
          </cell>
          <cell r="T53" t="e">
            <v>#N/A</v>
          </cell>
          <cell r="V53">
            <v>100</v>
          </cell>
          <cell r="W53" t="e">
            <v>#N/A</v>
          </cell>
          <cell r="Y53">
            <v>101</v>
          </cell>
          <cell r="Z53" t="e">
            <v>#N/A</v>
          </cell>
          <cell r="AB53">
            <v>6661</v>
          </cell>
          <cell r="AC53" t="e">
            <v>#N/A</v>
          </cell>
          <cell r="AE53">
            <v>2.5</v>
          </cell>
          <cell r="AF53" t="e">
            <v>#N/A</v>
          </cell>
          <cell r="AH53">
            <v>2.5</v>
          </cell>
          <cell r="AI53" t="e">
            <v>#N/A</v>
          </cell>
          <cell r="AK53">
            <v>774.1</v>
          </cell>
          <cell r="AL53" t="e">
            <v>#N/A</v>
          </cell>
          <cell r="AN53">
            <v>1147.3</v>
          </cell>
          <cell r="AO53" t="e">
            <v>#N/A</v>
          </cell>
          <cell r="AQ53">
            <v>6.5802056992702695</v>
          </cell>
          <cell r="AR53" t="e">
            <v>#N/A</v>
          </cell>
          <cell r="AT53">
            <v>9.7525771848246734</v>
          </cell>
          <cell r="AU53" t="e">
            <v>#N/A</v>
          </cell>
          <cell r="AW53">
            <v>126870</v>
          </cell>
          <cell r="AX53" t="e">
            <v>#N/A</v>
          </cell>
          <cell r="AZ53">
            <v>511340</v>
          </cell>
          <cell r="BA53" t="e">
            <v>#N/A</v>
          </cell>
          <cell r="BC53">
            <v>93.4</v>
          </cell>
          <cell r="BD53" t="e">
            <v>#N/A</v>
          </cell>
          <cell r="BF53">
            <v>98.4</v>
          </cell>
          <cell r="BG53" t="e">
            <v>#N/A</v>
          </cell>
          <cell r="BI53">
            <v>783.17</v>
          </cell>
          <cell r="BJ53" t="e">
            <v>#N/A</v>
          </cell>
          <cell r="BL53">
            <v>6.6573048669390218</v>
          </cell>
          <cell r="BM53" t="e">
            <v>#N/A</v>
          </cell>
          <cell r="BO53">
            <v>1013.16</v>
          </cell>
          <cell r="BP53" t="e">
            <v>#N/A</v>
          </cell>
          <cell r="BR53">
            <v>8.6123255474391769</v>
          </cell>
          <cell r="BS53" t="e">
            <v>#N/A</v>
          </cell>
          <cell r="BU53">
            <v>72.5</v>
          </cell>
          <cell r="BV53" t="e">
            <v>#N/A</v>
          </cell>
          <cell r="BX53">
            <v>91.42</v>
          </cell>
          <cell r="BY53" t="e">
            <v>#N/A</v>
          </cell>
          <cell r="CA53">
            <v>74.709999999999994</v>
          </cell>
          <cell r="CB53" t="e">
            <v>#N/A</v>
          </cell>
          <cell r="CD53">
            <v>81.72</v>
          </cell>
          <cell r="CE53" t="e">
            <v>#N/A</v>
          </cell>
          <cell r="CG53">
            <v>77.5</v>
          </cell>
          <cell r="CH53" t="e">
            <v>#N/A</v>
          </cell>
          <cell r="CJ53">
            <v>92.59</v>
          </cell>
          <cell r="CK53" t="e">
            <v>#N/A</v>
          </cell>
          <cell r="CM53">
            <v>80.22</v>
          </cell>
          <cell r="CN53" t="e">
            <v>#N/A</v>
          </cell>
          <cell r="CP53">
            <v>94.85</v>
          </cell>
          <cell r="CQ53" t="e">
            <v>#N/A</v>
          </cell>
          <cell r="CS53">
            <v>83.5</v>
          </cell>
          <cell r="CT53" t="e">
            <v>#N/A</v>
          </cell>
          <cell r="CV53">
            <v>90.09</v>
          </cell>
          <cell r="CW53" t="e">
            <v>#N/A</v>
          </cell>
          <cell r="CY53">
            <v>81.69</v>
          </cell>
          <cell r="CZ53" t="e">
            <v>#N/A</v>
          </cell>
          <cell r="DB53">
            <v>84.68</v>
          </cell>
          <cell r="DC53" t="e">
            <v>#N/A</v>
          </cell>
          <cell r="DE53">
            <v>96.7</v>
          </cell>
          <cell r="DF53" t="e">
            <v>#N/A</v>
          </cell>
          <cell r="DH53">
            <v>98.2</v>
          </cell>
          <cell r="DI53" t="e">
            <v>#N/A</v>
          </cell>
          <cell r="DL53" t="e">
            <v>#N/A</v>
          </cell>
          <cell r="DO53" t="e">
            <v>#N/A</v>
          </cell>
          <cell r="DQ53">
            <v>86.4</v>
          </cell>
          <cell r="DR53" t="e">
            <v>#N/A</v>
          </cell>
          <cell r="DT53">
            <v>79.459999999999994</v>
          </cell>
          <cell r="DU53" t="e">
            <v>#N/A</v>
          </cell>
        </row>
        <row r="54">
          <cell r="E54">
            <v>124.26251329999999</v>
          </cell>
          <cell r="G54" t="e">
            <v>#N/A</v>
          </cell>
          <cell r="I54">
            <v>45.5</v>
          </cell>
          <cell r="J54">
            <v>87.9</v>
          </cell>
          <cell r="K54" t="e">
            <v>#N/A</v>
          </cell>
          <cell r="M54">
            <v>97.4</v>
          </cell>
          <cell r="N54" t="e">
            <v>#N/A</v>
          </cell>
          <cell r="P54">
            <v>95.6</v>
          </cell>
          <cell r="Q54" t="e">
            <v>#N/A</v>
          </cell>
          <cell r="S54" t="e">
            <v>#N/A</v>
          </cell>
          <cell r="T54" t="e">
            <v>#N/A</v>
          </cell>
          <cell r="V54">
            <v>100.1</v>
          </cell>
          <cell r="W54" t="e">
            <v>#N/A</v>
          </cell>
          <cell r="Y54">
            <v>100.9</v>
          </cell>
          <cell r="Z54" t="e">
            <v>#N/A</v>
          </cell>
          <cell r="AB54">
            <v>6665</v>
          </cell>
          <cell r="AC54" t="e">
            <v>#N/A</v>
          </cell>
          <cell r="AE54">
            <v>2.6</v>
          </cell>
          <cell r="AF54" t="e">
            <v>#N/A</v>
          </cell>
          <cell r="AH54">
            <v>2.6</v>
          </cell>
          <cell r="AI54" t="e">
            <v>#N/A</v>
          </cell>
          <cell r="AK54">
            <v>1381.2</v>
          </cell>
          <cell r="AL54" t="e">
            <v>#N/A</v>
          </cell>
          <cell r="AN54">
            <v>1152.4000000000001</v>
          </cell>
          <cell r="AO54" t="e">
            <v>#N/A</v>
          </cell>
          <cell r="AQ54">
            <v>11.115178369726408</v>
          </cell>
          <cell r="AR54" t="e">
            <v>#N/A</v>
          </cell>
          <cell r="AT54">
            <v>9.2739151124187043</v>
          </cell>
          <cell r="AU54" t="e">
            <v>#N/A</v>
          </cell>
          <cell r="AW54">
            <v>126112</v>
          </cell>
          <cell r="AX54" t="e">
            <v>#N/A</v>
          </cell>
          <cell r="AZ54">
            <v>511225</v>
          </cell>
          <cell r="BA54" t="e">
            <v>#N/A</v>
          </cell>
          <cell r="BC54">
            <v>93.5</v>
          </cell>
          <cell r="BD54" t="e">
            <v>#N/A</v>
          </cell>
          <cell r="BF54">
            <v>99.2</v>
          </cell>
          <cell r="BG54" t="e">
            <v>#N/A</v>
          </cell>
          <cell r="BI54">
            <v>1308.54</v>
          </cell>
          <cell r="BJ54" t="e">
            <v>#N/A</v>
          </cell>
          <cell r="BL54">
            <v>10.530448525862868</v>
          </cell>
          <cell r="BM54" t="e">
            <v>#N/A</v>
          </cell>
          <cell r="BO54">
            <v>1058.1500000000001</v>
          </cell>
          <cell r="BP54" t="e">
            <v>#N/A</v>
          </cell>
          <cell r="BR54">
            <v>8.5154401910845632</v>
          </cell>
          <cell r="BS54" t="e">
            <v>#N/A</v>
          </cell>
          <cell r="BU54">
            <v>69.55</v>
          </cell>
          <cell r="BV54" t="e">
            <v>#N/A</v>
          </cell>
          <cell r="BX54">
            <v>112.87</v>
          </cell>
          <cell r="BY54" t="e">
            <v>#N/A</v>
          </cell>
          <cell r="CA54">
            <v>71.400000000000006</v>
          </cell>
          <cell r="CB54" t="e">
            <v>#N/A</v>
          </cell>
          <cell r="CD54">
            <v>107.18</v>
          </cell>
          <cell r="CE54" t="e">
            <v>#N/A</v>
          </cell>
          <cell r="CG54">
            <v>82.51</v>
          </cell>
          <cell r="CH54" t="e">
            <v>#N/A</v>
          </cell>
          <cell r="CJ54">
            <v>96.43</v>
          </cell>
          <cell r="CK54" t="e">
            <v>#N/A</v>
          </cell>
          <cell r="CM54">
            <v>77.510000000000005</v>
          </cell>
          <cell r="CN54" t="e">
            <v>#N/A</v>
          </cell>
          <cell r="CP54">
            <v>114</v>
          </cell>
          <cell r="CQ54" t="e">
            <v>#N/A</v>
          </cell>
          <cell r="CS54">
            <v>80.180000000000007</v>
          </cell>
          <cell r="CT54" t="e">
            <v>#N/A</v>
          </cell>
          <cell r="CV54">
            <v>112.9</v>
          </cell>
          <cell r="CW54" t="e">
            <v>#N/A</v>
          </cell>
          <cell r="CY54">
            <v>82.66</v>
          </cell>
          <cell r="CZ54" t="e">
            <v>#N/A</v>
          </cell>
          <cell r="DB54">
            <v>100.6</v>
          </cell>
          <cell r="DC54" t="e">
            <v>#N/A</v>
          </cell>
          <cell r="DE54">
            <v>96.8</v>
          </cell>
          <cell r="DF54" t="e">
            <v>#N/A</v>
          </cell>
          <cell r="DH54">
            <v>97.7</v>
          </cell>
          <cell r="DI54" t="e">
            <v>#N/A</v>
          </cell>
          <cell r="DL54" t="e">
            <v>#N/A</v>
          </cell>
          <cell r="DO54" t="e">
            <v>#N/A</v>
          </cell>
          <cell r="DQ54">
            <v>102.87</v>
          </cell>
          <cell r="DR54" t="e">
            <v>#N/A</v>
          </cell>
          <cell r="DT54">
            <v>81.78</v>
          </cell>
          <cell r="DU54" t="e">
            <v>#N/A</v>
          </cell>
        </row>
        <row r="55">
          <cell r="E55">
            <v>124.47138820000001</v>
          </cell>
          <cell r="G55" t="e">
            <v>#N/A</v>
          </cell>
          <cell r="I55">
            <v>63.6</v>
          </cell>
          <cell r="J55">
            <v>87.1</v>
          </cell>
          <cell r="K55" t="e">
            <v>#N/A</v>
          </cell>
          <cell r="M55">
            <v>94.6</v>
          </cell>
          <cell r="N55" t="e">
            <v>#N/A</v>
          </cell>
          <cell r="P55">
            <v>94.2</v>
          </cell>
          <cell r="Q55" t="e">
            <v>#N/A</v>
          </cell>
          <cell r="S55" t="e">
            <v>#N/A</v>
          </cell>
          <cell r="T55" t="e">
            <v>#N/A</v>
          </cell>
          <cell r="V55">
            <v>100</v>
          </cell>
          <cell r="W55" t="e">
            <v>#N/A</v>
          </cell>
          <cell r="Y55">
            <v>100.7</v>
          </cell>
          <cell r="Z55" t="e">
            <v>#N/A</v>
          </cell>
          <cell r="AB55">
            <v>6677</v>
          </cell>
          <cell r="AC55" t="e">
            <v>#N/A</v>
          </cell>
          <cell r="AE55">
            <v>2.6</v>
          </cell>
          <cell r="AF55" t="e">
            <v>#N/A</v>
          </cell>
          <cell r="AH55">
            <v>2.7</v>
          </cell>
          <cell r="AI55" t="e">
            <v>#N/A</v>
          </cell>
          <cell r="AK55">
            <v>1207</v>
          </cell>
          <cell r="AL55" t="e">
            <v>#N/A</v>
          </cell>
          <cell r="AN55">
            <v>1275.7</v>
          </cell>
          <cell r="AO55" t="e">
            <v>#N/A</v>
          </cell>
          <cell r="AQ55">
            <v>9.6970076212261596</v>
          </cell>
          <cell r="AR55" t="e">
            <v>#N/A</v>
          </cell>
          <cell r="AT55">
            <v>10.248941692127765</v>
          </cell>
          <cell r="AU55" t="e">
            <v>#N/A</v>
          </cell>
          <cell r="AW55">
            <v>127337</v>
          </cell>
          <cell r="AX55" t="e">
            <v>#N/A</v>
          </cell>
          <cell r="AZ55">
            <v>511571</v>
          </cell>
          <cell r="BA55" t="e">
            <v>#N/A</v>
          </cell>
          <cell r="BC55">
            <v>97.6</v>
          </cell>
          <cell r="BD55" t="e">
            <v>#N/A</v>
          </cell>
          <cell r="BF55">
            <v>99.4</v>
          </cell>
          <cell r="BG55" t="e">
            <v>#N/A</v>
          </cell>
          <cell r="BI55">
            <v>1157.53</v>
          </cell>
          <cell r="BJ55" t="e">
            <v>#N/A</v>
          </cell>
          <cell r="BL55">
            <v>9.2995668863280176</v>
          </cell>
          <cell r="BM55" t="e">
            <v>#N/A</v>
          </cell>
          <cell r="BO55">
            <v>1163.24</v>
          </cell>
          <cell r="BP55" t="e">
            <v>#N/A</v>
          </cell>
          <cell r="BR55">
            <v>9.3454408826140174</v>
          </cell>
          <cell r="BS55" t="e">
            <v>#N/A</v>
          </cell>
          <cell r="BU55">
            <v>71.11</v>
          </cell>
          <cell r="BV55" t="e">
            <v>#N/A</v>
          </cell>
          <cell r="BX55">
            <v>100.61</v>
          </cell>
          <cell r="BY55" t="e">
            <v>#N/A</v>
          </cell>
          <cell r="CA55">
            <v>76.489999999999995</v>
          </cell>
          <cell r="CB55" t="e">
            <v>#N/A</v>
          </cell>
          <cell r="CD55">
            <v>97.13</v>
          </cell>
          <cell r="CE55" t="e">
            <v>#N/A</v>
          </cell>
          <cell r="CG55">
            <v>76.59</v>
          </cell>
          <cell r="CH55" t="e">
            <v>#N/A</v>
          </cell>
          <cell r="CJ55">
            <v>95.31</v>
          </cell>
          <cell r="CK55" t="e">
            <v>#N/A</v>
          </cell>
          <cell r="CM55">
            <v>75.95</v>
          </cell>
          <cell r="CN55" t="e">
            <v>#N/A</v>
          </cell>
          <cell r="CP55">
            <v>107.39</v>
          </cell>
          <cell r="CQ55" t="e">
            <v>#N/A</v>
          </cell>
          <cell r="CS55">
            <v>78.680000000000007</v>
          </cell>
          <cell r="CT55" t="e">
            <v>#N/A</v>
          </cell>
          <cell r="CV55">
            <v>106.8</v>
          </cell>
          <cell r="CW55" t="e">
            <v>#N/A</v>
          </cell>
          <cell r="CY55">
            <v>82.23</v>
          </cell>
          <cell r="CZ55" t="e">
            <v>#N/A</v>
          </cell>
          <cell r="DB55">
            <v>95.91</v>
          </cell>
          <cell r="DC55" t="e">
            <v>#N/A</v>
          </cell>
          <cell r="DE55">
            <v>96.9</v>
          </cell>
          <cell r="DF55" t="e">
            <v>#N/A</v>
          </cell>
          <cell r="DH55">
            <v>97.6</v>
          </cell>
          <cell r="DI55" t="e">
            <v>#N/A</v>
          </cell>
          <cell r="DL55" t="e">
            <v>#N/A</v>
          </cell>
          <cell r="DO55" t="e">
            <v>#N/A</v>
          </cell>
          <cell r="DQ55">
            <v>96.37</v>
          </cell>
          <cell r="DR55" t="e">
            <v>#N/A</v>
          </cell>
          <cell r="DT55">
            <v>80.010000000000005</v>
          </cell>
          <cell r="DU55" t="e">
            <v>#N/A</v>
          </cell>
        </row>
        <row r="56">
          <cell r="E56">
            <v>121.7478315</v>
          </cell>
          <cell r="G56" t="e">
            <v>#N/A</v>
          </cell>
          <cell r="I56">
            <v>68.2</v>
          </cell>
          <cell r="J56">
            <v>87.3</v>
          </cell>
          <cell r="K56" t="e">
            <v>#N/A</v>
          </cell>
          <cell r="M56">
            <v>95.5</v>
          </cell>
          <cell r="N56" t="e">
            <v>#N/A</v>
          </cell>
          <cell r="P56">
            <v>94.6</v>
          </cell>
          <cell r="Q56" t="e">
            <v>#N/A</v>
          </cell>
          <cell r="S56" t="e">
            <v>#N/A</v>
          </cell>
          <cell r="T56" t="e">
            <v>#N/A</v>
          </cell>
          <cell r="V56">
            <v>99.4</v>
          </cell>
          <cell r="W56" t="e">
            <v>#N/A</v>
          </cell>
          <cell r="Y56">
            <v>100.6</v>
          </cell>
          <cell r="Z56" t="e">
            <v>#N/A</v>
          </cell>
          <cell r="AB56">
            <v>6659</v>
          </cell>
          <cell r="AC56" t="e">
            <v>#N/A</v>
          </cell>
          <cell r="AE56">
            <v>2.6</v>
          </cell>
          <cell r="AF56" t="e">
            <v>#N/A</v>
          </cell>
          <cell r="AH56">
            <v>2.7</v>
          </cell>
          <cell r="AI56" t="e">
            <v>#N/A</v>
          </cell>
          <cell r="AK56">
            <v>896.7</v>
          </cell>
          <cell r="AL56" t="e">
            <v>#N/A</v>
          </cell>
          <cell r="AN56">
            <v>1006.9</v>
          </cell>
          <cell r="AO56" t="e">
            <v>#N/A</v>
          </cell>
          <cell r="AQ56">
            <v>7.3652235851116581</v>
          </cell>
          <cell r="AR56" t="e">
            <v>#N/A</v>
          </cell>
          <cell r="AT56">
            <v>8.2703731770368325</v>
          </cell>
          <cell r="AU56" t="e">
            <v>#N/A</v>
          </cell>
          <cell r="AW56">
            <v>127335</v>
          </cell>
          <cell r="AX56" t="e">
            <v>#N/A</v>
          </cell>
          <cell r="AZ56">
            <v>511097</v>
          </cell>
          <cell r="BA56" t="e">
            <v>#N/A</v>
          </cell>
          <cell r="BC56">
            <v>96.3</v>
          </cell>
          <cell r="BD56" t="e">
            <v>#N/A</v>
          </cell>
          <cell r="BF56">
            <v>98.7</v>
          </cell>
          <cell r="BG56" t="e">
            <v>#N/A</v>
          </cell>
          <cell r="BI56">
            <v>798.42</v>
          </cell>
          <cell r="BJ56" t="e">
            <v>#N/A</v>
          </cell>
          <cell r="BL56">
            <v>6.5579812811696767</v>
          </cell>
          <cell r="BM56" t="e">
            <v>#N/A</v>
          </cell>
          <cell r="BO56">
            <v>961.33</v>
          </cell>
          <cell r="BP56" t="e">
            <v>#N/A</v>
          </cell>
          <cell r="BR56">
            <v>7.8960749292688632</v>
          </cell>
          <cell r="BS56" t="e">
            <v>#N/A</v>
          </cell>
          <cell r="BU56">
            <v>82.12</v>
          </cell>
          <cell r="BV56" t="e">
            <v>#N/A</v>
          </cell>
          <cell r="BX56">
            <v>86.27</v>
          </cell>
          <cell r="BY56" t="e">
            <v>#N/A</v>
          </cell>
          <cell r="CA56">
            <v>84.89</v>
          </cell>
          <cell r="CB56" t="e">
            <v>#N/A</v>
          </cell>
          <cell r="CD56">
            <v>80.959999999999994</v>
          </cell>
          <cell r="CE56" t="e">
            <v>#N/A</v>
          </cell>
          <cell r="CG56">
            <v>81.040000000000006</v>
          </cell>
          <cell r="CH56" t="e">
            <v>#N/A</v>
          </cell>
          <cell r="CJ56">
            <v>90.41</v>
          </cell>
          <cell r="CK56" t="e">
            <v>#N/A</v>
          </cell>
          <cell r="CM56">
            <v>78.91</v>
          </cell>
          <cell r="CN56" t="e">
            <v>#N/A</v>
          </cell>
          <cell r="CP56">
            <v>100.21</v>
          </cell>
          <cell r="CQ56" t="e">
            <v>#N/A</v>
          </cell>
          <cell r="CS56">
            <v>83.29</v>
          </cell>
          <cell r="CT56" t="e">
            <v>#N/A</v>
          </cell>
          <cell r="CV56">
            <v>101.04</v>
          </cell>
          <cell r="CW56" t="e">
            <v>#N/A</v>
          </cell>
          <cell r="CY56">
            <v>86.16</v>
          </cell>
          <cell r="CZ56" t="e">
            <v>#N/A</v>
          </cell>
          <cell r="DB56">
            <v>88.52</v>
          </cell>
          <cell r="DC56" t="e">
            <v>#N/A</v>
          </cell>
          <cell r="DE56">
            <v>97</v>
          </cell>
          <cell r="DF56" t="e">
            <v>#N/A</v>
          </cell>
          <cell r="DH56">
            <v>98.2</v>
          </cell>
          <cell r="DI56" t="e">
            <v>#N/A</v>
          </cell>
          <cell r="DL56" t="e">
            <v>#N/A</v>
          </cell>
          <cell r="DO56" t="e">
            <v>#N/A</v>
          </cell>
          <cell r="DQ56">
            <v>88.59</v>
          </cell>
          <cell r="DR56" t="e">
            <v>#N/A</v>
          </cell>
          <cell r="DT56">
            <v>82.96</v>
          </cell>
          <cell r="DU56" t="e">
            <v>#N/A</v>
          </cell>
        </row>
        <row r="57">
          <cell r="E57">
            <v>124.12936620000001</v>
          </cell>
          <cell r="G57" t="e">
            <v>#N/A</v>
          </cell>
          <cell r="I57">
            <v>45.5</v>
          </cell>
          <cell r="J57">
            <v>88.1</v>
          </cell>
          <cell r="K57" t="e">
            <v>#N/A</v>
          </cell>
          <cell r="M57">
            <v>94.2</v>
          </cell>
          <cell r="N57" t="e">
            <v>#N/A</v>
          </cell>
          <cell r="P57">
            <v>93.9</v>
          </cell>
          <cell r="Q57" t="e">
            <v>#N/A</v>
          </cell>
          <cell r="S57" t="e">
            <v>#N/A</v>
          </cell>
          <cell r="T57" t="e">
            <v>#N/A</v>
          </cell>
          <cell r="V57">
            <v>99.5</v>
          </cell>
          <cell r="W57" t="e">
            <v>#N/A</v>
          </cell>
          <cell r="Y57">
            <v>100.4</v>
          </cell>
          <cell r="Z57" t="e">
            <v>#N/A</v>
          </cell>
          <cell r="AB57">
            <v>6607</v>
          </cell>
          <cell r="AC57" t="e">
            <v>#N/A</v>
          </cell>
          <cell r="AE57">
            <v>2.6</v>
          </cell>
          <cell r="AF57" t="e">
            <v>#N/A</v>
          </cell>
          <cell r="AH57">
            <v>2.8</v>
          </cell>
          <cell r="AI57" t="e">
            <v>#N/A</v>
          </cell>
          <cell r="AK57">
            <v>1433.6</v>
          </cell>
          <cell r="AL57" t="e">
            <v>#N/A</v>
          </cell>
          <cell r="AN57">
            <v>1154.8</v>
          </cell>
          <cell r="AO57" t="e">
            <v>#N/A</v>
          </cell>
          <cell r="AQ57">
            <v>11.549241278571838</v>
          </cell>
          <cell r="AR57" t="e">
            <v>#N/A</v>
          </cell>
          <cell r="AT57">
            <v>9.3031974250102945</v>
          </cell>
          <cell r="AU57" t="e">
            <v>#N/A</v>
          </cell>
          <cell r="AW57">
            <v>128907</v>
          </cell>
          <cell r="AX57" t="e">
            <v>#N/A</v>
          </cell>
          <cell r="AZ57">
            <v>511480</v>
          </cell>
          <cell r="BA57" t="e">
            <v>#N/A</v>
          </cell>
          <cell r="BC57">
            <v>122.5</v>
          </cell>
          <cell r="BD57" t="e">
            <v>#N/A</v>
          </cell>
          <cell r="BF57">
            <v>98.8</v>
          </cell>
          <cell r="BG57" t="e">
            <v>#N/A</v>
          </cell>
          <cell r="BI57">
            <v>1406.66</v>
          </cell>
          <cell r="BJ57" t="e">
            <v>#N/A</v>
          </cell>
          <cell r="BL57">
            <v>11.332209637915641</v>
          </cell>
          <cell r="BM57" t="e">
            <v>#N/A</v>
          </cell>
          <cell r="BO57">
            <v>1130.95</v>
          </cell>
          <cell r="BP57" t="e">
            <v>#N/A</v>
          </cell>
          <cell r="BR57">
            <v>9.1110591685273583</v>
          </cell>
          <cell r="BS57" t="e">
            <v>#N/A</v>
          </cell>
          <cell r="BU57">
            <v>72.239999999999995</v>
          </cell>
          <cell r="BV57" t="e">
            <v>#N/A</v>
          </cell>
          <cell r="BX57">
            <v>101.23</v>
          </cell>
          <cell r="BY57" t="e">
            <v>#N/A</v>
          </cell>
          <cell r="CA57">
            <v>72.34</v>
          </cell>
          <cell r="CB57" t="e">
            <v>#N/A</v>
          </cell>
          <cell r="CD57">
            <v>98.53</v>
          </cell>
          <cell r="CE57" t="e">
            <v>#N/A</v>
          </cell>
          <cell r="CG57">
            <v>81.67</v>
          </cell>
          <cell r="CH57" t="e">
            <v>#N/A</v>
          </cell>
          <cell r="CJ57">
            <v>93.79</v>
          </cell>
          <cell r="CK57" t="e">
            <v>#N/A</v>
          </cell>
          <cell r="CM57">
            <v>81.459999999999994</v>
          </cell>
          <cell r="CN57" t="e">
            <v>#N/A</v>
          </cell>
          <cell r="CP57">
            <v>109.79</v>
          </cell>
          <cell r="CQ57" t="e">
            <v>#N/A</v>
          </cell>
          <cell r="CS57">
            <v>83.18</v>
          </cell>
          <cell r="CT57" t="e">
            <v>#N/A</v>
          </cell>
          <cell r="CV57">
            <v>113.71</v>
          </cell>
          <cell r="CW57" t="e">
            <v>#N/A</v>
          </cell>
          <cell r="CY57">
            <v>81.709999999999994</v>
          </cell>
          <cell r="CZ57" t="e">
            <v>#N/A</v>
          </cell>
          <cell r="DB57">
            <v>102.71</v>
          </cell>
          <cell r="DC57" t="e">
            <v>#N/A</v>
          </cell>
          <cell r="DE57">
            <v>97.1</v>
          </cell>
          <cell r="DF57" t="e">
            <v>#N/A</v>
          </cell>
          <cell r="DH57">
            <v>98.3</v>
          </cell>
          <cell r="DI57" t="e">
            <v>#N/A</v>
          </cell>
          <cell r="DL57" t="e">
            <v>#N/A</v>
          </cell>
          <cell r="DO57" t="e">
            <v>#N/A</v>
          </cell>
          <cell r="DQ57">
            <v>100.97</v>
          </cell>
          <cell r="DR57" t="e">
            <v>#N/A</v>
          </cell>
          <cell r="DT57">
            <v>80.16</v>
          </cell>
          <cell r="DU57" t="e">
            <v>#N/A</v>
          </cell>
        </row>
        <row r="58">
          <cell r="E58">
            <v>124.10042610000001</v>
          </cell>
          <cell r="G58" t="e">
            <v>#N/A</v>
          </cell>
          <cell r="I58">
            <v>63.6</v>
          </cell>
          <cell r="J58">
            <v>89.3</v>
          </cell>
          <cell r="K58" t="e">
            <v>#N/A</v>
          </cell>
          <cell r="M58">
            <v>95</v>
          </cell>
          <cell r="N58" t="e">
            <v>#N/A</v>
          </cell>
          <cell r="P58">
            <v>94.6</v>
          </cell>
          <cell r="Q58" t="e">
            <v>#N/A</v>
          </cell>
          <cell r="S58" t="e">
            <v>#N/A</v>
          </cell>
          <cell r="T58" t="e">
            <v>#N/A</v>
          </cell>
          <cell r="V58">
            <v>99.6</v>
          </cell>
          <cell r="W58" t="e">
            <v>#N/A</v>
          </cell>
          <cell r="Y58">
            <v>100</v>
          </cell>
          <cell r="Z58" t="e">
            <v>#N/A</v>
          </cell>
          <cell r="AB58">
            <v>6509</v>
          </cell>
          <cell r="AC58" t="e">
            <v>#N/A</v>
          </cell>
          <cell r="AE58">
            <v>2.8</v>
          </cell>
          <cell r="AF58" t="e">
            <v>#N/A</v>
          </cell>
          <cell r="AH58">
            <v>2.8</v>
          </cell>
          <cell r="AI58" t="e">
            <v>#N/A</v>
          </cell>
          <cell r="AK58">
            <v>777.3</v>
          </cell>
          <cell r="AL58" t="e">
            <v>#N/A</v>
          </cell>
          <cell r="AN58">
            <v>1412.2</v>
          </cell>
          <cell r="AO58" t="e">
            <v>#N/A</v>
          </cell>
          <cell r="AQ58">
            <v>6.2634756739163198</v>
          </cell>
          <cell r="AR58" t="e">
            <v>#N/A</v>
          </cell>
          <cell r="AT58">
            <v>11.379493563237652</v>
          </cell>
          <cell r="AU58" t="e">
            <v>#N/A</v>
          </cell>
          <cell r="AW58">
            <v>129201</v>
          </cell>
          <cell r="AX58" t="e">
            <v>#N/A</v>
          </cell>
          <cell r="AZ58">
            <v>512522</v>
          </cell>
          <cell r="BA58" t="e">
            <v>#N/A</v>
          </cell>
          <cell r="BC58">
            <v>93</v>
          </cell>
          <cell r="BD58" t="e">
            <v>#N/A</v>
          </cell>
          <cell r="BF58">
            <v>99</v>
          </cell>
          <cell r="BG58" t="e">
            <v>#N/A</v>
          </cell>
          <cell r="BI58">
            <v>678.51</v>
          </cell>
          <cell r="BJ58" t="e">
            <v>#N/A</v>
          </cell>
          <cell r="BL58">
            <v>5.4674268358535469</v>
          </cell>
          <cell r="BM58" t="e">
            <v>#N/A</v>
          </cell>
          <cell r="BO58">
            <v>1171.29</v>
          </cell>
          <cell r="BP58" t="e">
            <v>#N/A</v>
          </cell>
          <cell r="BR58">
            <v>9.4382431777967923</v>
          </cell>
          <cell r="BS58" t="e">
            <v>#N/A</v>
          </cell>
          <cell r="BU58">
            <v>76.05</v>
          </cell>
          <cell r="BV58" t="e">
            <v>#N/A</v>
          </cell>
          <cell r="BX58">
            <v>90.2</v>
          </cell>
          <cell r="BY58" t="e">
            <v>#N/A</v>
          </cell>
          <cell r="CA58">
            <v>76.959999999999994</v>
          </cell>
          <cell r="CB58" t="e">
            <v>#N/A</v>
          </cell>
          <cell r="CD58">
            <v>93.05</v>
          </cell>
          <cell r="CE58" t="e">
            <v>#N/A</v>
          </cell>
          <cell r="CG58">
            <v>83.47</v>
          </cell>
          <cell r="CH58" t="e">
            <v>#N/A</v>
          </cell>
          <cell r="CJ58">
            <v>96.12</v>
          </cell>
          <cell r="CK58" t="e">
            <v>#N/A</v>
          </cell>
          <cell r="CM58">
            <v>82.2</v>
          </cell>
          <cell r="CN58" t="e">
            <v>#N/A</v>
          </cell>
          <cell r="CP58">
            <v>87.78</v>
          </cell>
          <cell r="CQ58" t="e">
            <v>#N/A</v>
          </cell>
          <cell r="CS58">
            <v>90.15</v>
          </cell>
          <cell r="CT58" t="e">
            <v>#N/A</v>
          </cell>
          <cell r="CV58">
            <v>92.97</v>
          </cell>
          <cell r="CW58" t="e">
            <v>#N/A</v>
          </cell>
          <cell r="CY58">
            <v>84.76</v>
          </cell>
          <cell r="CZ58" t="e">
            <v>#N/A</v>
          </cell>
          <cell r="DB58">
            <v>83.99</v>
          </cell>
          <cell r="DC58" t="e">
            <v>#N/A</v>
          </cell>
          <cell r="DE58">
            <v>97.7</v>
          </cell>
          <cell r="DF58" t="e">
            <v>#N/A</v>
          </cell>
          <cell r="DH58">
            <v>98.8</v>
          </cell>
          <cell r="DI58" t="e">
            <v>#N/A</v>
          </cell>
          <cell r="DL58" t="e">
            <v>#N/A</v>
          </cell>
          <cell r="DO58" t="e">
            <v>#N/A</v>
          </cell>
          <cell r="DQ58">
            <v>80.06</v>
          </cell>
          <cell r="DR58" t="e">
            <v>#N/A</v>
          </cell>
          <cell r="DT58">
            <v>81.459999999999994</v>
          </cell>
          <cell r="DU58" t="e">
            <v>#N/A</v>
          </cell>
        </row>
        <row r="59">
          <cell r="E59">
            <v>118.8027206</v>
          </cell>
          <cell r="G59" t="e">
            <v>#N/A</v>
          </cell>
          <cell r="I59">
            <v>40.9</v>
          </cell>
          <cell r="J59">
            <v>88.9</v>
          </cell>
          <cell r="K59" t="e">
            <v>#N/A</v>
          </cell>
          <cell r="M59">
            <v>94.6</v>
          </cell>
          <cell r="N59" t="e">
            <v>#N/A</v>
          </cell>
          <cell r="P59">
            <v>93.4</v>
          </cell>
          <cell r="Q59" t="e">
            <v>#N/A</v>
          </cell>
          <cell r="S59" t="e">
            <v>#N/A</v>
          </cell>
          <cell r="T59" t="e">
            <v>#N/A</v>
          </cell>
          <cell r="V59">
            <v>99.6</v>
          </cell>
          <cell r="W59" t="e">
            <v>#N/A</v>
          </cell>
          <cell r="Y59">
            <v>99.5</v>
          </cell>
          <cell r="Z59" t="e">
            <v>#N/A</v>
          </cell>
          <cell r="AB59">
            <v>6497</v>
          </cell>
          <cell r="AC59" t="e">
            <v>#N/A</v>
          </cell>
          <cell r="AE59">
            <v>3</v>
          </cell>
          <cell r="AF59" t="e">
            <v>#N/A</v>
          </cell>
          <cell r="AH59">
            <v>2.9</v>
          </cell>
          <cell r="AI59" t="e">
            <v>#N/A</v>
          </cell>
          <cell r="AK59">
            <v>1287.7</v>
          </cell>
          <cell r="AL59" t="e">
            <v>#N/A</v>
          </cell>
          <cell r="AN59">
            <v>1218.4000000000001</v>
          </cell>
          <cell r="AO59" t="e">
            <v>#N/A</v>
          </cell>
          <cell r="AQ59">
            <v>10.838977369344857</v>
          </cell>
          <cell r="AR59" t="e">
            <v>#N/A</v>
          </cell>
          <cell r="AT59">
            <v>10.255657394431758</v>
          </cell>
          <cell r="AU59" t="e">
            <v>#N/A</v>
          </cell>
          <cell r="AW59">
            <v>130180</v>
          </cell>
          <cell r="AX59" t="e">
            <v>#N/A</v>
          </cell>
          <cell r="AZ59">
            <v>513047</v>
          </cell>
          <cell r="BA59" t="e">
            <v>#N/A</v>
          </cell>
          <cell r="BC59">
            <v>86.9</v>
          </cell>
          <cell r="BD59" t="e">
            <v>#N/A</v>
          </cell>
          <cell r="BF59">
            <v>98.8</v>
          </cell>
          <cell r="BG59" t="e">
            <v>#N/A</v>
          </cell>
          <cell r="BI59">
            <v>1183.07</v>
          </cell>
          <cell r="BJ59" t="e">
            <v>#N/A</v>
          </cell>
          <cell r="BL59">
            <v>9.9582736323295951</v>
          </cell>
          <cell r="BM59" t="e">
            <v>#N/A</v>
          </cell>
          <cell r="BO59">
            <v>1078.54</v>
          </cell>
          <cell r="BP59" t="e">
            <v>#N/A</v>
          </cell>
          <cell r="BR59">
            <v>9.0784116268798645</v>
          </cell>
          <cell r="BS59" t="e">
            <v>#N/A</v>
          </cell>
          <cell r="BU59">
            <v>68.510000000000005</v>
          </cell>
          <cell r="BV59" t="e">
            <v>#N/A</v>
          </cell>
          <cell r="BX59">
            <v>96.57</v>
          </cell>
          <cell r="BY59" t="e">
            <v>#N/A</v>
          </cell>
          <cell r="CA59">
            <v>69.38</v>
          </cell>
          <cell r="CB59" t="e">
            <v>#N/A</v>
          </cell>
          <cell r="CD59">
            <v>97.76</v>
          </cell>
          <cell r="CE59" t="e">
            <v>#N/A</v>
          </cell>
          <cell r="CG59">
            <v>84.2</v>
          </cell>
          <cell r="CH59" t="e">
            <v>#N/A</v>
          </cell>
          <cell r="CJ59">
            <v>92.76</v>
          </cell>
          <cell r="CK59" t="e">
            <v>#N/A</v>
          </cell>
          <cell r="CM59">
            <v>79.900000000000006</v>
          </cell>
          <cell r="CN59" t="e">
            <v>#N/A</v>
          </cell>
          <cell r="CP59">
            <v>98.73</v>
          </cell>
          <cell r="CQ59" t="e">
            <v>#N/A</v>
          </cell>
          <cell r="CS59">
            <v>87.25</v>
          </cell>
          <cell r="CT59" t="e">
            <v>#N/A</v>
          </cell>
          <cell r="CV59">
            <v>104.38</v>
          </cell>
          <cell r="CW59" t="e">
            <v>#N/A</v>
          </cell>
          <cell r="CY59">
            <v>77.67</v>
          </cell>
          <cell r="CZ59" t="e">
            <v>#N/A</v>
          </cell>
          <cell r="DB59">
            <v>93.18</v>
          </cell>
          <cell r="DC59" t="e">
            <v>#N/A</v>
          </cell>
          <cell r="DE59">
            <v>97.3</v>
          </cell>
          <cell r="DF59" t="e">
            <v>#N/A</v>
          </cell>
          <cell r="DH59">
            <v>97.9</v>
          </cell>
          <cell r="DI59" t="e">
            <v>#N/A</v>
          </cell>
          <cell r="DL59" t="e">
            <v>#N/A</v>
          </cell>
          <cell r="DO59" t="e">
            <v>#N/A</v>
          </cell>
          <cell r="DQ59">
            <v>89.19</v>
          </cell>
          <cell r="DR59" t="e">
            <v>#N/A</v>
          </cell>
          <cell r="DT59">
            <v>74.81</v>
          </cell>
          <cell r="DU59" t="e">
            <v>#N/A</v>
          </cell>
        </row>
        <row r="60">
          <cell r="E60">
            <v>120.0036499</v>
          </cell>
          <cell r="G60" t="e">
            <v>#N/A</v>
          </cell>
          <cell r="I60">
            <v>72.7</v>
          </cell>
          <cell r="J60">
            <v>91.8</v>
          </cell>
          <cell r="K60" t="e">
            <v>#N/A</v>
          </cell>
          <cell r="M60">
            <v>94.6</v>
          </cell>
          <cell r="N60" t="e">
            <v>#N/A</v>
          </cell>
          <cell r="P60">
            <v>95.4</v>
          </cell>
          <cell r="Q60" t="e">
            <v>#N/A</v>
          </cell>
          <cell r="S60" t="e">
            <v>#N/A</v>
          </cell>
          <cell r="T60" t="e">
            <v>#N/A</v>
          </cell>
          <cell r="V60">
            <v>100.1</v>
          </cell>
          <cell r="W60" t="e">
            <v>#N/A</v>
          </cell>
          <cell r="Y60">
            <v>99</v>
          </cell>
          <cell r="Z60" t="e">
            <v>#N/A</v>
          </cell>
          <cell r="AB60">
            <v>6573</v>
          </cell>
          <cell r="AC60" t="e">
            <v>#N/A</v>
          </cell>
          <cell r="AE60">
            <v>3.2</v>
          </cell>
          <cell r="AF60" t="e">
            <v>#N/A</v>
          </cell>
          <cell r="AH60">
            <v>2.9</v>
          </cell>
          <cell r="AI60" t="e">
            <v>#N/A</v>
          </cell>
          <cell r="AK60">
            <v>1777.2</v>
          </cell>
          <cell r="AL60" t="e">
            <v>#N/A</v>
          </cell>
          <cell r="AN60">
            <v>1149.2</v>
          </cell>
          <cell r="AO60" t="e">
            <v>#N/A</v>
          </cell>
          <cell r="AQ60">
            <v>14.809549555208987</v>
          </cell>
          <cell r="AR60" t="e">
            <v>#N/A</v>
          </cell>
          <cell r="AT60">
            <v>9.5763753932287692</v>
          </cell>
          <cell r="AU60" t="e">
            <v>#N/A</v>
          </cell>
          <cell r="AW60">
            <v>130843</v>
          </cell>
          <cell r="AX60" t="e">
            <v>#N/A</v>
          </cell>
          <cell r="AZ60">
            <v>513775</v>
          </cell>
          <cell r="BA60" t="e">
            <v>#N/A</v>
          </cell>
          <cell r="BC60">
            <v>105.5</v>
          </cell>
          <cell r="BD60" t="e">
            <v>#N/A</v>
          </cell>
          <cell r="BF60">
            <v>99.3</v>
          </cell>
          <cell r="BG60" t="e">
            <v>#N/A</v>
          </cell>
          <cell r="BI60">
            <v>1461.19</v>
          </cell>
          <cell r="BJ60" t="e">
            <v>#N/A</v>
          </cell>
          <cell r="BL60">
            <v>12.176212983668592</v>
          </cell>
          <cell r="BM60" t="e">
            <v>#N/A</v>
          </cell>
          <cell r="BO60">
            <v>1103.28</v>
          </cell>
          <cell r="BP60" t="e">
            <v>#N/A</v>
          </cell>
          <cell r="BR60">
            <v>9.1937203653336539</v>
          </cell>
          <cell r="BS60" t="e">
            <v>#N/A</v>
          </cell>
          <cell r="BU60">
            <v>86.37</v>
          </cell>
          <cell r="BV60" t="e">
            <v>#N/A</v>
          </cell>
          <cell r="BX60">
            <v>111.03</v>
          </cell>
          <cell r="BY60" t="e">
            <v>#N/A</v>
          </cell>
          <cell r="CA60">
            <v>86.43</v>
          </cell>
          <cell r="CB60" t="e">
            <v>#N/A</v>
          </cell>
          <cell r="CD60">
            <v>108.2</v>
          </cell>
          <cell r="CE60" t="e">
            <v>#N/A</v>
          </cell>
          <cell r="CG60">
            <v>84.94</v>
          </cell>
          <cell r="CH60" t="e">
            <v>#N/A</v>
          </cell>
          <cell r="CJ60">
            <v>94.5</v>
          </cell>
          <cell r="CK60" t="e">
            <v>#N/A</v>
          </cell>
          <cell r="CM60">
            <v>97.14</v>
          </cell>
          <cell r="CN60" t="e">
            <v>#N/A</v>
          </cell>
          <cell r="CP60">
            <v>113.21</v>
          </cell>
          <cell r="CQ60" t="e">
            <v>#N/A</v>
          </cell>
          <cell r="CS60">
            <v>102.26</v>
          </cell>
          <cell r="CT60" t="e">
            <v>#N/A</v>
          </cell>
          <cell r="CV60">
            <v>118.89</v>
          </cell>
          <cell r="CW60" t="e">
            <v>#N/A</v>
          </cell>
          <cell r="CY60">
            <v>90.46</v>
          </cell>
          <cell r="CZ60" t="e">
            <v>#N/A</v>
          </cell>
          <cell r="DB60">
            <v>110.94</v>
          </cell>
          <cell r="DC60" t="e">
            <v>#N/A</v>
          </cell>
          <cell r="DE60">
            <v>97.9</v>
          </cell>
          <cell r="DF60" t="e">
            <v>#N/A</v>
          </cell>
          <cell r="DH60">
            <v>97.9</v>
          </cell>
          <cell r="DI60" t="e">
            <v>#N/A</v>
          </cell>
          <cell r="DL60" t="e">
            <v>#N/A</v>
          </cell>
          <cell r="DO60" t="e">
            <v>#N/A</v>
          </cell>
          <cell r="DQ60">
            <v>106.83</v>
          </cell>
          <cell r="DR60" t="e">
            <v>#N/A</v>
          </cell>
          <cell r="DT60">
            <v>88.91</v>
          </cell>
          <cell r="DU60" t="e">
            <v>#N/A</v>
          </cell>
        </row>
        <row r="61">
          <cell r="E61">
            <v>117.76365610000001</v>
          </cell>
          <cell r="G61" t="e">
            <v>#N/A</v>
          </cell>
          <cell r="I61">
            <v>77.3</v>
          </cell>
          <cell r="J61">
            <v>93</v>
          </cell>
          <cell r="K61" t="e">
            <v>#N/A</v>
          </cell>
          <cell r="M61">
            <v>94.5</v>
          </cell>
          <cell r="N61" t="e">
            <v>#N/A</v>
          </cell>
          <cell r="P61">
            <v>95.1</v>
          </cell>
          <cell r="Q61" t="e">
            <v>#N/A</v>
          </cell>
          <cell r="S61" t="e">
            <v>#N/A</v>
          </cell>
          <cell r="T61" t="e">
            <v>#N/A</v>
          </cell>
          <cell r="V61">
            <v>100.3</v>
          </cell>
          <cell r="W61" t="e">
            <v>#N/A</v>
          </cell>
          <cell r="Y61">
            <v>101.2</v>
          </cell>
          <cell r="Z61" t="e">
            <v>#N/A</v>
          </cell>
          <cell r="AB61">
            <v>6690</v>
          </cell>
          <cell r="AC61" t="e">
            <v>#N/A</v>
          </cell>
          <cell r="AE61">
            <v>2.9</v>
          </cell>
          <cell r="AF61" t="e">
            <v>#N/A</v>
          </cell>
          <cell r="AH61">
            <v>2.8</v>
          </cell>
          <cell r="AI61" t="e">
            <v>#N/A</v>
          </cell>
          <cell r="AK61">
            <v>1440.9</v>
          </cell>
          <cell r="AL61" t="e">
            <v>#N/A</v>
          </cell>
          <cell r="AN61">
            <v>1254.7</v>
          </cell>
          <cell r="AO61" t="e">
            <v>#N/A</v>
          </cell>
          <cell r="AQ61">
            <v>12.235523655757152</v>
          </cell>
          <cell r="AR61" t="e">
            <v>#N/A</v>
          </cell>
          <cell r="AT61">
            <v>10.65439068004615</v>
          </cell>
          <cell r="AU61" t="e">
            <v>#N/A</v>
          </cell>
          <cell r="AW61">
            <v>132073</v>
          </cell>
          <cell r="AX61" t="e">
            <v>#N/A</v>
          </cell>
          <cell r="AZ61">
            <v>517626</v>
          </cell>
          <cell r="BA61" t="e">
            <v>#N/A</v>
          </cell>
          <cell r="BC61">
            <v>100</v>
          </cell>
          <cell r="BD61" t="e">
            <v>#N/A</v>
          </cell>
          <cell r="BF61">
            <v>99.2</v>
          </cell>
          <cell r="BG61" t="e">
            <v>#N/A</v>
          </cell>
          <cell r="BI61">
            <v>1157.83</v>
          </cell>
          <cell r="BJ61" t="e">
            <v>#N/A</v>
          </cell>
          <cell r="BL61">
            <v>9.8318109198038037</v>
          </cell>
          <cell r="BM61" t="e">
            <v>#N/A</v>
          </cell>
          <cell r="BO61">
            <v>1134.8800000000001</v>
          </cell>
          <cell r="BP61" t="e">
            <v>#N/A</v>
          </cell>
          <cell r="BR61">
            <v>9.6369290627008652</v>
          </cell>
          <cell r="BS61" t="e">
            <v>#N/A</v>
          </cell>
          <cell r="BU61">
            <v>75.53</v>
          </cell>
          <cell r="BV61" t="e">
            <v>#N/A</v>
          </cell>
          <cell r="BX61">
            <v>103.68</v>
          </cell>
          <cell r="BY61" t="e">
            <v>#N/A</v>
          </cell>
          <cell r="CA61">
            <v>75.900000000000006</v>
          </cell>
          <cell r="CB61" t="e">
            <v>#N/A</v>
          </cell>
          <cell r="CD61">
            <v>101.33</v>
          </cell>
          <cell r="CE61" t="e">
            <v>#N/A</v>
          </cell>
          <cell r="CG61">
            <v>84.27</v>
          </cell>
          <cell r="CH61" t="e">
            <v>#N/A</v>
          </cell>
          <cell r="CJ61">
            <v>95.3</v>
          </cell>
          <cell r="CK61" t="e">
            <v>#N/A</v>
          </cell>
          <cell r="CM61">
            <v>90.41</v>
          </cell>
          <cell r="CN61" t="e">
            <v>#N/A</v>
          </cell>
          <cell r="CP61">
            <v>102.72</v>
          </cell>
          <cell r="CQ61" t="e">
            <v>#N/A</v>
          </cell>
          <cell r="CS61">
            <v>92.83</v>
          </cell>
          <cell r="CT61" t="e">
            <v>#N/A</v>
          </cell>
          <cell r="CV61">
            <v>106.34</v>
          </cell>
          <cell r="CW61" t="e">
            <v>#N/A</v>
          </cell>
          <cell r="CY61">
            <v>86.75</v>
          </cell>
          <cell r="CZ61" t="e">
            <v>#N/A</v>
          </cell>
          <cell r="DB61">
            <v>99.35</v>
          </cell>
          <cell r="DC61" t="e">
            <v>#N/A</v>
          </cell>
          <cell r="DE61">
            <v>98.3</v>
          </cell>
          <cell r="DF61" t="e">
            <v>#N/A</v>
          </cell>
          <cell r="DH61">
            <v>98.7</v>
          </cell>
          <cell r="DI61" t="e">
            <v>#N/A</v>
          </cell>
          <cell r="DL61" t="e">
            <v>#N/A</v>
          </cell>
          <cell r="DO61" t="e">
            <v>#N/A</v>
          </cell>
          <cell r="DQ61">
            <v>98.14</v>
          </cell>
          <cell r="DR61" t="e">
            <v>#N/A</v>
          </cell>
          <cell r="DT61">
            <v>87.22</v>
          </cell>
          <cell r="DU61" t="e">
            <v>#N/A</v>
          </cell>
        </row>
        <row r="62">
          <cell r="E62">
            <v>120.75209839999999</v>
          </cell>
          <cell r="G62" t="e">
            <v>#N/A</v>
          </cell>
          <cell r="I62">
            <v>100</v>
          </cell>
          <cell r="J62">
            <v>94.2</v>
          </cell>
          <cell r="K62" t="e">
            <v>#N/A</v>
          </cell>
          <cell r="M62">
            <v>94.6</v>
          </cell>
          <cell r="N62" t="e">
            <v>#N/A</v>
          </cell>
          <cell r="P62">
            <v>95</v>
          </cell>
          <cell r="Q62" t="e">
            <v>#N/A</v>
          </cell>
          <cell r="S62" t="e">
            <v>#N/A</v>
          </cell>
          <cell r="T62" t="e">
            <v>#N/A</v>
          </cell>
          <cell r="V62">
            <v>100.4</v>
          </cell>
          <cell r="W62" t="e">
            <v>#N/A</v>
          </cell>
          <cell r="Y62">
            <v>101.2</v>
          </cell>
          <cell r="Z62" t="e">
            <v>#N/A</v>
          </cell>
          <cell r="AB62">
            <v>6748</v>
          </cell>
          <cell r="AC62" t="e">
            <v>#N/A</v>
          </cell>
          <cell r="AE62">
            <v>2.8</v>
          </cell>
          <cell r="AF62" t="e">
            <v>#N/A</v>
          </cell>
          <cell r="AH62">
            <v>2.8</v>
          </cell>
          <cell r="AI62" t="e">
            <v>#N/A</v>
          </cell>
          <cell r="AK62">
            <v>816.4</v>
          </cell>
          <cell r="AL62" t="e">
            <v>#N/A</v>
          </cell>
          <cell r="AN62">
            <v>1129</v>
          </cell>
          <cell r="AO62" t="e">
            <v>#N/A</v>
          </cell>
          <cell r="AQ62">
            <v>6.7609591122434693</v>
          </cell>
          <cell r="AR62" t="e">
            <v>#N/A</v>
          </cell>
          <cell r="AT62">
            <v>9.3497340001505105</v>
          </cell>
          <cell r="AU62" t="e">
            <v>#N/A</v>
          </cell>
          <cell r="AW62">
            <v>132440</v>
          </cell>
          <cell r="AX62" t="e">
            <v>#N/A</v>
          </cell>
          <cell r="AZ62">
            <v>517896</v>
          </cell>
          <cell r="BA62" t="e">
            <v>#N/A</v>
          </cell>
          <cell r="BC62">
            <v>96.4</v>
          </cell>
          <cell r="BD62" t="e">
            <v>#N/A</v>
          </cell>
          <cell r="BF62">
            <v>99.5</v>
          </cell>
          <cell r="BG62" t="e">
            <v>#N/A</v>
          </cell>
          <cell r="BI62">
            <v>674.33</v>
          </cell>
          <cell r="BJ62" t="e">
            <v>#N/A</v>
          </cell>
          <cell r="BL62">
            <v>5.5844164112679309</v>
          </cell>
          <cell r="BM62" t="e">
            <v>#N/A</v>
          </cell>
          <cell r="BO62">
            <v>899.04</v>
          </cell>
          <cell r="BP62" t="e">
            <v>#N/A</v>
          </cell>
          <cell r="BR62">
            <v>7.4453364530516515</v>
          </cell>
          <cell r="BS62" t="e">
            <v>#N/A</v>
          </cell>
          <cell r="BU62">
            <v>77.959999999999994</v>
          </cell>
          <cell r="BV62" t="e">
            <v>#N/A</v>
          </cell>
          <cell r="BX62">
            <v>83.46</v>
          </cell>
          <cell r="BY62" t="e">
            <v>#N/A</v>
          </cell>
          <cell r="CA62">
            <v>76.489999999999995</v>
          </cell>
          <cell r="CB62" t="e">
            <v>#N/A</v>
          </cell>
          <cell r="CD62">
            <v>81.209999999999994</v>
          </cell>
          <cell r="CE62" t="e">
            <v>#N/A</v>
          </cell>
          <cell r="CG62">
            <v>86.94</v>
          </cell>
          <cell r="CH62" t="e">
            <v>#N/A</v>
          </cell>
          <cell r="CJ62">
            <v>91.44</v>
          </cell>
          <cell r="CK62" t="e">
            <v>#N/A</v>
          </cell>
          <cell r="CM62">
            <v>87.61</v>
          </cell>
          <cell r="CN62" t="e">
            <v>#N/A</v>
          </cell>
          <cell r="CP62">
            <v>85.39</v>
          </cell>
          <cell r="CQ62" t="e">
            <v>#N/A</v>
          </cell>
          <cell r="CS62">
            <v>87.9</v>
          </cell>
          <cell r="CT62" t="e">
            <v>#N/A</v>
          </cell>
          <cell r="CV62">
            <v>88.13</v>
          </cell>
          <cell r="CW62" t="e">
            <v>#N/A</v>
          </cell>
          <cell r="CY62">
            <v>84.68</v>
          </cell>
          <cell r="CZ62" t="e">
            <v>#N/A</v>
          </cell>
          <cell r="DB62">
            <v>83.81</v>
          </cell>
          <cell r="DC62" t="e">
            <v>#N/A</v>
          </cell>
          <cell r="DE62">
            <v>98</v>
          </cell>
          <cell r="DF62" t="e">
            <v>#N/A</v>
          </cell>
          <cell r="DH62">
            <v>98.8</v>
          </cell>
          <cell r="DI62" t="e">
            <v>#N/A</v>
          </cell>
          <cell r="DL62" t="e">
            <v>#N/A</v>
          </cell>
          <cell r="DO62" t="e">
            <v>#N/A</v>
          </cell>
          <cell r="DQ62">
            <v>83.76</v>
          </cell>
          <cell r="DR62" t="e">
            <v>#N/A</v>
          </cell>
          <cell r="DT62">
            <v>85.44</v>
          </cell>
          <cell r="DU62" t="e">
            <v>#N/A</v>
          </cell>
        </row>
        <row r="63">
          <cell r="E63">
            <v>121.443646</v>
          </cell>
          <cell r="G63" t="e">
            <v>#N/A</v>
          </cell>
          <cell r="I63">
            <v>72.7</v>
          </cell>
          <cell r="J63">
            <v>95.6</v>
          </cell>
          <cell r="K63" t="e">
            <v>#N/A</v>
          </cell>
          <cell r="M63">
            <v>97.2</v>
          </cell>
          <cell r="N63" t="e">
            <v>#N/A</v>
          </cell>
          <cell r="P63">
            <v>97.1</v>
          </cell>
          <cell r="Q63" t="e">
            <v>#N/A</v>
          </cell>
          <cell r="S63" t="e">
            <v>#N/A</v>
          </cell>
          <cell r="T63" t="e">
            <v>#N/A</v>
          </cell>
          <cell r="V63">
            <v>100</v>
          </cell>
          <cell r="W63" t="e">
            <v>#N/A</v>
          </cell>
          <cell r="Y63">
            <v>101.2</v>
          </cell>
          <cell r="Z63" t="e">
            <v>#N/A</v>
          </cell>
          <cell r="AB63">
            <v>6735</v>
          </cell>
          <cell r="AC63" t="e">
            <v>#N/A</v>
          </cell>
          <cell r="AE63">
            <v>2.7</v>
          </cell>
          <cell r="AF63" t="e">
            <v>#N/A</v>
          </cell>
          <cell r="AH63">
            <v>2.8</v>
          </cell>
          <cell r="AI63" t="e">
            <v>#N/A</v>
          </cell>
          <cell r="AK63">
            <v>1176.8</v>
          </cell>
          <cell r="AL63" t="e">
            <v>#N/A</v>
          </cell>
          <cell r="AN63">
            <v>1126.2</v>
          </cell>
          <cell r="AO63" t="e">
            <v>#N/A</v>
          </cell>
          <cell r="AQ63">
            <v>9.6900911555306894</v>
          </cell>
          <cell r="AR63" t="e">
            <v>#N/A</v>
          </cell>
          <cell r="AT63">
            <v>9.2734369980953968</v>
          </cell>
          <cell r="AU63" t="e">
            <v>#N/A</v>
          </cell>
          <cell r="AW63">
            <v>131809</v>
          </cell>
          <cell r="AX63" t="e">
            <v>#N/A</v>
          </cell>
          <cell r="AZ63">
            <v>517673</v>
          </cell>
          <cell r="BA63" t="e">
            <v>#N/A</v>
          </cell>
          <cell r="BC63">
            <v>97.4</v>
          </cell>
          <cell r="BD63" t="e">
            <v>#N/A</v>
          </cell>
          <cell r="BF63">
            <v>99.7</v>
          </cell>
          <cell r="BG63" t="e">
            <v>#N/A</v>
          </cell>
          <cell r="BI63">
            <v>1181.6300000000001</v>
          </cell>
          <cell r="BJ63" t="e">
            <v>#N/A</v>
          </cell>
          <cell r="BL63">
            <v>9.7298626887404236</v>
          </cell>
          <cell r="BM63" t="e">
            <v>#N/A</v>
          </cell>
          <cell r="BO63">
            <v>1116.44</v>
          </cell>
          <cell r="BP63" t="e">
            <v>#N/A</v>
          </cell>
          <cell r="BR63">
            <v>9.1930705044873253</v>
          </cell>
          <cell r="BS63" t="e">
            <v>#N/A</v>
          </cell>
          <cell r="BU63">
            <v>86.02</v>
          </cell>
          <cell r="BV63" t="e">
            <v>#N/A</v>
          </cell>
          <cell r="BX63">
            <v>94</v>
          </cell>
          <cell r="BY63" t="e">
            <v>#N/A</v>
          </cell>
          <cell r="CA63">
            <v>82.64</v>
          </cell>
          <cell r="CB63" t="e">
            <v>#N/A</v>
          </cell>
          <cell r="CD63">
            <v>95.09</v>
          </cell>
          <cell r="CE63" t="e">
            <v>#N/A</v>
          </cell>
          <cell r="CG63">
            <v>88.62</v>
          </cell>
          <cell r="CH63" t="e">
            <v>#N/A</v>
          </cell>
          <cell r="CJ63">
            <v>99.13</v>
          </cell>
          <cell r="CK63" t="e">
            <v>#N/A</v>
          </cell>
          <cell r="CM63">
            <v>93.36</v>
          </cell>
          <cell r="CN63" t="e">
            <v>#N/A</v>
          </cell>
          <cell r="CP63">
            <v>110.13</v>
          </cell>
          <cell r="CQ63" t="e">
            <v>#N/A</v>
          </cell>
          <cell r="CS63">
            <v>94.97</v>
          </cell>
          <cell r="CT63" t="e">
            <v>#N/A</v>
          </cell>
          <cell r="CV63">
            <v>111.64</v>
          </cell>
          <cell r="CW63" t="e">
            <v>#N/A</v>
          </cell>
          <cell r="CY63">
            <v>88.81</v>
          </cell>
          <cell r="CZ63" t="e">
            <v>#N/A</v>
          </cell>
          <cell r="DB63">
            <v>101.6</v>
          </cell>
          <cell r="DC63" t="e">
            <v>#N/A</v>
          </cell>
          <cell r="DE63">
            <v>98.6</v>
          </cell>
          <cell r="DF63" t="e">
            <v>#N/A</v>
          </cell>
          <cell r="DH63">
            <v>102.5</v>
          </cell>
          <cell r="DI63" t="e">
            <v>#N/A</v>
          </cell>
          <cell r="DL63" t="e">
            <v>#N/A</v>
          </cell>
          <cell r="DO63" t="e">
            <v>#N/A</v>
          </cell>
          <cell r="DQ63">
            <v>101.08</v>
          </cell>
          <cell r="DR63" t="e">
            <v>#N/A</v>
          </cell>
          <cell r="DT63">
            <v>88.12</v>
          </cell>
          <cell r="DU63" t="e">
            <v>#N/A</v>
          </cell>
        </row>
        <row r="64">
          <cell r="E64">
            <v>120.4519021</v>
          </cell>
          <cell r="G64" t="e">
            <v>#N/A</v>
          </cell>
          <cell r="I64">
            <v>81.8</v>
          </cell>
          <cell r="J64">
            <v>96.7</v>
          </cell>
          <cell r="K64" t="e">
            <v>#N/A</v>
          </cell>
          <cell r="M64">
            <v>96</v>
          </cell>
          <cell r="N64" t="e">
            <v>#N/A</v>
          </cell>
          <cell r="P64">
            <v>96.6</v>
          </cell>
          <cell r="Q64" t="e">
            <v>#N/A</v>
          </cell>
          <cell r="S64" t="e">
            <v>#N/A</v>
          </cell>
          <cell r="T64" t="e">
            <v>#N/A</v>
          </cell>
          <cell r="V64">
            <v>99.5</v>
          </cell>
          <cell r="W64" t="e">
            <v>#N/A</v>
          </cell>
          <cell r="Y64">
            <v>101.2</v>
          </cell>
          <cell r="Z64" t="e">
            <v>#N/A</v>
          </cell>
          <cell r="AB64">
            <v>6704</v>
          </cell>
          <cell r="AC64" t="e">
            <v>#N/A</v>
          </cell>
          <cell r="AE64">
            <v>2.8</v>
          </cell>
          <cell r="AF64" t="e">
            <v>#N/A</v>
          </cell>
          <cell r="AH64">
            <v>2.9</v>
          </cell>
          <cell r="AI64" t="e">
            <v>#N/A</v>
          </cell>
          <cell r="AK64">
            <v>1125.9000000000001</v>
          </cell>
          <cell r="AL64" t="e">
            <v>#N/A</v>
          </cell>
          <cell r="AN64">
            <v>1150.8</v>
          </cell>
          <cell r="AO64" t="e">
            <v>#N/A</v>
          </cell>
          <cell r="AQ64">
            <v>9.3472994645221146</v>
          </cell>
          <cell r="AR64" t="e">
            <v>#N/A</v>
          </cell>
          <cell r="AT64">
            <v>9.5540209821227879</v>
          </cell>
          <cell r="AU64" t="e">
            <v>#N/A</v>
          </cell>
          <cell r="AW64">
            <v>133849</v>
          </cell>
          <cell r="AX64" t="e">
            <v>#N/A</v>
          </cell>
          <cell r="AZ64">
            <v>520209</v>
          </cell>
          <cell r="BA64" t="e">
            <v>#N/A</v>
          </cell>
          <cell r="BC64">
            <v>108.9</v>
          </cell>
          <cell r="BD64" t="e">
            <v>#N/A</v>
          </cell>
          <cell r="BF64">
            <v>102.3</v>
          </cell>
          <cell r="BG64" t="e">
            <v>#N/A</v>
          </cell>
          <cell r="BI64">
            <v>1218.2</v>
          </cell>
          <cell r="BJ64" t="e">
            <v>#N/A</v>
          </cell>
          <cell r="BL64">
            <v>10.113580431371204</v>
          </cell>
          <cell r="BM64" t="e">
            <v>#N/A</v>
          </cell>
          <cell r="BO64">
            <v>1174.26</v>
          </cell>
          <cell r="BP64" t="e">
            <v>#N/A</v>
          </cell>
          <cell r="BR64">
            <v>9.7487875203923409</v>
          </cell>
          <cell r="BS64" t="e">
            <v>#N/A</v>
          </cell>
          <cell r="BU64">
            <v>81.25</v>
          </cell>
          <cell r="BV64" t="e">
            <v>#N/A</v>
          </cell>
          <cell r="BX64">
            <v>96.69</v>
          </cell>
          <cell r="BY64" t="e">
            <v>#N/A</v>
          </cell>
          <cell r="CA64">
            <v>81.58</v>
          </cell>
          <cell r="CB64" t="e">
            <v>#N/A</v>
          </cell>
          <cell r="CD64">
            <v>94.07</v>
          </cell>
          <cell r="CE64" t="e">
            <v>#N/A</v>
          </cell>
          <cell r="CG64">
            <v>84</v>
          </cell>
          <cell r="CH64" t="e">
            <v>#N/A</v>
          </cell>
          <cell r="CJ64">
            <v>96.92</v>
          </cell>
          <cell r="CK64" t="e">
            <v>#N/A</v>
          </cell>
          <cell r="CM64">
            <v>84.82</v>
          </cell>
          <cell r="CN64" t="e">
            <v>#N/A</v>
          </cell>
          <cell r="CP64">
            <v>115.03</v>
          </cell>
          <cell r="CQ64" t="e">
            <v>#N/A</v>
          </cell>
          <cell r="CS64">
            <v>84.79</v>
          </cell>
          <cell r="CT64" t="e">
            <v>#N/A</v>
          </cell>
          <cell r="CV64">
            <v>112.1</v>
          </cell>
          <cell r="CW64" t="e">
            <v>#N/A</v>
          </cell>
          <cell r="CY64">
            <v>84.19</v>
          </cell>
          <cell r="CZ64" t="e">
            <v>#N/A</v>
          </cell>
          <cell r="DB64">
            <v>99.16</v>
          </cell>
          <cell r="DC64" t="e">
            <v>#N/A</v>
          </cell>
          <cell r="DE64">
            <v>98.7</v>
          </cell>
          <cell r="DF64" t="e">
            <v>#N/A</v>
          </cell>
          <cell r="DH64">
            <v>95.9</v>
          </cell>
          <cell r="DI64" t="e">
            <v>#N/A</v>
          </cell>
          <cell r="DL64" t="e">
            <v>#N/A</v>
          </cell>
          <cell r="DO64" t="e">
            <v>#N/A</v>
          </cell>
          <cell r="DQ64">
            <v>100.87</v>
          </cell>
          <cell r="DR64" t="e">
            <v>#N/A</v>
          </cell>
          <cell r="DT64">
            <v>85.06</v>
          </cell>
          <cell r="DU64" t="e">
            <v>#N/A</v>
          </cell>
        </row>
        <row r="65">
          <cell r="E65">
            <v>122.1694327</v>
          </cell>
          <cell r="G65" t="e">
            <v>#N/A</v>
          </cell>
          <cell r="I65">
            <v>90.9</v>
          </cell>
          <cell r="J65">
            <v>99.1</v>
          </cell>
          <cell r="K65" t="e">
            <v>#N/A</v>
          </cell>
          <cell r="M65">
            <v>99.2</v>
          </cell>
          <cell r="N65" t="e">
            <v>#N/A</v>
          </cell>
          <cell r="P65">
            <v>99.3</v>
          </cell>
          <cell r="Q65" t="e">
            <v>#N/A</v>
          </cell>
          <cell r="S65" t="e">
            <v>#N/A</v>
          </cell>
          <cell r="T65" t="e">
            <v>#N/A</v>
          </cell>
          <cell r="V65">
            <v>100</v>
          </cell>
          <cell r="W65" t="e">
            <v>#N/A</v>
          </cell>
          <cell r="Y65">
            <v>100.9</v>
          </cell>
          <cell r="Z65" t="e">
            <v>#N/A</v>
          </cell>
          <cell r="AB65">
            <v>6690</v>
          </cell>
          <cell r="AC65" t="e">
            <v>#N/A</v>
          </cell>
          <cell r="AE65">
            <v>3</v>
          </cell>
          <cell r="AF65" t="e">
            <v>#N/A</v>
          </cell>
          <cell r="AH65">
            <v>3</v>
          </cell>
          <cell r="AI65" t="e">
            <v>#N/A</v>
          </cell>
          <cell r="AK65">
            <v>601.1</v>
          </cell>
          <cell r="AL65" t="e">
            <v>#N/A</v>
          </cell>
          <cell r="AN65">
            <v>898.6</v>
          </cell>
          <cell r="AO65" t="e">
            <v>#N/A</v>
          </cell>
          <cell r="AQ65">
            <v>4.920216020615114</v>
          </cell>
          <cell r="AR65" t="e">
            <v>#N/A</v>
          </cell>
          <cell r="AT65">
            <v>7.3553587025864937</v>
          </cell>
          <cell r="AU65" t="e">
            <v>#N/A</v>
          </cell>
          <cell r="AW65">
            <v>134154</v>
          </cell>
          <cell r="AX65" t="e">
            <v>#N/A</v>
          </cell>
          <cell r="AZ65">
            <v>521301</v>
          </cell>
          <cell r="BA65" t="e">
            <v>#N/A</v>
          </cell>
          <cell r="BC65">
            <v>96.4</v>
          </cell>
          <cell r="BD65" t="e">
            <v>#N/A</v>
          </cell>
          <cell r="BF65">
            <v>101.2</v>
          </cell>
          <cell r="BG65" t="e">
            <v>#N/A</v>
          </cell>
          <cell r="BI65">
            <v>604.36</v>
          </cell>
          <cell r="BJ65" t="e">
            <v>#N/A</v>
          </cell>
          <cell r="BL65">
            <v>4.9469002731973886</v>
          </cell>
          <cell r="BM65" t="e">
            <v>#N/A</v>
          </cell>
          <cell r="BO65">
            <v>848.66</v>
          </cell>
          <cell r="BP65" t="e">
            <v>#N/A</v>
          </cell>
          <cell r="BR65">
            <v>6.9465821461574153</v>
          </cell>
          <cell r="BS65" t="e">
            <v>#N/A</v>
          </cell>
          <cell r="BU65">
            <v>95.91</v>
          </cell>
          <cell r="BV65" t="e">
            <v>#N/A</v>
          </cell>
          <cell r="BX65">
            <v>88.73</v>
          </cell>
          <cell r="BY65" t="e">
            <v>#N/A</v>
          </cell>
          <cell r="CA65">
            <v>93.18</v>
          </cell>
          <cell r="CB65" t="e">
            <v>#N/A</v>
          </cell>
          <cell r="CD65">
            <v>86.69</v>
          </cell>
          <cell r="CE65" t="e">
            <v>#N/A</v>
          </cell>
          <cell r="CG65">
            <v>94.16</v>
          </cell>
          <cell r="CH65" t="e">
            <v>#N/A</v>
          </cell>
          <cell r="CJ65">
            <v>99.04</v>
          </cell>
          <cell r="CK65" t="e">
            <v>#N/A</v>
          </cell>
          <cell r="CM65">
            <v>100.18</v>
          </cell>
          <cell r="CN65" t="e">
            <v>#N/A</v>
          </cell>
          <cell r="CP65">
            <v>100.1</v>
          </cell>
          <cell r="CQ65" t="e">
            <v>#N/A</v>
          </cell>
          <cell r="CS65">
            <v>97.76</v>
          </cell>
          <cell r="CT65" t="e">
            <v>#N/A</v>
          </cell>
          <cell r="CV65">
            <v>97.81</v>
          </cell>
          <cell r="CW65" t="e">
            <v>#N/A</v>
          </cell>
          <cell r="CY65">
            <v>95.58</v>
          </cell>
          <cell r="CZ65" t="e">
            <v>#N/A</v>
          </cell>
          <cell r="DB65">
            <v>90.07</v>
          </cell>
          <cell r="DC65" t="e">
            <v>#N/A</v>
          </cell>
          <cell r="DE65">
            <v>98.7</v>
          </cell>
          <cell r="DF65" t="e">
            <v>#N/A</v>
          </cell>
          <cell r="DH65">
            <v>97.7</v>
          </cell>
          <cell r="DI65" t="e">
            <v>#N/A</v>
          </cell>
          <cell r="DL65" t="e">
            <v>#N/A</v>
          </cell>
          <cell r="DO65" t="e">
            <v>#N/A</v>
          </cell>
          <cell r="DQ65">
            <v>92.47</v>
          </cell>
          <cell r="DR65" t="e">
            <v>#N/A</v>
          </cell>
          <cell r="DT65">
            <v>95.98</v>
          </cell>
          <cell r="DU65" t="e">
            <v>#N/A</v>
          </cell>
        </row>
        <row r="66">
          <cell r="E66">
            <v>122.0912077</v>
          </cell>
          <cell r="I66">
            <v>81.8</v>
          </cell>
          <cell r="J66">
            <v>99.7</v>
          </cell>
          <cell r="M66">
            <v>99.6</v>
          </cell>
          <cell r="P66">
            <v>98.3</v>
          </cell>
          <cell r="S66" t="e">
            <v>#N/A</v>
          </cell>
          <cell r="V66">
            <v>100.3</v>
          </cell>
          <cell r="Y66">
            <v>100.7</v>
          </cell>
          <cell r="AB66">
            <v>6685</v>
          </cell>
          <cell r="AE66">
            <v>3</v>
          </cell>
          <cell r="AH66">
            <v>3</v>
          </cell>
          <cell r="AK66">
            <v>1182.8</v>
          </cell>
          <cell r="AN66">
            <v>959.3</v>
          </cell>
          <cell r="AQ66">
            <v>9.6878392988490347</v>
          </cell>
          <cell r="AT66">
            <v>7.8572406487875206</v>
          </cell>
          <cell r="AW66">
            <v>134972</v>
          </cell>
          <cell r="AZ66">
            <v>523496</v>
          </cell>
          <cell r="BC66">
            <v>94.6</v>
          </cell>
          <cell r="BF66">
            <v>100.3</v>
          </cell>
          <cell r="BI66">
            <v>1186.29</v>
          </cell>
          <cell r="BL66">
            <v>9.7164244858231505</v>
          </cell>
          <cell r="BO66">
            <v>940.44</v>
          </cell>
          <cell r="BR66">
            <v>7.7027659707554852</v>
          </cell>
          <cell r="BU66">
            <v>88.54</v>
          </cell>
          <cell r="BX66">
            <v>107.6</v>
          </cell>
          <cell r="CA66">
            <v>84.78</v>
          </cell>
          <cell r="CD66">
            <v>103.36</v>
          </cell>
          <cell r="CG66">
            <v>92.9</v>
          </cell>
          <cell r="CJ66">
            <v>98.55</v>
          </cell>
          <cell r="CM66">
            <v>86.55</v>
          </cell>
          <cell r="CP66">
            <v>115.83</v>
          </cell>
          <cell r="CS66">
            <v>86.07</v>
          </cell>
          <cell r="CV66">
            <v>114.86</v>
          </cell>
          <cell r="CY66">
            <v>91.34</v>
          </cell>
          <cell r="DB66">
            <v>103.67</v>
          </cell>
          <cell r="DE66">
            <v>98.8</v>
          </cell>
          <cell r="DH66">
            <v>99.4</v>
          </cell>
          <cell r="DQ66">
            <v>104.85</v>
          </cell>
          <cell r="DT66">
            <v>92.03</v>
          </cell>
        </row>
        <row r="67">
          <cell r="E67">
            <v>124.1378081</v>
          </cell>
          <cell r="I67">
            <v>54.5</v>
          </cell>
          <cell r="J67">
            <v>98.7</v>
          </cell>
          <cell r="M67">
            <v>99.8</v>
          </cell>
          <cell r="P67">
            <v>98.2</v>
          </cell>
          <cell r="S67" t="e">
            <v>#N/A</v>
          </cell>
          <cell r="V67">
            <v>100.7</v>
          </cell>
          <cell r="Y67">
            <v>100.6</v>
          </cell>
          <cell r="AB67">
            <v>6679</v>
          </cell>
          <cell r="AE67">
            <v>3</v>
          </cell>
          <cell r="AH67">
            <v>3</v>
          </cell>
          <cell r="AK67">
            <v>907.4</v>
          </cell>
          <cell r="AN67">
            <v>1028.5999999999999</v>
          </cell>
          <cell r="AQ67">
            <v>7.3096183498667715</v>
          </cell>
          <cell r="AT67">
            <v>8.2859526500693867</v>
          </cell>
          <cell r="AW67">
            <v>134745</v>
          </cell>
          <cell r="AZ67">
            <v>524417</v>
          </cell>
          <cell r="BC67">
            <v>98.3</v>
          </cell>
          <cell r="BF67">
            <v>100.4</v>
          </cell>
          <cell r="BI67">
            <v>915.34</v>
          </cell>
          <cell r="BL67">
            <v>7.3735795243189894</v>
          </cell>
          <cell r="BO67">
            <v>930.71</v>
          </cell>
          <cell r="BR67">
            <v>7.4973935358215824</v>
          </cell>
          <cell r="BU67">
            <v>95.48</v>
          </cell>
          <cell r="BX67">
            <v>99.51</v>
          </cell>
          <cell r="CA67">
            <v>95.67</v>
          </cell>
          <cell r="CD67">
            <v>99.67</v>
          </cell>
          <cell r="CG67">
            <v>92.27</v>
          </cell>
          <cell r="CJ67">
            <v>98.35</v>
          </cell>
          <cell r="CM67">
            <v>94.18</v>
          </cell>
          <cell r="CP67">
            <v>108.53</v>
          </cell>
          <cell r="CS67">
            <v>93.26</v>
          </cell>
          <cell r="CV67">
            <v>108.29</v>
          </cell>
          <cell r="CY67">
            <v>95.56</v>
          </cell>
          <cell r="DB67">
            <v>99.04</v>
          </cell>
          <cell r="DE67">
            <v>99.2</v>
          </cell>
          <cell r="DH67">
            <v>99.5</v>
          </cell>
          <cell r="DQ67">
            <v>99.99</v>
          </cell>
          <cell r="DT67">
            <v>96.67</v>
          </cell>
        </row>
        <row r="68">
          <cell r="E68">
            <v>121.8750539</v>
          </cell>
          <cell r="I68">
            <v>54.5</v>
          </cell>
          <cell r="J68">
            <v>101.2</v>
          </cell>
          <cell r="M68">
            <v>101.5</v>
          </cell>
          <cell r="P68">
            <v>99.6</v>
          </cell>
          <cell r="S68" t="e">
            <v>#N/A</v>
          </cell>
          <cell r="V68">
            <v>100.5</v>
          </cell>
          <cell r="Y68">
            <v>100.5</v>
          </cell>
          <cell r="AB68">
            <v>6642</v>
          </cell>
          <cell r="AE68">
            <v>2.8</v>
          </cell>
          <cell r="AH68">
            <v>2.9</v>
          </cell>
          <cell r="AK68">
            <v>929.9</v>
          </cell>
          <cell r="AN68">
            <v>957.4</v>
          </cell>
          <cell r="AQ68">
            <v>7.6299453435564795</v>
          </cell>
          <cell r="AT68">
            <v>7.8555862694063592</v>
          </cell>
          <cell r="AW68">
            <v>134188</v>
          </cell>
          <cell r="AZ68">
            <v>524994</v>
          </cell>
          <cell r="BC68">
            <v>98.2</v>
          </cell>
          <cell r="BF68">
            <v>100.3</v>
          </cell>
          <cell r="BI68">
            <v>832.6</v>
          </cell>
          <cell r="BL68">
            <v>6.8315867222767235</v>
          </cell>
          <cell r="BO68">
            <v>956.48</v>
          </cell>
          <cell r="BR68">
            <v>7.8480375547961092</v>
          </cell>
          <cell r="BU68">
            <v>102.33</v>
          </cell>
          <cell r="BX68">
            <v>93.14</v>
          </cell>
          <cell r="CA68">
            <v>99.69</v>
          </cell>
          <cell r="CD68">
            <v>94.83</v>
          </cell>
          <cell r="CG68">
            <v>96.18</v>
          </cell>
          <cell r="CJ68">
            <v>99.82</v>
          </cell>
          <cell r="CM68">
            <v>89.5</v>
          </cell>
          <cell r="CP68">
            <v>111.61</v>
          </cell>
          <cell r="CS68">
            <v>86.93</v>
          </cell>
          <cell r="CV68">
            <v>107.37</v>
          </cell>
          <cell r="CY68">
            <v>95.93</v>
          </cell>
          <cell r="DB68">
            <v>96.93</v>
          </cell>
          <cell r="DE68">
            <v>99.2</v>
          </cell>
          <cell r="DH68">
            <v>99.9</v>
          </cell>
          <cell r="DQ68">
            <v>97.92</v>
          </cell>
          <cell r="DT68">
            <v>98.23</v>
          </cell>
        </row>
        <row r="69">
          <cell r="E69">
            <v>121.76038269999999</v>
          </cell>
          <cell r="I69">
            <v>50</v>
          </cell>
          <cell r="J69">
            <v>100.7</v>
          </cell>
          <cell r="M69">
            <v>101.7</v>
          </cell>
          <cell r="P69">
            <v>99.4</v>
          </cell>
          <cell r="S69" t="e">
            <v>#N/A</v>
          </cell>
          <cell r="V69">
            <v>100.2</v>
          </cell>
          <cell r="Y69">
            <v>100.5</v>
          </cell>
          <cell r="AB69">
            <v>6587</v>
          </cell>
          <cell r="AE69">
            <v>2.7</v>
          </cell>
          <cell r="AH69">
            <v>2.9</v>
          </cell>
          <cell r="AK69">
            <v>1319.1</v>
          </cell>
          <cell r="AN69">
            <v>1009.1</v>
          </cell>
          <cell r="AQ69">
            <v>10.833573045266061</v>
          </cell>
          <cell r="AT69">
            <v>8.2875889318307809</v>
          </cell>
          <cell r="AW69">
            <v>135727</v>
          </cell>
          <cell r="AZ69">
            <v>526717</v>
          </cell>
          <cell r="BC69">
            <v>124.8</v>
          </cell>
          <cell r="BF69">
            <v>100.8</v>
          </cell>
          <cell r="BI69">
            <v>1299.8599999999999</v>
          </cell>
          <cell r="BL69">
            <v>10.675557773193496</v>
          </cell>
          <cell r="BO69">
            <v>978.83</v>
          </cell>
          <cell r="BR69">
            <v>8.0389859024317936</v>
          </cell>
          <cell r="BU69">
            <v>96.08</v>
          </cell>
          <cell r="BX69">
            <v>108.58</v>
          </cell>
          <cell r="CA69">
            <v>92.83</v>
          </cell>
          <cell r="CD69">
            <v>108.33</v>
          </cell>
          <cell r="CG69">
            <v>94.97</v>
          </cell>
          <cell r="CJ69">
            <v>99.82</v>
          </cell>
          <cell r="CM69">
            <v>83.76</v>
          </cell>
          <cell r="CP69">
            <v>111.27</v>
          </cell>
          <cell r="CS69">
            <v>85.22</v>
          </cell>
          <cell r="CV69">
            <v>111.64</v>
          </cell>
          <cell r="CY69">
            <v>93.26</v>
          </cell>
          <cell r="DB69">
            <v>108.4</v>
          </cell>
          <cell r="DE69">
            <v>99.6</v>
          </cell>
          <cell r="DH69">
            <v>99.6</v>
          </cell>
          <cell r="DQ69">
            <v>107.38</v>
          </cell>
          <cell r="DT69">
            <v>93.37</v>
          </cell>
        </row>
        <row r="70">
          <cell r="E70">
            <v>123.74321279999999</v>
          </cell>
          <cell r="I70">
            <v>63.6</v>
          </cell>
          <cell r="J70">
            <v>100.2</v>
          </cell>
          <cell r="M70">
            <v>99.3</v>
          </cell>
          <cell r="P70">
            <v>98.3</v>
          </cell>
          <cell r="S70">
            <v>100.5</v>
          </cell>
          <cell r="V70">
            <v>100.2</v>
          </cell>
          <cell r="Y70">
            <v>99.9</v>
          </cell>
          <cell r="AB70">
            <v>6519</v>
          </cell>
          <cell r="AE70">
            <v>3</v>
          </cell>
          <cell r="AH70">
            <v>3</v>
          </cell>
          <cell r="AK70">
            <v>328.2</v>
          </cell>
          <cell r="AN70">
            <v>938</v>
          </cell>
          <cell r="AQ70">
            <v>2.6522666785002045</v>
          </cell>
          <cell r="AT70">
            <v>7.5802137246593295</v>
          </cell>
          <cell r="AW70">
            <v>136165</v>
          </cell>
          <cell r="AZ70">
            <v>528387</v>
          </cell>
          <cell r="BC70">
            <v>92.9</v>
          </cell>
          <cell r="BF70">
            <v>99.3</v>
          </cell>
          <cell r="BI70">
            <v>274.89999999999998</v>
          </cell>
          <cell r="BL70">
            <v>2.2215359839113535</v>
          </cell>
          <cell r="BO70">
            <v>730.17</v>
          </cell>
          <cell r="BR70">
            <v>5.9006872658150344</v>
          </cell>
          <cell r="BU70">
            <v>93.31</v>
          </cell>
          <cell r="BX70">
            <v>78.55</v>
          </cell>
          <cell r="CA70">
            <v>92.47</v>
          </cell>
          <cell r="CD70">
            <v>80.45</v>
          </cell>
          <cell r="CG70">
            <v>93.6</v>
          </cell>
          <cell r="CJ70">
            <v>90.93</v>
          </cell>
          <cell r="CM70">
            <v>85.89</v>
          </cell>
          <cell r="CP70">
            <v>82.2</v>
          </cell>
          <cell r="CS70">
            <v>85.86</v>
          </cell>
          <cell r="CV70">
            <v>87.21</v>
          </cell>
          <cell r="CY70">
            <v>92.96</v>
          </cell>
          <cell r="DB70">
            <v>78.56</v>
          </cell>
          <cell r="DE70">
            <v>99.3</v>
          </cell>
          <cell r="DH70">
            <v>100.1</v>
          </cell>
          <cell r="DQ70">
            <v>76.069999999999993</v>
          </cell>
          <cell r="DT70">
            <v>91.99</v>
          </cell>
        </row>
        <row r="71">
          <cell r="E71">
            <v>123.6368896</v>
          </cell>
          <cell r="I71">
            <v>54.5</v>
          </cell>
          <cell r="J71">
            <v>101.8</v>
          </cell>
          <cell r="M71">
            <v>101.7</v>
          </cell>
          <cell r="P71">
            <v>100.2</v>
          </cell>
          <cell r="S71">
            <v>100.3</v>
          </cell>
          <cell r="V71">
            <v>99.9</v>
          </cell>
          <cell r="Y71">
            <v>99.4</v>
          </cell>
          <cell r="AB71">
            <v>6514</v>
          </cell>
          <cell r="AE71">
            <v>3.1</v>
          </cell>
          <cell r="AH71">
            <v>3</v>
          </cell>
          <cell r="AK71">
            <v>1219.5</v>
          </cell>
          <cell r="AN71">
            <v>1144.7</v>
          </cell>
          <cell r="AQ71">
            <v>9.863560980427641</v>
          </cell>
          <cell r="AT71">
            <v>9.2585635541578686</v>
          </cell>
          <cell r="AW71">
            <v>136488</v>
          </cell>
          <cell r="AZ71">
            <v>531012</v>
          </cell>
          <cell r="BC71">
            <v>88.3</v>
          </cell>
          <cell r="BF71">
            <v>99.9</v>
          </cell>
          <cell r="BI71">
            <v>1121.28</v>
          </cell>
          <cell r="BL71">
            <v>9.0691378894086956</v>
          </cell>
          <cell r="BO71">
            <v>1016.48</v>
          </cell>
          <cell r="BR71">
            <v>8.2214944365601372</v>
          </cell>
          <cell r="BU71">
            <v>89.67</v>
          </cell>
          <cell r="BX71">
            <v>100.49</v>
          </cell>
          <cell r="CA71">
            <v>91.52</v>
          </cell>
          <cell r="CD71">
            <v>99.67</v>
          </cell>
          <cell r="CG71">
            <v>97.89</v>
          </cell>
          <cell r="CJ71">
            <v>103.7</v>
          </cell>
          <cell r="CM71">
            <v>88.76</v>
          </cell>
          <cell r="CP71">
            <v>100.78</v>
          </cell>
          <cell r="CS71">
            <v>88.97</v>
          </cell>
          <cell r="CV71">
            <v>106.45</v>
          </cell>
          <cell r="CY71">
            <v>90.28</v>
          </cell>
          <cell r="DB71">
            <v>100.98</v>
          </cell>
          <cell r="DE71">
            <v>99.4</v>
          </cell>
          <cell r="DH71">
            <v>99.8</v>
          </cell>
          <cell r="DQ71">
            <v>99.62</v>
          </cell>
          <cell r="DT71">
            <v>87.12</v>
          </cell>
        </row>
        <row r="72">
          <cell r="E72">
            <v>119.29889799999999</v>
          </cell>
          <cell r="I72">
            <v>63.6</v>
          </cell>
          <cell r="J72">
            <v>101.7</v>
          </cell>
          <cell r="M72">
            <v>102</v>
          </cell>
          <cell r="P72">
            <v>100.9</v>
          </cell>
          <cell r="S72">
            <v>100</v>
          </cell>
          <cell r="V72">
            <v>99.8</v>
          </cell>
          <cell r="Y72">
            <v>98.9</v>
          </cell>
          <cell r="AB72">
            <v>6600</v>
          </cell>
          <cell r="AE72">
            <v>3.3</v>
          </cell>
          <cell r="AH72">
            <v>3.1</v>
          </cell>
          <cell r="AK72">
            <v>1380.4</v>
          </cell>
          <cell r="AN72">
            <v>853.5</v>
          </cell>
          <cell r="AQ72">
            <v>11.570936723992205</v>
          </cell>
          <cell r="AT72">
            <v>7.1542991117990047</v>
          </cell>
          <cell r="AW72">
            <v>137019</v>
          </cell>
          <cell r="AZ72">
            <v>531861</v>
          </cell>
          <cell r="BC72">
            <v>106.5</v>
          </cell>
          <cell r="BF72">
            <v>99.8</v>
          </cell>
          <cell r="BI72">
            <v>1294.9100000000001</v>
          </cell>
          <cell r="BL72">
            <v>10.854333289817983</v>
          </cell>
          <cell r="BO72">
            <v>978.77</v>
          </cell>
          <cell r="BR72">
            <v>8.2043507225020633</v>
          </cell>
          <cell r="BU72">
            <v>103.19</v>
          </cell>
          <cell r="BX72">
            <v>121.81</v>
          </cell>
          <cell r="CA72">
            <v>103.72</v>
          </cell>
          <cell r="CD72">
            <v>119.27</v>
          </cell>
          <cell r="CG72">
            <v>98.28</v>
          </cell>
          <cell r="CJ72">
            <v>103.38</v>
          </cell>
          <cell r="CM72">
            <v>109.87</v>
          </cell>
          <cell r="CP72">
            <v>116.06</v>
          </cell>
          <cell r="CS72">
            <v>106.98</v>
          </cell>
          <cell r="CV72">
            <v>117.4</v>
          </cell>
          <cell r="CY72">
            <v>103.29</v>
          </cell>
          <cell r="DB72">
            <v>115.88</v>
          </cell>
          <cell r="DE72">
            <v>99.6</v>
          </cell>
          <cell r="DH72">
            <v>99.7</v>
          </cell>
          <cell r="DQ72">
            <v>115.74</v>
          </cell>
          <cell r="DT72">
            <v>102.54</v>
          </cell>
        </row>
        <row r="73">
          <cell r="E73">
            <v>112.4997281</v>
          </cell>
          <cell r="I73">
            <v>50</v>
          </cell>
          <cell r="J73">
            <v>99.9</v>
          </cell>
          <cell r="M73">
            <v>102.4</v>
          </cell>
          <cell r="P73">
            <v>101.1</v>
          </cell>
          <cell r="S73">
            <v>99.8</v>
          </cell>
          <cell r="V73">
            <v>100.1</v>
          </cell>
          <cell r="Y73">
            <v>100.5</v>
          </cell>
          <cell r="AB73">
            <v>6690</v>
          </cell>
          <cell r="AE73">
            <v>3.2</v>
          </cell>
          <cell r="AH73">
            <v>3.1</v>
          </cell>
          <cell r="AK73">
            <v>1013.2</v>
          </cell>
          <cell r="AN73">
            <v>898.2</v>
          </cell>
          <cell r="AQ73">
            <v>9.0062439893132513</v>
          </cell>
          <cell r="AT73">
            <v>7.984019296487527</v>
          </cell>
          <cell r="AW73">
            <v>139389</v>
          </cell>
          <cell r="AZ73">
            <v>533201</v>
          </cell>
          <cell r="BC73">
            <v>100.2</v>
          </cell>
          <cell r="BF73">
            <v>99.5</v>
          </cell>
          <cell r="BI73">
            <v>928.78</v>
          </cell>
          <cell r="BL73">
            <v>8.2558421756754452</v>
          </cell>
          <cell r="BO73">
            <v>916.99</v>
          </cell>
          <cell r="BR73">
            <v>8.1510419223848771</v>
          </cell>
          <cell r="BU73">
            <v>95.91</v>
          </cell>
          <cell r="BX73">
            <v>101.72</v>
          </cell>
          <cell r="CA73">
            <v>91.52</v>
          </cell>
          <cell r="CD73">
            <v>98.65</v>
          </cell>
          <cell r="CG73">
            <v>100.2</v>
          </cell>
          <cell r="CJ73">
            <v>102.22</v>
          </cell>
          <cell r="CM73">
            <v>105.43</v>
          </cell>
          <cell r="CP73">
            <v>108.99</v>
          </cell>
          <cell r="CS73">
            <v>97.44</v>
          </cell>
          <cell r="CV73">
            <v>101.84</v>
          </cell>
          <cell r="CY73">
            <v>96.57</v>
          </cell>
          <cell r="DB73">
            <v>100.19</v>
          </cell>
          <cell r="DE73">
            <v>99.6</v>
          </cell>
          <cell r="DH73">
            <v>99.8</v>
          </cell>
          <cell r="DQ73">
            <v>105.22</v>
          </cell>
          <cell r="DT73">
            <v>103.69</v>
          </cell>
        </row>
        <row r="74">
          <cell r="E74">
            <v>112.2486308</v>
          </cell>
          <cell r="I74">
            <v>36.4</v>
          </cell>
          <cell r="J74">
            <v>98.8</v>
          </cell>
          <cell r="M74">
            <v>100.5</v>
          </cell>
          <cell r="P74">
            <v>99.8</v>
          </cell>
          <cell r="S74">
            <v>100</v>
          </cell>
          <cell r="V74">
            <v>100.3</v>
          </cell>
          <cell r="Y74">
            <v>100.5</v>
          </cell>
          <cell r="AB74">
            <v>6734</v>
          </cell>
          <cell r="AE74">
            <v>3.1</v>
          </cell>
          <cell r="AH74">
            <v>3</v>
          </cell>
          <cell r="AK74">
            <v>674.3</v>
          </cell>
          <cell r="AN74">
            <v>904.1</v>
          </cell>
          <cell r="AQ74">
            <v>6.0072002232387138</v>
          </cell>
          <cell r="AT74">
            <v>8.0544412306541915</v>
          </cell>
          <cell r="AW74">
            <v>140101</v>
          </cell>
          <cell r="AZ74">
            <v>533282</v>
          </cell>
          <cell r="BC74">
            <v>96.7</v>
          </cell>
          <cell r="BF74">
            <v>99.9</v>
          </cell>
          <cell r="BI74">
            <v>586.99</v>
          </cell>
          <cell r="BL74">
            <v>5.2293733635457409</v>
          </cell>
          <cell r="BO74">
            <v>808.43</v>
          </cell>
          <cell r="BR74">
            <v>7.2021368478019774</v>
          </cell>
          <cell r="BU74">
            <v>101.29</v>
          </cell>
          <cell r="BX74">
            <v>90.2</v>
          </cell>
          <cell r="CA74">
            <v>94.48</v>
          </cell>
          <cell r="CD74">
            <v>85.54</v>
          </cell>
          <cell r="CG74">
            <v>102.56</v>
          </cell>
          <cell r="CJ74">
            <v>101.55</v>
          </cell>
          <cell r="CM74">
            <v>100.18</v>
          </cell>
          <cell r="CP74">
            <v>96.45</v>
          </cell>
          <cell r="CS74">
            <v>89.93</v>
          </cell>
          <cell r="CV74">
            <v>85.6</v>
          </cell>
          <cell r="CY74">
            <v>91.08</v>
          </cell>
          <cell r="DB74">
            <v>86.15</v>
          </cell>
          <cell r="DE74">
            <v>99.6</v>
          </cell>
          <cell r="DH74">
            <v>99.8</v>
          </cell>
          <cell r="DQ74">
            <v>93.83</v>
          </cell>
          <cell r="DT74">
            <v>100.55</v>
          </cell>
        </row>
        <row r="75">
          <cell r="E75">
            <v>112.59202519999999</v>
          </cell>
          <cell r="I75">
            <v>27.3</v>
          </cell>
          <cell r="J75">
            <v>98.6</v>
          </cell>
          <cell r="M75">
            <v>100.2</v>
          </cell>
          <cell r="P75">
            <v>100.1</v>
          </cell>
          <cell r="S75">
            <v>100.1</v>
          </cell>
          <cell r="V75">
            <v>100.2</v>
          </cell>
          <cell r="Y75">
            <v>100.5</v>
          </cell>
          <cell r="AB75">
            <v>6760</v>
          </cell>
          <cell r="AE75">
            <v>3</v>
          </cell>
          <cell r="AH75">
            <v>3.1</v>
          </cell>
          <cell r="AK75">
            <v>902.4</v>
          </cell>
          <cell r="AN75">
            <v>848.8</v>
          </cell>
          <cell r="AQ75">
            <v>8.0147772313096297</v>
          </cell>
          <cell r="AT75">
            <v>7.5387222007265215</v>
          </cell>
          <cell r="AW75">
            <v>141004</v>
          </cell>
          <cell r="AZ75">
            <v>533618</v>
          </cell>
          <cell r="BC75">
            <v>97.8</v>
          </cell>
          <cell r="BF75">
            <v>100.3</v>
          </cell>
          <cell r="BI75">
            <v>989.57</v>
          </cell>
          <cell r="BL75">
            <v>8.788988369666523</v>
          </cell>
          <cell r="BO75">
            <v>916.44</v>
          </cell>
          <cell r="BR75">
            <v>8.1394752281265479</v>
          </cell>
          <cell r="BU75">
            <v>97.12</v>
          </cell>
          <cell r="BX75">
            <v>100</v>
          </cell>
          <cell r="CA75">
            <v>91.64</v>
          </cell>
          <cell r="CD75">
            <v>95.09</v>
          </cell>
          <cell r="CG75">
            <v>101.1</v>
          </cell>
          <cell r="CJ75">
            <v>105.96</v>
          </cell>
          <cell r="CM75">
            <v>102.31</v>
          </cell>
          <cell r="CP75">
            <v>106.71</v>
          </cell>
          <cell r="CS75">
            <v>94.97</v>
          </cell>
          <cell r="CV75">
            <v>97.47</v>
          </cell>
          <cell r="CY75">
            <v>92.2</v>
          </cell>
          <cell r="DB75">
            <v>98.63</v>
          </cell>
          <cell r="DE75">
            <v>99.8</v>
          </cell>
          <cell r="DH75">
            <v>101</v>
          </cell>
          <cell r="DQ75">
            <v>107.66</v>
          </cell>
          <cell r="DT75">
            <v>100.08</v>
          </cell>
        </row>
        <row r="76">
          <cell r="E76">
            <v>117.3084527</v>
          </cell>
          <cell r="I76">
            <v>45.5</v>
          </cell>
          <cell r="J76">
            <v>97.4</v>
          </cell>
          <cell r="M76">
            <v>97.2</v>
          </cell>
          <cell r="P76">
            <v>97.1</v>
          </cell>
          <cell r="S76">
            <v>100</v>
          </cell>
          <cell r="V76">
            <v>99.7</v>
          </cell>
          <cell r="Y76">
            <v>100.4</v>
          </cell>
          <cell r="AB76">
            <v>6744</v>
          </cell>
          <cell r="AE76">
            <v>3</v>
          </cell>
          <cell r="AH76">
            <v>3.1</v>
          </cell>
          <cell r="AK76">
            <v>781.5</v>
          </cell>
          <cell r="AN76">
            <v>858.2</v>
          </cell>
          <cell r="AQ76">
            <v>6.6619240303047658</v>
          </cell>
          <cell r="AT76">
            <v>7.3157558577191946</v>
          </cell>
          <cell r="AW76">
            <v>143570</v>
          </cell>
          <cell r="AZ76">
            <v>534341</v>
          </cell>
          <cell r="BC76">
            <v>106.9</v>
          </cell>
          <cell r="BF76">
            <v>100.8</v>
          </cell>
          <cell r="BI76">
            <v>808.39</v>
          </cell>
          <cell r="BL76">
            <v>6.8911487739706585</v>
          </cell>
          <cell r="BO76">
            <v>784.15</v>
          </cell>
          <cell r="BR76">
            <v>6.6845140478099578</v>
          </cell>
          <cell r="BU76">
            <v>99.47</v>
          </cell>
          <cell r="BX76">
            <v>94.24</v>
          </cell>
          <cell r="CA76">
            <v>95.55</v>
          </cell>
          <cell r="CD76">
            <v>89.36</v>
          </cell>
          <cell r="CG76">
            <v>98.05</v>
          </cell>
          <cell r="CJ76">
            <v>95.19</v>
          </cell>
          <cell r="CM76">
            <v>101.9</v>
          </cell>
          <cell r="CP76">
            <v>102.95</v>
          </cell>
          <cell r="CS76">
            <v>94.22</v>
          </cell>
          <cell r="CV76">
            <v>93.89</v>
          </cell>
          <cell r="CY76">
            <v>93.15</v>
          </cell>
          <cell r="DB76">
            <v>94.12</v>
          </cell>
          <cell r="DE76">
            <v>99.9</v>
          </cell>
          <cell r="DH76">
            <v>99.3</v>
          </cell>
          <cell r="DQ76">
            <v>98.98</v>
          </cell>
          <cell r="DT76">
            <v>99.96</v>
          </cell>
        </row>
        <row r="77">
          <cell r="E77">
            <v>123.32511909999999</v>
          </cell>
          <cell r="I77">
            <v>63.6</v>
          </cell>
          <cell r="J77">
            <v>99</v>
          </cell>
          <cell r="M77">
            <v>100</v>
          </cell>
          <cell r="P77">
            <v>100.8</v>
          </cell>
          <cell r="S77">
            <v>99.8</v>
          </cell>
          <cell r="V77">
            <v>99.8</v>
          </cell>
          <cell r="Y77">
            <v>100.3</v>
          </cell>
          <cell r="AB77">
            <v>6710</v>
          </cell>
          <cell r="AE77">
            <v>3.2</v>
          </cell>
          <cell r="AH77">
            <v>3.2</v>
          </cell>
          <cell r="AK77">
            <v>648</v>
          </cell>
          <cell r="AN77">
            <v>891.7</v>
          </cell>
          <cell r="AQ77">
            <v>5.2544040073017051</v>
          </cell>
          <cell r="AT77">
            <v>7.2304815637514359</v>
          </cell>
          <cell r="AW77">
            <v>145532</v>
          </cell>
          <cell r="AZ77">
            <v>535402</v>
          </cell>
          <cell r="BC77">
            <v>95.7</v>
          </cell>
          <cell r="BF77">
            <v>100.3</v>
          </cell>
          <cell r="BI77">
            <v>535.14</v>
          </cell>
          <cell r="BL77">
            <v>4.3392619760299915</v>
          </cell>
          <cell r="BO77">
            <v>773.33</v>
          </cell>
          <cell r="BR77">
            <v>6.2706608811213389</v>
          </cell>
          <cell r="BU77">
            <v>108.22</v>
          </cell>
          <cell r="BX77">
            <v>93.5</v>
          </cell>
          <cell r="CA77">
            <v>105.26</v>
          </cell>
          <cell r="CD77">
            <v>90.12</v>
          </cell>
          <cell r="CG77">
            <v>103.5</v>
          </cell>
          <cell r="CJ77">
            <v>101.33</v>
          </cell>
          <cell r="CM77">
            <v>100.51</v>
          </cell>
          <cell r="CP77">
            <v>92.46</v>
          </cell>
          <cell r="CS77">
            <v>97.65</v>
          </cell>
          <cell r="CV77">
            <v>89.29</v>
          </cell>
          <cell r="CY77">
            <v>101.17</v>
          </cell>
          <cell r="DB77">
            <v>92.32</v>
          </cell>
          <cell r="DE77">
            <v>100.3</v>
          </cell>
          <cell r="DH77">
            <v>98.4</v>
          </cell>
          <cell r="DQ77">
            <v>94.78</v>
          </cell>
          <cell r="DT77">
            <v>104.73</v>
          </cell>
        </row>
        <row r="78">
          <cell r="E78">
            <v>129.42063719999999</v>
          </cell>
          <cell r="I78">
            <v>54.5</v>
          </cell>
          <cell r="J78">
            <v>99.1</v>
          </cell>
          <cell r="M78">
            <v>98</v>
          </cell>
          <cell r="P78">
            <v>99.2</v>
          </cell>
          <cell r="S78">
            <v>100.1</v>
          </cell>
          <cell r="V78">
            <v>100.4</v>
          </cell>
          <cell r="Y78">
            <v>100.1</v>
          </cell>
          <cell r="AB78">
            <v>6749</v>
          </cell>
          <cell r="AE78">
            <v>3.2</v>
          </cell>
          <cell r="AH78">
            <v>3.2</v>
          </cell>
          <cell r="AK78">
            <v>1129.5999999999999</v>
          </cell>
          <cell r="AN78">
            <v>879.9</v>
          </cell>
          <cell r="AQ78">
            <v>8.7281288706249711</v>
          </cell>
          <cell r="AT78">
            <v>6.7987611484267987</v>
          </cell>
          <cell r="AW78">
            <v>148474</v>
          </cell>
          <cell r="AZ78">
            <v>537587</v>
          </cell>
          <cell r="BC78">
            <v>95</v>
          </cell>
          <cell r="BF78">
            <v>100.5</v>
          </cell>
          <cell r="BI78">
            <v>1118.3900000000001</v>
          </cell>
          <cell r="BL78">
            <v>8.6415120818150335</v>
          </cell>
          <cell r="BO78">
            <v>868.38</v>
          </cell>
          <cell r="BR78">
            <v>6.709749069292946</v>
          </cell>
          <cell r="BU78">
            <v>95.3</v>
          </cell>
          <cell r="BX78">
            <v>113.6</v>
          </cell>
          <cell r="CA78">
            <v>97.68</v>
          </cell>
          <cell r="CD78">
            <v>114.31</v>
          </cell>
          <cell r="CG78">
            <v>99.54</v>
          </cell>
          <cell r="CJ78">
            <v>100.26</v>
          </cell>
          <cell r="CM78">
            <v>95.33</v>
          </cell>
          <cell r="CP78">
            <v>104.88</v>
          </cell>
          <cell r="CS78">
            <v>102.37</v>
          </cell>
          <cell r="CV78">
            <v>110.02</v>
          </cell>
          <cell r="CY78">
            <v>102.67</v>
          </cell>
          <cell r="DB78">
            <v>110.31</v>
          </cell>
          <cell r="DE78">
            <v>100.5</v>
          </cell>
          <cell r="DH78">
            <v>100.6</v>
          </cell>
          <cell r="DQ78">
            <v>106.34</v>
          </cell>
          <cell r="DT78">
            <v>98.39</v>
          </cell>
        </row>
        <row r="79">
          <cell r="E79">
            <v>133.18418750000001</v>
          </cell>
          <cell r="I79">
            <v>72.7</v>
          </cell>
          <cell r="J79">
            <v>99.7</v>
          </cell>
          <cell r="M79">
            <v>98.8</v>
          </cell>
          <cell r="P79">
            <v>100.1</v>
          </cell>
          <cell r="S79">
            <v>99.9</v>
          </cell>
          <cell r="V79">
            <v>100.1</v>
          </cell>
          <cell r="Y79">
            <v>99.9</v>
          </cell>
          <cell r="AB79">
            <v>6710</v>
          </cell>
          <cell r="AE79">
            <v>3.2</v>
          </cell>
          <cell r="AH79">
            <v>3.2</v>
          </cell>
          <cell r="AK79">
            <v>457.1</v>
          </cell>
          <cell r="AN79">
            <v>656.7</v>
          </cell>
          <cell r="AQ79">
            <v>3.432089113431728</v>
          </cell>
          <cell r="AT79">
            <v>4.9307655234972998</v>
          </cell>
          <cell r="AW79">
            <v>150820</v>
          </cell>
          <cell r="AZ79">
            <v>537835</v>
          </cell>
          <cell r="BC79">
            <v>97.6</v>
          </cell>
          <cell r="BF79">
            <v>99.8</v>
          </cell>
          <cell r="BI79">
            <v>540.45000000000005</v>
          </cell>
          <cell r="BL79">
            <v>4.0579141574145208</v>
          </cell>
          <cell r="BO79">
            <v>565.22</v>
          </cell>
          <cell r="BR79">
            <v>4.2438971968800727</v>
          </cell>
          <cell r="BU79">
            <v>110.3</v>
          </cell>
          <cell r="BX79">
            <v>99.26</v>
          </cell>
          <cell r="CA79">
            <v>116.86</v>
          </cell>
          <cell r="CD79">
            <v>103.87</v>
          </cell>
          <cell r="CG79">
            <v>103.65</v>
          </cell>
          <cell r="CJ79">
            <v>95.81</v>
          </cell>
          <cell r="CM79">
            <v>104.28</v>
          </cell>
          <cell r="CP79">
            <v>92.68</v>
          </cell>
          <cell r="CS79">
            <v>115.55</v>
          </cell>
          <cell r="CV79">
            <v>100.81</v>
          </cell>
          <cell r="CY79">
            <v>114.87</v>
          </cell>
          <cell r="DB79">
            <v>102.88</v>
          </cell>
          <cell r="DE79">
            <v>100.4</v>
          </cell>
          <cell r="DH79">
            <v>100.4</v>
          </cell>
          <cell r="DQ79">
            <v>98.3</v>
          </cell>
          <cell r="DT79">
            <v>109.17</v>
          </cell>
        </row>
        <row r="80">
          <cell r="E80">
            <v>134.82635629999999</v>
          </cell>
          <cell r="I80">
            <v>63.6</v>
          </cell>
          <cell r="J80">
            <v>101.6</v>
          </cell>
          <cell r="M80">
            <v>99.7</v>
          </cell>
          <cell r="P80">
            <v>100.9</v>
          </cell>
          <cell r="S80">
            <v>99.9</v>
          </cell>
          <cell r="V80">
            <v>99.8</v>
          </cell>
          <cell r="Y80">
            <v>99.8</v>
          </cell>
          <cell r="AB80">
            <v>6657</v>
          </cell>
          <cell r="AE80">
            <v>3.3</v>
          </cell>
          <cell r="AH80">
            <v>3.4</v>
          </cell>
          <cell r="AK80">
            <v>784.9</v>
          </cell>
          <cell r="AN80">
            <v>779.1</v>
          </cell>
          <cell r="AQ80">
            <v>5.8215620561126151</v>
          </cell>
          <cell r="AT80">
            <v>5.7785437608833465</v>
          </cell>
          <cell r="AW80">
            <v>152641</v>
          </cell>
          <cell r="AZ80">
            <v>542277</v>
          </cell>
          <cell r="BC80">
            <v>98.3</v>
          </cell>
          <cell r="BF80">
            <v>100.1</v>
          </cell>
          <cell r="BI80">
            <v>673.63</v>
          </cell>
          <cell r="BL80">
            <v>4.9962783129814516</v>
          </cell>
          <cell r="BO80">
            <v>745.59</v>
          </cell>
          <cell r="BR80">
            <v>5.5300018517225187</v>
          </cell>
          <cell r="BU80">
            <v>104.67</v>
          </cell>
          <cell r="BX80">
            <v>99.75</v>
          </cell>
          <cell r="CA80">
            <v>112.96</v>
          </cell>
          <cell r="CD80">
            <v>107.05</v>
          </cell>
          <cell r="CG80">
            <v>103.47</v>
          </cell>
          <cell r="CJ80">
            <v>99.82</v>
          </cell>
          <cell r="CM80">
            <v>103.54</v>
          </cell>
          <cell r="CP80">
            <v>94.62</v>
          </cell>
          <cell r="CS80">
            <v>112.66</v>
          </cell>
          <cell r="CV80">
            <v>100.92</v>
          </cell>
          <cell r="CY80">
            <v>111.49</v>
          </cell>
          <cell r="DB80">
            <v>104.16</v>
          </cell>
          <cell r="DE80">
            <v>100.5</v>
          </cell>
          <cell r="DH80">
            <v>100.3</v>
          </cell>
          <cell r="DQ80">
            <v>98.03</v>
          </cell>
          <cell r="DT80">
            <v>105.54</v>
          </cell>
        </row>
        <row r="81">
          <cell r="E81">
            <v>132.76338659999999</v>
          </cell>
          <cell r="I81">
            <v>72.7</v>
          </cell>
          <cell r="J81">
            <v>102.3</v>
          </cell>
          <cell r="M81">
            <v>100.2</v>
          </cell>
          <cell r="P81">
            <v>101.5</v>
          </cell>
          <cell r="S81">
            <v>100</v>
          </cell>
          <cell r="V81">
            <v>99.8</v>
          </cell>
          <cell r="Y81">
            <v>99.8</v>
          </cell>
          <cell r="AB81">
            <v>6610</v>
          </cell>
          <cell r="AE81">
            <v>3.2</v>
          </cell>
          <cell r="AH81">
            <v>3.4</v>
          </cell>
          <cell r="AK81">
            <v>1067.0999999999999</v>
          </cell>
          <cell r="AN81">
            <v>816.7</v>
          </cell>
          <cell r="AQ81">
            <v>8.0376075613003373</v>
          </cell>
          <cell r="AT81">
            <v>6.1515453990385032</v>
          </cell>
          <cell r="AW81">
            <v>153768</v>
          </cell>
          <cell r="AZ81">
            <v>543581</v>
          </cell>
          <cell r="BC81">
            <v>124.1</v>
          </cell>
          <cell r="BF81">
            <v>100.4</v>
          </cell>
          <cell r="BI81">
            <v>1109.72</v>
          </cell>
          <cell r="BL81">
            <v>8.3586298031358002</v>
          </cell>
          <cell r="BO81">
            <v>758.28</v>
          </cell>
          <cell r="BR81">
            <v>5.711514442491632</v>
          </cell>
          <cell r="BU81">
            <v>101.55</v>
          </cell>
          <cell r="BX81">
            <v>106.86</v>
          </cell>
          <cell r="CA81">
            <v>106.32</v>
          </cell>
          <cell r="CD81">
            <v>116.6</v>
          </cell>
          <cell r="CG81">
            <v>104.67</v>
          </cell>
          <cell r="CJ81">
            <v>102.35</v>
          </cell>
          <cell r="CM81">
            <v>101.98</v>
          </cell>
          <cell r="CP81">
            <v>101.24</v>
          </cell>
          <cell r="CS81">
            <v>113.41</v>
          </cell>
          <cell r="CV81">
            <v>109.1</v>
          </cell>
          <cell r="CY81">
            <v>110.27</v>
          </cell>
          <cell r="DB81">
            <v>115.83</v>
          </cell>
          <cell r="DE81">
            <v>100.9</v>
          </cell>
          <cell r="DH81">
            <v>100.7</v>
          </cell>
          <cell r="DQ81">
            <v>110.15</v>
          </cell>
          <cell r="DT81">
            <v>103.1</v>
          </cell>
        </row>
        <row r="82">
          <cell r="E82">
            <v>136.44399999999999</v>
          </cell>
          <cell r="I82">
            <v>54.5</v>
          </cell>
          <cell r="J82">
            <v>101.5</v>
          </cell>
          <cell r="M82">
            <v>99.8</v>
          </cell>
          <cell r="P82">
            <v>102.2</v>
          </cell>
          <cell r="S82">
            <v>100</v>
          </cell>
          <cell r="V82">
            <v>99.7</v>
          </cell>
          <cell r="Y82">
            <v>99.3</v>
          </cell>
          <cell r="AB82">
            <v>6551</v>
          </cell>
          <cell r="AE82">
            <v>3.5</v>
          </cell>
          <cell r="AH82">
            <v>3.5</v>
          </cell>
          <cell r="AK82">
            <v>32.6</v>
          </cell>
          <cell r="AN82">
            <v>582.4</v>
          </cell>
          <cell r="AQ82">
            <v>0.23892585969335409</v>
          </cell>
          <cell r="AT82">
            <v>4.2684178124358709</v>
          </cell>
          <cell r="AW82">
            <v>156098</v>
          </cell>
          <cell r="AZ82">
            <v>544426</v>
          </cell>
          <cell r="BC82">
            <v>94.3</v>
          </cell>
          <cell r="BF82">
            <v>100.5</v>
          </cell>
          <cell r="BI82">
            <v>62.92</v>
          </cell>
          <cell r="BL82">
            <v>0.46114156723637539</v>
          </cell>
          <cell r="BO82">
            <v>552.41999999999996</v>
          </cell>
          <cell r="BR82">
            <v>4.0486939696871973</v>
          </cell>
          <cell r="BU82">
            <v>104.76</v>
          </cell>
          <cell r="BX82">
            <v>83.46</v>
          </cell>
          <cell r="CA82">
            <v>110.59</v>
          </cell>
          <cell r="CD82">
            <v>89.74</v>
          </cell>
          <cell r="CG82">
            <v>102.28</v>
          </cell>
          <cell r="CJ82">
            <v>96.35</v>
          </cell>
          <cell r="CM82">
            <v>101.16</v>
          </cell>
          <cell r="CP82">
            <v>80.260000000000005</v>
          </cell>
          <cell r="CS82">
            <v>113.62</v>
          </cell>
          <cell r="CV82">
            <v>88.36</v>
          </cell>
          <cell r="CY82">
            <v>112.76</v>
          </cell>
          <cell r="DB82">
            <v>87.47</v>
          </cell>
          <cell r="DE82">
            <v>100.9</v>
          </cell>
          <cell r="DH82">
            <v>99.8</v>
          </cell>
          <cell r="DQ82">
            <v>80.98</v>
          </cell>
          <cell r="DT82">
            <v>101.31</v>
          </cell>
        </row>
        <row r="83">
          <cell r="E83">
            <v>136.09100000000001</v>
          </cell>
          <cell r="I83">
            <v>81.8</v>
          </cell>
          <cell r="J83">
            <v>104.1</v>
          </cell>
          <cell r="M83">
            <v>102.5</v>
          </cell>
          <cell r="P83">
            <v>103.8</v>
          </cell>
          <cell r="S83">
            <v>99.9</v>
          </cell>
          <cell r="V83">
            <v>99.5</v>
          </cell>
          <cell r="Y83">
            <v>99.1</v>
          </cell>
          <cell r="AB83">
            <v>6522</v>
          </cell>
          <cell r="AE83">
            <v>3.4</v>
          </cell>
          <cell r="AH83">
            <v>3.4</v>
          </cell>
          <cell r="AK83">
            <v>750</v>
          </cell>
          <cell r="AN83">
            <v>673.4</v>
          </cell>
          <cell r="AQ83">
            <v>5.5110183627131839</v>
          </cell>
          <cell r="AT83">
            <v>4.9481596872680775</v>
          </cell>
          <cell r="AW83">
            <v>157700</v>
          </cell>
          <cell r="AZ83">
            <v>545525</v>
          </cell>
          <cell r="BC83">
            <v>91.6</v>
          </cell>
          <cell r="BF83">
            <v>100</v>
          </cell>
          <cell r="BI83">
            <v>644.86</v>
          </cell>
          <cell r="BL83">
            <v>4.7384470685056321</v>
          </cell>
          <cell r="BO83">
            <v>553.39</v>
          </cell>
          <cell r="BR83">
            <v>4.066323268989132</v>
          </cell>
          <cell r="BU83">
            <v>99.21</v>
          </cell>
          <cell r="BX83">
            <v>100.25</v>
          </cell>
          <cell r="CA83">
            <v>105.97</v>
          </cell>
          <cell r="CD83">
            <v>108.71</v>
          </cell>
          <cell r="CG83">
            <v>111.56</v>
          </cell>
          <cell r="CJ83">
            <v>99.69</v>
          </cell>
          <cell r="CM83">
            <v>97.06</v>
          </cell>
          <cell r="CP83">
            <v>97.36</v>
          </cell>
          <cell r="CS83">
            <v>111.91</v>
          </cell>
          <cell r="CV83">
            <v>108.29</v>
          </cell>
          <cell r="CY83">
            <v>113.34</v>
          </cell>
          <cell r="DB83">
            <v>104.73</v>
          </cell>
          <cell r="DE83">
            <v>101</v>
          </cell>
          <cell r="DH83">
            <v>101</v>
          </cell>
          <cell r="DQ83">
            <v>95.44</v>
          </cell>
          <cell r="DT83">
            <v>99.65</v>
          </cell>
        </row>
        <row r="84">
          <cell r="E84">
            <v>135.67400000000001</v>
          </cell>
          <cell r="I84">
            <v>45.5</v>
          </cell>
          <cell r="J84">
            <v>103.1</v>
          </cell>
          <cell r="M84">
            <v>97</v>
          </cell>
          <cell r="P84">
            <v>98.3</v>
          </cell>
          <cell r="S84">
            <v>99.9</v>
          </cell>
          <cell r="V84">
            <v>99.7</v>
          </cell>
          <cell r="Y84">
            <v>98.6</v>
          </cell>
          <cell r="AB84">
            <v>6627</v>
          </cell>
          <cell r="AE84">
            <v>3.5</v>
          </cell>
          <cell r="AH84">
            <v>3.2</v>
          </cell>
          <cell r="AK84">
            <v>1241</v>
          </cell>
          <cell r="AN84">
            <v>798.7</v>
          </cell>
          <cell r="AQ84">
            <v>9.146925719002903</v>
          </cell>
          <cell r="AT84">
            <v>5.8869053761221757</v>
          </cell>
          <cell r="AW84">
            <v>159258</v>
          </cell>
          <cell r="AZ84">
            <v>547667</v>
          </cell>
          <cell r="BC84">
            <v>107.7</v>
          </cell>
          <cell r="BF84">
            <v>100.6</v>
          </cell>
          <cell r="BI84">
            <v>1117.6300000000001</v>
          </cell>
          <cell r="BL84">
            <v>8.2376136916432046</v>
          </cell>
          <cell r="BO84">
            <v>854.62</v>
          </cell>
          <cell r="BR84">
            <v>6.2990698291492837</v>
          </cell>
          <cell r="BU84">
            <v>109</v>
          </cell>
          <cell r="BX84">
            <v>112.25</v>
          </cell>
          <cell r="CA84">
            <v>116.27</v>
          </cell>
          <cell r="CD84">
            <v>119.91</v>
          </cell>
          <cell r="CG84">
            <v>94.2</v>
          </cell>
          <cell r="CJ84">
            <v>99.04</v>
          </cell>
          <cell r="CM84">
            <v>110.11</v>
          </cell>
          <cell r="CP84">
            <v>106.02</v>
          </cell>
          <cell r="CS84">
            <v>128.94999999999999</v>
          </cell>
          <cell r="CV84">
            <v>116.71</v>
          </cell>
          <cell r="CY84">
            <v>113.84</v>
          </cell>
          <cell r="DB84">
            <v>118.77</v>
          </cell>
          <cell r="DE84">
            <v>101.2</v>
          </cell>
          <cell r="DH84">
            <v>101</v>
          </cell>
          <cell r="DQ84">
            <v>109.63</v>
          </cell>
          <cell r="DT84">
            <v>97.93</v>
          </cell>
        </row>
        <row r="85">
          <cell r="E85">
            <v>135.51499999999999</v>
          </cell>
          <cell r="I85">
            <v>81.8</v>
          </cell>
          <cell r="J85">
            <v>105.5</v>
          </cell>
          <cell r="M85">
            <v>99.6</v>
          </cell>
          <cell r="P85">
            <v>101.1</v>
          </cell>
          <cell r="S85">
            <v>100.1</v>
          </cell>
          <cell r="V85">
            <v>100.3</v>
          </cell>
          <cell r="Y85">
            <v>100.2</v>
          </cell>
          <cell r="AB85">
            <v>6731</v>
          </cell>
          <cell r="AE85">
            <v>3.5</v>
          </cell>
          <cell r="AH85">
            <v>3.4</v>
          </cell>
          <cell r="AK85">
            <v>566.6</v>
          </cell>
          <cell r="AN85">
            <v>472.2</v>
          </cell>
          <cell r="AQ85">
            <v>4.1810869645426711</v>
          </cell>
          <cell r="AT85">
            <v>3.4844851123491867</v>
          </cell>
          <cell r="AW85">
            <v>160779</v>
          </cell>
          <cell r="AZ85">
            <v>548002</v>
          </cell>
          <cell r="BC85">
            <v>101.2</v>
          </cell>
          <cell r="BF85">
            <v>100.8</v>
          </cell>
          <cell r="BI85">
            <v>315.32</v>
          </cell>
          <cell r="BL85">
            <v>2.3268272884920491</v>
          </cell>
          <cell r="BO85">
            <v>324.39</v>
          </cell>
          <cell r="BR85">
            <v>2.3937571486551308</v>
          </cell>
          <cell r="BU85">
            <v>113.34</v>
          </cell>
          <cell r="BX85">
            <v>97.43</v>
          </cell>
          <cell r="CA85">
            <v>123.02</v>
          </cell>
          <cell r="CD85">
            <v>102.09</v>
          </cell>
          <cell r="CG85">
            <v>108.2</v>
          </cell>
          <cell r="CJ85">
            <v>96.79</v>
          </cell>
          <cell r="CM85">
            <v>115.7</v>
          </cell>
          <cell r="CP85">
            <v>94.96</v>
          </cell>
          <cell r="CS85">
            <v>136.03</v>
          </cell>
          <cell r="CV85">
            <v>103</v>
          </cell>
          <cell r="CY85">
            <v>126.64</v>
          </cell>
          <cell r="DB85">
            <v>105.31</v>
          </cell>
          <cell r="DE85">
            <v>101</v>
          </cell>
          <cell r="DH85">
            <v>101.1</v>
          </cell>
          <cell r="DQ85">
            <v>99.64</v>
          </cell>
          <cell r="DT85">
            <v>112.02</v>
          </cell>
        </row>
        <row r="86">
          <cell r="E86">
            <v>132.56700000000001</v>
          </cell>
          <cell r="I86">
            <v>81.8</v>
          </cell>
          <cell r="J86">
            <v>106.5</v>
          </cell>
          <cell r="M86">
            <v>100.7</v>
          </cell>
          <cell r="P86">
            <v>101.9</v>
          </cell>
          <cell r="S86">
            <v>100.2</v>
          </cell>
          <cell r="V86">
            <v>100.5</v>
          </cell>
          <cell r="Y86">
            <v>100.2</v>
          </cell>
          <cell r="AB86">
            <v>6770</v>
          </cell>
          <cell r="AE86">
            <v>3.5</v>
          </cell>
          <cell r="AH86">
            <v>3.4</v>
          </cell>
          <cell r="AK86">
            <v>355.7</v>
          </cell>
          <cell r="AN86">
            <v>539.5</v>
          </cell>
          <cell r="AQ86">
            <v>2.6831715283592446</v>
          </cell>
          <cell r="AT86">
            <v>4.0696402573792874</v>
          </cell>
          <cell r="AW86">
            <v>161672</v>
          </cell>
          <cell r="AZ86">
            <v>550157</v>
          </cell>
          <cell r="BC86">
            <v>97.6</v>
          </cell>
          <cell r="BF86">
            <v>100.5</v>
          </cell>
          <cell r="BI86">
            <v>229.1</v>
          </cell>
          <cell r="BL86">
            <v>1.728182730242066</v>
          </cell>
          <cell r="BO86">
            <v>450.66</v>
          </cell>
          <cell r="BR86">
            <v>3.3994885605014824</v>
          </cell>
          <cell r="BU86">
            <v>114.03</v>
          </cell>
          <cell r="BX86">
            <v>93.01</v>
          </cell>
          <cell r="CA86">
            <v>122.19</v>
          </cell>
          <cell r="CD86">
            <v>96.23</v>
          </cell>
          <cell r="CG86">
            <v>112.83</v>
          </cell>
          <cell r="CJ86">
            <v>101.29</v>
          </cell>
          <cell r="CM86">
            <v>110.69</v>
          </cell>
          <cell r="CP86">
            <v>88.35</v>
          </cell>
          <cell r="CS86">
            <v>124.02</v>
          </cell>
          <cell r="CV86">
            <v>95.16</v>
          </cell>
          <cell r="CY86">
            <v>120.84</v>
          </cell>
          <cell r="DB86">
            <v>98.41</v>
          </cell>
          <cell r="DE86">
            <v>101.2</v>
          </cell>
          <cell r="DH86">
            <v>101.1</v>
          </cell>
          <cell r="DQ86">
            <v>94.29</v>
          </cell>
          <cell r="DT86">
            <v>110.03</v>
          </cell>
        </row>
        <row r="87">
          <cell r="E87">
            <v>136.393</v>
          </cell>
          <cell r="I87">
            <v>81.8</v>
          </cell>
          <cell r="J87">
            <v>104.9</v>
          </cell>
          <cell r="M87">
            <v>97.2</v>
          </cell>
          <cell r="P87">
            <v>99.3</v>
          </cell>
          <cell r="S87">
            <v>100.1</v>
          </cell>
          <cell r="V87">
            <v>100.2</v>
          </cell>
          <cell r="Y87">
            <v>100.1</v>
          </cell>
          <cell r="AB87">
            <v>6816</v>
          </cell>
          <cell r="AE87">
            <v>3.3</v>
          </cell>
          <cell r="AH87">
            <v>3.4</v>
          </cell>
          <cell r="AK87">
            <v>653.5</v>
          </cell>
          <cell r="AN87">
            <v>591.6</v>
          </cell>
          <cell r="AQ87">
            <v>4.7913016063874245</v>
          </cell>
          <cell r="AT87">
            <v>4.3374659989882183</v>
          </cell>
          <cell r="AW87">
            <v>163766</v>
          </cell>
          <cell r="AZ87">
            <v>553359</v>
          </cell>
          <cell r="BC87">
            <v>98.1</v>
          </cell>
          <cell r="BF87">
            <v>101.1</v>
          </cell>
          <cell r="BI87">
            <v>731.63</v>
          </cell>
          <cell r="BL87">
            <v>5.3641315903308824</v>
          </cell>
          <cell r="BO87">
            <v>632.28</v>
          </cell>
          <cell r="BR87">
            <v>4.635721774577874</v>
          </cell>
          <cell r="BU87">
            <v>107.7</v>
          </cell>
          <cell r="BX87">
            <v>91.67</v>
          </cell>
          <cell r="CA87">
            <v>116.98</v>
          </cell>
          <cell r="CD87">
            <v>98.27</v>
          </cell>
          <cell r="CG87">
            <v>100.53</v>
          </cell>
          <cell r="CJ87">
            <v>98.26</v>
          </cell>
          <cell r="CM87">
            <v>101.16</v>
          </cell>
          <cell r="CP87">
            <v>94.62</v>
          </cell>
          <cell r="CS87">
            <v>117.48</v>
          </cell>
          <cell r="CV87">
            <v>104.49</v>
          </cell>
          <cell r="CY87">
            <v>111.5</v>
          </cell>
          <cell r="DB87">
            <v>105.84</v>
          </cell>
          <cell r="DE87">
            <v>100.9</v>
          </cell>
          <cell r="DH87">
            <v>101.4</v>
          </cell>
          <cell r="DQ87">
            <v>99.39</v>
          </cell>
          <cell r="DT87">
            <v>99.02</v>
          </cell>
        </row>
        <row r="88">
          <cell r="E88">
            <v>138.79300000000001</v>
          </cell>
          <cell r="I88">
            <v>77.3</v>
          </cell>
          <cell r="J88">
            <v>108.6</v>
          </cell>
          <cell r="M88">
            <v>101.8</v>
          </cell>
          <cell r="P88">
            <v>102.9</v>
          </cell>
          <cell r="S88">
            <v>100.4</v>
          </cell>
          <cell r="V88">
            <v>100.1</v>
          </cell>
          <cell r="Y88">
            <v>100.1</v>
          </cell>
          <cell r="AB88">
            <v>6810</v>
          </cell>
          <cell r="AE88">
            <v>3.2</v>
          </cell>
          <cell r="AH88">
            <v>3.4</v>
          </cell>
          <cell r="AK88">
            <v>556.9</v>
          </cell>
          <cell r="AN88">
            <v>601.29999999999995</v>
          </cell>
          <cell r="AQ88">
            <v>4.0124501956150525</v>
          </cell>
          <cell r="AT88">
            <v>4.3323510551684876</v>
          </cell>
          <cell r="AW88">
            <v>164088</v>
          </cell>
          <cell r="AZ88">
            <v>553992</v>
          </cell>
          <cell r="BC88">
            <v>106.1</v>
          </cell>
          <cell r="BF88">
            <v>100.4</v>
          </cell>
          <cell r="BI88">
            <v>500.47</v>
          </cell>
          <cell r="BL88">
            <v>3.6058734950609903</v>
          </cell>
          <cell r="BO88">
            <v>480.08</v>
          </cell>
          <cell r="BR88">
            <v>3.4589640687930943</v>
          </cell>
          <cell r="BU88">
            <v>116.81</v>
          </cell>
          <cell r="BX88">
            <v>92.28</v>
          </cell>
          <cell r="CA88">
            <v>127.4</v>
          </cell>
          <cell r="CD88">
            <v>98.4</v>
          </cell>
          <cell r="CG88">
            <v>108.45</v>
          </cell>
          <cell r="CJ88">
            <v>100</v>
          </cell>
          <cell r="CM88">
            <v>109.21</v>
          </cell>
          <cell r="CP88">
            <v>102.26</v>
          </cell>
          <cell r="CS88">
            <v>128.52000000000001</v>
          </cell>
          <cell r="CV88">
            <v>113.02</v>
          </cell>
          <cell r="CY88">
            <v>126.49</v>
          </cell>
          <cell r="DB88">
            <v>110.55</v>
          </cell>
          <cell r="DE88">
            <v>101.4</v>
          </cell>
          <cell r="DH88">
            <v>100.4</v>
          </cell>
          <cell r="DQ88">
            <v>103.93</v>
          </cell>
          <cell r="DT88">
            <v>111.06</v>
          </cell>
        </row>
        <row r="89">
          <cell r="E89">
            <v>138.41800000000001</v>
          </cell>
          <cell r="I89">
            <v>59.1</v>
          </cell>
          <cell r="J89">
            <v>106.8</v>
          </cell>
          <cell r="M89">
            <v>100.8</v>
          </cell>
          <cell r="P89">
            <v>101.9</v>
          </cell>
          <cell r="S89">
            <v>100.1</v>
          </cell>
          <cell r="V89">
            <v>100</v>
          </cell>
          <cell r="Y89">
            <v>99.6</v>
          </cell>
          <cell r="AB89">
            <v>6766</v>
          </cell>
          <cell r="AE89">
            <v>3.3</v>
          </cell>
          <cell r="AH89">
            <v>3.3</v>
          </cell>
          <cell r="AK89">
            <v>460.2</v>
          </cell>
          <cell r="AN89">
            <v>624.29999999999995</v>
          </cell>
          <cell r="AQ89">
            <v>3.3247121039171206</v>
          </cell>
          <cell r="AT89">
            <v>4.5102515568784405</v>
          </cell>
          <cell r="AW89">
            <v>165467</v>
          </cell>
          <cell r="AZ89">
            <v>555248</v>
          </cell>
          <cell r="BC89">
            <v>94.9</v>
          </cell>
          <cell r="BF89">
            <v>99.5</v>
          </cell>
          <cell r="BI89">
            <v>347.45</v>
          </cell>
          <cell r="BL89">
            <v>2.5101504139635016</v>
          </cell>
          <cell r="BO89">
            <v>588.66</v>
          </cell>
          <cell r="BR89">
            <v>4.2527705934199309</v>
          </cell>
          <cell r="BU89">
            <v>109.61</v>
          </cell>
          <cell r="BX89">
            <v>90.56</v>
          </cell>
          <cell r="CA89">
            <v>117.22</v>
          </cell>
          <cell r="CD89">
            <v>95.34</v>
          </cell>
          <cell r="CG89">
            <v>104.84</v>
          </cell>
          <cell r="CJ89">
            <v>101.99</v>
          </cell>
          <cell r="CM89">
            <v>101.16</v>
          </cell>
          <cell r="CP89">
            <v>89.83</v>
          </cell>
          <cell r="CS89">
            <v>117.48</v>
          </cell>
          <cell r="CV89">
            <v>96.54</v>
          </cell>
          <cell r="CY89">
            <v>118.17</v>
          </cell>
          <cell r="DB89">
            <v>99.81</v>
          </cell>
          <cell r="DE89">
            <v>101.7</v>
          </cell>
          <cell r="DH89">
            <v>102.1</v>
          </cell>
          <cell r="DQ89">
            <v>95.42</v>
          </cell>
          <cell r="DT89">
            <v>105.24</v>
          </cell>
        </row>
        <row r="90">
          <cell r="E90">
            <v>139.428</v>
          </cell>
          <cell r="I90">
            <v>59.1</v>
          </cell>
          <cell r="J90">
            <v>106.4</v>
          </cell>
          <cell r="M90">
            <v>101.7</v>
          </cell>
          <cell r="P90">
            <v>102.8</v>
          </cell>
          <cell r="S90">
            <v>100.1</v>
          </cell>
          <cell r="V90">
            <v>100.4</v>
          </cell>
          <cell r="Y90">
            <v>99.4</v>
          </cell>
          <cell r="AB90">
            <v>6792</v>
          </cell>
          <cell r="AE90">
            <v>3.3</v>
          </cell>
          <cell r="AH90">
            <v>3.3</v>
          </cell>
          <cell r="AK90">
            <v>711.9</v>
          </cell>
          <cell r="AN90">
            <v>602.29999999999995</v>
          </cell>
          <cell r="AQ90">
            <v>5.1058610895946295</v>
          </cell>
          <cell r="AT90">
            <v>4.3197922942307141</v>
          </cell>
          <cell r="AW90">
            <v>166705</v>
          </cell>
          <cell r="AZ90">
            <v>556689</v>
          </cell>
          <cell r="BC90">
            <v>95.4</v>
          </cell>
          <cell r="BF90">
            <v>101.2</v>
          </cell>
          <cell r="BI90">
            <v>777.27</v>
          </cell>
          <cell r="BL90">
            <v>5.5747052242017388</v>
          </cell>
          <cell r="BO90">
            <v>518.36</v>
          </cell>
          <cell r="BR90">
            <v>3.7177611383653213</v>
          </cell>
          <cell r="BU90">
            <v>94.09</v>
          </cell>
          <cell r="BX90">
            <v>97.18</v>
          </cell>
          <cell r="CA90">
            <v>105.73</v>
          </cell>
          <cell r="CD90">
            <v>103.11</v>
          </cell>
          <cell r="CG90">
            <v>105.87</v>
          </cell>
          <cell r="CJ90">
            <v>101.01</v>
          </cell>
          <cell r="CM90">
            <v>101.66</v>
          </cell>
          <cell r="CP90">
            <v>106.48</v>
          </cell>
          <cell r="CS90">
            <v>119.2</v>
          </cell>
          <cell r="CV90">
            <v>116.59</v>
          </cell>
          <cell r="CY90">
            <v>117.81</v>
          </cell>
          <cell r="DB90">
            <v>111.95</v>
          </cell>
          <cell r="DE90">
            <v>101.7</v>
          </cell>
          <cell r="DH90">
            <v>101.6</v>
          </cell>
          <cell r="DQ90">
            <v>106.91</v>
          </cell>
          <cell r="DT90">
            <v>104.32</v>
          </cell>
        </row>
        <row r="91">
          <cell r="E91">
            <v>141.39699999999999</v>
          </cell>
          <cell r="I91">
            <v>72.7</v>
          </cell>
          <cell r="J91">
            <v>109.6</v>
          </cell>
          <cell r="M91">
            <v>103.8</v>
          </cell>
          <cell r="P91">
            <v>105</v>
          </cell>
          <cell r="S91">
            <v>100.2</v>
          </cell>
          <cell r="V91">
            <v>100.6</v>
          </cell>
          <cell r="Y91">
            <v>99.5</v>
          </cell>
          <cell r="AB91">
            <v>6772</v>
          </cell>
          <cell r="AE91">
            <v>3.4</v>
          </cell>
          <cell r="AH91">
            <v>3.4</v>
          </cell>
          <cell r="AK91">
            <v>337.7</v>
          </cell>
          <cell r="AN91">
            <v>468.6</v>
          </cell>
          <cell r="AQ91">
            <v>2.3883109259743844</v>
          </cell>
          <cell r="AT91">
            <v>3.3140731415800904</v>
          </cell>
          <cell r="AW91">
            <v>167161</v>
          </cell>
          <cell r="AZ91">
            <v>558059</v>
          </cell>
          <cell r="BC91">
            <v>99.6</v>
          </cell>
          <cell r="BF91">
            <v>101.7</v>
          </cell>
          <cell r="BI91">
            <v>462.14</v>
          </cell>
          <cell r="BL91">
            <v>3.2683861750956527</v>
          </cell>
          <cell r="BO91">
            <v>486.07</v>
          </cell>
          <cell r="BR91">
            <v>3.4376259750914095</v>
          </cell>
          <cell r="BU91">
            <v>113.25</v>
          </cell>
          <cell r="BX91">
            <v>101.47</v>
          </cell>
          <cell r="CA91">
            <v>127.28</v>
          </cell>
          <cell r="CD91">
            <v>108.71</v>
          </cell>
          <cell r="CG91">
            <v>109.62</v>
          </cell>
          <cell r="CJ91">
            <v>104.38</v>
          </cell>
          <cell r="CM91">
            <v>108.64</v>
          </cell>
          <cell r="CP91">
            <v>106.02</v>
          </cell>
          <cell r="CS91">
            <v>128.63</v>
          </cell>
          <cell r="CV91">
            <v>117.63</v>
          </cell>
          <cell r="CY91">
            <v>133.13999999999999</v>
          </cell>
          <cell r="DB91">
            <v>114.49</v>
          </cell>
          <cell r="DE91">
            <v>101.8</v>
          </cell>
          <cell r="DH91">
            <v>101.5</v>
          </cell>
          <cell r="DQ91">
            <v>108.08</v>
          </cell>
          <cell r="DT91">
            <v>115.86</v>
          </cell>
        </row>
        <row r="92">
          <cell r="E92">
            <v>143.34700000000001</v>
          </cell>
          <cell r="I92">
            <v>81.8</v>
          </cell>
          <cell r="J92">
            <v>108.7</v>
          </cell>
          <cell r="M92">
            <v>103.4</v>
          </cell>
          <cell r="P92">
            <v>104.5</v>
          </cell>
          <cell r="S92">
            <v>100.3</v>
          </cell>
          <cell r="V92">
            <v>100.3</v>
          </cell>
          <cell r="Y92">
            <v>99.5</v>
          </cell>
          <cell r="AB92">
            <v>6709</v>
          </cell>
          <cell r="AE92">
            <v>3.2</v>
          </cell>
          <cell r="AH92">
            <v>3.3</v>
          </cell>
          <cell r="AK92">
            <v>668.5</v>
          </cell>
          <cell r="AN92">
            <v>569.70000000000005</v>
          </cell>
          <cell r="AQ92">
            <v>4.6635088282280055</v>
          </cell>
          <cell r="AT92">
            <v>3.9742722205557146</v>
          </cell>
          <cell r="AW92">
            <v>168825</v>
          </cell>
          <cell r="AZ92">
            <v>559163</v>
          </cell>
          <cell r="BC92">
            <v>101.1</v>
          </cell>
          <cell r="BF92">
            <v>102.3</v>
          </cell>
          <cell r="BI92">
            <v>670.17</v>
          </cell>
          <cell r="BL92">
            <v>4.6751588801997945</v>
          </cell>
          <cell r="BO92">
            <v>702.53</v>
          </cell>
          <cell r="BR92">
            <v>4.9009047974495452</v>
          </cell>
          <cell r="BU92">
            <v>102.24</v>
          </cell>
          <cell r="BX92">
            <v>97.79</v>
          </cell>
          <cell r="CA92">
            <v>116.74</v>
          </cell>
          <cell r="CD92">
            <v>109.09</v>
          </cell>
          <cell r="CG92">
            <v>104.66</v>
          </cell>
          <cell r="CJ92">
            <v>109.65</v>
          </cell>
          <cell r="CM92">
            <v>99.77</v>
          </cell>
          <cell r="CP92">
            <v>103.63</v>
          </cell>
          <cell r="CS92">
            <v>121.66</v>
          </cell>
          <cell r="CV92">
            <v>115.9</v>
          </cell>
          <cell r="CY92">
            <v>125.46</v>
          </cell>
          <cell r="DB92">
            <v>114.67</v>
          </cell>
          <cell r="DE92">
            <v>102.1</v>
          </cell>
          <cell r="DH92">
            <v>102.3</v>
          </cell>
          <cell r="DQ92">
            <v>107.53</v>
          </cell>
          <cell r="DT92">
            <v>106.64</v>
          </cell>
        </row>
        <row r="93">
          <cell r="E93">
            <v>142.369</v>
          </cell>
          <cell r="I93">
            <v>72.7</v>
          </cell>
          <cell r="J93">
            <v>106.9</v>
          </cell>
          <cell r="M93">
            <v>103.2</v>
          </cell>
          <cell r="P93">
            <v>104.8</v>
          </cell>
          <cell r="S93">
            <v>100.5</v>
          </cell>
          <cell r="V93">
            <v>100.4</v>
          </cell>
          <cell r="Y93">
            <v>99.4</v>
          </cell>
          <cell r="AB93">
            <v>6663</v>
          </cell>
          <cell r="AE93">
            <v>3.1</v>
          </cell>
          <cell r="AH93">
            <v>3.4</v>
          </cell>
          <cell r="AK93">
            <v>823.2</v>
          </cell>
          <cell r="AN93">
            <v>678.3</v>
          </cell>
          <cell r="AQ93">
            <v>5.7821576326306996</v>
          </cell>
          <cell r="AT93">
            <v>4.764379886070703</v>
          </cell>
          <cell r="AW93">
            <v>169908</v>
          </cell>
          <cell r="AZ93">
            <v>559432</v>
          </cell>
          <cell r="BC93">
            <v>124.8</v>
          </cell>
          <cell r="BF93">
            <v>101.6</v>
          </cell>
          <cell r="BI93">
            <v>878.92</v>
          </cell>
          <cell r="BL93">
            <v>6.1735349689890349</v>
          </cell>
          <cell r="BO93">
            <v>508.73</v>
          </cell>
          <cell r="BR93">
            <v>3.5733200345580851</v>
          </cell>
          <cell r="BU93">
            <v>103.97</v>
          </cell>
          <cell r="BX93">
            <v>104.9</v>
          </cell>
          <cell r="CA93">
            <v>115.56</v>
          </cell>
          <cell r="CD93">
            <v>115.33</v>
          </cell>
          <cell r="CG93">
            <v>105.43</v>
          </cell>
          <cell r="CJ93">
            <v>105.05</v>
          </cell>
          <cell r="CM93">
            <v>93.36</v>
          </cell>
          <cell r="CP93">
            <v>101.01</v>
          </cell>
          <cell r="CS93">
            <v>116.09</v>
          </cell>
          <cell r="CV93">
            <v>113.59</v>
          </cell>
          <cell r="CY93">
            <v>125.15</v>
          </cell>
          <cell r="DB93">
            <v>120.47</v>
          </cell>
          <cell r="DE93">
            <v>102</v>
          </cell>
          <cell r="DH93">
            <v>101.2</v>
          </cell>
          <cell r="DQ93">
            <v>113.06</v>
          </cell>
          <cell r="DT93">
            <v>104.06</v>
          </cell>
        </row>
        <row r="94">
          <cell r="E94">
            <v>143.256</v>
          </cell>
          <cell r="I94">
            <v>45.5</v>
          </cell>
          <cell r="J94">
            <v>108.4</v>
          </cell>
          <cell r="M94">
            <v>108.1</v>
          </cell>
          <cell r="P94">
            <v>108.7</v>
          </cell>
          <cell r="S94">
            <v>100.6</v>
          </cell>
          <cell r="V94">
            <v>100.3</v>
          </cell>
          <cell r="Y94">
            <v>99</v>
          </cell>
          <cell r="AB94">
            <v>6642</v>
          </cell>
          <cell r="AE94">
            <v>3.3</v>
          </cell>
          <cell r="AH94">
            <v>3.3</v>
          </cell>
          <cell r="AK94">
            <v>152.19999999999999</v>
          </cell>
          <cell r="AN94">
            <v>717.1</v>
          </cell>
          <cell r="AQ94">
            <v>1.0624336851510581</v>
          </cell>
          <cell r="AT94">
            <v>5.0057240185402359</v>
          </cell>
          <cell r="AW94">
            <v>171814</v>
          </cell>
          <cell r="AZ94">
            <v>560337</v>
          </cell>
          <cell r="BC94">
            <v>96.2</v>
          </cell>
          <cell r="BF94">
            <v>102.2</v>
          </cell>
          <cell r="BI94">
            <v>-24.48</v>
          </cell>
          <cell r="BL94">
            <v>-0.17088289495727929</v>
          </cell>
          <cell r="BO94">
            <v>534.26</v>
          </cell>
          <cell r="BR94">
            <v>3.7294074942759812</v>
          </cell>
          <cell r="BU94">
            <v>112.73</v>
          </cell>
          <cell r="BX94">
            <v>96.08</v>
          </cell>
          <cell r="CA94">
            <v>126.1</v>
          </cell>
          <cell r="CD94">
            <v>104.38</v>
          </cell>
          <cell r="CG94">
            <v>110.69</v>
          </cell>
          <cell r="CJ94">
            <v>109.65</v>
          </cell>
          <cell r="CM94">
            <v>103.87</v>
          </cell>
          <cell r="CP94">
            <v>98.16</v>
          </cell>
          <cell r="CS94">
            <v>128.52000000000001</v>
          </cell>
          <cell r="CV94">
            <v>111.87</v>
          </cell>
          <cell r="CY94">
            <v>135.63</v>
          </cell>
          <cell r="DB94">
            <v>102.32</v>
          </cell>
          <cell r="DE94">
            <v>102.3</v>
          </cell>
          <cell r="DH94">
            <v>106.1</v>
          </cell>
          <cell r="DQ94">
            <v>92.65</v>
          </cell>
          <cell r="DT94">
            <v>110.62</v>
          </cell>
        </row>
        <row r="95">
          <cell r="E95">
            <v>143.30500000000001</v>
          </cell>
          <cell r="I95">
            <v>45.5</v>
          </cell>
          <cell r="J95">
            <v>106.8</v>
          </cell>
          <cell r="M95">
            <v>104.8</v>
          </cell>
          <cell r="P95">
            <v>106.4</v>
          </cell>
          <cell r="S95">
            <v>100.6</v>
          </cell>
          <cell r="V95">
            <v>100.1</v>
          </cell>
          <cell r="Y95">
            <v>98.8</v>
          </cell>
          <cell r="AB95">
            <v>6647</v>
          </cell>
          <cell r="AE95">
            <v>3.5</v>
          </cell>
          <cell r="AH95">
            <v>3.4</v>
          </cell>
          <cell r="AK95">
            <v>844.7</v>
          </cell>
          <cell r="AN95">
            <v>792.7</v>
          </cell>
          <cell r="AQ95">
            <v>5.8944209901957363</v>
          </cell>
          <cell r="AT95">
            <v>5.5315585639021672</v>
          </cell>
          <cell r="AW95">
            <v>173063</v>
          </cell>
          <cell r="AZ95">
            <v>560823</v>
          </cell>
          <cell r="BC95">
            <v>93.3</v>
          </cell>
          <cell r="BF95">
            <v>105.1</v>
          </cell>
          <cell r="BI95">
            <v>680.72</v>
          </cell>
          <cell r="BL95">
            <v>4.7501482851261292</v>
          </cell>
          <cell r="BO95">
            <v>630.82000000000005</v>
          </cell>
          <cell r="BR95">
            <v>4.4019399183559544</v>
          </cell>
          <cell r="BU95">
            <v>94.9</v>
          </cell>
          <cell r="BX95">
            <v>109</v>
          </cell>
          <cell r="CA95">
            <v>113</v>
          </cell>
          <cell r="CD95">
            <v>114.6</v>
          </cell>
          <cell r="CG95">
            <v>107.85</v>
          </cell>
          <cell r="CJ95">
            <v>108.19</v>
          </cell>
          <cell r="CM95">
            <v>95.8</v>
          </cell>
          <cell r="CP95">
            <v>102.2</v>
          </cell>
          <cell r="CS95">
            <v>124.4</v>
          </cell>
          <cell r="CV95">
            <v>120.6</v>
          </cell>
          <cell r="CY95">
            <v>125.9</v>
          </cell>
          <cell r="DB95">
            <v>115.3</v>
          </cell>
          <cell r="DE95">
            <v>102.5</v>
          </cell>
          <cell r="DH95">
            <v>102.6</v>
          </cell>
          <cell r="DQ95">
            <v>103.24</v>
          </cell>
          <cell r="DT95">
            <v>96.74</v>
          </cell>
        </row>
        <row r="96">
          <cell r="E96">
            <v>140.93199999999999</v>
          </cell>
          <cell r="I96">
            <v>54.5</v>
          </cell>
          <cell r="J96">
            <v>105.7</v>
          </cell>
          <cell r="M96">
            <v>104.5</v>
          </cell>
          <cell r="P96">
            <v>105.1</v>
          </cell>
          <cell r="S96">
            <v>100.5</v>
          </cell>
          <cell r="V96">
            <v>100.2</v>
          </cell>
          <cell r="Y96">
            <v>98.6</v>
          </cell>
          <cell r="AB96">
            <v>6723</v>
          </cell>
          <cell r="AE96">
            <v>3.5</v>
          </cell>
          <cell r="AH96">
            <v>3.3</v>
          </cell>
          <cell r="AK96">
            <v>1040.4000000000001</v>
          </cell>
          <cell r="AN96">
            <v>656.7</v>
          </cell>
          <cell r="AQ96">
            <v>7.3822836545284263</v>
          </cell>
          <cell r="AT96">
            <v>4.6596940368404631</v>
          </cell>
          <cell r="AW96">
            <v>174118</v>
          </cell>
          <cell r="AZ96">
            <v>562314</v>
          </cell>
          <cell r="BC96">
            <v>121.1</v>
          </cell>
          <cell r="BF96">
            <v>112.8</v>
          </cell>
          <cell r="BI96">
            <v>800.21</v>
          </cell>
          <cell r="BL96">
            <v>5.6779865467033757</v>
          </cell>
          <cell r="BO96">
            <v>585.85</v>
          </cell>
          <cell r="BR96">
            <v>4.1569693185365999</v>
          </cell>
          <cell r="BU96">
            <v>120.8</v>
          </cell>
          <cell r="BX96">
            <v>116.5</v>
          </cell>
          <cell r="CA96">
            <v>143.80000000000001</v>
          </cell>
          <cell r="CD96">
            <v>122.9</v>
          </cell>
          <cell r="CG96">
            <v>105.2</v>
          </cell>
          <cell r="CJ96">
            <v>107.23</v>
          </cell>
          <cell r="CM96">
            <v>111.5</v>
          </cell>
          <cell r="CP96">
            <v>110.9</v>
          </cell>
          <cell r="CS96">
            <v>149.69999999999999</v>
          </cell>
          <cell r="CV96">
            <v>133.4</v>
          </cell>
          <cell r="CY96">
            <v>142.30000000000001</v>
          </cell>
          <cell r="DB96">
            <v>131.19999999999999</v>
          </cell>
          <cell r="DE96">
            <v>102.5</v>
          </cell>
          <cell r="DH96">
            <v>102.2</v>
          </cell>
          <cell r="DQ96">
            <v>117.62</v>
          </cell>
          <cell r="DT96">
            <v>109.24</v>
          </cell>
        </row>
        <row r="97">
          <cell r="E97">
            <v>143.749</v>
          </cell>
          <cell r="I97">
            <v>27.3</v>
          </cell>
          <cell r="J97">
            <v>103.9</v>
          </cell>
          <cell r="M97">
            <v>104.5</v>
          </cell>
          <cell r="P97">
            <v>105.2</v>
          </cell>
          <cell r="S97">
            <v>102</v>
          </cell>
          <cell r="V97">
            <v>102.2</v>
          </cell>
          <cell r="Y97">
            <v>100.5</v>
          </cell>
          <cell r="AB97">
            <v>6805</v>
          </cell>
          <cell r="AE97">
            <v>3.4</v>
          </cell>
          <cell r="AH97">
            <v>3.2</v>
          </cell>
          <cell r="AK97">
            <v>1060.8</v>
          </cell>
          <cell r="AN97">
            <v>1000</v>
          </cell>
          <cell r="AQ97">
            <v>7.3795295967276298</v>
          </cell>
          <cell r="AT97">
            <v>6.9565701326617928</v>
          </cell>
          <cell r="AW97">
            <v>174935</v>
          </cell>
          <cell r="AZ97">
            <v>565395</v>
          </cell>
          <cell r="BC97">
            <v>97.4</v>
          </cell>
          <cell r="BF97">
            <v>97.1</v>
          </cell>
          <cell r="BI97">
            <v>807.17</v>
          </cell>
          <cell r="BL97">
            <v>5.6151347139806189</v>
          </cell>
          <cell r="BO97">
            <v>821.24</v>
          </cell>
          <cell r="BR97">
            <v>5.7130136557471705</v>
          </cell>
          <cell r="BU97">
            <v>100.3</v>
          </cell>
          <cell r="BX97">
            <v>117.7</v>
          </cell>
          <cell r="CA97">
            <v>119.8</v>
          </cell>
          <cell r="CD97">
            <v>124.6</v>
          </cell>
          <cell r="CG97">
            <v>105.76</v>
          </cell>
          <cell r="CJ97">
            <v>112.59</v>
          </cell>
          <cell r="CM97">
            <v>101.9</v>
          </cell>
          <cell r="CP97">
            <v>109.7</v>
          </cell>
          <cell r="CS97">
            <v>131.4</v>
          </cell>
          <cell r="CV97">
            <v>130.1</v>
          </cell>
          <cell r="CY97">
            <v>137.69999999999999</v>
          </cell>
          <cell r="DB97">
            <v>127.9</v>
          </cell>
          <cell r="DE97">
            <v>102.9</v>
          </cell>
          <cell r="DH97">
            <v>102.7</v>
          </cell>
          <cell r="DQ97">
            <v>115.94</v>
          </cell>
          <cell r="DT97">
            <v>109.67</v>
          </cell>
        </row>
        <row r="98">
          <cell r="E98">
            <v>136.29599999999999</v>
          </cell>
          <cell r="I98">
            <v>45.5</v>
          </cell>
          <cell r="J98">
            <v>104.5</v>
          </cell>
          <cell r="M98">
            <v>107.7</v>
          </cell>
          <cell r="P98">
            <v>108.3</v>
          </cell>
          <cell r="S98">
            <v>101.9</v>
          </cell>
          <cell r="V98">
            <v>102.4</v>
          </cell>
          <cell r="Y98">
            <v>100.4</v>
          </cell>
          <cell r="AB98">
            <v>6876</v>
          </cell>
          <cell r="AE98">
            <v>3.5</v>
          </cell>
          <cell r="AH98">
            <v>3.4</v>
          </cell>
          <cell r="AK98">
            <v>868.6</v>
          </cell>
          <cell r="AN98">
            <v>1045.4000000000001</v>
          </cell>
          <cell r="AQ98">
            <v>6.3728942889006284</v>
          </cell>
          <cell r="AT98">
            <v>7.6700710218935271</v>
          </cell>
          <cell r="AW98">
            <v>176011</v>
          </cell>
          <cell r="AZ98">
            <v>566780</v>
          </cell>
          <cell r="BC98">
            <v>96.3</v>
          </cell>
          <cell r="BF98">
            <v>98.7</v>
          </cell>
          <cell r="BI98">
            <v>731.98</v>
          </cell>
          <cell r="BL98">
            <v>5.3705171098198043</v>
          </cell>
          <cell r="BO98">
            <v>974.54</v>
          </cell>
          <cell r="BR98">
            <v>7.150173152550332</v>
          </cell>
          <cell r="BU98">
            <v>102.9</v>
          </cell>
          <cell r="BX98">
            <v>110</v>
          </cell>
          <cell r="CA98">
            <v>113.9</v>
          </cell>
          <cell r="CD98">
            <v>115.9</v>
          </cell>
          <cell r="CG98">
            <v>109.3</v>
          </cell>
          <cell r="CJ98">
            <v>114.68</v>
          </cell>
          <cell r="CM98">
            <v>104</v>
          </cell>
          <cell r="CP98">
            <v>100.8</v>
          </cell>
          <cell r="CS98">
            <v>132.69999999999999</v>
          </cell>
          <cell r="CV98">
            <v>117.1</v>
          </cell>
          <cell r="CY98">
            <v>128.19999999999999</v>
          </cell>
          <cell r="DB98">
            <v>118.5</v>
          </cell>
          <cell r="DE98">
            <v>102.9</v>
          </cell>
          <cell r="DH98">
            <v>102.7</v>
          </cell>
          <cell r="DQ98">
            <v>107.51</v>
          </cell>
          <cell r="DT98">
            <v>105.71</v>
          </cell>
        </row>
        <row r="99">
          <cell r="E99">
            <v>129.899</v>
          </cell>
          <cell r="I99">
            <v>40.9</v>
          </cell>
          <cell r="J99">
            <v>103.6</v>
          </cell>
          <cell r="M99">
            <v>104.3</v>
          </cell>
          <cell r="P99">
            <v>106.2</v>
          </cell>
          <cell r="S99">
            <v>102.2</v>
          </cell>
          <cell r="V99">
            <v>102.4</v>
          </cell>
          <cell r="Y99">
            <v>100.5</v>
          </cell>
          <cell r="AB99">
            <v>6908</v>
          </cell>
          <cell r="AE99">
            <v>3.3</v>
          </cell>
          <cell r="AH99">
            <v>3.4</v>
          </cell>
          <cell r="AK99">
            <v>987.5</v>
          </cell>
          <cell r="AN99">
            <v>927.5</v>
          </cell>
          <cell r="AQ99">
            <v>7.6020600620482064</v>
          </cell>
          <cell r="AT99">
            <v>7.1401627418224924</v>
          </cell>
          <cell r="AW99">
            <v>177304</v>
          </cell>
          <cell r="AZ99">
            <v>569104</v>
          </cell>
          <cell r="BC99">
            <v>96.1</v>
          </cell>
          <cell r="BF99">
            <v>99.3</v>
          </cell>
          <cell r="BI99">
            <v>959.41</v>
          </cell>
          <cell r="BL99">
            <v>7.3858151332958677</v>
          </cell>
          <cell r="BO99">
            <v>854.77</v>
          </cell>
          <cell r="BR99">
            <v>6.5802662068222233</v>
          </cell>
          <cell r="BU99">
            <v>100.7</v>
          </cell>
          <cell r="BX99">
            <v>113.1</v>
          </cell>
          <cell r="CA99">
            <v>108.2</v>
          </cell>
          <cell r="CD99">
            <v>113.7</v>
          </cell>
          <cell r="CG99">
            <v>105.82</v>
          </cell>
          <cell r="CJ99">
            <v>112.29</v>
          </cell>
          <cell r="CM99">
            <v>106.6</v>
          </cell>
          <cell r="CP99">
            <v>107.8</v>
          </cell>
          <cell r="CS99">
            <v>127.9</v>
          </cell>
          <cell r="CV99">
            <v>119.5</v>
          </cell>
          <cell r="CY99">
            <v>120.2</v>
          </cell>
          <cell r="DB99">
            <v>119</v>
          </cell>
          <cell r="DE99">
            <v>102.8</v>
          </cell>
          <cell r="DH99">
            <v>102.2</v>
          </cell>
          <cell r="DQ99">
            <v>113.06</v>
          </cell>
          <cell r="DT99">
            <v>103.82</v>
          </cell>
        </row>
        <row r="100">
          <cell r="E100">
            <v>127.2</v>
          </cell>
          <cell r="I100">
            <v>45.5</v>
          </cell>
          <cell r="J100">
            <v>102.9</v>
          </cell>
          <cell r="M100">
            <v>104.9</v>
          </cell>
          <cell r="P100">
            <v>106.9</v>
          </cell>
          <cell r="S100">
            <v>102.2</v>
          </cell>
          <cell r="V100">
            <v>102</v>
          </cell>
          <cell r="Y100">
            <v>100.2</v>
          </cell>
          <cell r="AB100">
            <v>6873</v>
          </cell>
          <cell r="AE100">
            <v>3.3</v>
          </cell>
          <cell r="AH100">
            <v>3.4</v>
          </cell>
          <cell r="AK100">
            <v>881.9</v>
          </cell>
          <cell r="AN100">
            <v>841.8</v>
          </cell>
          <cell r="AQ100">
            <v>6.9331761006289305</v>
          </cell>
          <cell r="AT100">
            <v>6.6179245283018862</v>
          </cell>
          <cell r="AW100">
            <v>177442</v>
          </cell>
          <cell r="AZ100">
            <v>570951</v>
          </cell>
          <cell r="BC100">
            <v>104</v>
          </cell>
          <cell r="BF100">
            <v>99.1</v>
          </cell>
          <cell r="BI100">
            <v>839.1</v>
          </cell>
          <cell r="BL100">
            <v>6.5966981132075473</v>
          </cell>
          <cell r="BO100">
            <v>801.88</v>
          </cell>
          <cell r="BR100">
            <v>6.3040880503144656</v>
          </cell>
          <cell r="BU100">
            <v>120</v>
          </cell>
          <cell r="BX100">
            <v>116.1</v>
          </cell>
          <cell r="CA100">
            <v>129.5</v>
          </cell>
          <cell r="CD100">
            <v>114.8</v>
          </cell>
          <cell r="CG100">
            <v>110.81</v>
          </cell>
          <cell r="CJ100">
            <v>114.49</v>
          </cell>
          <cell r="CM100">
            <v>113.5</v>
          </cell>
          <cell r="CP100">
            <v>116.4</v>
          </cell>
          <cell r="CS100">
            <v>131.30000000000001</v>
          </cell>
          <cell r="CV100">
            <v>126.4</v>
          </cell>
          <cell r="CY100">
            <v>130.9</v>
          </cell>
          <cell r="DB100">
            <v>123.7</v>
          </cell>
          <cell r="DE100">
            <v>102.9</v>
          </cell>
          <cell r="DH100">
            <v>103.2</v>
          </cell>
          <cell r="DQ100">
            <v>119.01</v>
          </cell>
          <cell r="DT100">
            <v>114.04</v>
          </cell>
        </row>
        <row r="101">
          <cell r="E101">
            <v>126.456</v>
          </cell>
          <cell r="I101">
            <v>31.8</v>
          </cell>
          <cell r="J101">
            <v>101.7</v>
          </cell>
          <cell r="M101">
            <v>103.5</v>
          </cell>
          <cell r="P101">
            <v>105.4</v>
          </cell>
          <cell r="S101">
            <v>102.3</v>
          </cell>
          <cell r="V101">
            <v>102.1</v>
          </cell>
          <cell r="Y101">
            <v>99.9</v>
          </cell>
          <cell r="AB101">
            <v>6821</v>
          </cell>
          <cell r="AE101">
            <v>3.4</v>
          </cell>
          <cell r="AH101">
            <v>3.4</v>
          </cell>
          <cell r="AK101">
            <v>806.1</v>
          </cell>
          <cell r="AN101">
            <v>977.6</v>
          </cell>
          <cell r="AQ101">
            <v>6.374549250332131</v>
          </cell>
          <cell r="AT101">
            <v>7.7307521983931169</v>
          </cell>
          <cell r="AW101">
            <v>179018</v>
          </cell>
          <cell r="AZ101">
            <v>572949</v>
          </cell>
          <cell r="BC101">
            <v>94.6</v>
          </cell>
          <cell r="BF101">
            <v>99.3</v>
          </cell>
          <cell r="BI101">
            <v>719.07</v>
          </cell>
          <cell r="BL101">
            <v>5.6863256784968685</v>
          </cell>
          <cell r="BO101">
            <v>990.75</v>
          </cell>
          <cell r="BR101">
            <v>7.8347409375593093</v>
          </cell>
          <cell r="BU101">
            <v>108.3</v>
          </cell>
          <cell r="BX101">
            <v>110.2</v>
          </cell>
          <cell r="CA101">
            <v>116</v>
          </cell>
          <cell r="CD101">
            <v>107.5</v>
          </cell>
          <cell r="CG101">
            <v>105.5</v>
          </cell>
          <cell r="CJ101">
            <v>114.73</v>
          </cell>
          <cell r="CM101">
            <v>101.6</v>
          </cell>
          <cell r="CP101">
            <v>98.6</v>
          </cell>
          <cell r="CS101">
            <v>121.5</v>
          </cell>
          <cell r="CV101">
            <v>111.4</v>
          </cell>
          <cell r="CY101">
            <v>122.4</v>
          </cell>
          <cell r="DB101">
            <v>113.7</v>
          </cell>
          <cell r="DE101">
            <v>102.7</v>
          </cell>
          <cell r="DH101">
            <v>103.2</v>
          </cell>
          <cell r="DQ101">
            <v>107.38</v>
          </cell>
          <cell r="DT101">
            <v>105.18</v>
          </cell>
        </row>
        <row r="102">
          <cell r="E102">
            <v>132.78800000000001</v>
          </cell>
          <cell r="I102">
            <v>59.1</v>
          </cell>
          <cell r="J102">
            <v>102.6</v>
          </cell>
          <cell r="M102">
            <v>104.2</v>
          </cell>
          <cell r="P102">
            <v>107.4</v>
          </cell>
          <cell r="S102">
            <v>102.5</v>
          </cell>
          <cell r="V102">
            <v>102.8</v>
          </cell>
          <cell r="Y102">
            <v>99.9</v>
          </cell>
          <cell r="AB102">
            <v>6832</v>
          </cell>
          <cell r="AE102">
            <v>3.5</v>
          </cell>
          <cell r="AH102">
            <v>3.4</v>
          </cell>
          <cell r="AK102">
            <v>1134.3</v>
          </cell>
          <cell r="AN102">
            <v>942.6</v>
          </cell>
          <cell r="AQ102">
            <v>8.5421875470675044</v>
          </cell>
          <cell r="AT102">
            <v>7.0985329999698763</v>
          </cell>
          <cell r="AW102">
            <v>179726</v>
          </cell>
          <cell r="AZ102">
            <v>573851</v>
          </cell>
          <cell r="BC102">
            <v>93.2</v>
          </cell>
          <cell r="BF102">
            <v>98.8</v>
          </cell>
          <cell r="BI102">
            <v>1063.53</v>
          </cell>
          <cell r="BL102">
            <v>8.0092327619965644</v>
          </cell>
          <cell r="BO102">
            <v>765.15</v>
          </cell>
          <cell r="BR102">
            <v>5.7621923667801305</v>
          </cell>
          <cell r="BU102">
            <v>102.6</v>
          </cell>
          <cell r="BX102">
            <v>123.5</v>
          </cell>
          <cell r="CA102">
            <v>113.2</v>
          </cell>
          <cell r="CD102">
            <v>121.9</v>
          </cell>
          <cell r="CG102">
            <v>110.07</v>
          </cell>
          <cell r="CJ102">
            <v>113.03</v>
          </cell>
          <cell r="CM102">
            <v>98.7</v>
          </cell>
          <cell r="CP102">
            <v>117.6</v>
          </cell>
          <cell r="CS102">
            <v>123.9</v>
          </cell>
          <cell r="CV102">
            <v>132.1</v>
          </cell>
          <cell r="CY102">
            <v>127.8</v>
          </cell>
          <cell r="DB102">
            <v>127.8</v>
          </cell>
          <cell r="DE102">
            <v>102.9</v>
          </cell>
          <cell r="DH102">
            <v>102.4</v>
          </cell>
          <cell r="DQ102">
            <v>119.64</v>
          </cell>
          <cell r="DT102">
            <v>108.33</v>
          </cell>
        </row>
        <row r="103">
          <cell r="E103">
            <v>135.511</v>
          </cell>
          <cell r="I103">
            <v>36.4</v>
          </cell>
          <cell r="J103">
            <v>100</v>
          </cell>
          <cell r="M103">
            <v>103.7</v>
          </cell>
          <cell r="P103">
            <v>106.5</v>
          </cell>
          <cell r="S103">
            <v>102.7</v>
          </cell>
          <cell r="V103">
            <v>103.1</v>
          </cell>
          <cell r="Y103">
            <v>100</v>
          </cell>
          <cell r="AB103">
            <v>6833</v>
          </cell>
          <cell r="AE103">
            <v>3.5</v>
          </cell>
          <cell r="AH103">
            <v>3.5</v>
          </cell>
          <cell r="AK103">
            <v>1098.4000000000001</v>
          </cell>
          <cell r="AN103">
            <v>1134.0999999999999</v>
          </cell>
          <cell r="AQ103">
            <v>8.105615042321288</v>
          </cell>
          <cell r="AT103">
            <v>8.3690622901461875</v>
          </cell>
          <cell r="AW103">
            <v>180050</v>
          </cell>
          <cell r="AZ103">
            <v>574628</v>
          </cell>
          <cell r="BC103">
            <v>98.7</v>
          </cell>
          <cell r="BF103">
            <v>100.7</v>
          </cell>
          <cell r="BI103">
            <v>1105.9100000000001</v>
          </cell>
          <cell r="BL103">
            <v>8.1610348975359948</v>
          </cell>
          <cell r="BO103">
            <v>1076.3</v>
          </cell>
          <cell r="BR103">
            <v>7.942528650810635</v>
          </cell>
          <cell r="BU103">
            <v>105.4</v>
          </cell>
          <cell r="BX103">
            <v>134.6</v>
          </cell>
          <cell r="CA103">
            <v>118.2</v>
          </cell>
          <cell r="CD103">
            <v>136.6</v>
          </cell>
          <cell r="CG103">
            <v>108.76</v>
          </cell>
          <cell r="CJ103">
            <v>119.59</v>
          </cell>
          <cell r="CM103">
            <v>109.1</v>
          </cell>
          <cell r="CP103">
            <v>122.4</v>
          </cell>
          <cell r="CS103">
            <v>129</v>
          </cell>
          <cell r="CV103">
            <v>138.4</v>
          </cell>
          <cell r="CY103">
            <v>134.69999999999999</v>
          </cell>
          <cell r="DB103">
            <v>134.19999999999999</v>
          </cell>
          <cell r="DE103">
            <v>102.8</v>
          </cell>
          <cell r="DH103">
            <v>102.5</v>
          </cell>
          <cell r="DQ103">
            <v>125.15</v>
          </cell>
          <cell r="DT103">
            <v>115.39</v>
          </cell>
        </row>
        <row r="104">
          <cell r="E104">
            <v>142.62100000000001</v>
          </cell>
          <cell r="I104">
            <v>13.6</v>
          </cell>
          <cell r="J104">
            <v>96.4</v>
          </cell>
          <cell r="M104">
            <v>100.3</v>
          </cell>
          <cell r="P104">
            <v>101.9</v>
          </cell>
          <cell r="S104">
            <v>102.5</v>
          </cell>
          <cell r="V104">
            <v>102.4</v>
          </cell>
          <cell r="Y104">
            <v>100</v>
          </cell>
          <cell r="AB104">
            <v>6757</v>
          </cell>
          <cell r="AE104">
            <v>3.4</v>
          </cell>
          <cell r="AH104">
            <v>3.5</v>
          </cell>
          <cell r="AK104">
            <v>1274.8</v>
          </cell>
          <cell r="AN104">
            <v>1244.9000000000001</v>
          </cell>
          <cell r="AQ104">
            <v>8.9383751340966615</v>
          </cell>
          <cell r="AT104">
            <v>8.7287285883565531</v>
          </cell>
          <cell r="AW104">
            <v>183630</v>
          </cell>
          <cell r="AZ104">
            <v>576913</v>
          </cell>
          <cell r="BC104">
            <v>96.4</v>
          </cell>
          <cell r="BF104">
            <v>97.6</v>
          </cell>
          <cell r="BI104">
            <v>1062.56</v>
          </cell>
          <cell r="BL104">
            <v>7.4502352388498183</v>
          </cell>
          <cell r="BO104">
            <v>1073.3900000000001</v>
          </cell>
          <cell r="BR104">
            <v>7.5261707602667212</v>
          </cell>
          <cell r="BU104">
            <v>95.7</v>
          </cell>
          <cell r="BX104">
            <v>120.1</v>
          </cell>
          <cell r="CA104">
            <v>105.7</v>
          </cell>
          <cell r="CD104">
            <v>124.3</v>
          </cell>
          <cell r="CG104">
            <v>99.68</v>
          </cell>
          <cell r="CJ104">
            <v>115.21</v>
          </cell>
          <cell r="CM104">
            <v>100</v>
          </cell>
          <cell r="CP104">
            <v>111.5</v>
          </cell>
          <cell r="CS104">
            <v>121.3</v>
          </cell>
          <cell r="CV104">
            <v>127</v>
          </cell>
          <cell r="CY104">
            <v>120.3</v>
          </cell>
          <cell r="DB104">
            <v>122.1</v>
          </cell>
          <cell r="DE104">
            <v>102.8</v>
          </cell>
          <cell r="DH104">
            <v>102</v>
          </cell>
          <cell r="DQ104">
            <v>112.92</v>
          </cell>
          <cell r="DT104">
            <v>101.67</v>
          </cell>
        </row>
        <row r="105">
          <cell r="E105">
            <v>143.935</v>
          </cell>
          <cell r="I105">
            <v>18.2</v>
          </cell>
          <cell r="J105">
            <v>96.4</v>
          </cell>
          <cell r="M105">
            <v>101.3</v>
          </cell>
          <cell r="P105">
            <v>103.9</v>
          </cell>
          <cell r="S105">
            <v>102.4</v>
          </cell>
          <cell r="V105">
            <v>102.2</v>
          </cell>
          <cell r="Y105">
            <v>99.9</v>
          </cell>
          <cell r="AB105">
            <v>6726</v>
          </cell>
          <cell r="AE105">
            <v>3.2</v>
          </cell>
          <cell r="AH105">
            <v>3.5</v>
          </cell>
          <cell r="AK105">
            <v>1286.5999999999999</v>
          </cell>
          <cell r="AN105">
            <v>1132.5</v>
          </cell>
          <cell r="AQ105">
            <v>8.9387570778476384</v>
          </cell>
          <cell r="AT105">
            <v>7.8681349220134091</v>
          </cell>
          <cell r="AW105">
            <v>185694</v>
          </cell>
          <cell r="AZ105">
            <v>580740</v>
          </cell>
          <cell r="BC105">
            <v>119.6</v>
          </cell>
          <cell r="BF105">
            <v>97.7</v>
          </cell>
          <cell r="BI105">
            <v>1236.6300000000001</v>
          </cell>
          <cell r="BL105">
            <v>8.5915864800083384</v>
          </cell>
          <cell r="BO105">
            <v>846.51</v>
          </cell>
          <cell r="BR105">
            <v>5.8811963733629762</v>
          </cell>
          <cell r="BU105">
            <v>99.3</v>
          </cell>
          <cell r="BX105">
            <v>133.5</v>
          </cell>
          <cell r="CA105">
            <v>116.7</v>
          </cell>
          <cell r="CD105">
            <v>141.30000000000001</v>
          </cell>
          <cell r="CG105">
            <v>109.56</v>
          </cell>
          <cell r="CJ105">
            <v>114.73</v>
          </cell>
          <cell r="CM105">
            <v>100.5</v>
          </cell>
          <cell r="CP105">
            <v>111.1</v>
          </cell>
          <cell r="CS105">
            <v>129.80000000000001</v>
          </cell>
          <cell r="CV105">
            <v>132.5</v>
          </cell>
          <cell r="CY105">
            <v>131.9</v>
          </cell>
          <cell r="DB105">
            <v>136</v>
          </cell>
          <cell r="DE105">
            <v>102.7</v>
          </cell>
          <cell r="DH105">
            <v>102.3</v>
          </cell>
          <cell r="DQ105">
            <v>123.41</v>
          </cell>
          <cell r="DT105">
            <v>108.27</v>
          </cell>
        </row>
        <row r="106">
          <cell r="E106">
            <v>140.84800000000001</v>
          </cell>
          <cell r="I106">
            <v>18.2</v>
          </cell>
          <cell r="J106">
            <v>95</v>
          </cell>
          <cell r="M106">
            <v>101.2</v>
          </cell>
          <cell r="P106">
            <v>105</v>
          </cell>
          <cell r="S106">
            <v>102.5</v>
          </cell>
          <cell r="V106">
            <v>102.1</v>
          </cell>
          <cell r="Y106">
            <v>99.5</v>
          </cell>
          <cell r="AB106">
            <v>6693</v>
          </cell>
          <cell r="AE106">
            <v>3.6</v>
          </cell>
          <cell r="AH106">
            <v>3.6</v>
          </cell>
          <cell r="AK106">
            <v>468.9</v>
          </cell>
          <cell r="AN106">
            <v>1028.0999999999999</v>
          </cell>
          <cell r="AQ106">
            <v>3.3291207542883101</v>
          </cell>
          <cell r="AT106">
            <v>7.2993581733499928</v>
          </cell>
          <cell r="AW106">
            <v>188656</v>
          </cell>
          <cell r="AZ106">
            <v>584775</v>
          </cell>
          <cell r="BC106">
            <v>93.5</v>
          </cell>
          <cell r="BF106">
            <v>99.2</v>
          </cell>
          <cell r="BI106">
            <v>406.57</v>
          </cell>
          <cell r="BL106">
            <v>2.8865869589912525</v>
          </cell>
          <cell r="BO106">
            <v>994.43</v>
          </cell>
          <cell r="BR106">
            <v>7.0603061456321701</v>
          </cell>
          <cell r="BU106">
            <v>109</v>
          </cell>
          <cell r="BX106">
            <v>115.3</v>
          </cell>
          <cell r="CA106">
            <v>123</v>
          </cell>
          <cell r="CD106">
            <v>123.5</v>
          </cell>
          <cell r="CG106">
            <v>107.09</v>
          </cell>
          <cell r="CJ106">
            <v>115.62</v>
          </cell>
          <cell r="CM106">
            <v>99</v>
          </cell>
          <cell r="CP106">
            <v>110.9</v>
          </cell>
          <cell r="CS106">
            <v>132.6</v>
          </cell>
          <cell r="CV106">
            <v>135.5</v>
          </cell>
          <cell r="CY106">
            <v>131.4</v>
          </cell>
          <cell r="DB106">
            <v>111.5</v>
          </cell>
          <cell r="DE106">
            <v>102.7</v>
          </cell>
          <cell r="DH106">
            <v>105.2</v>
          </cell>
          <cell r="DQ106">
            <v>98</v>
          </cell>
          <cell r="DT106">
            <v>107.7</v>
          </cell>
        </row>
        <row r="107">
          <cell r="E107">
            <v>136.80500000000001</v>
          </cell>
          <cell r="I107">
            <v>9.1</v>
          </cell>
          <cell r="J107">
            <v>93.5</v>
          </cell>
          <cell r="M107">
            <v>99.2</v>
          </cell>
          <cell r="P107">
            <v>101.3</v>
          </cell>
          <cell r="S107">
            <v>102.6</v>
          </cell>
          <cell r="V107">
            <v>102</v>
          </cell>
          <cell r="Y107">
            <v>99.2</v>
          </cell>
          <cell r="AB107">
            <v>6657</v>
          </cell>
          <cell r="AE107">
            <v>3.7</v>
          </cell>
          <cell r="AH107">
            <v>3.6</v>
          </cell>
          <cell r="AK107">
            <v>1640.1</v>
          </cell>
          <cell r="AN107">
            <v>1666.3</v>
          </cell>
          <cell r="AQ107">
            <v>11.988596908007747</v>
          </cell>
          <cell r="AT107">
            <v>12.180110376082744</v>
          </cell>
          <cell r="AW107">
            <v>190974</v>
          </cell>
          <cell r="AZ107">
            <v>588300</v>
          </cell>
          <cell r="BC107">
            <v>87.1</v>
          </cell>
          <cell r="BF107">
            <v>97.9</v>
          </cell>
          <cell r="BI107">
            <v>1277.25</v>
          </cell>
          <cell r="BL107">
            <v>9.3362815686561156</v>
          </cell>
          <cell r="BO107">
            <v>1299.94</v>
          </cell>
          <cell r="BR107">
            <v>9.5021380797485477</v>
          </cell>
          <cell r="BU107">
            <v>91.1</v>
          </cell>
          <cell r="BX107">
            <v>127.5</v>
          </cell>
          <cell r="CA107">
            <v>102.4</v>
          </cell>
          <cell r="CD107">
            <v>134.5</v>
          </cell>
          <cell r="CG107">
            <v>100.68</v>
          </cell>
          <cell r="CJ107">
            <v>114.67</v>
          </cell>
          <cell r="CM107">
            <v>90.6</v>
          </cell>
          <cell r="CP107">
            <v>111</v>
          </cell>
          <cell r="CS107">
            <v>115.9</v>
          </cell>
          <cell r="CV107">
            <v>129.19999999999999</v>
          </cell>
          <cell r="CY107">
            <v>107.1</v>
          </cell>
          <cell r="DB107">
            <v>118.3</v>
          </cell>
          <cell r="DE107">
            <v>102.6</v>
          </cell>
          <cell r="DH107">
            <v>102.2</v>
          </cell>
          <cell r="DQ107">
            <v>108.8</v>
          </cell>
          <cell r="DT107">
            <v>90.6</v>
          </cell>
        </row>
        <row r="108">
          <cell r="E108">
            <v>139.874</v>
          </cell>
          <cell r="I108">
            <v>18.2</v>
          </cell>
          <cell r="J108">
            <v>92.7</v>
          </cell>
          <cell r="M108">
            <v>96.8</v>
          </cell>
          <cell r="P108">
            <v>100.5</v>
          </cell>
          <cell r="S108">
            <v>102.7</v>
          </cell>
          <cell r="V108">
            <v>102.4</v>
          </cell>
          <cell r="Y108">
            <v>98.8</v>
          </cell>
          <cell r="AB108">
            <v>6745</v>
          </cell>
          <cell r="AE108">
            <v>4.0999999999999996</v>
          </cell>
          <cell r="AH108">
            <v>3.9</v>
          </cell>
          <cell r="AK108">
            <v>1441.2</v>
          </cell>
          <cell r="AN108">
            <v>1134</v>
          </cell>
          <cell r="AQ108">
            <v>10.303558917311294</v>
          </cell>
          <cell r="AT108">
            <v>8.1072965669102199</v>
          </cell>
          <cell r="AW108">
            <v>189330</v>
          </cell>
          <cell r="AZ108">
            <v>587690</v>
          </cell>
          <cell r="BC108">
            <v>104.6</v>
          </cell>
          <cell r="BF108">
            <v>97</v>
          </cell>
          <cell r="BI108">
            <v>1240.55</v>
          </cell>
          <cell r="BL108">
            <v>8.8690535767905399</v>
          </cell>
          <cell r="BO108">
            <v>1031.03</v>
          </cell>
          <cell r="BR108">
            <v>7.3711340206185572</v>
          </cell>
          <cell r="BU108">
            <v>103.4</v>
          </cell>
          <cell r="BX108">
            <v>142.1</v>
          </cell>
          <cell r="CA108">
            <v>121.5</v>
          </cell>
          <cell r="CD108">
            <v>148.69999999999999</v>
          </cell>
          <cell r="CG108">
            <v>103.85</v>
          </cell>
          <cell r="CJ108">
            <v>111.77</v>
          </cell>
          <cell r="CM108">
            <v>113.4</v>
          </cell>
          <cell r="CP108">
            <v>118.6</v>
          </cell>
          <cell r="CS108">
            <v>150.5</v>
          </cell>
          <cell r="CV108">
            <v>140.80000000000001</v>
          </cell>
          <cell r="CY108">
            <v>127.4</v>
          </cell>
          <cell r="DB108">
            <v>132.69999999999999</v>
          </cell>
          <cell r="DE108">
            <v>102.5</v>
          </cell>
          <cell r="DH108">
            <v>102.5</v>
          </cell>
          <cell r="DQ108">
            <v>121.8</v>
          </cell>
          <cell r="DT108">
            <v>107.7</v>
          </cell>
        </row>
        <row r="109">
          <cell r="E109">
            <v>144.149</v>
          </cell>
          <cell r="I109">
            <v>0</v>
          </cell>
          <cell r="J109">
            <v>90.1</v>
          </cell>
          <cell r="M109">
            <v>94.8</v>
          </cell>
          <cell r="P109">
            <v>99</v>
          </cell>
          <cell r="S109">
            <v>102.4</v>
          </cell>
          <cell r="V109">
            <v>102.6</v>
          </cell>
          <cell r="Y109">
            <v>100.6</v>
          </cell>
          <cell r="AB109">
            <v>6822</v>
          </cell>
          <cell r="AE109">
            <v>4.3</v>
          </cell>
          <cell r="AH109">
            <v>4</v>
          </cell>
          <cell r="AK109">
            <v>1059.8</v>
          </cell>
          <cell r="AN109">
            <v>992.5</v>
          </cell>
          <cell r="AQ109">
            <v>7.3521148256318112</v>
          </cell>
          <cell r="AT109">
            <v>6.8852368035851788</v>
          </cell>
          <cell r="AW109">
            <v>189932</v>
          </cell>
          <cell r="AZ109">
            <v>589137</v>
          </cell>
          <cell r="BC109">
            <v>96.6</v>
          </cell>
          <cell r="BF109">
            <v>96.4</v>
          </cell>
          <cell r="BI109">
            <v>1222.6500000000001</v>
          </cell>
          <cell r="BL109">
            <v>8.4818486427238486</v>
          </cell>
          <cell r="BO109">
            <v>1225.53</v>
          </cell>
          <cell r="BR109">
            <v>8.5018279696702717</v>
          </cell>
          <cell r="BU109">
            <v>99</v>
          </cell>
          <cell r="BX109">
            <v>147.69999999999999</v>
          </cell>
          <cell r="CA109">
            <v>113.9</v>
          </cell>
          <cell r="CD109">
            <v>147</v>
          </cell>
          <cell r="CG109">
            <v>99.97</v>
          </cell>
          <cell r="CJ109">
            <v>113.5</v>
          </cell>
          <cell r="CM109">
            <v>96.1</v>
          </cell>
          <cell r="CP109">
            <v>116.8</v>
          </cell>
          <cell r="CS109">
            <v>124.5</v>
          </cell>
          <cell r="CV109">
            <v>139.6</v>
          </cell>
          <cell r="CY109">
            <v>118.8</v>
          </cell>
          <cell r="DB109">
            <v>125.6</v>
          </cell>
          <cell r="DE109">
            <v>102.4</v>
          </cell>
          <cell r="DH109">
            <v>101.8</v>
          </cell>
          <cell r="DQ109">
            <v>117</v>
          </cell>
          <cell r="DT109">
            <v>103.7</v>
          </cell>
        </row>
        <row r="110">
          <cell r="E110">
            <v>149.67400000000001</v>
          </cell>
          <cell r="I110">
            <v>40.9</v>
          </cell>
          <cell r="J110">
            <v>91</v>
          </cell>
          <cell r="M110">
            <v>93.9</v>
          </cell>
          <cell r="P110">
            <v>96.4</v>
          </cell>
          <cell r="S110">
            <v>102.4</v>
          </cell>
          <cell r="V110">
            <v>102.9</v>
          </cell>
          <cell r="Y110">
            <v>100.6</v>
          </cell>
          <cell r="AB110">
            <v>6891</v>
          </cell>
          <cell r="AE110">
            <v>4.3</v>
          </cell>
          <cell r="AH110">
            <v>4.0999999999999996</v>
          </cell>
          <cell r="AK110">
            <v>1382.3</v>
          </cell>
          <cell r="AN110">
            <v>1580.4</v>
          </cell>
          <cell r="AQ110">
            <v>9.235404946750938</v>
          </cell>
          <cell r="AT110">
            <v>10.558948113900877</v>
          </cell>
          <cell r="AW110">
            <v>190740</v>
          </cell>
          <cell r="AZ110">
            <v>591128</v>
          </cell>
          <cell r="BC110">
            <v>94.2</v>
          </cell>
          <cell r="BF110">
            <v>96.8</v>
          </cell>
          <cell r="BI110">
            <v>1218.0899999999999</v>
          </cell>
          <cell r="BL110">
            <v>8.138287210871626</v>
          </cell>
          <cell r="BO110">
            <v>1455.13</v>
          </cell>
          <cell r="BR110">
            <v>9.7219958042144938</v>
          </cell>
          <cell r="BU110">
            <v>85.7</v>
          </cell>
          <cell r="BX110">
            <v>129.6</v>
          </cell>
          <cell r="CA110">
            <v>98.3</v>
          </cell>
          <cell r="CD110">
            <v>139.80000000000001</v>
          </cell>
          <cell r="CG110">
            <v>98.27</v>
          </cell>
          <cell r="CJ110">
            <v>112.85</v>
          </cell>
          <cell r="CM110">
            <v>94.9</v>
          </cell>
          <cell r="CP110">
            <v>105.4</v>
          </cell>
          <cell r="CS110">
            <v>125.2</v>
          </cell>
          <cell r="CV110">
            <v>126.3</v>
          </cell>
          <cell r="CY110">
            <v>107.4</v>
          </cell>
          <cell r="DB110">
            <v>116.8</v>
          </cell>
          <cell r="DE110">
            <v>102.4</v>
          </cell>
          <cell r="DH110">
            <v>101.8</v>
          </cell>
          <cell r="DQ110">
            <v>106.1</v>
          </cell>
          <cell r="DT110">
            <v>94.3</v>
          </cell>
        </row>
        <row r="111">
          <cell r="E111">
            <v>154.352</v>
          </cell>
          <cell r="I111">
            <v>27.3</v>
          </cell>
          <cell r="J111">
            <v>89.9</v>
          </cell>
          <cell r="M111">
            <v>95.2</v>
          </cell>
          <cell r="P111">
            <v>99</v>
          </cell>
          <cell r="S111">
            <v>102.2</v>
          </cell>
          <cell r="V111">
            <v>102.5</v>
          </cell>
          <cell r="Y111">
            <v>100.6</v>
          </cell>
          <cell r="AB111">
            <v>6892</v>
          </cell>
          <cell r="AE111">
            <v>4.0999999999999996</v>
          </cell>
          <cell r="AH111">
            <v>4.0999999999999996</v>
          </cell>
          <cell r="AK111">
            <v>1416.5</v>
          </cell>
          <cell r="AN111">
            <v>1266.0999999999999</v>
          </cell>
          <cell r="AQ111">
            <v>9.1770757748522858</v>
          </cell>
          <cell r="AT111">
            <v>8.2026795895096907</v>
          </cell>
          <cell r="AW111">
            <v>191089</v>
          </cell>
          <cell r="AZ111">
            <v>591227</v>
          </cell>
          <cell r="BC111">
            <v>92.6</v>
          </cell>
          <cell r="BF111">
            <v>95.8</v>
          </cell>
          <cell r="BI111">
            <v>1213.49</v>
          </cell>
          <cell r="BL111">
            <v>7.8618352855810096</v>
          </cell>
          <cell r="BO111">
            <v>1118.22</v>
          </cell>
          <cell r="BR111">
            <v>7.2446097232300195</v>
          </cell>
          <cell r="BU111">
            <v>93.8</v>
          </cell>
          <cell r="BX111">
            <v>127.3</v>
          </cell>
          <cell r="CA111">
            <v>113.4</v>
          </cell>
          <cell r="CD111">
            <v>143.6</v>
          </cell>
          <cell r="CG111">
            <v>102.44</v>
          </cell>
          <cell r="CJ111">
            <v>111.17</v>
          </cell>
          <cell r="CM111">
            <v>96.7</v>
          </cell>
          <cell r="CP111">
            <v>113.7</v>
          </cell>
          <cell r="CS111">
            <v>134.4</v>
          </cell>
          <cell r="CV111">
            <v>142.6</v>
          </cell>
          <cell r="CY111">
            <v>119.2</v>
          </cell>
          <cell r="DB111">
            <v>125.6</v>
          </cell>
          <cell r="DE111">
            <v>102.5</v>
          </cell>
          <cell r="DH111">
            <v>101.9</v>
          </cell>
          <cell r="DQ111">
            <v>111.5</v>
          </cell>
          <cell r="DT111">
            <v>100.2</v>
          </cell>
        </row>
        <row r="112">
          <cell r="E112">
            <v>154.346</v>
          </cell>
          <cell r="I112">
            <v>45.5</v>
          </cell>
          <cell r="J112">
            <v>89.9</v>
          </cell>
          <cell r="M112">
            <v>94.9</v>
          </cell>
          <cell r="P112">
            <v>97.9</v>
          </cell>
          <cell r="S112">
            <v>102</v>
          </cell>
          <cell r="V112">
            <v>101.9</v>
          </cell>
          <cell r="Y112">
            <v>100.3</v>
          </cell>
          <cell r="AB112">
            <v>6847</v>
          </cell>
          <cell r="AE112">
            <v>3.9</v>
          </cell>
          <cell r="AH112">
            <v>4.0999999999999996</v>
          </cell>
          <cell r="AK112">
            <v>1354.8</v>
          </cell>
          <cell r="AN112">
            <v>1217.3</v>
          </cell>
          <cell r="AQ112">
            <v>8.777681313412721</v>
          </cell>
          <cell r="AT112">
            <v>7.8868257032900102</v>
          </cell>
          <cell r="AW112">
            <v>192559</v>
          </cell>
          <cell r="AZ112">
            <v>594059</v>
          </cell>
          <cell r="BC112">
            <v>100</v>
          </cell>
          <cell r="BF112">
            <v>95.5</v>
          </cell>
          <cell r="BI112">
            <v>1310.21</v>
          </cell>
          <cell r="BL112">
            <v>8.4887849377372913</v>
          </cell>
          <cell r="BO112">
            <v>1235.56</v>
          </cell>
          <cell r="BR112">
            <v>8.005131328314306</v>
          </cell>
          <cell r="BU112">
            <v>95.8</v>
          </cell>
          <cell r="BX112">
            <v>138.1</v>
          </cell>
          <cell r="CA112">
            <v>116.9</v>
          </cell>
          <cell r="CD112">
            <v>149.5</v>
          </cell>
          <cell r="CG112">
            <v>101.9</v>
          </cell>
          <cell r="CJ112">
            <v>112.33</v>
          </cell>
          <cell r="CM112">
            <v>95.7</v>
          </cell>
          <cell r="CP112">
            <v>122.3</v>
          </cell>
          <cell r="CS112">
            <v>132.6</v>
          </cell>
          <cell r="CV112">
            <v>153.5</v>
          </cell>
          <cell r="CY112">
            <v>123.7</v>
          </cell>
          <cell r="DB112">
            <v>131.80000000000001</v>
          </cell>
          <cell r="DE112">
            <v>102.3</v>
          </cell>
          <cell r="DH112">
            <v>100.9</v>
          </cell>
          <cell r="DQ112">
            <v>116.9</v>
          </cell>
          <cell r="DT112">
            <v>105.1</v>
          </cell>
        </row>
        <row r="113">
          <cell r="E113">
            <v>159.374</v>
          </cell>
          <cell r="I113">
            <v>45.5</v>
          </cell>
          <cell r="J113">
            <v>89.8</v>
          </cell>
          <cell r="M113">
            <v>93.9</v>
          </cell>
          <cell r="P113">
            <v>97.5</v>
          </cell>
          <cell r="S113">
            <v>102</v>
          </cell>
          <cell r="V113">
            <v>101.8</v>
          </cell>
          <cell r="Y113">
            <v>100</v>
          </cell>
          <cell r="AB113">
            <v>6842</v>
          </cell>
          <cell r="AE113">
            <v>4.3</v>
          </cell>
          <cell r="AH113">
            <v>4.3</v>
          </cell>
          <cell r="AK113">
            <v>1175.7</v>
          </cell>
          <cell r="AN113">
            <v>1387</v>
          </cell>
          <cell r="AQ113">
            <v>7.3769874634507513</v>
          </cell>
          <cell r="AT113">
            <v>8.7027997038412792</v>
          </cell>
          <cell r="AW113">
            <v>193846</v>
          </cell>
          <cell r="AZ113">
            <v>597463</v>
          </cell>
          <cell r="BC113">
            <v>90.6</v>
          </cell>
          <cell r="BF113">
            <v>95.1</v>
          </cell>
          <cell r="BI113">
            <v>890.97</v>
          </cell>
          <cell r="BL113">
            <v>5.5904350772397002</v>
          </cell>
          <cell r="BO113">
            <v>1169.26</v>
          </cell>
          <cell r="BR113">
            <v>7.3365793667724972</v>
          </cell>
          <cell r="BU113">
            <v>97.2</v>
          </cell>
          <cell r="BX113">
            <v>117.9</v>
          </cell>
          <cell r="CA113">
            <v>113.2</v>
          </cell>
          <cell r="CD113">
            <v>128.80000000000001</v>
          </cell>
          <cell r="CG113">
            <v>100.53</v>
          </cell>
          <cell r="CJ113">
            <v>109.98</v>
          </cell>
          <cell r="CM113">
            <v>93.4</v>
          </cell>
          <cell r="CP113">
            <v>102</v>
          </cell>
          <cell r="CS113">
            <v>132.80000000000001</v>
          </cell>
          <cell r="CV113">
            <v>128.5</v>
          </cell>
          <cell r="CY113">
            <v>118.8</v>
          </cell>
          <cell r="DB113">
            <v>116</v>
          </cell>
          <cell r="DE113">
            <v>102.3</v>
          </cell>
          <cell r="DH113">
            <v>100.8</v>
          </cell>
          <cell r="DQ113">
            <v>102.8</v>
          </cell>
          <cell r="DT113">
            <v>99.7</v>
          </cell>
        </row>
        <row r="114">
          <cell r="E114">
            <v>155.30099999999999</v>
          </cell>
          <cell r="I114">
            <v>63.6</v>
          </cell>
          <cell r="J114">
            <v>90.6</v>
          </cell>
          <cell r="M114">
            <v>95.2</v>
          </cell>
          <cell r="P114">
            <v>99.2</v>
          </cell>
          <cell r="S114">
            <v>102.3</v>
          </cell>
          <cell r="V114">
            <v>102.6</v>
          </cell>
          <cell r="Y114">
            <v>99.8</v>
          </cell>
          <cell r="AB114">
            <v>6821</v>
          </cell>
          <cell r="AE114">
            <v>4.3</v>
          </cell>
          <cell r="AH114">
            <v>4.3</v>
          </cell>
          <cell r="AK114">
            <v>1921.4</v>
          </cell>
          <cell r="AN114">
            <v>1541</v>
          </cell>
          <cell r="AQ114">
            <v>12.372103206032158</v>
          </cell>
          <cell r="AT114">
            <v>9.9226663060765876</v>
          </cell>
          <cell r="AW114">
            <v>194370</v>
          </cell>
          <cell r="AZ114">
            <v>599063</v>
          </cell>
          <cell r="BC114">
            <v>89.4</v>
          </cell>
          <cell r="BF114">
            <v>94.8</v>
          </cell>
          <cell r="BI114">
            <v>1541.57</v>
          </cell>
          <cell r="BL114">
            <v>9.9263365979613791</v>
          </cell>
          <cell r="BO114">
            <v>1233.8399999999999</v>
          </cell>
          <cell r="BR114">
            <v>7.9448297177738718</v>
          </cell>
          <cell r="BU114">
            <v>89.7</v>
          </cell>
          <cell r="BX114">
            <v>142</v>
          </cell>
          <cell r="CA114">
            <v>112.3</v>
          </cell>
          <cell r="CD114">
            <v>153.9</v>
          </cell>
          <cell r="CG114">
            <v>102.02</v>
          </cell>
          <cell r="CJ114">
            <v>111.71</v>
          </cell>
          <cell r="CM114">
            <v>85.9</v>
          </cell>
          <cell r="CP114">
            <v>122.5</v>
          </cell>
          <cell r="CS114">
            <v>117.6</v>
          </cell>
          <cell r="CV114">
            <v>150.80000000000001</v>
          </cell>
          <cell r="CY114">
            <v>116.2</v>
          </cell>
          <cell r="DB114">
            <v>132.80000000000001</v>
          </cell>
          <cell r="DE114">
            <v>102.2</v>
          </cell>
          <cell r="DH114">
            <v>101.5</v>
          </cell>
          <cell r="DQ114">
            <v>118.4</v>
          </cell>
          <cell r="DT114">
            <v>100.5</v>
          </cell>
        </row>
        <row r="115">
          <cell r="E115">
            <v>144.172</v>
          </cell>
          <cell r="I115">
            <v>45.5</v>
          </cell>
          <cell r="J115">
            <v>89.1</v>
          </cell>
          <cell r="M115">
            <v>94.9</v>
          </cell>
          <cell r="P115">
            <v>98</v>
          </cell>
          <cell r="S115">
            <v>102.8</v>
          </cell>
          <cell r="V115">
            <v>103.3</v>
          </cell>
          <cell r="Y115">
            <v>99.7</v>
          </cell>
          <cell r="AB115">
            <v>6816</v>
          </cell>
          <cell r="AE115">
            <v>4.3</v>
          </cell>
          <cell r="AH115">
            <v>4.3</v>
          </cell>
          <cell r="AK115">
            <v>1301.8</v>
          </cell>
          <cell r="AN115">
            <v>1316.3</v>
          </cell>
          <cell r="AQ115">
            <v>9.0294925505646031</v>
          </cell>
          <cell r="AT115">
            <v>9.1300668645784206</v>
          </cell>
          <cell r="AW115">
            <v>196231</v>
          </cell>
          <cell r="AZ115">
            <v>599753</v>
          </cell>
          <cell r="BC115">
            <v>92.8</v>
          </cell>
          <cell r="BF115">
            <v>94.4</v>
          </cell>
          <cell r="BI115">
            <v>1365.98</v>
          </cell>
          <cell r="BL115">
            <v>9.4746552728685192</v>
          </cell>
          <cell r="BO115">
            <v>1292.0999999999999</v>
          </cell>
          <cell r="BR115">
            <v>8.9622118025691524</v>
          </cell>
          <cell r="BU115">
            <v>92</v>
          </cell>
          <cell r="BX115">
            <v>138.30000000000001</v>
          </cell>
          <cell r="CA115">
            <v>109</v>
          </cell>
          <cell r="CD115">
            <v>152.6</v>
          </cell>
          <cell r="CG115">
            <v>99.63</v>
          </cell>
          <cell r="CJ115">
            <v>110.96</v>
          </cell>
          <cell r="CM115">
            <v>93.2</v>
          </cell>
          <cell r="CP115">
            <v>129.1</v>
          </cell>
          <cell r="CS115">
            <v>117.7</v>
          </cell>
          <cell r="CV115">
            <v>149.5</v>
          </cell>
          <cell r="CY115">
            <v>114.7</v>
          </cell>
          <cell r="DB115">
            <v>126.6</v>
          </cell>
          <cell r="DE115">
            <v>102.5</v>
          </cell>
          <cell r="DH115">
            <v>102.1</v>
          </cell>
          <cell r="DQ115">
            <v>117</v>
          </cell>
          <cell r="DT115">
            <v>105.7</v>
          </cell>
        </row>
        <row r="116">
          <cell r="E116">
            <v>140.11500000000001</v>
          </cell>
          <cell r="I116">
            <v>54.5</v>
          </cell>
          <cell r="J116">
            <v>89.6</v>
          </cell>
          <cell r="M116">
            <v>93.6</v>
          </cell>
          <cell r="P116">
            <v>97.2</v>
          </cell>
          <cell r="S116">
            <v>103.2</v>
          </cell>
          <cell r="V116">
            <v>103.2</v>
          </cell>
          <cell r="Y116">
            <v>99.7</v>
          </cell>
          <cell r="AB116">
            <v>6772</v>
          </cell>
          <cell r="AE116">
            <v>4.3</v>
          </cell>
          <cell r="AH116">
            <v>4.5</v>
          </cell>
          <cell r="AK116">
            <v>1172.9000000000001</v>
          </cell>
          <cell r="AN116">
            <v>1271.5999999999999</v>
          </cell>
          <cell r="AQ116">
            <v>8.3709809799093602</v>
          </cell>
          <cell r="AT116">
            <v>9.0754023480712256</v>
          </cell>
          <cell r="AW116">
            <v>198509</v>
          </cell>
          <cell r="AZ116">
            <v>604538</v>
          </cell>
          <cell r="BC116">
            <v>93.9</v>
          </cell>
          <cell r="BF116">
            <v>94.9</v>
          </cell>
          <cell r="BI116">
            <v>890.22</v>
          </cell>
          <cell r="BL116">
            <v>6.3534953431110157</v>
          </cell>
          <cell r="BO116">
            <v>906.78</v>
          </cell>
          <cell r="BR116">
            <v>6.4716839738785987</v>
          </cell>
          <cell r="BU116">
            <v>94.8</v>
          </cell>
          <cell r="BX116">
            <v>123.2</v>
          </cell>
          <cell r="CA116">
            <v>110.6</v>
          </cell>
          <cell r="CD116">
            <v>125.8</v>
          </cell>
          <cell r="CG116">
            <v>102.5</v>
          </cell>
          <cell r="CJ116">
            <v>107.13</v>
          </cell>
          <cell r="CM116">
            <v>88.7</v>
          </cell>
          <cell r="CP116">
            <v>109.7</v>
          </cell>
          <cell r="CS116">
            <v>106.4</v>
          </cell>
          <cell r="CV116">
            <v>117.2</v>
          </cell>
          <cell r="CY116">
            <v>106.1</v>
          </cell>
          <cell r="DB116">
            <v>106.3</v>
          </cell>
          <cell r="DE116">
            <v>102.4</v>
          </cell>
          <cell r="DH116">
            <v>102</v>
          </cell>
          <cell r="DQ116">
            <v>104.8</v>
          </cell>
          <cell r="DT116">
            <v>104.7</v>
          </cell>
        </row>
        <row r="117">
          <cell r="E117">
            <v>137.358</v>
          </cell>
          <cell r="I117">
            <v>45.5</v>
          </cell>
          <cell r="J117">
            <v>89.1</v>
          </cell>
          <cell r="M117">
            <v>93.4</v>
          </cell>
          <cell r="P117">
            <v>97.2</v>
          </cell>
          <cell r="S117">
            <v>103</v>
          </cell>
          <cell r="V117">
            <v>102.8</v>
          </cell>
          <cell r="Y117">
            <v>99.6</v>
          </cell>
          <cell r="AB117">
            <v>6717</v>
          </cell>
          <cell r="AE117">
            <v>4.0999999999999996</v>
          </cell>
          <cell r="AH117">
            <v>4.4000000000000004</v>
          </cell>
          <cell r="AK117">
            <v>1449.4</v>
          </cell>
          <cell r="AN117">
            <v>1307.2</v>
          </cell>
          <cell r="AQ117">
            <v>10.551988235122819</v>
          </cell>
          <cell r="AT117">
            <v>9.516737285050743</v>
          </cell>
          <cell r="AW117">
            <v>197369</v>
          </cell>
          <cell r="AZ117">
            <v>606274</v>
          </cell>
          <cell r="BC117">
            <v>114.3</v>
          </cell>
          <cell r="BF117">
            <v>93.6</v>
          </cell>
          <cell r="BI117">
            <v>1413.82</v>
          </cell>
          <cell r="BL117">
            <v>10.292957090231365</v>
          </cell>
          <cell r="BO117">
            <v>1090.5</v>
          </cell>
          <cell r="BR117">
            <v>7.9391080242868997</v>
          </cell>
          <cell r="BU117">
            <v>85.1</v>
          </cell>
          <cell r="BX117">
            <v>143.6</v>
          </cell>
          <cell r="CA117">
            <v>101.5</v>
          </cell>
          <cell r="CD117">
            <v>146.69999999999999</v>
          </cell>
          <cell r="CG117">
            <v>101.28</v>
          </cell>
          <cell r="CJ117">
            <v>108.66</v>
          </cell>
          <cell r="CM117">
            <v>79.2</v>
          </cell>
          <cell r="CP117">
            <v>113.4</v>
          </cell>
          <cell r="CS117">
            <v>98.2</v>
          </cell>
          <cell r="CV117">
            <v>124.5</v>
          </cell>
          <cell r="CY117">
            <v>103.4</v>
          </cell>
          <cell r="DB117">
            <v>119.4</v>
          </cell>
          <cell r="DE117">
            <v>102.4</v>
          </cell>
          <cell r="DH117">
            <v>98.3</v>
          </cell>
          <cell r="DQ117">
            <v>116.7</v>
          </cell>
          <cell r="DT117">
            <v>100.3</v>
          </cell>
        </row>
        <row r="118">
          <cell r="E118">
            <v>131.34899999999999</v>
          </cell>
          <cell r="I118">
            <v>54.5</v>
          </cell>
          <cell r="J118">
            <v>89.5</v>
          </cell>
          <cell r="M118">
            <v>93.8</v>
          </cell>
          <cell r="P118">
            <v>96.6</v>
          </cell>
          <cell r="S118">
            <v>102.7</v>
          </cell>
          <cell r="V118">
            <v>102.3</v>
          </cell>
          <cell r="Y118">
            <v>99</v>
          </cell>
          <cell r="AB118">
            <v>6677</v>
          </cell>
          <cell r="AE118">
            <v>4.5</v>
          </cell>
          <cell r="AH118">
            <v>4.5</v>
          </cell>
          <cell r="AK118">
            <v>791.3</v>
          </cell>
          <cell r="AN118">
            <v>1352.2</v>
          </cell>
          <cell r="AQ118">
            <v>6.0244082558679546</v>
          </cell>
          <cell r="AT118">
            <v>10.294711037008277</v>
          </cell>
          <cell r="AW118">
            <v>199551</v>
          </cell>
          <cell r="AZ118">
            <v>608059</v>
          </cell>
          <cell r="BC118">
            <v>88.5</v>
          </cell>
          <cell r="BF118">
            <v>93.7</v>
          </cell>
          <cell r="BI118">
            <v>753.98</v>
          </cell>
          <cell r="BL118">
            <v>5.7402797128261351</v>
          </cell>
          <cell r="BO118">
            <v>1270.03</v>
          </cell>
          <cell r="BR118">
            <v>9.6691257641854911</v>
          </cell>
          <cell r="BU118">
            <v>89.4</v>
          </cell>
          <cell r="BX118">
            <v>118.6</v>
          </cell>
          <cell r="CA118">
            <v>103.5</v>
          </cell>
          <cell r="CD118">
            <v>121.8</v>
          </cell>
          <cell r="CG118">
            <v>104.31</v>
          </cell>
          <cell r="CJ118">
            <v>113.83</v>
          </cell>
          <cell r="CM118">
            <v>89.5</v>
          </cell>
          <cell r="CP118">
            <v>107</v>
          </cell>
          <cell r="CS118">
            <v>105.1</v>
          </cell>
          <cell r="CV118">
            <v>117.2</v>
          </cell>
          <cell r="CY118">
            <v>102.6</v>
          </cell>
          <cell r="DB118">
            <v>99.7</v>
          </cell>
          <cell r="DE118">
            <v>102.5</v>
          </cell>
          <cell r="DH118">
            <v>101.5</v>
          </cell>
          <cell r="DQ118">
            <v>96.8</v>
          </cell>
          <cell r="DT118">
            <v>105.5</v>
          </cell>
        </row>
        <row r="119">
          <cell r="E119">
            <v>130.77799999999999</v>
          </cell>
          <cell r="I119">
            <v>45.5</v>
          </cell>
          <cell r="J119">
            <v>90</v>
          </cell>
          <cell r="M119">
            <v>94.1</v>
          </cell>
          <cell r="P119">
            <v>97.4</v>
          </cell>
          <cell r="S119">
            <v>102.5</v>
          </cell>
          <cell r="V119">
            <v>101.9</v>
          </cell>
          <cell r="Y119">
            <v>98.6</v>
          </cell>
          <cell r="AB119">
            <v>6648</v>
          </cell>
          <cell r="AE119">
            <v>4.7</v>
          </cell>
          <cell r="AH119">
            <v>4.5999999999999996</v>
          </cell>
          <cell r="AK119">
            <v>1105.9000000000001</v>
          </cell>
          <cell r="AN119">
            <v>1130</v>
          </cell>
          <cell r="AQ119">
            <v>8.4563152823869476</v>
          </cell>
          <cell r="AT119">
            <v>8.6405970423159868</v>
          </cell>
          <cell r="AW119">
            <v>202730</v>
          </cell>
          <cell r="AZ119">
            <v>610449</v>
          </cell>
          <cell r="BC119">
            <v>83.8</v>
          </cell>
          <cell r="BF119">
            <v>93.9</v>
          </cell>
          <cell r="BI119">
            <v>931.15</v>
          </cell>
          <cell r="BL119">
            <v>7.1200813592500269</v>
          </cell>
          <cell r="BO119">
            <v>961.89</v>
          </cell>
          <cell r="BR119">
            <v>7.3551361849852421</v>
          </cell>
          <cell r="BU119">
            <v>82.2</v>
          </cell>
          <cell r="BX119">
            <v>129.5</v>
          </cell>
          <cell r="CA119">
            <v>97.3</v>
          </cell>
          <cell r="CD119">
            <v>131</v>
          </cell>
          <cell r="CG119">
            <v>111.83</v>
          </cell>
          <cell r="CJ119">
            <v>106.74</v>
          </cell>
          <cell r="CM119">
            <v>99</v>
          </cell>
          <cell r="CP119">
            <v>111.9</v>
          </cell>
          <cell r="CS119">
            <v>121.6</v>
          </cell>
          <cell r="CV119">
            <v>119.8</v>
          </cell>
          <cell r="CY119">
            <v>101.3</v>
          </cell>
          <cell r="DB119">
            <v>103.8</v>
          </cell>
          <cell r="DE119">
            <v>102</v>
          </cell>
          <cell r="DH119">
            <v>101.5</v>
          </cell>
          <cell r="DQ119">
            <v>100.9</v>
          </cell>
          <cell r="DT119">
            <v>100.7</v>
          </cell>
        </row>
        <row r="120">
          <cell r="E120">
            <v>130.19900000000001</v>
          </cell>
          <cell r="I120">
            <v>63.6</v>
          </cell>
          <cell r="J120">
            <v>92.3</v>
          </cell>
          <cell r="M120">
            <v>96.9</v>
          </cell>
          <cell r="P120">
            <v>99.9</v>
          </cell>
          <cell r="S120">
            <v>102.3</v>
          </cell>
          <cell r="V120">
            <v>102</v>
          </cell>
          <cell r="Y120">
            <v>98</v>
          </cell>
          <cell r="AB120">
            <v>6724</v>
          </cell>
          <cell r="AE120">
            <v>5</v>
          </cell>
          <cell r="AH120">
            <v>4.8</v>
          </cell>
          <cell r="AK120">
            <v>1038</v>
          </cell>
          <cell r="AN120">
            <v>849.9</v>
          </cell>
          <cell r="AQ120">
            <v>7.9724114624536275</v>
          </cell>
          <cell r="AT120">
            <v>6.5276999055292277</v>
          </cell>
          <cell r="AW120">
            <v>205458</v>
          </cell>
          <cell r="AZ120">
            <v>611946</v>
          </cell>
          <cell r="BC120">
            <v>100.4</v>
          </cell>
          <cell r="BF120">
            <v>93.5</v>
          </cell>
          <cell r="BI120">
            <v>1303.48</v>
          </cell>
          <cell r="BL120">
            <v>10.011444020307374</v>
          </cell>
          <cell r="BO120">
            <v>1118.68</v>
          </cell>
          <cell r="BR120">
            <v>8.5920782801711226</v>
          </cell>
          <cell r="BU120">
            <v>103.8</v>
          </cell>
          <cell r="BX120">
            <v>139.9</v>
          </cell>
          <cell r="CA120">
            <v>121.1</v>
          </cell>
          <cell r="CD120">
            <v>143.5</v>
          </cell>
          <cell r="CG120">
            <v>108.25</v>
          </cell>
          <cell r="CJ120">
            <v>111.14</v>
          </cell>
          <cell r="CM120">
            <v>105.2</v>
          </cell>
          <cell r="CP120">
            <v>121.4</v>
          </cell>
          <cell r="CS120">
            <v>124.2</v>
          </cell>
          <cell r="CV120">
            <v>135.4</v>
          </cell>
          <cell r="CY120">
            <v>114.2</v>
          </cell>
          <cell r="DB120">
            <v>124.4</v>
          </cell>
          <cell r="DE120">
            <v>102.2</v>
          </cell>
          <cell r="DH120">
            <v>101.9</v>
          </cell>
          <cell r="DQ120">
            <v>120.6</v>
          </cell>
          <cell r="DT120">
            <v>112.2</v>
          </cell>
        </row>
        <row r="121">
          <cell r="E121">
            <v>128.16</v>
          </cell>
          <cell r="I121">
            <v>63.6</v>
          </cell>
          <cell r="J121">
            <v>92.2</v>
          </cell>
          <cell r="M121">
            <v>91.2</v>
          </cell>
          <cell r="P121">
            <v>96.8</v>
          </cell>
          <cell r="S121">
            <v>102.3</v>
          </cell>
          <cell r="V121">
            <v>102.5</v>
          </cell>
          <cell r="Y121">
            <v>99.5</v>
          </cell>
          <cell r="AB121">
            <v>6811</v>
          </cell>
          <cell r="AE121">
            <v>5</v>
          </cell>
          <cell r="AH121">
            <v>4.8</v>
          </cell>
          <cell r="AK121">
            <v>842.5</v>
          </cell>
          <cell r="AN121">
            <v>834.7</v>
          </cell>
          <cell r="AQ121">
            <v>6.5738139825218482</v>
          </cell>
          <cell r="AT121">
            <v>6.5129525593008744</v>
          </cell>
          <cell r="AW121">
            <v>207789</v>
          </cell>
          <cell r="AZ121">
            <v>612451</v>
          </cell>
          <cell r="BC121">
            <v>94.6</v>
          </cell>
          <cell r="BF121">
            <v>94.1</v>
          </cell>
          <cell r="BI121">
            <v>1036.97</v>
          </cell>
          <cell r="BL121">
            <v>8.0912141073657935</v>
          </cell>
          <cell r="BO121">
            <v>1034.1600000000001</v>
          </cell>
          <cell r="BR121">
            <v>8.06928838951311</v>
          </cell>
          <cell r="BU121">
            <v>96.2</v>
          </cell>
          <cell r="BX121">
            <v>130.9</v>
          </cell>
          <cell r="CA121">
            <v>101.9</v>
          </cell>
          <cell r="CD121">
            <v>135.5</v>
          </cell>
          <cell r="CG121">
            <v>110.65</v>
          </cell>
          <cell r="CJ121">
            <v>110.81</v>
          </cell>
          <cell r="CM121">
            <v>101</v>
          </cell>
          <cell r="CP121">
            <v>119.7</v>
          </cell>
          <cell r="CS121">
            <v>117.2</v>
          </cell>
          <cell r="CV121">
            <v>134</v>
          </cell>
          <cell r="CY121">
            <v>113.6</v>
          </cell>
          <cell r="DB121">
            <v>116.3</v>
          </cell>
          <cell r="DE121">
            <v>102.1</v>
          </cell>
          <cell r="DH121">
            <v>101.7</v>
          </cell>
          <cell r="DQ121">
            <v>114.4</v>
          </cell>
          <cell r="DT121">
            <v>114.6</v>
          </cell>
        </row>
        <row r="122">
          <cell r="E122">
            <v>129.714</v>
          </cell>
          <cell r="I122">
            <v>68.2</v>
          </cell>
          <cell r="J122">
            <v>91.5</v>
          </cell>
          <cell r="M122">
            <v>92.2</v>
          </cell>
          <cell r="P122">
            <v>95.8</v>
          </cell>
          <cell r="S122">
            <v>102</v>
          </cell>
          <cell r="V122">
            <v>102.5</v>
          </cell>
          <cell r="Y122">
            <v>99.4</v>
          </cell>
          <cell r="AB122">
            <v>6866</v>
          </cell>
          <cell r="AE122">
            <v>4.9000000000000004</v>
          </cell>
          <cell r="AH122">
            <v>4.5999999999999996</v>
          </cell>
          <cell r="AK122">
            <v>1027.5</v>
          </cell>
          <cell r="AN122">
            <v>1309.7</v>
          </cell>
          <cell r="AQ122">
            <v>7.9212729543457145</v>
          </cell>
          <cell r="AT122">
            <v>10.09682840711103</v>
          </cell>
          <cell r="AW122">
            <v>211439</v>
          </cell>
          <cell r="AZ122">
            <v>615144</v>
          </cell>
          <cell r="BC122">
            <v>91</v>
          </cell>
          <cell r="BF122">
            <v>93.5</v>
          </cell>
          <cell r="BI122">
            <v>820.08</v>
          </cell>
          <cell r="BL122">
            <v>6.3222165687589627</v>
          </cell>
          <cell r="BO122">
            <v>999.13</v>
          </cell>
          <cell r="BR122">
            <v>7.7025610188568701</v>
          </cell>
          <cell r="BU122">
            <v>85.4</v>
          </cell>
          <cell r="BX122">
            <v>115.3</v>
          </cell>
          <cell r="CA122">
            <v>97.6</v>
          </cell>
          <cell r="CD122">
            <v>115.4</v>
          </cell>
          <cell r="CG122">
            <v>107.39</v>
          </cell>
          <cell r="CJ122">
            <v>107.39</v>
          </cell>
          <cell r="CM122">
            <v>86.4</v>
          </cell>
          <cell r="CP122">
            <v>105.7</v>
          </cell>
          <cell r="CS122">
            <v>100.8</v>
          </cell>
          <cell r="CV122">
            <v>117.8</v>
          </cell>
          <cell r="CY122">
            <v>104.3</v>
          </cell>
          <cell r="DB122">
            <v>102.9</v>
          </cell>
          <cell r="DE122">
            <v>102.1</v>
          </cell>
          <cell r="DH122">
            <v>101.6</v>
          </cell>
          <cell r="DQ122">
            <v>101.1</v>
          </cell>
          <cell r="DT122">
            <v>102.6</v>
          </cell>
        </row>
        <row r="123">
          <cell r="E123">
            <v>125.31954545454549</v>
          </cell>
          <cell r="I123">
            <v>54.5</v>
          </cell>
          <cell r="J123">
            <v>94.2</v>
          </cell>
          <cell r="M123">
            <v>93.5</v>
          </cell>
          <cell r="P123">
            <v>99</v>
          </cell>
          <cell r="S123">
            <v>102</v>
          </cell>
          <cell r="V123">
            <v>102.2</v>
          </cell>
          <cell r="Y123">
            <v>99.2</v>
          </cell>
          <cell r="AB123">
            <v>6848</v>
          </cell>
          <cell r="AE123">
            <v>4.8</v>
          </cell>
          <cell r="AH123">
            <v>4.8</v>
          </cell>
          <cell r="AK123">
            <v>1382.5</v>
          </cell>
          <cell r="AN123">
            <v>1163.5</v>
          </cell>
          <cell r="AQ123">
            <v>11.031798710931687</v>
          </cell>
          <cell r="AT123">
            <v>9.2842660399052583</v>
          </cell>
          <cell r="AW123">
            <v>213928</v>
          </cell>
          <cell r="AZ123">
            <v>616880</v>
          </cell>
          <cell r="BC123">
            <v>90.6</v>
          </cell>
          <cell r="BF123">
            <v>93.8</v>
          </cell>
          <cell r="BI123">
            <v>1162.3599999999999</v>
          </cell>
          <cell r="BL123">
            <v>9.2751692944944342</v>
          </cell>
          <cell r="BO123">
            <v>1080.08</v>
          </cell>
          <cell r="BR123">
            <v>8.618607704667701</v>
          </cell>
          <cell r="BU123">
            <v>91.2</v>
          </cell>
          <cell r="BX123">
            <v>125.2</v>
          </cell>
          <cell r="CA123">
            <v>106.5</v>
          </cell>
          <cell r="CD123">
            <v>126.3</v>
          </cell>
          <cell r="CG123">
            <v>109.32</v>
          </cell>
          <cell r="CJ123">
            <v>114.16</v>
          </cell>
          <cell r="CM123">
            <v>86.5</v>
          </cell>
          <cell r="CP123">
            <v>119.7</v>
          </cell>
          <cell r="CS123">
            <v>105.2</v>
          </cell>
          <cell r="CV123">
            <v>134.9</v>
          </cell>
          <cell r="CY123">
            <v>111.2</v>
          </cell>
          <cell r="DB123">
            <v>118.1</v>
          </cell>
          <cell r="DE123">
            <v>102.1</v>
          </cell>
          <cell r="DH123">
            <v>98.6</v>
          </cell>
          <cell r="DQ123">
            <v>114.3</v>
          </cell>
          <cell r="DT123">
            <v>106.8</v>
          </cell>
        </row>
        <row r="124">
          <cell r="E124">
            <v>123.70726999999999</v>
          </cell>
          <cell r="I124">
            <v>54.5</v>
          </cell>
          <cell r="J124">
            <v>92.7</v>
          </cell>
          <cell r="M124">
            <v>94.3</v>
          </cell>
          <cell r="P124">
            <v>98</v>
          </cell>
          <cell r="S124">
            <v>102.1</v>
          </cell>
          <cell r="V124">
            <v>101.8</v>
          </cell>
          <cell r="Y124">
            <v>99</v>
          </cell>
          <cell r="AB124">
            <v>6815</v>
          </cell>
          <cell r="AE124">
            <v>4.7</v>
          </cell>
          <cell r="AH124">
            <v>4.8</v>
          </cell>
          <cell r="AK124">
            <v>1313.1</v>
          </cell>
          <cell r="AN124">
            <v>1177.2</v>
          </cell>
          <cell r="AQ124">
            <v>10.61457422833759</v>
          </cell>
          <cell r="AT124">
            <v>9.5160130847605</v>
          </cell>
          <cell r="AW124">
            <v>215581</v>
          </cell>
          <cell r="AZ124">
            <v>617603</v>
          </cell>
          <cell r="BC124">
            <v>97.6</v>
          </cell>
          <cell r="BF124">
            <v>93.2</v>
          </cell>
          <cell r="BI124">
            <v>1242.52</v>
          </cell>
          <cell r="BL124">
            <v>10.044033790415066</v>
          </cell>
          <cell r="BO124">
            <v>1165.26</v>
          </cell>
          <cell r="BR124">
            <v>9.4194949092320925</v>
          </cell>
          <cell r="BU124">
            <v>96.4</v>
          </cell>
          <cell r="BX124">
            <v>130.30000000000001</v>
          </cell>
          <cell r="CA124">
            <v>112.1</v>
          </cell>
          <cell r="CD124">
            <v>129.69999999999999</v>
          </cell>
          <cell r="CG124">
            <v>105.7</v>
          </cell>
          <cell r="CJ124">
            <v>113.58</v>
          </cell>
          <cell r="CM124">
            <v>83.1</v>
          </cell>
          <cell r="CP124">
            <v>125</v>
          </cell>
          <cell r="CS124">
            <v>101.5</v>
          </cell>
          <cell r="CV124">
            <v>139.69999999999999</v>
          </cell>
          <cell r="CY124">
            <v>113.2</v>
          </cell>
          <cell r="DB124">
            <v>121.9</v>
          </cell>
          <cell r="DE124">
            <v>102.4</v>
          </cell>
          <cell r="DH124">
            <v>98.8</v>
          </cell>
          <cell r="DQ124">
            <v>118.3</v>
          </cell>
          <cell r="DT124">
            <v>109.3</v>
          </cell>
        </row>
        <row r="125">
          <cell r="E125">
            <v>120.1</v>
          </cell>
          <cell r="I125">
            <v>81.8</v>
          </cell>
          <cell r="J125">
            <v>94.8</v>
          </cell>
          <cell r="M125">
            <v>97.8</v>
          </cell>
          <cell r="P125">
            <v>102.4</v>
          </cell>
          <cell r="S125">
            <v>102.3</v>
          </cell>
          <cell r="V125">
            <v>102.1</v>
          </cell>
          <cell r="Y125">
            <v>98.8</v>
          </cell>
          <cell r="AB125">
            <v>6831</v>
          </cell>
          <cell r="AE125">
            <v>4.7</v>
          </cell>
          <cell r="AH125">
            <v>4.7</v>
          </cell>
          <cell r="AK125">
            <v>793.9</v>
          </cell>
          <cell r="AN125">
            <v>1050.3</v>
          </cell>
          <cell r="AQ125">
            <v>6.6103247293921736</v>
          </cell>
          <cell r="AT125">
            <v>8.7452123230641128</v>
          </cell>
          <cell r="AW125">
            <v>217703</v>
          </cell>
          <cell r="AZ125">
            <v>618404</v>
          </cell>
          <cell r="BC125">
            <v>89.1</v>
          </cell>
          <cell r="BF125">
            <v>93.6</v>
          </cell>
          <cell r="BI125">
            <v>697.12</v>
          </cell>
          <cell r="BL125">
            <v>5.804496253122398</v>
          </cell>
          <cell r="BO125">
            <v>954.08</v>
          </cell>
          <cell r="BR125">
            <v>7.9440466278101587</v>
          </cell>
          <cell r="BU125">
            <v>94.7</v>
          </cell>
          <cell r="BX125">
            <v>116.3</v>
          </cell>
          <cell r="CA125">
            <v>108</v>
          </cell>
          <cell r="CD125">
            <v>111.7</v>
          </cell>
          <cell r="CG125">
            <v>114.45</v>
          </cell>
          <cell r="CJ125">
            <v>115.54</v>
          </cell>
          <cell r="CM125">
            <v>92.1</v>
          </cell>
          <cell r="CP125">
            <v>112.8</v>
          </cell>
          <cell r="CS125">
            <v>106.7</v>
          </cell>
          <cell r="CV125">
            <v>123.1</v>
          </cell>
          <cell r="CY125">
            <v>115.6</v>
          </cell>
          <cell r="DB125">
            <v>108</v>
          </cell>
          <cell r="DE125">
            <v>102.6</v>
          </cell>
          <cell r="DH125">
            <v>100.5</v>
          </cell>
          <cell r="DQ125">
            <v>107.9</v>
          </cell>
          <cell r="DT125">
            <v>113.2</v>
          </cell>
        </row>
        <row r="126">
          <cell r="E126">
            <v>112.21333333333335</v>
          </cell>
          <cell r="I126">
            <v>72.7</v>
          </cell>
          <cell r="J126">
            <v>96.6</v>
          </cell>
          <cell r="M126">
            <v>97.8</v>
          </cell>
          <cell r="P126">
            <v>102.2</v>
          </cell>
          <cell r="S126">
            <v>102.1</v>
          </cell>
          <cell r="V126">
            <v>102.4</v>
          </cell>
          <cell r="Y126">
            <v>98.6</v>
          </cell>
          <cell r="AB126">
            <v>6831</v>
          </cell>
          <cell r="AE126">
            <v>4.5999999999999996</v>
          </cell>
          <cell r="AH126">
            <v>4.5999999999999996</v>
          </cell>
          <cell r="AK126">
            <v>1136.5999999999999</v>
          </cell>
          <cell r="AN126">
            <v>897</v>
          </cell>
          <cell r="AQ126">
            <v>10.128921102661595</v>
          </cell>
          <cell r="AT126">
            <v>7.9937024714828881</v>
          </cell>
          <cell r="AW126">
            <v>219033</v>
          </cell>
          <cell r="AZ126">
            <v>619014</v>
          </cell>
          <cell r="BC126">
            <v>87.7</v>
          </cell>
          <cell r="BF126">
            <v>93.1</v>
          </cell>
          <cell r="BI126">
            <v>1374.9</v>
          </cell>
          <cell r="BL126">
            <v>12.252554657794676</v>
          </cell>
          <cell r="BO126">
            <v>1095.55</v>
          </cell>
          <cell r="BR126">
            <v>9.7631000475285159</v>
          </cell>
          <cell r="BU126">
            <v>85.3</v>
          </cell>
          <cell r="BX126">
            <v>143</v>
          </cell>
          <cell r="CA126">
            <v>102.5</v>
          </cell>
          <cell r="CD126">
            <v>131</v>
          </cell>
          <cell r="CG126">
            <v>112.85</v>
          </cell>
          <cell r="CJ126">
            <v>118.54</v>
          </cell>
          <cell r="CM126">
            <v>84.3</v>
          </cell>
          <cell r="CP126">
            <v>133.19999999999999</v>
          </cell>
          <cell r="CS126">
            <v>94.9</v>
          </cell>
          <cell r="CV126">
            <v>139.69999999999999</v>
          </cell>
          <cell r="CY126">
            <v>110.1</v>
          </cell>
          <cell r="DB126">
            <v>123.4</v>
          </cell>
          <cell r="DE126">
            <v>102.7</v>
          </cell>
          <cell r="DH126">
            <v>102.1</v>
          </cell>
          <cell r="DQ126">
            <v>125.7</v>
          </cell>
          <cell r="DT126">
            <v>111.4</v>
          </cell>
        </row>
        <row r="127">
          <cell r="E127">
            <v>113.51952380952382</v>
          </cell>
          <cell r="I127">
            <v>72.7</v>
          </cell>
          <cell r="J127">
            <v>96.6</v>
          </cell>
          <cell r="M127">
            <v>94</v>
          </cell>
          <cell r="P127">
            <v>99.2</v>
          </cell>
          <cell r="S127">
            <v>102</v>
          </cell>
          <cell r="V127">
            <v>102.6</v>
          </cell>
          <cell r="Y127">
            <v>98.3</v>
          </cell>
          <cell r="AB127">
            <v>6811</v>
          </cell>
          <cell r="AE127">
            <v>4.5999999999999996</v>
          </cell>
          <cell r="AH127">
            <v>4.5999999999999996</v>
          </cell>
          <cell r="AK127">
            <v>1084.8</v>
          </cell>
          <cell r="AN127">
            <v>1130.2</v>
          </cell>
          <cell r="AQ127">
            <v>9.5560654554911881</v>
          </cell>
          <cell r="AT127">
            <v>9.9559966609477701</v>
          </cell>
          <cell r="AW127">
            <v>222269</v>
          </cell>
          <cell r="AZ127">
            <v>621223</v>
          </cell>
          <cell r="BC127">
            <v>92.6</v>
          </cell>
          <cell r="BF127">
            <v>93.8</v>
          </cell>
          <cell r="BI127">
            <v>1169.04</v>
          </cell>
          <cell r="BL127">
            <v>10.298140449933092</v>
          </cell>
          <cell r="BO127">
            <v>1083.4000000000001</v>
          </cell>
          <cell r="BR127">
            <v>9.5437327751467134</v>
          </cell>
          <cell r="BU127">
            <v>89.2</v>
          </cell>
          <cell r="BX127">
            <v>144.1</v>
          </cell>
          <cell r="CA127">
            <v>104</v>
          </cell>
          <cell r="CD127">
            <v>133.4</v>
          </cell>
          <cell r="CG127">
            <v>108.19</v>
          </cell>
          <cell r="CJ127">
            <v>117.3</v>
          </cell>
          <cell r="CM127">
            <v>96.3</v>
          </cell>
          <cell r="CP127">
            <v>128.69999999999999</v>
          </cell>
          <cell r="CS127">
            <v>104.4</v>
          </cell>
          <cell r="CV127">
            <v>130.80000000000001</v>
          </cell>
          <cell r="CY127">
            <v>112.7</v>
          </cell>
          <cell r="DB127">
            <v>119.4</v>
          </cell>
          <cell r="DE127">
            <v>102.6</v>
          </cell>
          <cell r="DH127">
            <v>102</v>
          </cell>
          <cell r="DQ127">
            <v>124.2</v>
          </cell>
          <cell r="DT127">
            <v>114.6</v>
          </cell>
        </row>
        <row r="128">
          <cell r="E128">
            <v>108.24954545454547</v>
          </cell>
          <cell r="I128">
            <v>72.7</v>
          </cell>
          <cell r="J128">
            <v>97.8</v>
          </cell>
          <cell r="M128">
            <v>99.3</v>
          </cell>
          <cell r="P128">
            <v>103.4</v>
          </cell>
          <cell r="S128">
            <v>102</v>
          </cell>
          <cell r="V128">
            <v>102</v>
          </cell>
          <cell r="Y128">
            <v>98.2</v>
          </cell>
          <cell r="AB128">
            <v>6776</v>
          </cell>
          <cell r="AE128">
            <v>4.4000000000000004</v>
          </cell>
          <cell r="AH128">
            <v>4.5999999999999996</v>
          </cell>
          <cell r="AK128">
            <v>809.7</v>
          </cell>
          <cell r="AN128">
            <v>867.9</v>
          </cell>
          <cell r="AQ128">
            <v>7.4799390297670776</v>
          </cell>
          <cell r="AT128">
            <v>8.0175856291649339</v>
          </cell>
          <cell r="AW128">
            <v>222558</v>
          </cell>
          <cell r="AZ128">
            <v>622001</v>
          </cell>
          <cell r="BC128">
            <v>91.1</v>
          </cell>
          <cell r="BF128">
            <v>92.7</v>
          </cell>
          <cell r="BI128">
            <v>663.26</v>
          </cell>
          <cell r="BL128">
            <v>6.1271388920381771</v>
          </cell>
          <cell r="BO128">
            <v>685.01</v>
          </cell>
          <cell r="BR128">
            <v>6.3280635232564482</v>
          </cell>
          <cell r="BU128">
            <v>97.2</v>
          </cell>
          <cell r="BX128">
            <v>130</v>
          </cell>
          <cell r="CA128">
            <v>115.2</v>
          </cell>
          <cell r="CD128">
            <v>123</v>
          </cell>
          <cell r="CG128">
            <v>122.75</v>
          </cell>
          <cell r="CJ128">
            <v>119.15</v>
          </cell>
          <cell r="CM128">
            <v>99.7</v>
          </cell>
          <cell r="CP128">
            <v>121.8</v>
          </cell>
          <cell r="CS128">
            <v>108.1</v>
          </cell>
          <cell r="CV128">
            <v>125.2</v>
          </cell>
          <cell r="CY128">
            <v>122.7</v>
          </cell>
          <cell r="DB128">
            <v>112.4</v>
          </cell>
          <cell r="DE128">
            <v>102.6</v>
          </cell>
          <cell r="DH128">
            <v>102.1</v>
          </cell>
          <cell r="DQ128">
            <v>116.3</v>
          </cell>
          <cell r="DT128">
            <v>125.5</v>
          </cell>
        </row>
        <row r="129">
          <cell r="E129">
            <v>103.72</v>
          </cell>
          <cell r="I129">
            <v>54.5</v>
          </cell>
          <cell r="J129">
            <v>98.7</v>
          </cell>
          <cell r="M129">
            <v>97.1</v>
          </cell>
          <cell r="P129">
            <v>102.3</v>
          </cell>
          <cell r="S129">
            <v>101.8</v>
          </cell>
          <cell r="V129">
            <v>101.7</v>
          </cell>
          <cell r="Y129">
            <v>98.2</v>
          </cell>
          <cell r="AB129">
            <v>6715</v>
          </cell>
          <cell r="AE129">
            <v>4.3</v>
          </cell>
          <cell r="AH129">
            <v>4.7</v>
          </cell>
          <cell r="AK129">
            <v>871.5</v>
          </cell>
          <cell r="AN129">
            <v>739.9</v>
          </cell>
          <cell r="AQ129">
            <v>8.4024296182028539</v>
          </cell>
          <cell r="AT129">
            <v>7.1336290011569607</v>
          </cell>
          <cell r="AW129">
            <v>220946</v>
          </cell>
          <cell r="AZ129">
            <v>622395</v>
          </cell>
          <cell r="BC129">
            <v>112.8</v>
          </cell>
          <cell r="BF129">
            <v>92.5</v>
          </cell>
          <cell r="BI129">
            <v>1124.7</v>
          </cell>
          <cell r="BL129">
            <v>10.843617431546472</v>
          </cell>
          <cell r="BO129">
            <v>795.25</v>
          </cell>
          <cell r="BR129">
            <v>7.6672772849980717</v>
          </cell>
          <cell r="BU129">
            <v>87.7</v>
          </cell>
          <cell r="BX129">
            <v>148.4</v>
          </cell>
          <cell r="CA129">
            <v>104.1</v>
          </cell>
          <cell r="CD129">
            <v>136.1</v>
          </cell>
          <cell r="CG129">
            <v>122.36</v>
          </cell>
          <cell r="CJ129">
            <v>119.87</v>
          </cell>
          <cell r="CM129">
            <v>99.3</v>
          </cell>
          <cell r="CP129">
            <v>128.19999999999999</v>
          </cell>
          <cell r="CS129">
            <v>105.7</v>
          </cell>
          <cell r="CV129">
            <v>129</v>
          </cell>
          <cell r="CY129">
            <v>119.9</v>
          </cell>
          <cell r="DB129">
            <v>123.6</v>
          </cell>
          <cell r="DE129">
            <v>102.8</v>
          </cell>
          <cell r="DH129">
            <v>96.2</v>
          </cell>
          <cell r="DQ129">
            <v>128.4</v>
          </cell>
          <cell r="DT129">
            <v>121.2</v>
          </cell>
        </row>
        <row r="130">
          <cell r="E130">
            <v>106.53238095238095</v>
          </cell>
          <cell r="I130">
            <v>88.9</v>
          </cell>
          <cell r="J130">
            <v>103.8</v>
          </cell>
          <cell r="M130">
            <v>98.3</v>
          </cell>
          <cell r="P130">
            <v>102.4</v>
          </cell>
          <cell r="S130">
            <v>101.8</v>
          </cell>
          <cell r="V130">
            <v>101.4</v>
          </cell>
          <cell r="Y130">
            <v>97.6</v>
          </cell>
          <cell r="AB130">
            <v>6664</v>
          </cell>
          <cell r="AE130">
            <v>4.5999999999999996</v>
          </cell>
          <cell r="AH130">
            <v>4.7</v>
          </cell>
          <cell r="AK130">
            <v>610.9</v>
          </cell>
          <cell r="AN130">
            <v>1265.5</v>
          </cell>
          <cell r="AQ130">
            <v>5.7344067084454533</v>
          </cell>
          <cell r="AT130">
            <v>11.879017334322675</v>
          </cell>
          <cell r="AW130">
            <v>225130</v>
          </cell>
          <cell r="AZ130">
            <v>623681</v>
          </cell>
          <cell r="BC130">
            <v>86.7</v>
          </cell>
          <cell r="BF130">
            <v>91.6</v>
          </cell>
          <cell r="BI130">
            <v>521.22</v>
          </cell>
          <cell r="BL130">
            <v>4.8925969300637417</v>
          </cell>
          <cell r="BO130">
            <v>1045.97</v>
          </cell>
          <cell r="BR130">
            <v>9.8183293253113302</v>
          </cell>
          <cell r="BU130">
            <v>90.6</v>
          </cell>
          <cell r="BX130">
            <v>118.5</v>
          </cell>
          <cell r="CA130">
            <v>105.3</v>
          </cell>
          <cell r="CD130">
            <v>112.8</v>
          </cell>
          <cell r="CG130">
            <v>113.38</v>
          </cell>
          <cell r="CJ130">
            <v>121.5</v>
          </cell>
          <cell r="CM130">
            <v>91.2</v>
          </cell>
          <cell r="CP130">
            <v>110</v>
          </cell>
          <cell r="CS130">
            <v>98.8</v>
          </cell>
          <cell r="CV130">
            <v>112.1</v>
          </cell>
          <cell r="CY130">
            <v>113.7</v>
          </cell>
          <cell r="DB130">
            <v>101.5</v>
          </cell>
          <cell r="DE130">
            <v>103.7</v>
          </cell>
          <cell r="DH130">
            <v>103.2</v>
          </cell>
          <cell r="DQ130">
            <v>103.5</v>
          </cell>
          <cell r="DT130">
            <v>115</v>
          </cell>
        </row>
        <row r="131">
          <cell r="E131">
            <v>107.64100000000001</v>
          </cell>
          <cell r="I131">
            <v>71.400000000000006</v>
          </cell>
          <cell r="J131">
            <v>100.7</v>
          </cell>
          <cell r="M131" t="e">
            <v>#N/A</v>
          </cell>
          <cell r="P131">
            <v>105.7</v>
          </cell>
          <cell r="S131">
            <v>101.9</v>
          </cell>
          <cell r="V131">
            <v>101.3</v>
          </cell>
          <cell r="Y131">
            <v>97.3</v>
          </cell>
          <cell r="AB131">
            <v>6638</v>
          </cell>
          <cell r="AE131">
            <v>4.9000000000000004</v>
          </cell>
          <cell r="AH131">
            <v>4.9000000000000004</v>
          </cell>
          <cell r="AK131" t="e">
            <v>#N/A</v>
          </cell>
          <cell r="AN131" t="e">
            <v>#N/A</v>
          </cell>
          <cell r="AQ131" t="e">
            <v>#N/A</v>
          </cell>
          <cell r="AT131" t="e">
            <v>#N/A</v>
          </cell>
          <cell r="AW131">
            <v>227751</v>
          </cell>
          <cell r="AZ131">
            <v>623214</v>
          </cell>
          <cell r="BC131">
            <v>83.7</v>
          </cell>
          <cell r="BF131">
            <v>90.6</v>
          </cell>
          <cell r="BI131">
            <v>1179.8800000000001</v>
          </cell>
          <cell r="BL131">
            <v>10.961250824499958</v>
          </cell>
          <cell r="BO131">
            <v>1232.6099999999999</v>
          </cell>
          <cell r="BR131">
            <v>11.451119926422086</v>
          </cell>
          <cell r="BU131">
            <v>82.5</v>
          </cell>
          <cell r="BX131">
            <v>139.80000000000001</v>
          </cell>
          <cell r="CA131">
            <v>97.9</v>
          </cell>
          <cell r="CD131">
            <v>135.1</v>
          </cell>
          <cell r="CG131">
            <v>120.01</v>
          </cell>
          <cell r="CJ131">
            <v>128.13</v>
          </cell>
          <cell r="CM131">
            <v>86.1</v>
          </cell>
          <cell r="CP131">
            <v>123.7</v>
          </cell>
          <cell r="CS131">
            <v>95.7</v>
          </cell>
          <cell r="CV131">
            <v>132.6</v>
          </cell>
          <cell r="CY131">
            <v>112.5</v>
          </cell>
          <cell r="DB131">
            <v>119.5</v>
          </cell>
          <cell r="DE131">
            <v>103.5</v>
          </cell>
          <cell r="DH131">
            <v>103</v>
          </cell>
          <cell r="DQ131">
            <v>120.9</v>
          </cell>
          <cell r="DT131">
            <v>108.1</v>
          </cell>
        </row>
        <row r="132">
          <cell r="E132">
            <v>102.67359999999999</v>
          </cell>
          <cell r="I132" t="e">
            <v>#N/A</v>
          </cell>
          <cell r="J132" t="e">
            <v>#N/A</v>
          </cell>
          <cell r="M132" t="e">
            <v>#N/A</v>
          </cell>
          <cell r="P132" t="e">
            <v>#N/A</v>
          </cell>
          <cell r="S132" t="e">
            <v>#N/A</v>
          </cell>
          <cell r="V132" t="e">
            <v>#N/A</v>
          </cell>
          <cell r="Y132" t="e">
            <v>#N/A</v>
          </cell>
          <cell r="AB132" t="e">
            <v>#N/A</v>
          </cell>
          <cell r="AE132" t="e">
            <v>#N/A</v>
          </cell>
          <cell r="AH132" t="e">
            <v>#N/A</v>
          </cell>
          <cell r="AK132" t="e">
            <v>#N/A</v>
          </cell>
          <cell r="AN132" t="e">
            <v>#N/A</v>
          </cell>
          <cell r="AQ132" t="e">
            <v>#N/A</v>
          </cell>
          <cell r="AT132" t="e">
            <v>#N/A</v>
          </cell>
          <cell r="AW132" t="e">
            <v>#N/A</v>
          </cell>
          <cell r="AZ132" t="e">
            <v>#N/A</v>
          </cell>
          <cell r="BC132" t="e">
            <v>#N/A</v>
          </cell>
          <cell r="BF132" t="e">
            <v>#N/A</v>
          </cell>
          <cell r="BI132" t="e">
            <v>#N/A</v>
          </cell>
          <cell r="BL132" t="e">
            <v>#N/A</v>
          </cell>
          <cell r="BO132" t="e">
            <v>#N/A</v>
          </cell>
          <cell r="BR132" t="e">
            <v>#N/A</v>
          </cell>
          <cell r="BU132" t="e">
            <v>#N/A</v>
          </cell>
          <cell r="BX132" t="e">
            <v>#N/A</v>
          </cell>
          <cell r="CA132" t="e">
            <v>#N/A</v>
          </cell>
          <cell r="CD132" t="e">
            <v>#N/A</v>
          </cell>
          <cell r="CG132" t="e">
            <v>#N/A</v>
          </cell>
          <cell r="CJ132" t="e">
            <v>#N/A</v>
          </cell>
          <cell r="CM132" t="e">
            <v>#N/A</v>
          </cell>
          <cell r="CP132" t="e">
            <v>#N/A</v>
          </cell>
          <cell r="CS132" t="e">
            <v>#N/A</v>
          </cell>
          <cell r="CV132" t="e">
            <v>#N/A</v>
          </cell>
          <cell r="CY132" t="e">
            <v>#N/A</v>
          </cell>
          <cell r="DB132" t="e">
            <v>#N/A</v>
          </cell>
          <cell r="DE132" t="e">
            <v>#N/A</v>
          </cell>
          <cell r="DH132" t="e">
            <v>#N/A</v>
          </cell>
          <cell r="DQ132" t="e">
            <v>#N/A</v>
          </cell>
          <cell r="DT132" t="e">
            <v>#N/A</v>
          </cell>
        </row>
        <row r="133">
          <cell r="E133" t="e">
            <v>#N/A</v>
          </cell>
          <cell r="I133" t="e">
            <v>#N/A</v>
          </cell>
          <cell r="J133" t="e">
            <v>#N/A</v>
          </cell>
          <cell r="M133" t="e">
            <v>#N/A</v>
          </cell>
          <cell r="P133" t="e">
            <v>#N/A</v>
          </cell>
          <cell r="S133" t="e">
            <v>#N/A</v>
          </cell>
          <cell r="V133" t="e">
            <v>#N/A</v>
          </cell>
          <cell r="Y133" t="e">
            <v>#N/A</v>
          </cell>
          <cell r="AB133" t="e">
            <v>#N/A</v>
          </cell>
          <cell r="AE133" t="e">
            <v>#N/A</v>
          </cell>
          <cell r="AH133" t="e">
            <v>#N/A</v>
          </cell>
          <cell r="AK133" t="e">
            <v>#N/A</v>
          </cell>
          <cell r="AN133" t="e">
            <v>#N/A</v>
          </cell>
          <cell r="AQ133" t="e">
            <v>#N/A</v>
          </cell>
          <cell r="AT133" t="e">
            <v>#N/A</v>
          </cell>
          <cell r="AW133" t="e">
            <v>#N/A</v>
          </cell>
          <cell r="AZ133" t="e">
            <v>#N/A</v>
          </cell>
          <cell r="BC133" t="e">
            <v>#N/A</v>
          </cell>
          <cell r="BF133" t="e">
            <v>#N/A</v>
          </cell>
          <cell r="BI133" t="e">
            <v>#N/A</v>
          </cell>
          <cell r="BL133" t="e">
            <v>#N/A</v>
          </cell>
          <cell r="BO133" t="e">
            <v>#N/A</v>
          </cell>
          <cell r="BR133" t="e">
            <v>#N/A</v>
          </cell>
          <cell r="BU133" t="e">
            <v>#N/A</v>
          </cell>
          <cell r="BX133" t="e">
            <v>#N/A</v>
          </cell>
          <cell r="CA133" t="e">
            <v>#N/A</v>
          </cell>
          <cell r="CD133" t="e">
            <v>#N/A</v>
          </cell>
          <cell r="CG133" t="e">
            <v>#N/A</v>
          </cell>
          <cell r="CJ133" t="e">
            <v>#N/A</v>
          </cell>
          <cell r="CM133" t="e">
            <v>#N/A</v>
          </cell>
          <cell r="CP133" t="e">
            <v>#N/A</v>
          </cell>
          <cell r="CS133" t="e">
            <v>#N/A</v>
          </cell>
          <cell r="CV133" t="e">
            <v>#N/A</v>
          </cell>
          <cell r="CY133" t="e">
            <v>#N/A</v>
          </cell>
          <cell r="DB133" t="e">
            <v>#N/A</v>
          </cell>
          <cell r="DE133" t="e">
            <v>#N/A</v>
          </cell>
          <cell r="DH133" t="e">
            <v>#N/A</v>
          </cell>
          <cell r="DQ133" t="e">
            <v>#N/A</v>
          </cell>
          <cell r="DT133" t="e">
            <v>#N/A</v>
          </cell>
        </row>
        <row r="134">
          <cell r="E134" t="e">
            <v>#N/A</v>
          </cell>
          <cell r="I134" t="e">
            <v>#N/A</v>
          </cell>
          <cell r="J134" t="e">
            <v>#N/A</v>
          </cell>
          <cell r="M134" t="e">
            <v>#N/A</v>
          </cell>
          <cell r="P134" t="e">
            <v>#N/A</v>
          </cell>
          <cell r="S134" t="e">
            <v>#N/A</v>
          </cell>
          <cell r="V134" t="e">
            <v>#N/A</v>
          </cell>
          <cell r="Y134" t="e">
            <v>#N/A</v>
          </cell>
          <cell r="AB134" t="e">
            <v>#N/A</v>
          </cell>
          <cell r="AE134" t="e">
            <v>#N/A</v>
          </cell>
          <cell r="AH134" t="e">
            <v>#N/A</v>
          </cell>
          <cell r="AK134" t="e">
            <v>#N/A</v>
          </cell>
          <cell r="AN134" t="e">
            <v>#N/A</v>
          </cell>
          <cell r="AQ134" t="e">
            <v>#N/A</v>
          </cell>
          <cell r="AT134" t="e">
            <v>#N/A</v>
          </cell>
          <cell r="AW134" t="e">
            <v>#N/A</v>
          </cell>
          <cell r="AZ134" t="e">
            <v>#N/A</v>
          </cell>
          <cell r="BC134" t="e">
            <v>#N/A</v>
          </cell>
          <cell r="BF134" t="e">
            <v>#N/A</v>
          </cell>
          <cell r="BI134" t="e">
            <v>#N/A</v>
          </cell>
          <cell r="BL134" t="e">
            <v>#N/A</v>
          </cell>
          <cell r="BO134" t="e">
            <v>#N/A</v>
          </cell>
          <cell r="BR134" t="e">
            <v>#N/A</v>
          </cell>
          <cell r="BU134" t="e">
            <v>#N/A</v>
          </cell>
          <cell r="BX134" t="e">
            <v>#N/A</v>
          </cell>
          <cell r="CA134" t="e">
            <v>#N/A</v>
          </cell>
          <cell r="CD134" t="e">
            <v>#N/A</v>
          </cell>
          <cell r="CG134" t="e">
            <v>#N/A</v>
          </cell>
          <cell r="CJ134" t="e">
            <v>#N/A</v>
          </cell>
          <cell r="CM134" t="e">
            <v>#N/A</v>
          </cell>
          <cell r="CP134" t="e">
            <v>#N/A</v>
          </cell>
          <cell r="CS134" t="e">
            <v>#N/A</v>
          </cell>
          <cell r="CV134" t="e">
            <v>#N/A</v>
          </cell>
          <cell r="CY134" t="e">
            <v>#N/A</v>
          </cell>
          <cell r="DB134" t="e">
            <v>#N/A</v>
          </cell>
          <cell r="DE134" t="e">
            <v>#N/A</v>
          </cell>
          <cell r="DH134" t="e">
            <v>#N/A</v>
          </cell>
          <cell r="DQ134" t="e">
            <v>#N/A</v>
          </cell>
          <cell r="DT134" t="e">
            <v>#N/A</v>
          </cell>
        </row>
        <row r="135">
          <cell r="E135" t="e">
            <v>#N/A</v>
          </cell>
          <cell r="I135" t="e">
            <v>#N/A</v>
          </cell>
          <cell r="J135" t="e">
            <v>#N/A</v>
          </cell>
          <cell r="M135" t="e">
            <v>#N/A</v>
          </cell>
          <cell r="P135" t="e">
            <v>#N/A</v>
          </cell>
          <cell r="S135" t="e">
            <v>#N/A</v>
          </cell>
          <cell r="V135" t="e">
            <v>#N/A</v>
          </cell>
          <cell r="Y135" t="e">
            <v>#N/A</v>
          </cell>
          <cell r="AB135" t="e">
            <v>#N/A</v>
          </cell>
          <cell r="AE135" t="e">
            <v>#N/A</v>
          </cell>
          <cell r="AH135" t="e">
            <v>#N/A</v>
          </cell>
          <cell r="AK135" t="e">
            <v>#N/A</v>
          </cell>
          <cell r="AN135" t="e">
            <v>#N/A</v>
          </cell>
          <cell r="AQ135" t="e">
            <v>#N/A</v>
          </cell>
          <cell r="AT135" t="e">
            <v>#N/A</v>
          </cell>
          <cell r="AW135" t="e">
            <v>#N/A</v>
          </cell>
          <cell r="AZ135" t="e">
            <v>#N/A</v>
          </cell>
          <cell r="BC135" t="e">
            <v>#N/A</v>
          </cell>
          <cell r="BF135" t="e">
            <v>#N/A</v>
          </cell>
          <cell r="BI135" t="e">
            <v>#N/A</v>
          </cell>
          <cell r="BL135" t="e">
            <v>#N/A</v>
          </cell>
          <cell r="BO135" t="e">
            <v>#N/A</v>
          </cell>
          <cell r="BR135" t="e">
            <v>#N/A</v>
          </cell>
          <cell r="BU135" t="e">
            <v>#N/A</v>
          </cell>
          <cell r="BX135" t="e">
            <v>#N/A</v>
          </cell>
          <cell r="CA135" t="e">
            <v>#N/A</v>
          </cell>
          <cell r="CD135" t="e">
            <v>#N/A</v>
          </cell>
          <cell r="CG135" t="e">
            <v>#N/A</v>
          </cell>
          <cell r="CJ135" t="e">
            <v>#N/A</v>
          </cell>
          <cell r="CM135" t="e">
            <v>#N/A</v>
          </cell>
          <cell r="CP135" t="e">
            <v>#N/A</v>
          </cell>
          <cell r="CS135" t="e">
            <v>#N/A</v>
          </cell>
          <cell r="CV135" t="e">
            <v>#N/A</v>
          </cell>
          <cell r="CY135" t="e">
            <v>#N/A</v>
          </cell>
          <cell r="DB135" t="e">
            <v>#N/A</v>
          </cell>
          <cell r="DE135" t="e">
            <v>#N/A</v>
          </cell>
          <cell r="DH135" t="e">
            <v>#N/A</v>
          </cell>
          <cell r="DQ135" t="e">
            <v>#N/A</v>
          </cell>
          <cell r="DT135" t="e">
            <v>#N/A</v>
          </cell>
        </row>
        <row r="136">
          <cell r="E136" t="e">
            <v>#N/A</v>
          </cell>
          <cell r="I136" t="e">
            <v>#N/A</v>
          </cell>
          <cell r="J136" t="e">
            <v>#N/A</v>
          </cell>
          <cell r="M136" t="e">
            <v>#N/A</v>
          </cell>
          <cell r="P136" t="e">
            <v>#N/A</v>
          </cell>
          <cell r="S136" t="e">
            <v>#N/A</v>
          </cell>
          <cell r="V136" t="e">
            <v>#N/A</v>
          </cell>
          <cell r="Y136" t="e">
            <v>#N/A</v>
          </cell>
          <cell r="AB136" t="e">
            <v>#N/A</v>
          </cell>
          <cell r="AE136" t="e">
            <v>#N/A</v>
          </cell>
          <cell r="AH136" t="e">
            <v>#N/A</v>
          </cell>
          <cell r="AK136" t="e">
            <v>#N/A</v>
          </cell>
          <cell r="AN136" t="e">
            <v>#N/A</v>
          </cell>
          <cell r="AQ136" t="e">
            <v>#N/A</v>
          </cell>
          <cell r="AT136" t="e">
            <v>#N/A</v>
          </cell>
          <cell r="AW136" t="e">
            <v>#N/A</v>
          </cell>
          <cell r="AZ136" t="e">
            <v>#N/A</v>
          </cell>
          <cell r="BC136" t="e">
            <v>#N/A</v>
          </cell>
          <cell r="BF136" t="e">
            <v>#N/A</v>
          </cell>
          <cell r="BI136" t="e">
            <v>#N/A</v>
          </cell>
          <cell r="BL136" t="e">
            <v>#N/A</v>
          </cell>
          <cell r="BO136" t="e">
            <v>#N/A</v>
          </cell>
          <cell r="BR136" t="e">
            <v>#N/A</v>
          </cell>
          <cell r="BU136" t="e">
            <v>#N/A</v>
          </cell>
          <cell r="BX136" t="e">
            <v>#N/A</v>
          </cell>
          <cell r="CA136" t="e">
            <v>#N/A</v>
          </cell>
          <cell r="CD136" t="e">
            <v>#N/A</v>
          </cell>
          <cell r="CG136" t="e">
            <v>#N/A</v>
          </cell>
          <cell r="CJ136" t="e">
            <v>#N/A</v>
          </cell>
          <cell r="CM136" t="e">
            <v>#N/A</v>
          </cell>
          <cell r="CP136" t="e">
            <v>#N/A</v>
          </cell>
          <cell r="CS136" t="e">
            <v>#N/A</v>
          </cell>
          <cell r="CV136" t="e">
            <v>#N/A</v>
          </cell>
          <cell r="CY136" t="e">
            <v>#N/A</v>
          </cell>
          <cell r="DB136" t="e">
            <v>#N/A</v>
          </cell>
          <cell r="DE136" t="e">
            <v>#N/A</v>
          </cell>
          <cell r="DH136" t="e">
            <v>#N/A</v>
          </cell>
          <cell r="DQ136" t="e">
            <v>#N/A</v>
          </cell>
          <cell r="DT136" t="e">
            <v>#N/A</v>
          </cell>
        </row>
        <row r="137">
          <cell r="E137" t="e">
            <v>#N/A</v>
          </cell>
          <cell r="I137" t="e">
            <v>#N/A</v>
          </cell>
          <cell r="J137" t="e">
            <v>#N/A</v>
          </cell>
          <cell r="M137" t="e">
            <v>#N/A</v>
          </cell>
          <cell r="P137" t="e">
            <v>#N/A</v>
          </cell>
          <cell r="S137" t="e">
            <v>#N/A</v>
          </cell>
          <cell r="V137" t="e">
            <v>#N/A</v>
          </cell>
          <cell r="Y137" t="e">
            <v>#N/A</v>
          </cell>
          <cell r="AB137" t="e">
            <v>#N/A</v>
          </cell>
          <cell r="AE137" t="e">
            <v>#N/A</v>
          </cell>
          <cell r="AH137" t="e">
            <v>#N/A</v>
          </cell>
          <cell r="AK137" t="e">
            <v>#N/A</v>
          </cell>
          <cell r="AN137" t="e">
            <v>#N/A</v>
          </cell>
          <cell r="AQ137" t="e">
            <v>#N/A</v>
          </cell>
          <cell r="AT137" t="e">
            <v>#N/A</v>
          </cell>
          <cell r="AW137" t="e">
            <v>#N/A</v>
          </cell>
          <cell r="AZ137" t="e">
            <v>#N/A</v>
          </cell>
          <cell r="BC137" t="e">
            <v>#N/A</v>
          </cell>
          <cell r="BF137" t="e">
            <v>#N/A</v>
          </cell>
          <cell r="BI137" t="e">
            <v>#N/A</v>
          </cell>
          <cell r="BL137" t="e">
            <v>#N/A</v>
          </cell>
          <cell r="BO137" t="e">
            <v>#N/A</v>
          </cell>
          <cell r="BR137" t="e">
            <v>#N/A</v>
          </cell>
          <cell r="BU137" t="e">
            <v>#N/A</v>
          </cell>
          <cell r="BX137" t="e">
            <v>#N/A</v>
          </cell>
          <cell r="CA137" t="e">
            <v>#N/A</v>
          </cell>
          <cell r="CD137" t="e">
            <v>#N/A</v>
          </cell>
          <cell r="CG137" t="e">
            <v>#N/A</v>
          </cell>
          <cell r="CJ137" t="e">
            <v>#N/A</v>
          </cell>
          <cell r="CM137" t="e">
            <v>#N/A</v>
          </cell>
          <cell r="CP137" t="e">
            <v>#N/A</v>
          </cell>
          <cell r="CS137" t="e">
            <v>#N/A</v>
          </cell>
          <cell r="CV137" t="e">
            <v>#N/A</v>
          </cell>
          <cell r="CY137" t="e">
            <v>#N/A</v>
          </cell>
          <cell r="DB137" t="e">
            <v>#N/A</v>
          </cell>
          <cell r="DE137" t="e">
            <v>#N/A</v>
          </cell>
          <cell r="DH137" t="e">
            <v>#N/A</v>
          </cell>
          <cell r="DQ137" t="e">
            <v>#N/A</v>
          </cell>
          <cell r="DT137" t="e">
            <v>#N/A</v>
          </cell>
        </row>
        <row r="138">
          <cell r="E138" t="e">
            <v>#N/A</v>
          </cell>
          <cell r="I138" t="e">
            <v>#N/A</v>
          </cell>
          <cell r="J138" t="e">
            <v>#N/A</v>
          </cell>
          <cell r="M138" t="e">
            <v>#N/A</v>
          </cell>
          <cell r="P138" t="e">
            <v>#N/A</v>
          </cell>
          <cell r="S138" t="e">
            <v>#N/A</v>
          </cell>
          <cell r="V138" t="e">
            <v>#N/A</v>
          </cell>
          <cell r="Y138" t="e">
            <v>#N/A</v>
          </cell>
          <cell r="AB138" t="e">
            <v>#N/A</v>
          </cell>
          <cell r="AE138" t="e">
            <v>#N/A</v>
          </cell>
          <cell r="AH138" t="e">
            <v>#N/A</v>
          </cell>
          <cell r="AK138" t="e">
            <v>#N/A</v>
          </cell>
          <cell r="AN138" t="e">
            <v>#N/A</v>
          </cell>
          <cell r="AQ138" t="e">
            <v>#N/A</v>
          </cell>
          <cell r="AT138" t="e">
            <v>#N/A</v>
          </cell>
          <cell r="AW138" t="e">
            <v>#N/A</v>
          </cell>
          <cell r="AZ138" t="e">
            <v>#N/A</v>
          </cell>
          <cell r="BC138" t="e">
            <v>#N/A</v>
          </cell>
          <cell r="BF138" t="e">
            <v>#N/A</v>
          </cell>
          <cell r="BI138" t="e">
            <v>#N/A</v>
          </cell>
          <cell r="BL138" t="e">
            <v>#N/A</v>
          </cell>
          <cell r="BO138" t="e">
            <v>#N/A</v>
          </cell>
          <cell r="BR138" t="e">
            <v>#N/A</v>
          </cell>
          <cell r="BU138" t="e">
            <v>#N/A</v>
          </cell>
          <cell r="BX138" t="e">
            <v>#N/A</v>
          </cell>
          <cell r="CA138" t="e">
            <v>#N/A</v>
          </cell>
          <cell r="CD138" t="e">
            <v>#N/A</v>
          </cell>
          <cell r="CG138" t="e">
            <v>#N/A</v>
          </cell>
          <cell r="CJ138" t="e">
            <v>#N/A</v>
          </cell>
          <cell r="CM138" t="e">
            <v>#N/A</v>
          </cell>
          <cell r="CP138" t="e">
            <v>#N/A</v>
          </cell>
          <cell r="CS138" t="e">
            <v>#N/A</v>
          </cell>
          <cell r="CV138" t="e">
            <v>#N/A</v>
          </cell>
          <cell r="CY138" t="e">
            <v>#N/A</v>
          </cell>
          <cell r="DB138" t="e">
            <v>#N/A</v>
          </cell>
          <cell r="DE138" t="e">
            <v>#N/A</v>
          </cell>
          <cell r="DH138" t="e">
            <v>#N/A</v>
          </cell>
          <cell r="DQ138" t="e">
            <v>#N/A</v>
          </cell>
          <cell r="DT138" t="e">
            <v>#N/A</v>
          </cell>
        </row>
        <row r="139">
          <cell r="E139" t="e">
            <v>#N/A</v>
          </cell>
          <cell r="I139" t="e">
            <v>#N/A</v>
          </cell>
          <cell r="J139" t="e">
            <v>#N/A</v>
          </cell>
          <cell r="M139" t="e">
            <v>#N/A</v>
          </cell>
          <cell r="P139" t="e">
            <v>#N/A</v>
          </cell>
          <cell r="S139" t="e">
            <v>#N/A</v>
          </cell>
          <cell r="V139" t="e">
            <v>#N/A</v>
          </cell>
          <cell r="Y139" t="e">
            <v>#N/A</v>
          </cell>
          <cell r="AB139" t="e">
            <v>#N/A</v>
          </cell>
          <cell r="AE139" t="e">
            <v>#N/A</v>
          </cell>
          <cell r="AH139" t="e">
            <v>#N/A</v>
          </cell>
          <cell r="AK139" t="e">
            <v>#N/A</v>
          </cell>
          <cell r="AN139" t="e">
            <v>#N/A</v>
          </cell>
          <cell r="AQ139" t="e">
            <v>#N/A</v>
          </cell>
          <cell r="AT139" t="e">
            <v>#N/A</v>
          </cell>
          <cell r="AW139" t="e">
            <v>#N/A</v>
          </cell>
          <cell r="AZ139" t="e">
            <v>#N/A</v>
          </cell>
          <cell r="BC139" t="e">
            <v>#N/A</v>
          </cell>
          <cell r="BF139" t="e">
            <v>#N/A</v>
          </cell>
          <cell r="BI139" t="e">
            <v>#N/A</v>
          </cell>
          <cell r="BL139" t="e">
            <v>#N/A</v>
          </cell>
          <cell r="BO139" t="e">
            <v>#N/A</v>
          </cell>
          <cell r="BR139" t="e">
            <v>#N/A</v>
          </cell>
          <cell r="BU139" t="e">
            <v>#N/A</v>
          </cell>
          <cell r="BX139" t="e">
            <v>#N/A</v>
          </cell>
          <cell r="CA139" t="e">
            <v>#N/A</v>
          </cell>
          <cell r="CD139" t="e">
            <v>#N/A</v>
          </cell>
          <cell r="CG139" t="e">
            <v>#N/A</v>
          </cell>
          <cell r="CJ139" t="e">
            <v>#N/A</v>
          </cell>
          <cell r="CM139" t="e">
            <v>#N/A</v>
          </cell>
          <cell r="CP139" t="e">
            <v>#N/A</v>
          </cell>
          <cell r="CS139" t="e">
            <v>#N/A</v>
          </cell>
          <cell r="CV139" t="e">
            <v>#N/A</v>
          </cell>
          <cell r="CY139" t="e">
            <v>#N/A</v>
          </cell>
          <cell r="DB139" t="e">
            <v>#N/A</v>
          </cell>
          <cell r="DE139" t="e">
            <v>#N/A</v>
          </cell>
          <cell r="DH139" t="e">
            <v>#N/A</v>
          </cell>
          <cell r="DQ139" t="e">
            <v>#N/A</v>
          </cell>
          <cell r="DT139" t="e">
            <v>#N/A</v>
          </cell>
        </row>
        <row r="140">
          <cell r="E140" t="e">
            <v>#N/A</v>
          </cell>
          <cell r="I140" t="e">
            <v>#N/A</v>
          </cell>
          <cell r="J140" t="e">
            <v>#N/A</v>
          </cell>
          <cell r="M140" t="e">
            <v>#N/A</v>
          </cell>
          <cell r="P140" t="e">
            <v>#N/A</v>
          </cell>
          <cell r="S140" t="e">
            <v>#N/A</v>
          </cell>
          <cell r="V140" t="e">
            <v>#N/A</v>
          </cell>
          <cell r="Y140" t="e">
            <v>#N/A</v>
          </cell>
          <cell r="AB140" t="e">
            <v>#N/A</v>
          </cell>
          <cell r="AE140" t="e">
            <v>#N/A</v>
          </cell>
          <cell r="AH140" t="e">
            <v>#N/A</v>
          </cell>
          <cell r="AK140" t="e">
            <v>#N/A</v>
          </cell>
          <cell r="AN140" t="e">
            <v>#N/A</v>
          </cell>
          <cell r="AQ140" t="e">
            <v>#N/A</v>
          </cell>
          <cell r="AT140" t="e">
            <v>#N/A</v>
          </cell>
          <cell r="AW140" t="e">
            <v>#N/A</v>
          </cell>
          <cell r="AZ140" t="e">
            <v>#N/A</v>
          </cell>
          <cell r="BC140" t="e">
            <v>#N/A</v>
          </cell>
          <cell r="BF140" t="e">
            <v>#N/A</v>
          </cell>
          <cell r="BI140" t="e">
            <v>#N/A</v>
          </cell>
          <cell r="BL140" t="e">
            <v>#N/A</v>
          </cell>
          <cell r="BO140" t="e">
            <v>#N/A</v>
          </cell>
          <cell r="BR140" t="e">
            <v>#N/A</v>
          </cell>
          <cell r="BU140" t="e">
            <v>#N/A</v>
          </cell>
          <cell r="BX140" t="e">
            <v>#N/A</v>
          </cell>
          <cell r="CA140" t="e">
            <v>#N/A</v>
          </cell>
          <cell r="CD140" t="e">
            <v>#N/A</v>
          </cell>
          <cell r="CG140" t="e">
            <v>#N/A</v>
          </cell>
          <cell r="CJ140" t="e">
            <v>#N/A</v>
          </cell>
          <cell r="CM140" t="e">
            <v>#N/A</v>
          </cell>
          <cell r="CP140" t="e">
            <v>#N/A</v>
          </cell>
          <cell r="CS140" t="e">
            <v>#N/A</v>
          </cell>
          <cell r="CV140" t="e">
            <v>#N/A</v>
          </cell>
          <cell r="CY140" t="e">
            <v>#N/A</v>
          </cell>
          <cell r="DB140" t="e">
            <v>#N/A</v>
          </cell>
          <cell r="DE140" t="e">
            <v>#N/A</v>
          </cell>
          <cell r="DH140" t="e">
            <v>#N/A</v>
          </cell>
          <cell r="DQ140" t="e">
            <v>#N/A</v>
          </cell>
          <cell r="DT140" t="e">
            <v>#N/A</v>
          </cell>
        </row>
        <row r="141">
          <cell r="E141" t="e">
            <v>#N/A</v>
          </cell>
          <cell r="I141" t="e">
            <v>#N/A</v>
          </cell>
          <cell r="J141" t="e">
            <v>#N/A</v>
          </cell>
          <cell r="M141" t="e">
            <v>#N/A</v>
          </cell>
          <cell r="P141" t="e">
            <v>#N/A</v>
          </cell>
          <cell r="S141" t="e">
            <v>#N/A</v>
          </cell>
          <cell r="V141" t="e">
            <v>#N/A</v>
          </cell>
          <cell r="Y141" t="e">
            <v>#N/A</v>
          </cell>
          <cell r="AB141" t="e">
            <v>#N/A</v>
          </cell>
          <cell r="AE141" t="e">
            <v>#N/A</v>
          </cell>
          <cell r="AH141" t="e">
            <v>#N/A</v>
          </cell>
          <cell r="AK141" t="e">
            <v>#N/A</v>
          </cell>
          <cell r="AN141" t="e">
            <v>#N/A</v>
          </cell>
          <cell r="AQ141" t="e">
            <v>#N/A</v>
          </cell>
          <cell r="AT141" t="e">
            <v>#N/A</v>
          </cell>
          <cell r="AW141" t="e">
            <v>#N/A</v>
          </cell>
          <cell r="AZ141" t="e">
            <v>#N/A</v>
          </cell>
          <cell r="BC141" t="e">
            <v>#N/A</v>
          </cell>
          <cell r="BF141" t="e">
            <v>#N/A</v>
          </cell>
          <cell r="BI141" t="e">
            <v>#N/A</v>
          </cell>
          <cell r="BL141" t="e">
            <v>#N/A</v>
          </cell>
          <cell r="BO141" t="e">
            <v>#N/A</v>
          </cell>
          <cell r="BR141" t="e">
            <v>#N/A</v>
          </cell>
          <cell r="BU141" t="e">
            <v>#N/A</v>
          </cell>
          <cell r="BX141" t="e">
            <v>#N/A</v>
          </cell>
          <cell r="CA141" t="e">
            <v>#N/A</v>
          </cell>
          <cell r="CD141" t="e">
            <v>#N/A</v>
          </cell>
          <cell r="CG141" t="e">
            <v>#N/A</v>
          </cell>
          <cell r="CJ141" t="e">
            <v>#N/A</v>
          </cell>
          <cell r="CM141" t="e">
            <v>#N/A</v>
          </cell>
          <cell r="CP141" t="e">
            <v>#N/A</v>
          </cell>
          <cell r="CS141" t="e">
            <v>#N/A</v>
          </cell>
          <cell r="CV141" t="e">
            <v>#N/A</v>
          </cell>
          <cell r="CY141" t="e">
            <v>#N/A</v>
          </cell>
          <cell r="DB141" t="e">
            <v>#N/A</v>
          </cell>
          <cell r="DE141" t="e">
            <v>#N/A</v>
          </cell>
          <cell r="DH141" t="e">
            <v>#N/A</v>
          </cell>
          <cell r="DQ141" t="e">
            <v>#N/A</v>
          </cell>
          <cell r="DT141" t="e">
            <v>#N/A</v>
          </cell>
        </row>
        <row r="142">
          <cell r="E142" t="e">
            <v>#N/A</v>
          </cell>
          <cell r="I142" t="e">
            <v>#N/A</v>
          </cell>
          <cell r="J142" t="e">
            <v>#N/A</v>
          </cell>
          <cell r="M142" t="e">
            <v>#N/A</v>
          </cell>
          <cell r="P142" t="e">
            <v>#N/A</v>
          </cell>
          <cell r="S142" t="e">
            <v>#N/A</v>
          </cell>
          <cell r="V142" t="e">
            <v>#N/A</v>
          </cell>
          <cell r="Y142" t="e">
            <v>#N/A</v>
          </cell>
          <cell r="AB142" t="e">
            <v>#N/A</v>
          </cell>
          <cell r="AE142" t="e">
            <v>#N/A</v>
          </cell>
          <cell r="AH142" t="e">
            <v>#N/A</v>
          </cell>
          <cell r="AK142" t="e">
            <v>#N/A</v>
          </cell>
          <cell r="AN142" t="e">
            <v>#N/A</v>
          </cell>
          <cell r="AQ142" t="e">
            <v>#N/A</v>
          </cell>
          <cell r="AT142" t="e">
            <v>#N/A</v>
          </cell>
          <cell r="AW142" t="e">
            <v>#N/A</v>
          </cell>
          <cell r="AZ142" t="e">
            <v>#N/A</v>
          </cell>
          <cell r="BC142" t="e">
            <v>#N/A</v>
          </cell>
          <cell r="BF142" t="e">
            <v>#N/A</v>
          </cell>
          <cell r="BI142" t="e">
            <v>#N/A</v>
          </cell>
          <cell r="BL142" t="e">
            <v>#N/A</v>
          </cell>
          <cell r="BO142" t="e">
            <v>#N/A</v>
          </cell>
          <cell r="BR142" t="e">
            <v>#N/A</v>
          </cell>
          <cell r="BU142" t="e">
            <v>#N/A</v>
          </cell>
          <cell r="BX142" t="e">
            <v>#N/A</v>
          </cell>
          <cell r="CA142" t="e">
            <v>#N/A</v>
          </cell>
          <cell r="CD142" t="e">
            <v>#N/A</v>
          </cell>
          <cell r="CG142" t="e">
            <v>#N/A</v>
          </cell>
          <cell r="CJ142" t="e">
            <v>#N/A</v>
          </cell>
          <cell r="CM142" t="e">
            <v>#N/A</v>
          </cell>
          <cell r="CP142" t="e">
            <v>#N/A</v>
          </cell>
          <cell r="CS142" t="e">
            <v>#N/A</v>
          </cell>
          <cell r="CV142" t="e">
            <v>#N/A</v>
          </cell>
          <cell r="CY142" t="e">
            <v>#N/A</v>
          </cell>
          <cell r="DB142" t="e">
            <v>#N/A</v>
          </cell>
          <cell r="DE142" t="e">
            <v>#N/A</v>
          </cell>
          <cell r="DH142" t="e">
            <v>#N/A</v>
          </cell>
          <cell r="DQ142" t="e">
            <v>#N/A</v>
          </cell>
          <cell r="DT142" t="e">
            <v>#N/A</v>
          </cell>
        </row>
        <row r="143">
          <cell r="E143" t="e">
            <v>#N/A</v>
          </cell>
          <cell r="I143" t="e">
            <v>#N/A</v>
          </cell>
          <cell r="J143" t="e">
            <v>#N/A</v>
          </cell>
          <cell r="M143" t="e">
            <v>#N/A</v>
          </cell>
          <cell r="P143" t="e">
            <v>#N/A</v>
          </cell>
          <cell r="S143" t="e">
            <v>#N/A</v>
          </cell>
          <cell r="V143" t="e">
            <v>#N/A</v>
          </cell>
          <cell r="Y143" t="e">
            <v>#N/A</v>
          </cell>
          <cell r="AB143" t="e">
            <v>#N/A</v>
          </cell>
          <cell r="AE143" t="e">
            <v>#N/A</v>
          </cell>
          <cell r="AH143" t="e">
            <v>#N/A</v>
          </cell>
          <cell r="AK143" t="e">
            <v>#N/A</v>
          </cell>
          <cell r="AN143" t="e">
            <v>#N/A</v>
          </cell>
          <cell r="AQ143" t="e">
            <v>#N/A</v>
          </cell>
          <cell r="AT143" t="e">
            <v>#N/A</v>
          </cell>
          <cell r="AW143" t="e">
            <v>#N/A</v>
          </cell>
          <cell r="AZ143" t="e">
            <v>#N/A</v>
          </cell>
          <cell r="BC143" t="e">
            <v>#N/A</v>
          </cell>
          <cell r="BF143" t="e">
            <v>#N/A</v>
          </cell>
          <cell r="BI143" t="e">
            <v>#N/A</v>
          </cell>
          <cell r="BL143" t="e">
            <v>#N/A</v>
          </cell>
          <cell r="BO143" t="e">
            <v>#N/A</v>
          </cell>
          <cell r="BR143" t="e">
            <v>#N/A</v>
          </cell>
          <cell r="BU143" t="e">
            <v>#N/A</v>
          </cell>
          <cell r="BX143" t="e">
            <v>#N/A</v>
          </cell>
          <cell r="CA143" t="e">
            <v>#N/A</v>
          </cell>
          <cell r="CD143" t="e">
            <v>#N/A</v>
          </cell>
          <cell r="CG143" t="e">
            <v>#N/A</v>
          </cell>
          <cell r="CJ143" t="e">
            <v>#N/A</v>
          </cell>
          <cell r="CM143" t="e">
            <v>#N/A</v>
          </cell>
          <cell r="CP143" t="e">
            <v>#N/A</v>
          </cell>
          <cell r="CS143" t="e">
            <v>#N/A</v>
          </cell>
          <cell r="CV143" t="e">
            <v>#N/A</v>
          </cell>
          <cell r="CY143" t="e">
            <v>#N/A</v>
          </cell>
          <cell r="DB143" t="e">
            <v>#N/A</v>
          </cell>
          <cell r="DE143" t="e">
            <v>#N/A</v>
          </cell>
          <cell r="DH143" t="e">
            <v>#N/A</v>
          </cell>
          <cell r="DQ143" t="e">
            <v>#N/A</v>
          </cell>
          <cell r="DT143" t="e">
            <v>#N/A</v>
          </cell>
        </row>
        <row r="144">
          <cell r="E144" t="e">
            <v>#N/A</v>
          </cell>
          <cell r="I144" t="e">
            <v>#N/A</v>
          </cell>
          <cell r="J144" t="e">
            <v>#N/A</v>
          </cell>
          <cell r="M144" t="e">
            <v>#N/A</v>
          </cell>
          <cell r="P144" t="e">
            <v>#N/A</v>
          </cell>
          <cell r="S144" t="e">
            <v>#N/A</v>
          </cell>
          <cell r="V144" t="e">
            <v>#N/A</v>
          </cell>
          <cell r="Y144" t="e">
            <v>#N/A</v>
          </cell>
          <cell r="AB144" t="e">
            <v>#N/A</v>
          </cell>
          <cell r="AE144" t="e">
            <v>#N/A</v>
          </cell>
          <cell r="AH144" t="e">
            <v>#N/A</v>
          </cell>
          <cell r="AK144" t="e">
            <v>#N/A</v>
          </cell>
          <cell r="AN144" t="e">
            <v>#N/A</v>
          </cell>
          <cell r="AQ144" t="e">
            <v>#N/A</v>
          </cell>
          <cell r="AT144" t="e">
            <v>#N/A</v>
          </cell>
          <cell r="AW144" t="e">
            <v>#N/A</v>
          </cell>
          <cell r="AZ144" t="e">
            <v>#N/A</v>
          </cell>
          <cell r="BC144" t="e">
            <v>#N/A</v>
          </cell>
          <cell r="BF144" t="e">
            <v>#N/A</v>
          </cell>
          <cell r="BI144" t="e">
            <v>#N/A</v>
          </cell>
          <cell r="BL144" t="e">
            <v>#N/A</v>
          </cell>
          <cell r="BO144" t="e">
            <v>#N/A</v>
          </cell>
          <cell r="BR144" t="e">
            <v>#N/A</v>
          </cell>
          <cell r="BU144" t="e">
            <v>#N/A</v>
          </cell>
          <cell r="BX144" t="e">
            <v>#N/A</v>
          </cell>
          <cell r="CA144" t="e">
            <v>#N/A</v>
          </cell>
          <cell r="CD144" t="e">
            <v>#N/A</v>
          </cell>
          <cell r="CG144" t="e">
            <v>#N/A</v>
          </cell>
          <cell r="CJ144" t="e">
            <v>#N/A</v>
          </cell>
          <cell r="CM144" t="e">
            <v>#N/A</v>
          </cell>
          <cell r="CP144" t="e">
            <v>#N/A</v>
          </cell>
          <cell r="CS144" t="e">
            <v>#N/A</v>
          </cell>
          <cell r="CV144" t="e">
            <v>#N/A</v>
          </cell>
          <cell r="CY144" t="e">
            <v>#N/A</v>
          </cell>
          <cell r="DB144" t="e">
            <v>#N/A</v>
          </cell>
          <cell r="DE144" t="e">
            <v>#N/A</v>
          </cell>
          <cell r="DH144" t="e">
            <v>#N/A</v>
          </cell>
          <cell r="DQ144" t="e">
            <v>#N/A</v>
          </cell>
          <cell r="DT144" t="e">
            <v>#N/A</v>
          </cell>
        </row>
        <row r="145">
          <cell r="E145" t="e">
            <v>#N/A</v>
          </cell>
          <cell r="I145" t="e">
            <v>#N/A</v>
          </cell>
          <cell r="J145" t="e">
            <v>#N/A</v>
          </cell>
          <cell r="M145" t="e">
            <v>#N/A</v>
          </cell>
          <cell r="P145" t="e">
            <v>#N/A</v>
          </cell>
          <cell r="S145" t="e">
            <v>#N/A</v>
          </cell>
          <cell r="V145" t="e">
            <v>#N/A</v>
          </cell>
          <cell r="Y145" t="e">
            <v>#N/A</v>
          </cell>
          <cell r="AB145" t="e">
            <v>#N/A</v>
          </cell>
          <cell r="AE145" t="e">
            <v>#N/A</v>
          </cell>
          <cell r="AH145" t="e">
            <v>#N/A</v>
          </cell>
          <cell r="AK145" t="e">
            <v>#N/A</v>
          </cell>
          <cell r="AN145" t="e">
            <v>#N/A</v>
          </cell>
          <cell r="AQ145" t="e">
            <v>#N/A</v>
          </cell>
          <cell r="AT145" t="e">
            <v>#N/A</v>
          </cell>
          <cell r="AW145" t="e">
            <v>#N/A</v>
          </cell>
          <cell r="AZ145" t="e">
            <v>#N/A</v>
          </cell>
          <cell r="BC145" t="e">
            <v>#N/A</v>
          </cell>
          <cell r="BF145" t="e">
            <v>#N/A</v>
          </cell>
          <cell r="BI145" t="e">
            <v>#N/A</v>
          </cell>
          <cell r="BL145" t="e">
            <v>#N/A</v>
          </cell>
          <cell r="BO145" t="e">
            <v>#N/A</v>
          </cell>
          <cell r="BR145" t="e">
            <v>#N/A</v>
          </cell>
          <cell r="BU145" t="e">
            <v>#N/A</v>
          </cell>
          <cell r="BX145" t="e">
            <v>#N/A</v>
          </cell>
          <cell r="CA145" t="e">
            <v>#N/A</v>
          </cell>
          <cell r="CD145" t="e">
            <v>#N/A</v>
          </cell>
          <cell r="CG145" t="e">
            <v>#N/A</v>
          </cell>
          <cell r="CJ145" t="e">
            <v>#N/A</v>
          </cell>
          <cell r="CM145" t="e">
            <v>#N/A</v>
          </cell>
          <cell r="CP145" t="e">
            <v>#N/A</v>
          </cell>
          <cell r="CS145" t="e">
            <v>#N/A</v>
          </cell>
          <cell r="CV145" t="e">
            <v>#N/A</v>
          </cell>
          <cell r="CY145" t="e">
            <v>#N/A</v>
          </cell>
          <cell r="DB145" t="e">
            <v>#N/A</v>
          </cell>
          <cell r="DE145" t="e">
            <v>#N/A</v>
          </cell>
          <cell r="DH145" t="e">
            <v>#N/A</v>
          </cell>
          <cell r="DQ145" t="e">
            <v>#N/A</v>
          </cell>
          <cell r="DT145" t="e">
            <v>#N/A</v>
          </cell>
        </row>
        <row r="146">
          <cell r="E146" t="e">
            <v>#N/A</v>
          </cell>
          <cell r="I146" t="e">
            <v>#N/A</v>
          </cell>
          <cell r="J146" t="e">
            <v>#N/A</v>
          </cell>
          <cell r="M146" t="e">
            <v>#N/A</v>
          </cell>
          <cell r="P146" t="e">
            <v>#N/A</v>
          </cell>
          <cell r="S146" t="e">
            <v>#N/A</v>
          </cell>
          <cell r="V146" t="e">
            <v>#N/A</v>
          </cell>
          <cell r="Y146" t="e">
            <v>#N/A</v>
          </cell>
          <cell r="AB146" t="e">
            <v>#N/A</v>
          </cell>
          <cell r="AE146" t="e">
            <v>#N/A</v>
          </cell>
          <cell r="AH146" t="e">
            <v>#N/A</v>
          </cell>
          <cell r="AK146" t="e">
            <v>#N/A</v>
          </cell>
          <cell r="AN146" t="e">
            <v>#N/A</v>
          </cell>
          <cell r="AQ146" t="e">
            <v>#N/A</v>
          </cell>
          <cell r="AT146" t="e">
            <v>#N/A</v>
          </cell>
          <cell r="AW146" t="e">
            <v>#N/A</v>
          </cell>
          <cell r="AZ146" t="e">
            <v>#N/A</v>
          </cell>
          <cell r="BC146" t="e">
            <v>#N/A</v>
          </cell>
          <cell r="BF146" t="e">
            <v>#N/A</v>
          </cell>
          <cell r="BI146" t="e">
            <v>#N/A</v>
          </cell>
          <cell r="BL146" t="e">
            <v>#N/A</v>
          </cell>
          <cell r="BO146" t="e">
            <v>#N/A</v>
          </cell>
          <cell r="BR146" t="e">
            <v>#N/A</v>
          </cell>
          <cell r="BU146" t="e">
            <v>#N/A</v>
          </cell>
          <cell r="BX146" t="e">
            <v>#N/A</v>
          </cell>
          <cell r="CA146" t="e">
            <v>#N/A</v>
          </cell>
          <cell r="CD146" t="e">
            <v>#N/A</v>
          </cell>
          <cell r="CG146" t="e">
            <v>#N/A</v>
          </cell>
          <cell r="CJ146" t="e">
            <v>#N/A</v>
          </cell>
          <cell r="CM146" t="e">
            <v>#N/A</v>
          </cell>
          <cell r="CP146" t="e">
            <v>#N/A</v>
          </cell>
          <cell r="CS146" t="e">
            <v>#N/A</v>
          </cell>
          <cell r="CV146" t="e">
            <v>#N/A</v>
          </cell>
          <cell r="CY146" t="e">
            <v>#N/A</v>
          </cell>
          <cell r="DB146" t="e">
            <v>#N/A</v>
          </cell>
          <cell r="DE146" t="e">
            <v>#N/A</v>
          </cell>
          <cell r="DH146" t="e">
            <v>#N/A</v>
          </cell>
          <cell r="DQ146" t="e">
            <v>#N/A</v>
          </cell>
          <cell r="DT146" t="e">
            <v>#N/A</v>
          </cell>
        </row>
        <row r="147">
          <cell r="E147" t="e">
            <v>#N/A</v>
          </cell>
          <cell r="I147" t="e">
            <v>#N/A</v>
          </cell>
          <cell r="J147" t="e">
            <v>#N/A</v>
          </cell>
          <cell r="M147" t="e">
            <v>#N/A</v>
          </cell>
          <cell r="P147" t="e">
            <v>#N/A</v>
          </cell>
          <cell r="S147" t="e">
            <v>#N/A</v>
          </cell>
          <cell r="V147" t="e">
            <v>#N/A</v>
          </cell>
          <cell r="Y147" t="e">
            <v>#N/A</v>
          </cell>
          <cell r="AB147" t="e">
            <v>#N/A</v>
          </cell>
          <cell r="AE147" t="e">
            <v>#N/A</v>
          </cell>
          <cell r="AH147" t="e">
            <v>#N/A</v>
          </cell>
          <cell r="AK147" t="e">
            <v>#N/A</v>
          </cell>
          <cell r="AN147" t="e">
            <v>#N/A</v>
          </cell>
          <cell r="AQ147" t="e">
            <v>#N/A</v>
          </cell>
          <cell r="AT147" t="e">
            <v>#N/A</v>
          </cell>
          <cell r="AW147" t="e">
            <v>#N/A</v>
          </cell>
          <cell r="AZ147" t="e">
            <v>#N/A</v>
          </cell>
          <cell r="BC147" t="e">
            <v>#N/A</v>
          </cell>
          <cell r="BF147" t="e">
            <v>#N/A</v>
          </cell>
          <cell r="BI147" t="e">
            <v>#N/A</v>
          </cell>
          <cell r="BL147" t="e">
            <v>#N/A</v>
          </cell>
          <cell r="BO147" t="e">
            <v>#N/A</v>
          </cell>
          <cell r="BR147" t="e">
            <v>#N/A</v>
          </cell>
          <cell r="BU147" t="e">
            <v>#N/A</v>
          </cell>
          <cell r="BX147" t="e">
            <v>#N/A</v>
          </cell>
          <cell r="CA147" t="e">
            <v>#N/A</v>
          </cell>
          <cell r="CD147" t="e">
            <v>#N/A</v>
          </cell>
          <cell r="CG147" t="e">
            <v>#N/A</v>
          </cell>
          <cell r="CJ147" t="e">
            <v>#N/A</v>
          </cell>
          <cell r="CM147" t="e">
            <v>#N/A</v>
          </cell>
          <cell r="CP147" t="e">
            <v>#N/A</v>
          </cell>
          <cell r="CS147" t="e">
            <v>#N/A</v>
          </cell>
          <cell r="CV147" t="e">
            <v>#N/A</v>
          </cell>
          <cell r="CY147" t="e">
            <v>#N/A</v>
          </cell>
          <cell r="DB147" t="e">
            <v>#N/A</v>
          </cell>
          <cell r="DE147" t="e">
            <v>#N/A</v>
          </cell>
          <cell r="DH147" t="e">
            <v>#N/A</v>
          </cell>
          <cell r="DQ147" t="e">
            <v>#N/A</v>
          </cell>
          <cell r="DT147" t="e">
            <v>#N/A</v>
          </cell>
        </row>
        <row r="148">
          <cell r="E148" t="e">
            <v>#N/A</v>
          </cell>
          <cell r="I148" t="e">
            <v>#N/A</v>
          </cell>
          <cell r="J148" t="e">
            <v>#N/A</v>
          </cell>
          <cell r="M148" t="e">
            <v>#N/A</v>
          </cell>
          <cell r="P148" t="e">
            <v>#N/A</v>
          </cell>
          <cell r="S148" t="e">
            <v>#N/A</v>
          </cell>
          <cell r="V148" t="e">
            <v>#N/A</v>
          </cell>
          <cell r="Y148" t="e">
            <v>#N/A</v>
          </cell>
          <cell r="AB148" t="e">
            <v>#N/A</v>
          </cell>
          <cell r="AE148" t="e">
            <v>#N/A</v>
          </cell>
          <cell r="AH148" t="e">
            <v>#N/A</v>
          </cell>
          <cell r="AK148" t="e">
            <v>#N/A</v>
          </cell>
          <cell r="AN148" t="e">
            <v>#N/A</v>
          </cell>
          <cell r="AQ148" t="e">
            <v>#N/A</v>
          </cell>
          <cell r="AT148" t="e">
            <v>#N/A</v>
          </cell>
          <cell r="AW148" t="e">
            <v>#N/A</v>
          </cell>
          <cell r="AZ148" t="e">
            <v>#N/A</v>
          </cell>
          <cell r="BC148" t="e">
            <v>#N/A</v>
          </cell>
          <cell r="BF148" t="e">
            <v>#N/A</v>
          </cell>
          <cell r="BI148" t="e">
            <v>#N/A</v>
          </cell>
          <cell r="BL148" t="e">
            <v>#N/A</v>
          </cell>
          <cell r="BO148" t="e">
            <v>#N/A</v>
          </cell>
          <cell r="BR148" t="e">
            <v>#N/A</v>
          </cell>
          <cell r="BU148" t="e">
            <v>#N/A</v>
          </cell>
          <cell r="BX148" t="e">
            <v>#N/A</v>
          </cell>
          <cell r="CA148" t="e">
            <v>#N/A</v>
          </cell>
          <cell r="CD148" t="e">
            <v>#N/A</v>
          </cell>
          <cell r="CG148" t="e">
            <v>#N/A</v>
          </cell>
          <cell r="CJ148" t="e">
            <v>#N/A</v>
          </cell>
          <cell r="CM148" t="e">
            <v>#N/A</v>
          </cell>
          <cell r="CP148" t="e">
            <v>#N/A</v>
          </cell>
          <cell r="CS148" t="e">
            <v>#N/A</v>
          </cell>
          <cell r="CV148" t="e">
            <v>#N/A</v>
          </cell>
          <cell r="CY148" t="e">
            <v>#N/A</v>
          </cell>
          <cell r="DB148" t="e">
            <v>#N/A</v>
          </cell>
          <cell r="DE148" t="e">
            <v>#N/A</v>
          </cell>
          <cell r="DH148" t="e">
            <v>#N/A</v>
          </cell>
          <cell r="DQ148" t="e">
            <v>#N/A</v>
          </cell>
          <cell r="DT148" t="e">
            <v>#N/A</v>
          </cell>
        </row>
        <row r="149">
          <cell r="E149" t="e">
            <v>#N/A</v>
          </cell>
          <cell r="I149" t="e">
            <v>#N/A</v>
          </cell>
          <cell r="J149" t="e">
            <v>#N/A</v>
          </cell>
          <cell r="M149" t="e">
            <v>#N/A</v>
          </cell>
          <cell r="P149" t="e">
            <v>#N/A</v>
          </cell>
          <cell r="S149" t="e">
            <v>#N/A</v>
          </cell>
          <cell r="V149" t="e">
            <v>#N/A</v>
          </cell>
          <cell r="Y149" t="e">
            <v>#N/A</v>
          </cell>
          <cell r="AB149" t="e">
            <v>#N/A</v>
          </cell>
          <cell r="AE149" t="e">
            <v>#N/A</v>
          </cell>
          <cell r="AH149" t="e">
            <v>#N/A</v>
          </cell>
          <cell r="AK149" t="e">
            <v>#N/A</v>
          </cell>
          <cell r="AN149" t="e">
            <v>#N/A</v>
          </cell>
          <cell r="AQ149" t="e">
            <v>#N/A</v>
          </cell>
          <cell r="AT149" t="e">
            <v>#N/A</v>
          </cell>
          <cell r="AW149" t="e">
            <v>#N/A</v>
          </cell>
          <cell r="AZ149" t="e">
            <v>#N/A</v>
          </cell>
          <cell r="BC149" t="e">
            <v>#N/A</v>
          </cell>
          <cell r="BF149" t="e">
            <v>#N/A</v>
          </cell>
          <cell r="BI149" t="e">
            <v>#N/A</v>
          </cell>
          <cell r="BL149" t="e">
            <v>#N/A</v>
          </cell>
          <cell r="BO149" t="e">
            <v>#N/A</v>
          </cell>
          <cell r="BR149" t="e">
            <v>#N/A</v>
          </cell>
          <cell r="BU149" t="e">
            <v>#N/A</v>
          </cell>
          <cell r="BX149" t="e">
            <v>#N/A</v>
          </cell>
          <cell r="CA149" t="e">
            <v>#N/A</v>
          </cell>
          <cell r="CD149" t="e">
            <v>#N/A</v>
          </cell>
          <cell r="CG149" t="e">
            <v>#N/A</v>
          </cell>
          <cell r="CJ149" t="e">
            <v>#N/A</v>
          </cell>
          <cell r="CM149" t="e">
            <v>#N/A</v>
          </cell>
          <cell r="CP149" t="e">
            <v>#N/A</v>
          </cell>
          <cell r="CS149" t="e">
            <v>#N/A</v>
          </cell>
          <cell r="CV149" t="e">
            <v>#N/A</v>
          </cell>
          <cell r="CY149" t="e">
            <v>#N/A</v>
          </cell>
          <cell r="DB149" t="e">
            <v>#N/A</v>
          </cell>
          <cell r="DE149" t="e">
            <v>#N/A</v>
          </cell>
          <cell r="DH149" t="e">
            <v>#N/A</v>
          </cell>
          <cell r="DQ149" t="e">
            <v>#N/A</v>
          </cell>
          <cell r="DT149" t="e">
            <v>#N/A</v>
          </cell>
        </row>
        <row r="150">
          <cell r="E150" t="e">
            <v>#N/A</v>
          </cell>
          <cell r="I150" t="e">
            <v>#N/A</v>
          </cell>
          <cell r="J150" t="e">
            <v>#N/A</v>
          </cell>
          <cell r="M150" t="e">
            <v>#N/A</v>
          </cell>
          <cell r="P150" t="e">
            <v>#N/A</v>
          </cell>
          <cell r="S150" t="e">
            <v>#N/A</v>
          </cell>
          <cell r="V150" t="e">
            <v>#N/A</v>
          </cell>
          <cell r="Y150" t="e">
            <v>#N/A</v>
          </cell>
          <cell r="AB150" t="e">
            <v>#N/A</v>
          </cell>
          <cell r="AE150" t="e">
            <v>#N/A</v>
          </cell>
          <cell r="AH150" t="e">
            <v>#N/A</v>
          </cell>
          <cell r="AK150" t="e">
            <v>#N/A</v>
          </cell>
          <cell r="AN150" t="e">
            <v>#N/A</v>
          </cell>
          <cell r="AQ150" t="e">
            <v>#N/A</v>
          </cell>
          <cell r="AT150" t="e">
            <v>#N/A</v>
          </cell>
          <cell r="AW150" t="e">
            <v>#N/A</v>
          </cell>
          <cell r="AZ150" t="e">
            <v>#N/A</v>
          </cell>
          <cell r="BC150" t="e">
            <v>#N/A</v>
          </cell>
          <cell r="BF150" t="e">
            <v>#N/A</v>
          </cell>
          <cell r="BI150" t="e">
            <v>#N/A</v>
          </cell>
          <cell r="BL150" t="e">
            <v>#N/A</v>
          </cell>
          <cell r="BO150" t="e">
            <v>#N/A</v>
          </cell>
          <cell r="BR150" t="e">
            <v>#N/A</v>
          </cell>
          <cell r="BU150" t="e">
            <v>#N/A</v>
          </cell>
          <cell r="BX150" t="e">
            <v>#N/A</v>
          </cell>
          <cell r="CA150" t="e">
            <v>#N/A</v>
          </cell>
          <cell r="CD150" t="e">
            <v>#N/A</v>
          </cell>
          <cell r="CG150" t="e">
            <v>#N/A</v>
          </cell>
          <cell r="CJ150" t="e">
            <v>#N/A</v>
          </cell>
          <cell r="CM150" t="e">
            <v>#N/A</v>
          </cell>
          <cell r="CP150" t="e">
            <v>#N/A</v>
          </cell>
          <cell r="CS150" t="e">
            <v>#N/A</v>
          </cell>
          <cell r="CV150" t="e">
            <v>#N/A</v>
          </cell>
          <cell r="CY150" t="e">
            <v>#N/A</v>
          </cell>
          <cell r="DB150" t="e">
            <v>#N/A</v>
          </cell>
          <cell r="DE150" t="e">
            <v>#N/A</v>
          </cell>
          <cell r="DH150" t="e">
            <v>#N/A</v>
          </cell>
          <cell r="DQ150" t="e">
            <v>#N/A</v>
          </cell>
          <cell r="DT150" t="e">
            <v>#N/A</v>
          </cell>
        </row>
        <row r="151">
          <cell r="E151" t="e">
            <v>#N/A</v>
          </cell>
          <cell r="I151" t="e">
            <v>#N/A</v>
          </cell>
          <cell r="J151" t="e">
            <v>#N/A</v>
          </cell>
          <cell r="M151" t="e">
            <v>#N/A</v>
          </cell>
          <cell r="P151" t="e">
            <v>#N/A</v>
          </cell>
          <cell r="S151" t="e">
            <v>#N/A</v>
          </cell>
          <cell r="V151" t="e">
            <v>#N/A</v>
          </cell>
          <cell r="Y151" t="e">
            <v>#N/A</v>
          </cell>
          <cell r="AB151" t="e">
            <v>#N/A</v>
          </cell>
          <cell r="AE151" t="e">
            <v>#N/A</v>
          </cell>
          <cell r="AH151" t="e">
            <v>#N/A</v>
          </cell>
          <cell r="AK151" t="e">
            <v>#N/A</v>
          </cell>
          <cell r="AN151" t="e">
            <v>#N/A</v>
          </cell>
          <cell r="AQ151" t="e">
            <v>#N/A</v>
          </cell>
          <cell r="AT151" t="e">
            <v>#N/A</v>
          </cell>
          <cell r="AW151" t="e">
            <v>#N/A</v>
          </cell>
          <cell r="AZ151" t="e">
            <v>#N/A</v>
          </cell>
          <cell r="BC151" t="e">
            <v>#N/A</v>
          </cell>
          <cell r="BF151" t="e">
            <v>#N/A</v>
          </cell>
          <cell r="BI151" t="e">
            <v>#N/A</v>
          </cell>
          <cell r="BL151" t="e">
            <v>#N/A</v>
          </cell>
          <cell r="BO151" t="e">
            <v>#N/A</v>
          </cell>
          <cell r="BR151" t="e">
            <v>#N/A</v>
          </cell>
          <cell r="BU151" t="e">
            <v>#N/A</v>
          </cell>
          <cell r="BX151" t="e">
            <v>#N/A</v>
          </cell>
          <cell r="CA151" t="e">
            <v>#N/A</v>
          </cell>
          <cell r="CD151" t="e">
            <v>#N/A</v>
          </cell>
          <cell r="CG151" t="e">
            <v>#N/A</v>
          </cell>
          <cell r="CJ151" t="e">
            <v>#N/A</v>
          </cell>
          <cell r="CM151" t="e">
            <v>#N/A</v>
          </cell>
          <cell r="CP151" t="e">
            <v>#N/A</v>
          </cell>
          <cell r="CS151" t="e">
            <v>#N/A</v>
          </cell>
          <cell r="CV151" t="e">
            <v>#N/A</v>
          </cell>
          <cell r="CY151" t="e">
            <v>#N/A</v>
          </cell>
          <cell r="DB151" t="e">
            <v>#N/A</v>
          </cell>
          <cell r="DE151" t="e">
            <v>#N/A</v>
          </cell>
          <cell r="DH151" t="e">
            <v>#N/A</v>
          </cell>
          <cell r="DQ151" t="e">
            <v>#N/A</v>
          </cell>
          <cell r="DT151" t="e">
            <v>#N/A</v>
          </cell>
        </row>
        <row r="152">
          <cell r="E152" t="e">
            <v>#N/A</v>
          </cell>
          <cell r="I152" t="e">
            <v>#N/A</v>
          </cell>
          <cell r="J152" t="e">
            <v>#N/A</v>
          </cell>
          <cell r="M152" t="e">
            <v>#N/A</v>
          </cell>
          <cell r="P152" t="e">
            <v>#N/A</v>
          </cell>
          <cell r="S152" t="e">
            <v>#N/A</v>
          </cell>
          <cell r="V152" t="e">
            <v>#N/A</v>
          </cell>
          <cell r="Y152" t="e">
            <v>#N/A</v>
          </cell>
          <cell r="AB152" t="e">
            <v>#N/A</v>
          </cell>
          <cell r="AE152" t="e">
            <v>#N/A</v>
          </cell>
          <cell r="AH152" t="e">
            <v>#N/A</v>
          </cell>
          <cell r="AK152" t="e">
            <v>#N/A</v>
          </cell>
          <cell r="AN152" t="e">
            <v>#N/A</v>
          </cell>
          <cell r="AQ152" t="e">
            <v>#N/A</v>
          </cell>
          <cell r="AT152" t="e">
            <v>#N/A</v>
          </cell>
          <cell r="AW152" t="e">
            <v>#N/A</v>
          </cell>
          <cell r="AZ152" t="e">
            <v>#N/A</v>
          </cell>
          <cell r="BC152" t="e">
            <v>#N/A</v>
          </cell>
          <cell r="BF152" t="e">
            <v>#N/A</v>
          </cell>
          <cell r="BI152" t="e">
            <v>#N/A</v>
          </cell>
          <cell r="BL152" t="e">
            <v>#N/A</v>
          </cell>
          <cell r="BO152" t="e">
            <v>#N/A</v>
          </cell>
          <cell r="BR152" t="e">
            <v>#N/A</v>
          </cell>
          <cell r="BU152" t="e">
            <v>#N/A</v>
          </cell>
          <cell r="BX152" t="e">
            <v>#N/A</v>
          </cell>
          <cell r="CA152" t="e">
            <v>#N/A</v>
          </cell>
          <cell r="CD152" t="e">
            <v>#N/A</v>
          </cell>
          <cell r="CG152" t="e">
            <v>#N/A</v>
          </cell>
          <cell r="CJ152" t="e">
            <v>#N/A</v>
          </cell>
          <cell r="CM152" t="e">
            <v>#N/A</v>
          </cell>
          <cell r="CP152" t="e">
            <v>#N/A</v>
          </cell>
          <cell r="CS152" t="e">
            <v>#N/A</v>
          </cell>
          <cell r="CV152" t="e">
            <v>#N/A</v>
          </cell>
          <cell r="CY152" t="e">
            <v>#N/A</v>
          </cell>
          <cell r="DB152" t="e">
            <v>#N/A</v>
          </cell>
          <cell r="DE152" t="e">
            <v>#N/A</v>
          </cell>
          <cell r="DH152" t="e">
            <v>#N/A</v>
          </cell>
          <cell r="DQ152" t="e">
            <v>#N/A</v>
          </cell>
          <cell r="DT152" t="e">
            <v>#N/A</v>
          </cell>
        </row>
        <row r="153">
          <cell r="E153" t="e">
            <v>#N/A</v>
          </cell>
          <cell r="I153" t="e">
            <v>#N/A</v>
          </cell>
          <cell r="J153" t="e">
            <v>#N/A</v>
          </cell>
          <cell r="M153" t="e">
            <v>#N/A</v>
          </cell>
          <cell r="P153" t="e">
            <v>#N/A</v>
          </cell>
          <cell r="S153" t="e">
            <v>#N/A</v>
          </cell>
          <cell r="V153" t="e">
            <v>#N/A</v>
          </cell>
          <cell r="Y153" t="e">
            <v>#N/A</v>
          </cell>
          <cell r="AB153" t="e">
            <v>#N/A</v>
          </cell>
          <cell r="AE153" t="e">
            <v>#N/A</v>
          </cell>
          <cell r="AH153" t="e">
            <v>#N/A</v>
          </cell>
          <cell r="AK153" t="e">
            <v>#N/A</v>
          </cell>
          <cell r="AN153" t="e">
            <v>#N/A</v>
          </cell>
          <cell r="AQ153" t="e">
            <v>#N/A</v>
          </cell>
          <cell r="AT153" t="e">
            <v>#N/A</v>
          </cell>
          <cell r="AW153" t="e">
            <v>#N/A</v>
          </cell>
          <cell r="AZ153" t="e">
            <v>#N/A</v>
          </cell>
          <cell r="BC153" t="e">
            <v>#N/A</v>
          </cell>
          <cell r="BF153" t="e">
            <v>#N/A</v>
          </cell>
          <cell r="BI153" t="e">
            <v>#N/A</v>
          </cell>
          <cell r="BL153" t="e">
            <v>#N/A</v>
          </cell>
          <cell r="BO153" t="e">
            <v>#N/A</v>
          </cell>
          <cell r="BR153" t="e">
            <v>#N/A</v>
          </cell>
          <cell r="BU153" t="e">
            <v>#N/A</v>
          </cell>
          <cell r="BX153" t="e">
            <v>#N/A</v>
          </cell>
          <cell r="CA153" t="e">
            <v>#N/A</v>
          </cell>
          <cell r="CD153" t="e">
            <v>#N/A</v>
          </cell>
          <cell r="CG153" t="e">
            <v>#N/A</v>
          </cell>
          <cell r="CJ153" t="e">
            <v>#N/A</v>
          </cell>
          <cell r="CM153" t="e">
            <v>#N/A</v>
          </cell>
          <cell r="CP153" t="e">
            <v>#N/A</v>
          </cell>
          <cell r="CS153" t="e">
            <v>#N/A</v>
          </cell>
          <cell r="CV153" t="e">
            <v>#N/A</v>
          </cell>
          <cell r="CY153" t="e">
            <v>#N/A</v>
          </cell>
          <cell r="DB153" t="e">
            <v>#N/A</v>
          </cell>
          <cell r="DE153" t="e">
            <v>#N/A</v>
          </cell>
          <cell r="DH153" t="e">
            <v>#N/A</v>
          </cell>
          <cell r="DQ153" t="e">
            <v>#N/A</v>
          </cell>
          <cell r="DT153" t="e">
            <v>#N/A</v>
          </cell>
        </row>
        <row r="154">
          <cell r="E154" t="e">
            <v>#N/A</v>
          </cell>
          <cell r="I154" t="e">
            <v>#N/A</v>
          </cell>
          <cell r="J154" t="e">
            <v>#N/A</v>
          </cell>
          <cell r="M154" t="e">
            <v>#N/A</v>
          </cell>
          <cell r="P154" t="e">
            <v>#N/A</v>
          </cell>
          <cell r="S154" t="e">
            <v>#N/A</v>
          </cell>
          <cell r="V154" t="e">
            <v>#N/A</v>
          </cell>
          <cell r="Y154" t="e">
            <v>#N/A</v>
          </cell>
          <cell r="AB154" t="e">
            <v>#N/A</v>
          </cell>
          <cell r="AE154" t="e">
            <v>#N/A</v>
          </cell>
          <cell r="AH154" t="e">
            <v>#N/A</v>
          </cell>
          <cell r="AK154" t="e">
            <v>#N/A</v>
          </cell>
          <cell r="AN154" t="e">
            <v>#N/A</v>
          </cell>
          <cell r="AQ154" t="e">
            <v>#N/A</v>
          </cell>
          <cell r="AT154" t="e">
            <v>#N/A</v>
          </cell>
          <cell r="AW154" t="e">
            <v>#N/A</v>
          </cell>
          <cell r="AZ154" t="e">
            <v>#N/A</v>
          </cell>
          <cell r="BC154" t="e">
            <v>#N/A</v>
          </cell>
          <cell r="BF154" t="e">
            <v>#N/A</v>
          </cell>
          <cell r="BI154" t="e">
            <v>#N/A</v>
          </cell>
          <cell r="BL154" t="e">
            <v>#N/A</v>
          </cell>
          <cell r="BO154" t="e">
            <v>#N/A</v>
          </cell>
          <cell r="BR154" t="e">
            <v>#N/A</v>
          </cell>
          <cell r="BU154" t="e">
            <v>#N/A</v>
          </cell>
          <cell r="BX154" t="e">
            <v>#N/A</v>
          </cell>
          <cell r="CA154" t="e">
            <v>#N/A</v>
          </cell>
          <cell r="CD154" t="e">
            <v>#N/A</v>
          </cell>
          <cell r="CG154" t="e">
            <v>#N/A</v>
          </cell>
          <cell r="CJ154" t="e">
            <v>#N/A</v>
          </cell>
          <cell r="CM154" t="e">
            <v>#N/A</v>
          </cell>
          <cell r="CP154" t="e">
            <v>#N/A</v>
          </cell>
          <cell r="CS154" t="e">
            <v>#N/A</v>
          </cell>
          <cell r="CV154" t="e">
            <v>#N/A</v>
          </cell>
          <cell r="CY154" t="e">
            <v>#N/A</v>
          </cell>
          <cell r="DB154" t="e">
            <v>#N/A</v>
          </cell>
          <cell r="DE154" t="e">
            <v>#N/A</v>
          </cell>
          <cell r="DH154" t="e">
            <v>#N/A</v>
          </cell>
          <cell r="DQ154" t="e">
            <v>#N/A</v>
          </cell>
          <cell r="DT154" t="e">
            <v>#N/A</v>
          </cell>
        </row>
        <row r="155">
          <cell r="E155" t="e">
            <v>#N/A</v>
          </cell>
          <cell r="I155" t="e">
            <v>#N/A</v>
          </cell>
          <cell r="J155" t="e">
            <v>#N/A</v>
          </cell>
          <cell r="M155" t="e">
            <v>#N/A</v>
          </cell>
          <cell r="P155" t="e">
            <v>#N/A</v>
          </cell>
          <cell r="S155" t="e">
            <v>#N/A</v>
          </cell>
          <cell r="V155" t="e">
            <v>#N/A</v>
          </cell>
          <cell r="Y155" t="e">
            <v>#N/A</v>
          </cell>
          <cell r="AB155" t="e">
            <v>#N/A</v>
          </cell>
          <cell r="AE155" t="e">
            <v>#N/A</v>
          </cell>
          <cell r="AH155" t="e">
            <v>#N/A</v>
          </cell>
          <cell r="AK155" t="e">
            <v>#N/A</v>
          </cell>
          <cell r="AN155" t="e">
            <v>#N/A</v>
          </cell>
          <cell r="AQ155" t="e">
            <v>#N/A</v>
          </cell>
          <cell r="AT155" t="e">
            <v>#N/A</v>
          </cell>
          <cell r="AW155" t="e">
            <v>#N/A</v>
          </cell>
          <cell r="AZ155" t="e">
            <v>#N/A</v>
          </cell>
          <cell r="BC155" t="e">
            <v>#N/A</v>
          </cell>
          <cell r="BF155" t="e">
            <v>#N/A</v>
          </cell>
          <cell r="BI155" t="e">
            <v>#N/A</v>
          </cell>
          <cell r="BL155" t="e">
            <v>#N/A</v>
          </cell>
          <cell r="BO155" t="e">
            <v>#N/A</v>
          </cell>
          <cell r="BR155" t="e">
            <v>#N/A</v>
          </cell>
          <cell r="BU155" t="e">
            <v>#N/A</v>
          </cell>
          <cell r="BX155" t="e">
            <v>#N/A</v>
          </cell>
          <cell r="CA155" t="e">
            <v>#N/A</v>
          </cell>
          <cell r="CD155" t="e">
            <v>#N/A</v>
          </cell>
          <cell r="CG155" t="e">
            <v>#N/A</v>
          </cell>
          <cell r="CJ155" t="e">
            <v>#N/A</v>
          </cell>
          <cell r="CM155" t="e">
            <v>#N/A</v>
          </cell>
          <cell r="CP155" t="e">
            <v>#N/A</v>
          </cell>
          <cell r="CS155" t="e">
            <v>#N/A</v>
          </cell>
          <cell r="CV155" t="e">
            <v>#N/A</v>
          </cell>
          <cell r="CY155" t="e">
            <v>#N/A</v>
          </cell>
          <cell r="DB155" t="e">
            <v>#N/A</v>
          </cell>
          <cell r="DE155" t="e">
            <v>#N/A</v>
          </cell>
          <cell r="DH155" t="e">
            <v>#N/A</v>
          </cell>
          <cell r="DQ155" t="e">
            <v>#N/A</v>
          </cell>
          <cell r="DT155" t="e">
            <v>#N/A</v>
          </cell>
        </row>
        <row r="156">
          <cell r="E156" t="e">
            <v>#N/A</v>
          </cell>
          <cell r="I156" t="e">
            <v>#N/A</v>
          </cell>
          <cell r="J156" t="e">
            <v>#N/A</v>
          </cell>
          <cell r="M156" t="e">
            <v>#N/A</v>
          </cell>
          <cell r="P156" t="e">
            <v>#N/A</v>
          </cell>
          <cell r="S156" t="e">
            <v>#N/A</v>
          </cell>
          <cell r="V156" t="e">
            <v>#N/A</v>
          </cell>
          <cell r="Y156" t="e">
            <v>#N/A</v>
          </cell>
          <cell r="AB156" t="e">
            <v>#N/A</v>
          </cell>
          <cell r="AE156" t="e">
            <v>#N/A</v>
          </cell>
          <cell r="AH156" t="e">
            <v>#N/A</v>
          </cell>
          <cell r="AK156" t="e">
            <v>#N/A</v>
          </cell>
          <cell r="AN156" t="e">
            <v>#N/A</v>
          </cell>
          <cell r="AQ156" t="e">
            <v>#N/A</v>
          </cell>
          <cell r="AT156" t="e">
            <v>#N/A</v>
          </cell>
          <cell r="AW156" t="e">
            <v>#N/A</v>
          </cell>
          <cell r="AZ156" t="e">
            <v>#N/A</v>
          </cell>
          <cell r="BC156" t="e">
            <v>#N/A</v>
          </cell>
          <cell r="BF156" t="e">
            <v>#N/A</v>
          </cell>
          <cell r="BI156" t="e">
            <v>#N/A</v>
          </cell>
          <cell r="BL156" t="e">
            <v>#N/A</v>
          </cell>
          <cell r="BO156" t="e">
            <v>#N/A</v>
          </cell>
          <cell r="BR156" t="e">
            <v>#N/A</v>
          </cell>
          <cell r="BU156" t="e">
            <v>#N/A</v>
          </cell>
          <cell r="BX156" t="e">
            <v>#N/A</v>
          </cell>
          <cell r="CA156" t="e">
            <v>#N/A</v>
          </cell>
          <cell r="CD156" t="e">
            <v>#N/A</v>
          </cell>
          <cell r="CG156" t="e">
            <v>#N/A</v>
          </cell>
          <cell r="CJ156" t="e">
            <v>#N/A</v>
          </cell>
          <cell r="CM156" t="e">
            <v>#N/A</v>
          </cell>
          <cell r="CP156" t="e">
            <v>#N/A</v>
          </cell>
          <cell r="CS156" t="e">
            <v>#N/A</v>
          </cell>
          <cell r="CV156" t="e">
            <v>#N/A</v>
          </cell>
          <cell r="CY156" t="e">
            <v>#N/A</v>
          </cell>
          <cell r="DB156" t="e">
            <v>#N/A</v>
          </cell>
          <cell r="DE156" t="e">
            <v>#N/A</v>
          </cell>
          <cell r="DH156" t="e">
            <v>#N/A</v>
          </cell>
          <cell r="DQ156" t="e">
            <v>#N/A</v>
          </cell>
          <cell r="DT156" t="e">
            <v>#N/A</v>
          </cell>
        </row>
        <row r="157">
          <cell r="E157" t="e">
            <v>#N/A</v>
          </cell>
          <cell r="I157" t="e">
            <v>#N/A</v>
          </cell>
          <cell r="J157" t="e">
            <v>#N/A</v>
          </cell>
          <cell r="M157" t="e">
            <v>#N/A</v>
          </cell>
          <cell r="P157" t="e">
            <v>#N/A</v>
          </cell>
          <cell r="S157" t="e">
            <v>#N/A</v>
          </cell>
          <cell r="V157" t="e">
            <v>#N/A</v>
          </cell>
          <cell r="Y157" t="e">
            <v>#N/A</v>
          </cell>
          <cell r="AB157" t="e">
            <v>#N/A</v>
          </cell>
          <cell r="AE157" t="e">
            <v>#N/A</v>
          </cell>
          <cell r="AH157" t="e">
            <v>#N/A</v>
          </cell>
          <cell r="AK157" t="e">
            <v>#N/A</v>
          </cell>
          <cell r="AN157" t="e">
            <v>#N/A</v>
          </cell>
          <cell r="AQ157" t="e">
            <v>#N/A</v>
          </cell>
          <cell r="AT157" t="e">
            <v>#N/A</v>
          </cell>
          <cell r="AW157" t="e">
            <v>#N/A</v>
          </cell>
          <cell r="AZ157" t="e">
            <v>#N/A</v>
          </cell>
          <cell r="BC157" t="e">
            <v>#N/A</v>
          </cell>
          <cell r="BF157" t="e">
            <v>#N/A</v>
          </cell>
          <cell r="BI157" t="e">
            <v>#N/A</v>
          </cell>
          <cell r="BL157" t="e">
            <v>#N/A</v>
          </cell>
          <cell r="BO157" t="e">
            <v>#N/A</v>
          </cell>
          <cell r="BR157" t="e">
            <v>#N/A</v>
          </cell>
          <cell r="BU157" t="e">
            <v>#N/A</v>
          </cell>
          <cell r="BX157" t="e">
            <v>#N/A</v>
          </cell>
          <cell r="CA157" t="e">
            <v>#N/A</v>
          </cell>
          <cell r="CD157" t="e">
            <v>#N/A</v>
          </cell>
          <cell r="CG157" t="e">
            <v>#N/A</v>
          </cell>
          <cell r="CJ157" t="e">
            <v>#N/A</v>
          </cell>
          <cell r="CM157" t="e">
            <v>#N/A</v>
          </cell>
          <cell r="CP157" t="e">
            <v>#N/A</v>
          </cell>
          <cell r="CS157" t="e">
            <v>#N/A</v>
          </cell>
          <cell r="CV157" t="e">
            <v>#N/A</v>
          </cell>
          <cell r="CY157" t="e">
            <v>#N/A</v>
          </cell>
          <cell r="DB157" t="e">
            <v>#N/A</v>
          </cell>
          <cell r="DE157" t="e">
            <v>#N/A</v>
          </cell>
          <cell r="DH157" t="e">
            <v>#N/A</v>
          </cell>
          <cell r="DQ157" t="e">
            <v>#N/A</v>
          </cell>
          <cell r="DT157" t="e">
            <v>#N/A</v>
          </cell>
        </row>
        <row r="158">
          <cell r="E158" t="e">
            <v>#N/A</v>
          </cell>
          <cell r="I158" t="e">
            <v>#N/A</v>
          </cell>
          <cell r="J158" t="e">
            <v>#N/A</v>
          </cell>
          <cell r="M158" t="e">
            <v>#N/A</v>
          </cell>
          <cell r="P158" t="e">
            <v>#N/A</v>
          </cell>
          <cell r="S158" t="e">
            <v>#N/A</v>
          </cell>
          <cell r="V158" t="e">
            <v>#N/A</v>
          </cell>
          <cell r="Y158" t="e">
            <v>#N/A</v>
          </cell>
          <cell r="AB158" t="e">
            <v>#N/A</v>
          </cell>
          <cell r="AE158" t="e">
            <v>#N/A</v>
          </cell>
          <cell r="AH158" t="e">
            <v>#N/A</v>
          </cell>
          <cell r="AK158" t="e">
            <v>#N/A</v>
          </cell>
          <cell r="AN158" t="e">
            <v>#N/A</v>
          </cell>
          <cell r="AQ158" t="e">
            <v>#N/A</v>
          </cell>
          <cell r="AT158" t="e">
            <v>#N/A</v>
          </cell>
          <cell r="AW158" t="e">
            <v>#N/A</v>
          </cell>
          <cell r="AZ158" t="e">
            <v>#N/A</v>
          </cell>
          <cell r="BC158" t="e">
            <v>#N/A</v>
          </cell>
          <cell r="BF158" t="e">
            <v>#N/A</v>
          </cell>
          <cell r="BI158" t="e">
            <v>#N/A</v>
          </cell>
          <cell r="BL158" t="e">
            <v>#N/A</v>
          </cell>
          <cell r="BO158" t="e">
            <v>#N/A</v>
          </cell>
          <cell r="BR158" t="e">
            <v>#N/A</v>
          </cell>
          <cell r="BU158" t="e">
            <v>#N/A</v>
          </cell>
          <cell r="BX158" t="e">
            <v>#N/A</v>
          </cell>
          <cell r="CA158" t="e">
            <v>#N/A</v>
          </cell>
          <cell r="CD158" t="e">
            <v>#N/A</v>
          </cell>
          <cell r="CG158" t="e">
            <v>#N/A</v>
          </cell>
          <cell r="CJ158" t="e">
            <v>#N/A</v>
          </cell>
          <cell r="CM158" t="e">
            <v>#N/A</v>
          </cell>
          <cell r="CP158" t="e">
            <v>#N/A</v>
          </cell>
          <cell r="CS158" t="e">
            <v>#N/A</v>
          </cell>
          <cell r="CV158" t="e">
            <v>#N/A</v>
          </cell>
          <cell r="CY158" t="e">
            <v>#N/A</v>
          </cell>
          <cell r="DB158" t="e">
            <v>#N/A</v>
          </cell>
          <cell r="DE158" t="e">
            <v>#N/A</v>
          </cell>
          <cell r="DH158" t="e">
            <v>#N/A</v>
          </cell>
          <cell r="DQ158" t="e">
            <v>#N/A</v>
          </cell>
          <cell r="DT158" t="e">
            <v>#N/A</v>
          </cell>
        </row>
        <row r="159">
          <cell r="E159" t="e">
            <v>#N/A</v>
          </cell>
          <cell r="I159" t="e">
            <v>#N/A</v>
          </cell>
          <cell r="J159" t="e">
            <v>#N/A</v>
          </cell>
          <cell r="M159" t="e">
            <v>#N/A</v>
          </cell>
          <cell r="P159" t="e">
            <v>#N/A</v>
          </cell>
          <cell r="S159" t="e">
            <v>#N/A</v>
          </cell>
          <cell r="V159" t="e">
            <v>#N/A</v>
          </cell>
          <cell r="Y159" t="e">
            <v>#N/A</v>
          </cell>
          <cell r="AB159" t="e">
            <v>#N/A</v>
          </cell>
          <cell r="AE159" t="e">
            <v>#N/A</v>
          </cell>
          <cell r="AH159" t="e">
            <v>#N/A</v>
          </cell>
          <cell r="AK159" t="e">
            <v>#N/A</v>
          </cell>
          <cell r="AN159" t="e">
            <v>#N/A</v>
          </cell>
          <cell r="AQ159" t="e">
            <v>#N/A</v>
          </cell>
          <cell r="AT159" t="e">
            <v>#N/A</v>
          </cell>
          <cell r="AW159" t="e">
            <v>#N/A</v>
          </cell>
          <cell r="AZ159" t="e">
            <v>#N/A</v>
          </cell>
          <cell r="BC159" t="e">
            <v>#N/A</v>
          </cell>
          <cell r="BF159" t="e">
            <v>#N/A</v>
          </cell>
          <cell r="BI159" t="e">
            <v>#N/A</v>
          </cell>
          <cell r="BL159" t="e">
            <v>#N/A</v>
          </cell>
          <cell r="BO159" t="e">
            <v>#N/A</v>
          </cell>
          <cell r="BR159" t="e">
            <v>#N/A</v>
          </cell>
          <cell r="BU159" t="e">
            <v>#N/A</v>
          </cell>
          <cell r="BX159" t="e">
            <v>#N/A</v>
          </cell>
          <cell r="CA159" t="e">
            <v>#N/A</v>
          </cell>
          <cell r="CD159" t="e">
            <v>#N/A</v>
          </cell>
          <cell r="CG159" t="e">
            <v>#N/A</v>
          </cell>
          <cell r="CJ159" t="e">
            <v>#N/A</v>
          </cell>
          <cell r="CM159" t="e">
            <v>#N/A</v>
          </cell>
          <cell r="CP159" t="e">
            <v>#N/A</v>
          </cell>
          <cell r="CS159" t="e">
            <v>#N/A</v>
          </cell>
          <cell r="CV159" t="e">
            <v>#N/A</v>
          </cell>
          <cell r="CY159" t="e">
            <v>#N/A</v>
          </cell>
          <cell r="DB159" t="e">
            <v>#N/A</v>
          </cell>
          <cell r="DE159" t="e">
            <v>#N/A</v>
          </cell>
          <cell r="DH159" t="e">
            <v>#N/A</v>
          </cell>
          <cell r="DQ159" t="e">
            <v>#N/A</v>
          </cell>
          <cell r="DT159" t="e">
            <v>#N/A</v>
          </cell>
        </row>
        <row r="160">
          <cell r="E160" t="e">
            <v>#N/A</v>
          </cell>
          <cell r="I160" t="e">
            <v>#N/A</v>
          </cell>
          <cell r="J160" t="e">
            <v>#N/A</v>
          </cell>
          <cell r="M160" t="e">
            <v>#N/A</v>
          </cell>
          <cell r="P160" t="e">
            <v>#N/A</v>
          </cell>
          <cell r="S160" t="e">
            <v>#N/A</v>
          </cell>
          <cell r="V160" t="e">
            <v>#N/A</v>
          </cell>
          <cell r="Y160" t="e">
            <v>#N/A</v>
          </cell>
          <cell r="AB160" t="e">
            <v>#N/A</v>
          </cell>
          <cell r="AE160" t="e">
            <v>#N/A</v>
          </cell>
          <cell r="AH160" t="e">
            <v>#N/A</v>
          </cell>
          <cell r="AK160" t="e">
            <v>#N/A</v>
          </cell>
          <cell r="AN160" t="e">
            <v>#N/A</v>
          </cell>
          <cell r="AQ160" t="e">
            <v>#N/A</v>
          </cell>
          <cell r="AT160" t="e">
            <v>#N/A</v>
          </cell>
          <cell r="AW160" t="e">
            <v>#N/A</v>
          </cell>
          <cell r="AZ160" t="e">
            <v>#N/A</v>
          </cell>
          <cell r="BC160" t="e">
            <v>#N/A</v>
          </cell>
          <cell r="BF160" t="e">
            <v>#N/A</v>
          </cell>
          <cell r="BI160" t="e">
            <v>#N/A</v>
          </cell>
          <cell r="BL160" t="e">
            <v>#N/A</v>
          </cell>
          <cell r="BO160" t="e">
            <v>#N/A</v>
          </cell>
          <cell r="BR160" t="e">
            <v>#N/A</v>
          </cell>
          <cell r="BU160" t="e">
            <v>#N/A</v>
          </cell>
          <cell r="BX160" t="e">
            <v>#N/A</v>
          </cell>
          <cell r="CA160" t="e">
            <v>#N/A</v>
          </cell>
          <cell r="CD160" t="e">
            <v>#N/A</v>
          </cell>
          <cell r="CG160" t="e">
            <v>#N/A</v>
          </cell>
          <cell r="CJ160" t="e">
            <v>#N/A</v>
          </cell>
          <cell r="CM160" t="e">
            <v>#N/A</v>
          </cell>
          <cell r="CP160" t="e">
            <v>#N/A</v>
          </cell>
          <cell r="CS160" t="e">
            <v>#N/A</v>
          </cell>
          <cell r="CV160" t="e">
            <v>#N/A</v>
          </cell>
          <cell r="CY160" t="e">
            <v>#N/A</v>
          </cell>
          <cell r="DB160" t="e">
            <v>#N/A</v>
          </cell>
          <cell r="DE160" t="e">
            <v>#N/A</v>
          </cell>
          <cell r="DH160" t="e">
            <v>#N/A</v>
          </cell>
          <cell r="DQ160" t="e">
            <v>#N/A</v>
          </cell>
          <cell r="DT160" t="e">
            <v>#N/A</v>
          </cell>
        </row>
        <row r="161">
          <cell r="E161" t="e">
            <v>#N/A</v>
          </cell>
          <cell r="I161" t="e">
            <v>#N/A</v>
          </cell>
          <cell r="J161" t="e">
            <v>#N/A</v>
          </cell>
          <cell r="M161" t="e">
            <v>#N/A</v>
          </cell>
          <cell r="P161" t="e">
            <v>#N/A</v>
          </cell>
          <cell r="S161" t="e">
            <v>#N/A</v>
          </cell>
          <cell r="V161" t="e">
            <v>#N/A</v>
          </cell>
          <cell r="Y161" t="e">
            <v>#N/A</v>
          </cell>
          <cell r="AB161" t="e">
            <v>#N/A</v>
          </cell>
          <cell r="AE161" t="e">
            <v>#N/A</v>
          </cell>
          <cell r="AH161" t="e">
            <v>#N/A</v>
          </cell>
          <cell r="AK161" t="e">
            <v>#N/A</v>
          </cell>
          <cell r="AN161" t="e">
            <v>#N/A</v>
          </cell>
          <cell r="AQ161" t="e">
            <v>#N/A</v>
          </cell>
          <cell r="AT161" t="e">
            <v>#N/A</v>
          </cell>
          <cell r="AW161" t="e">
            <v>#N/A</v>
          </cell>
          <cell r="AZ161" t="e">
            <v>#N/A</v>
          </cell>
          <cell r="BC161" t="e">
            <v>#N/A</v>
          </cell>
          <cell r="BF161" t="e">
            <v>#N/A</v>
          </cell>
          <cell r="BI161" t="e">
            <v>#N/A</v>
          </cell>
          <cell r="BL161" t="e">
            <v>#N/A</v>
          </cell>
          <cell r="BO161" t="e">
            <v>#N/A</v>
          </cell>
          <cell r="BR161" t="e">
            <v>#N/A</v>
          </cell>
          <cell r="BU161" t="e">
            <v>#N/A</v>
          </cell>
          <cell r="BX161" t="e">
            <v>#N/A</v>
          </cell>
          <cell r="CA161" t="e">
            <v>#N/A</v>
          </cell>
          <cell r="CD161" t="e">
            <v>#N/A</v>
          </cell>
          <cell r="CG161" t="e">
            <v>#N/A</v>
          </cell>
          <cell r="CJ161" t="e">
            <v>#N/A</v>
          </cell>
          <cell r="CM161" t="e">
            <v>#N/A</v>
          </cell>
          <cell r="CP161" t="e">
            <v>#N/A</v>
          </cell>
          <cell r="CS161" t="e">
            <v>#N/A</v>
          </cell>
          <cell r="CV161" t="e">
            <v>#N/A</v>
          </cell>
          <cell r="CY161" t="e">
            <v>#N/A</v>
          </cell>
          <cell r="DB161" t="e">
            <v>#N/A</v>
          </cell>
          <cell r="DE161" t="e">
            <v>#N/A</v>
          </cell>
          <cell r="DH161" t="e">
            <v>#N/A</v>
          </cell>
          <cell r="DQ161" t="e">
            <v>#N/A</v>
          </cell>
          <cell r="DT161" t="e">
            <v>#N/A</v>
          </cell>
        </row>
        <row r="162">
          <cell r="E162" t="e">
            <v>#N/A</v>
          </cell>
          <cell r="I162" t="e">
            <v>#N/A</v>
          </cell>
          <cell r="J162" t="e">
            <v>#N/A</v>
          </cell>
          <cell r="M162" t="e">
            <v>#N/A</v>
          </cell>
          <cell r="P162" t="e">
            <v>#N/A</v>
          </cell>
          <cell r="S162" t="e">
            <v>#N/A</v>
          </cell>
          <cell r="V162" t="e">
            <v>#N/A</v>
          </cell>
          <cell r="Y162" t="e">
            <v>#N/A</v>
          </cell>
          <cell r="AB162" t="e">
            <v>#N/A</v>
          </cell>
          <cell r="AE162" t="e">
            <v>#N/A</v>
          </cell>
          <cell r="AH162" t="e">
            <v>#N/A</v>
          </cell>
          <cell r="AK162" t="e">
            <v>#N/A</v>
          </cell>
          <cell r="AN162" t="e">
            <v>#N/A</v>
          </cell>
          <cell r="AQ162" t="e">
            <v>#N/A</v>
          </cell>
          <cell r="AT162" t="e">
            <v>#N/A</v>
          </cell>
          <cell r="AW162" t="e">
            <v>#N/A</v>
          </cell>
          <cell r="AZ162" t="e">
            <v>#N/A</v>
          </cell>
          <cell r="BC162" t="e">
            <v>#N/A</v>
          </cell>
          <cell r="BF162" t="e">
            <v>#N/A</v>
          </cell>
          <cell r="BI162" t="e">
            <v>#N/A</v>
          </cell>
          <cell r="BL162" t="e">
            <v>#N/A</v>
          </cell>
          <cell r="BO162" t="e">
            <v>#N/A</v>
          </cell>
          <cell r="BR162" t="e">
            <v>#N/A</v>
          </cell>
          <cell r="BU162" t="e">
            <v>#N/A</v>
          </cell>
          <cell r="BX162" t="e">
            <v>#N/A</v>
          </cell>
          <cell r="CA162" t="e">
            <v>#N/A</v>
          </cell>
          <cell r="CD162" t="e">
            <v>#N/A</v>
          </cell>
          <cell r="CG162" t="e">
            <v>#N/A</v>
          </cell>
          <cell r="CJ162" t="e">
            <v>#N/A</v>
          </cell>
          <cell r="CM162" t="e">
            <v>#N/A</v>
          </cell>
          <cell r="CP162" t="e">
            <v>#N/A</v>
          </cell>
          <cell r="CS162" t="e">
            <v>#N/A</v>
          </cell>
          <cell r="CV162" t="e">
            <v>#N/A</v>
          </cell>
          <cell r="CY162" t="e">
            <v>#N/A</v>
          </cell>
          <cell r="DB162" t="e">
            <v>#N/A</v>
          </cell>
          <cell r="DE162" t="e">
            <v>#N/A</v>
          </cell>
          <cell r="DH162" t="e">
            <v>#N/A</v>
          </cell>
          <cell r="DQ162" t="e">
            <v>#N/A</v>
          </cell>
          <cell r="DT162" t="e">
            <v>#N/A</v>
          </cell>
        </row>
        <row r="163">
          <cell r="E163" t="e">
            <v>#N/A</v>
          </cell>
          <cell r="I163" t="e">
            <v>#N/A</v>
          </cell>
          <cell r="J163" t="e">
            <v>#N/A</v>
          </cell>
          <cell r="M163" t="e">
            <v>#N/A</v>
          </cell>
          <cell r="P163" t="e">
            <v>#N/A</v>
          </cell>
          <cell r="S163" t="e">
            <v>#N/A</v>
          </cell>
          <cell r="V163" t="e">
            <v>#N/A</v>
          </cell>
          <cell r="Y163" t="e">
            <v>#N/A</v>
          </cell>
          <cell r="AB163" t="e">
            <v>#N/A</v>
          </cell>
          <cell r="AE163" t="e">
            <v>#N/A</v>
          </cell>
          <cell r="AH163" t="e">
            <v>#N/A</v>
          </cell>
          <cell r="AK163" t="e">
            <v>#N/A</v>
          </cell>
          <cell r="AN163" t="e">
            <v>#N/A</v>
          </cell>
          <cell r="AQ163" t="e">
            <v>#N/A</v>
          </cell>
          <cell r="AT163" t="e">
            <v>#N/A</v>
          </cell>
          <cell r="AW163" t="e">
            <v>#N/A</v>
          </cell>
          <cell r="AZ163" t="e">
            <v>#N/A</v>
          </cell>
          <cell r="BC163" t="e">
            <v>#N/A</v>
          </cell>
          <cell r="BF163" t="e">
            <v>#N/A</v>
          </cell>
          <cell r="BI163" t="e">
            <v>#N/A</v>
          </cell>
          <cell r="BL163" t="e">
            <v>#N/A</v>
          </cell>
          <cell r="BO163" t="e">
            <v>#N/A</v>
          </cell>
          <cell r="BR163" t="e">
            <v>#N/A</v>
          </cell>
          <cell r="BU163" t="e">
            <v>#N/A</v>
          </cell>
          <cell r="BX163" t="e">
            <v>#N/A</v>
          </cell>
          <cell r="CA163" t="e">
            <v>#N/A</v>
          </cell>
          <cell r="CD163" t="e">
            <v>#N/A</v>
          </cell>
          <cell r="CG163" t="e">
            <v>#N/A</v>
          </cell>
          <cell r="CJ163" t="e">
            <v>#N/A</v>
          </cell>
          <cell r="CM163" t="e">
            <v>#N/A</v>
          </cell>
          <cell r="CP163" t="e">
            <v>#N/A</v>
          </cell>
          <cell r="CS163" t="e">
            <v>#N/A</v>
          </cell>
          <cell r="CV163" t="e">
            <v>#N/A</v>
          </cell>
          <cell r="CY163" t="e">
            <v>#N/A</v>
          </cell>
          <cell r="DB163" t="e">
            <v>#N/A</v>
          </cell>
          <cell r="DE163" t="e">
            <v>#N/A</v>
          </cell>
          <cell r="DH163" t="e">
            <v>#N/A</v>
          </cell>
          <cell r="DQ163" t="e">
            <v>#N/A</v>
          </cell>
          <cell r="DT163" t="e">
            <v>#N/A</v>
          </cell>
        </row>
        <row r="164">
          <cell r="E164" t="e">
            <v>#N/A</v>
          </cell>
          <cell r="I164" t="e">
            <v>#N/A</v>
          </cell>
          <cell r="J164" t="e">
            <v>#N/A</v>
          </cell>
          <cell r="M164" t="e">
            <v>#N/A</v>
          </cell>
          <cell r="P164" t="e">
            <v>#N/A</v>
          </cell>
          <cell r="S164" t="e">
            <v>#N/A</v>
          </cell>
          <cell r="V164" t="e">
            <v>#N/A</v>
          </cell>
          <cell r="Y164" t="e">
            <v>#N/A</v>
          </cell>
          <cell r="AB164" t="e">
            <v>#N/A</v>
          </cell>
          <cell r="AE164" t="e">
            <v>#N/A</v>
          </cell>
          <cell r="AH164" t="e">
            <v>#N/A</v>
          </cell>
          <cell r="AK164" t="e">
            <v>#N/A</v>
          </cell>
          <cell r="AN164" t="e">
            <v>#N/A</v>
          </cell>
          <cell r="AQ164" t="e">
            <v>#N/A</v>
          </cell>
          <cell r="AT164" t="e">
            <v>#N/A</v>
          </cell>
          <cell r="AW164" t="e">
            <v>#N/A</v>
          </cell>
          <cell r="AZ164" t="e">
            <v>#N/A</v>
          </cell>
          <cell r="BC164" t="e">
            <v>#N/A</v>
          </cell>
          <cell r="BF164" t="e">
            <v>#N/A</v>
          </cell>
          <cell r="BI164" t="e">
            <v>#N/A</v>
          </cell>
          <cell r="BL164" t="e">
            <v>#N/A</v>
          </cell>
          <cell r="BO164" t="e">
            <v>#N/A</v>
          </cell>
          <cell r="BR164" t="e">
            <v>#N/A</v>
          </cell>
          <cell r="BU164" t="e">
            <v>#N/A</v>
          </cell>
          <cell r="BX164" t="e">
            <v>#N/A</v>
          </cell>
          <cell r="CA164" t="e">
            <v>#N/A</v>
          </cell>
          <cell r="CD164" t="e">
            <v>#N/A</v>
          </cell>
          <cell r="CG164" t="e">
            <v>#N/A</v>
          </cell>
          <cell r="CJ164" t="e">
            <v>#N/A</v>
          </cell>
          <cell r="CM164" t="e">
            <v>#N/A</v>
          </cell>
          <cell r="CP164" t="e">
            <v>#N/A</v>
          </cell>
          <cell r="CS164" t="e">
            <v>#N/A</v>
          </cell>
          <cell r="CV164" t="e">
            <v>#N/A</v>
          </cell>
          <cell r="CY164" t="e">
            <v>#N/A</v>
          </cell>
          <cell r="DB164" t="e">
            <v>#N/A</v>
          </cell>
          <cell r="DE164" t="e">
            <v>#N/A</v>
          </cell>
          <cell r="DH164" t="e">
            <v>#N/A</v>
          </cell>
          <cell r="DQ164" t="e">
            <v>#N/A</v>
          </cell>
          <cell r="DT164" t="e">
            <v>#N/A</v>
          </cell>
        </row>
        <row r="165">
          <cell r="E165" t="e">
            <v>#N/A</v>
          </cell>
          <cell r="I165" t="e">
            <v>#N/A</v>
          </cell>
          <cell r="J165" t="e">
            <v>#N/A</v>
          </cell>
          <cell r="M165" t="e">
            <v>#N/A</v>
          </cell>
          <cell r="P165" t="e">
            <v>#N/A</v>
          </cell>
          <cell r="S165" t="e">
            <v>#N/A</v>
          </cell>
          <cell r="V165" t="e">
            <v>#N/A</v>
          </cell>
          <cell r="Y165" t="e">
            <v>#N/A</v>
          </cell>
          <cell r="AB165" t="e">
            <v>#N/A</v>
          </cell>
          <cell r="AE165" t="e">
            <v>#N/A</v>
          </cell>
          <cell r="AH165" t="e">
            <v>#N/A</v>
          </cell>
          <cell r="AK165" t="e">
            <v>#N/A</v>
          </cell>
          <cell r="AN165" t="e">
            <v>#N/A</v>
          </cell>
          <cell r="AQ165" t="e">
            <v>#N/A</v>
          </cell>
          <cell r="AT165" t="e">
            <v>#N/A</v>
          </cell>
          <cell r="AW165" t="e">
            <v>#N/A</v>
          </cell>
          <cell r="AZ165" t="e">
            <v>#N/A</v>
          </cell>
          <cell r="BC165" t="e">
            <v>#N/A</v>
          </cell>
          <cell r="BF165" t="e">
            <v>#N/A</v>
          </cell>
          <cell r="BI165" t="e">
            <v>#N/A</v>
          </cell>
          <cell r="BL165" t="e">
            <v>#N/A</v>
          </cell>
          <cell r="BO165" t="e">
            <v>#N/A</v>
          </cell>
          <cell r="BR165" t="e">
            <v>#N/A</v>
          </cell>
          <cell r="BU165" t="e">
            <v>#N/A</v>
          </cell>
          <cell r="BX165" t="e">
            <v>#N/A</v>
          </cell>
          <cell r="CA165" t="e">
            <v>#N/A</v>
          </cell>
          <cell r="CD165" t="e">
            <v>#N/A</v>
          </cell>
          <cell r="CG165" t="e">
            <v>#N/A</v>
          </cell>
          <cell r="CJ165" t="e">
            <v>#N/A</v>
          </cell>
          <cell r="CM165" t="e">
            <v>#N/A</v>
          </cell>
          <cell r="CP165" t="e">
            <v>#N/A</v>
          </cell>
          <cell r="CS165" t="e">
            <v>#N/A</v>
          </cell>
          <cell r="CV165" t="e">
            <v>#N/A</v>
          </cell>
          <cell r="CY165" t="e">
            <v>#N/A</v>
          </cell>
          <cell r="DB165" t="e">
            <v>#N/A</v>
          </cell>
          <cell r="DE165" t="e">
            <v>#N/A</v>
          </cell>
          <cell r="DH165" t="e">
            <v>#N/A</v>
          </cell>
          <cell r="DQ165" t="e">
            <v>#N/A</v>
          </cell>
          <cell r="DT165" t="e">
            <v>#N/A</v>
          </cell>
        </row>
        <row r="166">
          <cell r="E166" t="e">
            <v>#N/A</v>
          </cell>
          <cell r="I166" t="e">
            <v>#N/A</v>
          </cell>
          <cell r="J166" t="e">
            <v>#N/A</v>
          </cell>
          <cell r="M166" t="e">
            <v>#N/A</v>
          </cell>
          <cell r="P166" t="e">
            <v>#N/A</v>
          </cell>
          <cell r="S166" t="e">
            <v>#N/A</v>
          </cell>
          <cell r="V166" t="e">
            <v>#N/A</v>
          </cell>
          <cell r="Y166" t="e">
            <v>#N/A</v>
          </cell>
          <cell r="AB166" t="e">
            <v>#N/A</v>
          </cell>
          <cell r="AE166" t="e">
            <v>#N/A</v>
          </cell>
          <cell r="AH166" t="e">
            <v>#N/A</v>
          </cell>
          <cell r="AK166" t="e">
            <v>#N/A</v>
          </cell>
          <cell r="AN166" t="e">
            <v>#N/A</v>
          </cell>
          <cell r="AQ166" t="e">
            <v>#N/A</v>
          </cell>
          <cell r="AT166" t="e">
            <v>#N/A</v>
          </cell>
          <cell r="AW166" t="e">
            <v>#N/A</v>
          </cell>
          <cell r="AZ166" t="e">
            <v>#N/A</v>
          </cell>
          <cell r="BC166" t="e">
            <v>#N/A</v>
          </cell>
          <cell r="BF166" t="e">
            <v>#N/A</v>
          </cell>
          <cell r="BI166" t="e">
            <v>#N/A</v>
          </cell>
          <cell r="BL166" t="e">
            <v>#N/A</v>
          </cell>
          <cell r="BO166" t="e">
            <v>#N/A</v>
          </cell>
          <cell r="BR166" t="e">
            <v>#N/A</v>
          </cell>
          <cell r="BU166" t="e">
            <v>#N/A</v>
          </cell>
          <cell r="BX166" t="e">
            <v>#N/A</v>
          </cell>
          <cell r="CA166" t="e">
            <v>#N/A</v>
          </cell>
          <cell r="CD166" t="e">
            <v>#N/A</v>
          </cell>
          <cell r="CG166" t="e">
            <v>#N/A</v>
          </cell>
          <cell r="CJ166" t="e">
            <v>#N/A</v>
          </cell>
          <cell r="CM166" t="e">
            <v>#N/A</v>
          </cell>
          <cell r="CP166" t="e">
            <v>#N/A</v>
          </cell>
          <cell r="CS166" t="e">
            <v>#N/A</v>
          </cell>
          <cell r="CV166" t="e">
            <v>#N/A</v>
          </cell>
          <cell r="CY166" t="e">
            <v>#N/A</v>
          </cell>
          <cell r="DB166" t="e">
            <v>#N/A</v>
          </cell>
          <cell r="DE166" t="e">
            <v>#N/A</v>
          </cell>
          <cell r="DH166" t="e">
            <v>#N/A</v>
          </cell>
          <cell r="DQ166" t="e">
            <v>#N/A</v>
          </cell>
          <cell r="DT166" t="e">
            <v>#N/A</v>
          </cell>
        </row>
        <row r="167">
          <cell r="E167" t="e">
            <v>#N/A</v>
          </cell>
          <cell r="I167" t="e">
            <v>#N/A</v>
          </cell>
          <cell r="J167" t="e">
            <v>#N/A</v>
          </cell>
          <cell r="M167" t="e">
            <v>#N/A</v>
          </cell>
          <cell r="P167" t="e">
            <v>#N/A</v>
          </cell>
          <cell r="S167" t="e">
            <v>#N/A</v>
          </cell>
          <cell r="V167" t="e">
            <v>#N/A</v>
          </cell>
          <cell r="Y167" t="e">
            <v>#N/A</v>
          </cell>
          <cell r="AB167" t="e">
            <v>#N/A</v>
          </cell>
          <cell r="AE167" t="e">
            <v>#N/A</v>
          </cell>
          <cell r="AH167" t="e">
            <v>#N/A</v>
          </cell>
          <cell r="AK167" t="e">
            <v>#N/A</v>
          </cell>
          <cell r="AN167" t="e">
            <v>#N/A</v>
          </cell>
          <cell r="AQ167" t="e">
            <v>#N/A</v>
          </cell>
          <cell r="AT167" t="e">
            <v>#N/A</v>
          </cell>
          <cell r="AW167" t="e">
            <v>#N/A</v>
          </cell>
          <cell r="AZ167" t="e">
            <v>#N/A</v>
          </cell>
          <cell r="BC167" t="e">
            <v>#N/A</v>
          </cell>
          <cell r="BF167" t="e">
            <v>#N/A</v>
          </cell>
          <cell r="BI167" t="e">
            <v>#N/A</v>
          </cell>
          <cell r="BL167" t="e">
            <v>#N/A</v>
          </cell>
          <cell r="BO167" t="e">
            <v>#N/A</v>
          </cell>
          <cell r="BR167" t="e">
            <v>#N/A</v>
          </cell>
          <cell r="BU167" t="e">
            <v>#N/A</v>
          </cell>
          <cell r="BX167" t="e">
            <v>#N/A</v>
          </cell>
          <cell r="CA167" t="e">
            <v>#N/A</v>
          </cell>
          <cell r="CD167" t="e">
            <v>#N/A</v>
          </cell>
          <cell r="CG167" t="e">
            <v>#N/A</v>
          </cell>
          <cell r="CJ167" t="e">
            <v>#N/A</v>
          </cell>
          <cell r="CM167" t="e">
            <v>#N/A</v>
          </cell>
          <cell r="CP167" t="e">
            <v>#N/A</v>
          </cell>
          <cell r="CS167" t="e">
            <v>#N/A</v>
          </cell>
          <cell r="CV167" t="e">
            <v>#N/A</v>
          </cell>
          <cell r="CY167" t="e">
            <v>#N/A</v>
          </cell>
          <cell r="DB167" t="e">
            <v>#N/A</v>
          </cell>
          <cell r="DE167" t="e">
            <v>#N/A</v>
          </cell>
          <cell r="DH167" t="e">
            <v>#N/A</v>
          </cell>
          <cell r="DQ167" t="e">
            <v>#N/A</v>
          </cell>
          <cell r="DT167" t="e">
            <v>#N/A</v>
          </cell>
        </row>
        <row r="168">
          <cell r="E168" t="e">
            <v>#N/A</v>
          </cell>
          <cell r="I168" t="e">
            <v>#N/A</v>
          </cell>
          <cell r="J168" t="e">
            <v>#N/A</v>
          </cell>
          <cell r="M168" t="e">
            <v>#N/A</v>
          </cell>
          <cell r="P168" t="e">
            <v>#N/A</v>
          </cell>
          <cell r="S168" t="e">
            <v>#N/A</v>
          </cell>
          <cell r="V168" t="e">
            <v>#N/A</v>
          </cell>
          <cell r="Y168" t="e">
            <v>#N/A</v>
          </cell>
          <cell r="AB168" t="e">
            <v>#N/A</v>
          </cell>
          <cell r="AE168" t="e">
            <v>#N/A</v>
          </cell>
          <cell r="AH168" t="e">
            <v>#N/A</v>
          </cell>
          <cell r="AK168" t="e">
            <v>#N/A</v>
          </cell>
          <cell r="AN168" t="e">
            <v>#N/A</v>
          </cell>
          <cell r="AQ168" t="e">
            <v>#N/A</v>
          </cell>
          <cell r="AT168" t="e">
            <v>#N/A</v>
          </cell>
          <cell r="AW168" t="e">
            <v>#N/A</v>
          </cell>
          <cell r="AZ168" t="e">
            <v>#N/A</v>
          </cell>
          <cell r="BC168" t="e">
            <v>#N/A</v>
          </cell>
          <cell r="BF168" t="e">
            <v>#N/A</v>
          </cell>
          <cell r="BI168" t="e">
            <v>#N/A</v>
          </cell>
          <cell r="BL168" t="e">
            <v>#N/A</v>
          </cell>
          <cell r="BO168" t="e">
            <v>#N/A</v>
          </cell>
          <cell r="BR168" t="e">
            <v>#N/A</v>
          </cell>
          <cell r="BU168" t="e">
            <v>#N/A</v>
          </cell>
          <cell r="BX168" t="e">
            <v>#N/A</v>
          </cell>
          <cell r="CA168" t="e">
            <v>#N/A</v>
          </cell>
          <cell r="CD168" t="e">
            <v>#N/A</v>
          </cell>
          <cell r="CG168" t="e">
            <v>#N/A</v>
          </cell>
          <cell r="CJ168" t="e">
            <v>#N/A</v>
          </cell>
          <cell r="CM168" t="e">
            <v>#N/A</v>
          </cell>
          <cell r="CP168" t="e">
            <v>#N/A</v>
          </cell>
          <cell r="CS168" t="e">
            <v>#N/A</v>
          </cell>
          <cell r="CV168" t="e">
            <v>#N/A</v>
          </cell>
          <cell r="CY168" t="e">
            <v>#N/A</v>
          </cell>
          <cell r="DB168" t="e">
            <v>#N/A</v>
          </cell>
          <cell r="DE168" t="e">
            <v>#N/A</v>
          </cell>
          <cell r="DH168" t="e">
            <v>#N/A</v>
          </cell>
          <cell r="DQ168" t="e">
            <v>#N/A</v>
          </cell>
          <cell r="DT168" t="e">
            <v>#N/A</v>
          </cell>
        </row>
        <row r="169">
          <cell r="E169" t="e">
            <v>#N/A</v>
          </cell>
          <cell r="I169" t="e">
            <v>#N/A</v>
          </cell>
          <cell r="J169" t="e">
            <v>#N/A</v>
          </cell>
          <cell r="M169" t="e">
            <v>#N/A</v>
          </cell>
          <cell r="P169" t="e">
            <v>#N/A</v>
          </cell>
          <cell r="S169" t="e">
            <v>#N/A</v>
          </cell>
          <cell r="V169" t="e">
            <v>#N/A</v>
          </cell>
          <cell r="Y169" t="e">
            <v>#N/A</v>
          </cell>
          <cell r="AB169" t="e">
            <v>#N/A</v>
          </cell>
          <cell r="AE169" t="e">
            <v>#N/A</v>
          </cell>
          <cell r="AH169" t="e">
            <v>#N/A</v>
          </cell>
          <cell r="AK169" t="e">
            <v>#N/A</v>
          </cell>
          <cell r="AN169" t="e">
            <v>#N/A</v>
          </cell>
          <cell r="AQ169" t="e">
            <v>#N/A</v>
          </cell>
          <cell r="AT169" t="e">
            <v>#N/A</v>
          </cell>
          <cell r="AW169" t="e">
            <v>#N/A</v>
          </cell>
          <cell r="AZ169" t="e">
            <v>#N/A</v>
          </cell>
          <cell r="BC169" t="e">
            <v>#N/A</v>
          </cell>
          <cell r="BF169" t="e">
            <v>#N/A</v>
          </cell>
          <cell r="BI169" t="e">
            <v>#N/A</v>
          </cell>
          <cell r="BL169" t="e">
            <v>#N/A</v>
          </cell>
          <cell r="BO169" t="e">
            <v>#N/A</v>
          </cell>
          <cell r="BR169" t="e">
            <v>#N/A</v>
          </cell>
          <cell r="BU169" t="e">
            <v>#N/A</v>
          </cell>
          <cell r="BX169" t="e">
            <v>#N/A</v>
          </cell>
          <cell r="CA169" t="e">
            <v>#N/A</v>
          </cell>
          <cell r="CD169" t="e">
            <v>#N/A</v>
          </cell>
          <cell r="CG169" t="e">
            <v>#N/A</v>
          </cell>
          <cell r="CJ169" t="e">
            <v>#N/A</v>
          </cell>
          <cell r="CM169" t="e">
            <v>#N/A</v>
          </cell>
          <cell r="CP169" t="e">
            <v>#N/A</v>
          </cell>
          <cell r="CS169" t="e">
            <v>#N/A</v>
          </cell>
          <cell r="CV169" t="e">
            <v>#N/A</v>
          </cell>
          <cell r="CY169" t="e">
            <v>#N/A</v>
          </cell>
          <cell r="DB169" t="e">
            <v>#N/A</v>
          </cell>
          <cell r="DE169" t="e">
            <v>#N/A</v>
          </cell>
          <cell r="DH169" t="e">
            <v>#N/A</v>
          </cell>
          <cell r="DQ169" t="e">
            <v>#N/A</v>
          </cell>
          <cell r="DT169" t="e">
            <v>#N/A</v>
          </cell>
        </row>
        <row r="170">
          <cell r="E170" t="e">
            <v>#N/A</v>
          </cell>
          <cell r="I170" t="e">
            <v>#N/A</v>
          </cell>
          <cell r="J170" t="e">
            <v>#N/A</v>
          </cell>
          <cell r="M170" t="e">
            <v>#N/A</v>
          </cell>
          <cell r="P170" t="e">
            <v>#N/A</v>
          </cell>
          <cell r="S170" t="e">
            <v>#N/A</v>
          </cell>
          <cell r="V170" t="e">
            <v>#N/A</v>
          </cell>
          <cell r="Y170" t="e">
            <v>#N/A</v>
          </cell>
          <cell r="AB170" t="e">
            <v>#N/A</v>
          </cell>
          <cell r="AE170" t="e">
            <v>#N/A</v>
          </cell>
          <cell r="AH170" t="e">
            <v>#N/A</v>
          </cell>
          <cell r="AK170" t="e">
            <v>#N/A</v>
          </cell>
          <cell r="AN170" t="e">
            <v>#N/A</v>
          </cell>
          <cell r="AQ170" t="e">
            <v>#N/A</v>
          </cell>
          <cell r="AT170" t="e">
            <v>#N/A</v>
          </cell>
          <cell r="AW170" t="e">
            <v>#N/A</v>
          </cell>
          <cell r="AZ170" t="e">
            <v>#N/A</v>
          </cell>
          <cell r="BC170" t="e">
            <v>#N/A</v>
          </cell>
          <cell r="BF170" t="e">
            <v>#N/A</v>
          </cell>
          <cell r="BI170" t="e">
            <v>#N/A</v>
          </cell>
          <cell r="BL170" t="e">
            <v>#N/A</v>
          </cell>
          <cell r="BO170" t="e">
            <v>#N/A</v>
          </cell>
          <cell r="BR170" t="e">
            <v>#N/A</v>
          </cell>
          <cell r="BU170" t="e">
            <v>#N/A</v>
          </cell>
          <cell r="BX170" t="e">
            <v>#N/A</v>
          </cell>
          <cell r="CA170" t="e">
            <v>#N/A</v>
          </cell>
          <cell r="CD170" t="e">
            <v>#N/A</v>
          </cell>
          <cell r="CG170" t="e">
            <v>#N/A</v>
          </cell>
          <cell r="CJ170" t="e">
            <v>#N/A</v>
          </cell>
          <cell r="CM170" t="e">
            <v>#N/A</v>
          </cell>
          <cell r="CP170" t="e">
            <v>#N/A</v>
          </cell>
          <cell r="CS170" t="e">
            <v>#N/A</v>
          </cell>
          <cell r="CV170" t="e">
            <v>#N/A</v>
          </cell>
          <cell r="CY170" t="e">
            <v>#N/A</v>
          </cell>
          <cell r="DB170" t="e">
            <v>#N/A</v>
          </cell>
          <cell r="DE170" t="e">
            <v>#N/A</v>
          </cell>
          <cell r="DH170" t="e">
            <v>#N/A</v>
          </cell>
          <cell r="DQ170" t="e">
            <v>#N/A</v>
          </cell>
          <cell r="DT170" t="e">
            <v>#N/A</v>
          </cell>
        </row>
        <row r="171">
          <cell r="E171" t="e">
            <v>#N/A</v>
          </cell>
          <cell r="I171" t="e">
            <v>#N/A</v>
          </cell>
          <cell r="J171" t="e">
            <v>#N/A</v>
          </cell>
          <cell r="M171" t="e">
            <v>#N/A</v>
          </cell>
          <cell r="P171" t="e">
            <v>#N/A</v>
          </cell>
          <cell r="S171" t="e">
            <v>#N/A</v>
          </cell>
          <cell r="V171" t="e">
            <v>#N/A</v>
          </cell>
          <cell r="Y171" t="e">
            <v>#N/A</v>
          </cell>
          <cell r="AB171" t="e">
            <v>#N/A</v>
          </cell>
          <cell r="AE171" t="e">
            <v>#N/A</v>
          </cell>
          <cell r="AH171" t="e">
            <v>#N/A</v>
          </cell>
          <cell r="AK171" t="e">
            <v>#N/A</v>
          </cell>
          <cell r="AN171" t="e">
            <v>#N/A</v>
          </cell>
          <cell r="AQ171" t="e">
            <v>#N/A</v>
          </cell>
          <cell r="AT171" t="e">
            <v>#N/A</v>
          </cell>
          <cell r="AW171" t="e">
            <v>#N/A</v>
          </cell>
          <cell r="AZ171" t="e">
            <v>#N/A</v>
          </cell>
          <cell r="BC171" t="e">
            <v>#N/A</v>
          </cell>
          <cell r="BF171" t="e">
            <v>#N/A</v>
          </cell>
          <cell r="BI171" t="e">
            <v>#N/A</v>
          </cell>
          <cell r="BL171" t="e">
            <v>#N/A</v>
          </cell>
          <cell r="BO171" t="e">
            <v>#N/A</v>
          </cell>
          <cell r="BR171" t="e">
            <v>#N/A</v>
          </cell>
          <cell r="BU171" t="e">
            <v>#N/A</v>
          </cell>
          <cell r="BX171" t="e">
            <v>#N/A</v>
          </cell>
          <cell r="CA171" t="e">
            <v>#N/A</v>
          </cell>
          <cell r="CD171" t="e">
            <v>#N/A</v>
          </cell>
          <cell r="CG171" t="e">
            <v>#N/A</v>
          </cell>
          <cell r="CJ171" t="e">
            <v>#N/A</v>
          </cell>
          <cell r="CM171" t="e">
            <v>#N/A</v>
          </cell>
          <cell r="CP171" t="e">
            <v>#N/A</v>
          </cell>
          <cell r="CS171" t="e">
            <v>#N/A</v>
          </cell>
          <cell r="CV171" t="e">
            <v>#N/A</v>
          </cell>
          <cell r="CY171" t="e">
            <v>#N/A</v>
          </cell>
          <cell r="DB171" t="e">
            <v>#N/A</v>
          </cell>
          <cell r="DE171" t="e">
            <v>#N/A</v>
          </cell>
          <cell r="DH171" t="e">
            <v>#N/A</v>
          </cell>
          <cell r="DQ171" t="e">
            <v>#N/A</v>
          </cell>
          <cell r="DT171" t="e">
            <v>#N/A</v>
          </cell>
        </row>
        <row r="172">
          <cell r="E172" t="e">
            <v>#N/A</v>
          </cell>
          <cell r="I172" t="e">
            <v>#N/A</v>
          </cell>
          <cell r="J172" t="e">
            <v>#N/A</v>
          </cell>
          <cell r="M172" t="e">
            <v>#N/A</v>
          </cell>
          <cell r="P172" t="e">
            <v>#N/A</v>
          </cell>
          <cell r="S172" t="e">
            <v>#N/A</v>
          </cell>
          <cell r="V172" t="e">
            <v>#N/A</v>
          </cell>
          <cell r="Y172" t="e">
            <v>#N/A</v>
          </cell>
          <cell r="AB172" t="e">
            <v>#N/A</v>
          </cell>
          <cell r="AE172" t="e">
            <v>#N/A</v>
          </cell>
          <cell r="AH172" t="e">
            <v>#N/A</v>
          </cell>
          <cell r="AK172" t="e">
            <v>#N/A</v>
          </cell>
          <cell r="AN172" t="e">
            <v>#N/A</v>
          </cell>
          <cell r="AQ172" t="e">
            <v>#N/A</v>
          </cell>
          <cell r="AT172" t="e">
            <v>#N/A</v>
          </cell>
          <cell r="AW172" t="e">
            <v>#N/A</v>
          </cell>
          <cell r="AZ172" t="e">
            <v>#N/A</v>
          </cell>
          <cell r="BC172" t="e">
            <v>#N/A</v>
          </cell>
          <cell r="BF172" t="e">
            <v>#N/A</v>
          </cell>
          <cell r="BI172" t="e">
            <v>#N/A</v>
          </cell>
          <cell r="BL172" t="e">
            <v>#N/A</v>
          </cell>
          <cell r="BO172" t="e">
            <v>#N/A</v>
          </cell>
          <cell r="BR172" t="e">
            <v>#N/A</v>
          </cell>
          <cell r="BU172" t="e">
            <v>#N/A</v>
          </cell>
          <cell r="BX172" t="e">
            <v>#N/A</v>
          </cell>
          <cell r="CA172" t="e">
            <v>#N/A</v>
          </cell>
          <cell r="CD172" t="e">
            <v>#N/A</v>
          </cell>
          <cell r="CG172" t="e">
            <v>#N/A</v>
          </cell>
          <cell r="CJ172" t="e">
            <v>#N/A</v>
          </cell>
          <cell r="CM172" t="e">
            <v>#N/A</v>
          </cell>
          <cell r="CP172" t="e">
            <v>#N/A</v>
          </cell>
          <cell r="CS172" t="e">
            <v>#N/A</v>
          </cell>
          <cell r="CV172" t="e">
            <v>#N/A</v>
          </cell>
          <cell r="CY172" t="e">
            <v>#N/A</v>
          </cell>
          <cell r="DB172" t="e">
            <v>#N/A</v>
          </cell>
          <cell r="DE172" t="e">
            <v>#N/A</v>
          </cell>
          <cell r="DH172" t="e">
            <v>#N/A</v>
          </cell>
          <cell r="DQ172" t="e">
            <v>#N/A</v>
          </cell>
          <cell r="DT172" t="e">
            <v>#N/A</v>
          </cell>
        </row>
        <row r="173">
          <cell r="E173" t="e">
            <v>#N/A</v>
          </cell>
          <cell r="I173" t="e">
            <v>#N/A</v>
          </cell>
          <cell r="J173" t="e">
            <v>#N/A</v>
          </cell>
          <cell r="M173" t="e">
            <v>#N/A</v>
          </cell>
          <cell r="P173" t="e">
            <v>#N/A</v>
          </cell>
          <cell r="S173" t="e">
            <v>#N/A</v>
          </cell>
          <cell r="V173" t="e">
            <v>#N/A</v>
          </cell>
          <cell r="Y173" t="e">
            <v>#N/A</v>
          </cell>
          <cell r="AB173" t="e">
            <v>#N/A</v>
          </cell>
          <cell r="AE173" t="e">
            <v>#N/A</v>
          </cell>
          <cell r="AH173" t="e">
            <v>#N/A</v>
          </cell>
          <cell r="AK173" t="e">
            <v>#N/A</v>
          </cell>
          <cell r="AN173" t="e">
            <v>#N/A</v>
          </cell>
          <cell r="AQ173" t="e">
            <v>#N/A</v>
          </cell>
          <cell r="AT173" t="e">
            <v>#N/A</v>
          </cell>
          <cell r="AW173" t="e">
            <v>#N/A</v>
          </cell>
          <cell r="AZ173" t="e">
            <v>#N/A</v>
          </cell>
          <cell r="BC173" t="e">
            <v>#N/A</v>
          </cell>
          <cell r="BF173" t="e">
            <v>#N/A</v>
          </cell>
          <cell r="BI173" t="e">
            <v>#N/A</v>
          </cell>
          <cell r="BL173" t="e">
            <v>#N/A</v>
          </cell>
          <cell r="BO173" t="e">
            <v>#N/A</v>
          </cell>
          <cell r="BR173" t="e">
            <v>#N/A</v>
          </cell>
          <cell r="BU173" t="e">
            <v>#N/A</v>
          </cell>
          <cell r="BX173" t="e">
            <v>#N/A</v>
          </cell>
          <cell r="CA173" t="e">
            <v>#N/A</v>
          </cell>
          <cell r="CD173" t="e">
            <v>#N/A</v>
          </cell>
          <cell r="CG173" t="e">
            <v>#N/A</v>
          </cell>
          <cell r="CJ173" t="e">
            <v>#N/A</v>
          </cell>
          <cell r="CM173" t="e">
            <v>#N/A</v>
          </cell>
          <cell r="CP173" t="e">
            <v>#N/A</v>
          </cell>
          <cell r="CS173" t="e">
            <v>#N/A</v>
          </cell>
          <cell r="CV173" t="e">
            <v>#N/A</v>
          </cell>
          <cell r="CY173" t="e">
            <v>#N/A</v>
          </cell>
          <cell r="DB173" t="e">
            <v>#N/A</v>
          </cell>
          <cell r="DE173" t="e">
            <v>#N/A</v>
          </cell>
          <cell r="DH173" t="e">
            <v>#N/A</v>
          </cell>
          <cell r="DQ173" t="e">
            <v>#N/A</v>
          </cell>
          <cell r="DT173" t="e">
            <v>#N/A</v>
          </cell>
        </row>
        <row r="174">
          <cell r="E174" t="e">
            <v>#N/A</v>
          </cell>
          <cell r="I174" t="e">
            <v>#N/A</v>
          </cell>
          <cell r="J174" t="e">
            <v>#N/A</v>
          </cell>
          <cell r="M174" t="e">
            <v>#N/A</v>
          </cell>
          <cell r="P174" t="e">
            <v>#N/A</v>
          </cell>
          <cell r="S174" t="e">
            <v>#N/A</v>
          </cell>
          <cell r="V174" t="e">
            <v>#N/A</v>
          </cell>
          <cell r="Y174" t="e">
            <v>#N/A</v>
          </cell>
          <cell r="AB174" t="e">
            <v>#N/A</v>
          </cell>
          <cell r="AE174" t="e">
            <v>#N/A</v>
          </cell>
          <cell r="AH174" t="e">
            <v>#N/A</v>
          </cell>
          <cell r="AK174" t="e">
            <v>#N/A</v>
          </cell>
          <cell r="AN174" t="e">
            <v>#N/A</v>
          </cell>
          <cell r="AQ174" t="e">
            <v>#N/A</v>
          </cell>
          <cell r="AT174" t="e">
            <v>#N/A</v>
          </cell>
          <cell r="AW174" t="e">
            <v>#N/A</v>
          </cell>
          <cell r="AZ174" t="e">
            <v>#N/A</v>
          </cell>
          <cell r="BC174" t="e">
            <v>#N/A</v>
          </cell>
          <cell r="BF174" t="e">
            <v>#N/A</v>
          </cell>
          <cell r="BI174" t="e">
            <v>#N/A</v>
          </cell>
          <cell r="BL174" t="e">
            <v>#N/A</v>
          </cell>
          <cell r="BO174" t="e">
            <v>#N/A</v>
          </cell>
          <cell r="BR174" t="e">
            <v>#N/A</v>
          </cell>
          <cell r="BU174" t="e">
            <v>#N/A</v>
          </cell>
          <cell r="BX174" t="e">
            <v>#N/A</v>
          </cell>
          <cell r="CA174" t="e">
            <v>#N/A</v>
          </cell>
          <cell r="CD174" t="e">
            <v>#N/A</v>
          </cell>
          <cell r="CG174" t="e">
            <v>#N/A</v>
          </cell>
          <cell r="CJ174" t="e">
            <v>#N/A</v>
          </cell>
          <cell r="CM174" t="e">
            <v>#N/A</v>
          </cell>
          <cell r="CP174" t="e">
            <v>#N/A</v>
          </cell>
          <cell r="CS174" t="e">
            <v>#N/A</v>
          </cell>
          <cell r="CV174" t="e">
            <v>#N/A</v>
          </cell>
          <cell r="CY174" t="e">
            <v>#N/A</v>
          </cell>
          <cell r="DB174" t="e">
            <v>#N/A</v>
          </cell>
          <cell r="DE174" t="e">
            <v>#N/A</v>
          </cell>
          <cell r="DH174" t="e">
            <v>#N/A</v>
          </cell>
          <cell r="DQ174" t="e">
            <v>#N/A</v>
          </cell>
          <cell r="DT174" t="e">
            <v>#N/A</v>
          </cell>
        </row>
        <row r="175">
          <cell r="E175" t="e">
            <v>#N/A</v>
          </cell>
          <cell r="I175" t="e">
            <v>#N/A</v>
          </cell>
          <cell r="J175" t="e">
            <v>#N/A</v>
          </cell>
          <cell r="M175" t="e">
            <v>#N/A</v>
          </cell>
          <cell r="P175" t="e">
            <v>#N/A</v>
          </cell>
          <cell r="S175" t="e">
            <v>#N/A</v>
          </cell>
          <cell r="V175" t="e">
            <v>#N/A</v>
          </cell>
          <cell r="Y175" t="e">
            <v>#N/A</v>
          </cell>
          <cell r="AB175" t="e">
            <v>#N/A</v>
          </cell>
          <cell r="AE175" t="e">
            <v>#N/A</v>
          </cell>
          <cell r="AH175" t="e">
            <v>#N/A</v>
          </cell>
          <cell r="AK175" t="e">
            <v>#N/A</v>
          </cell>
          <cell r="AN175" t="e">
            <v>#N/A</v>
          </cell>
          <cell r="AQ175" t="e">
            <v>#N/A</v>
          </cell>
          <cell r="AT175" t="e">
            <v>#N/A</v>
          </cell>
          <cell r="AW175" t="e">
            <v>#N/A</v>
          </cell>
          <cell r="AZ175" t="e">
            <v>#N/A</v>
          </cell>
          <cell r="BC175" t="e">
            <v>#N/A</v>
          </cell>
          <cell r="BF175" t="e">
            <v>#N/A</v>
          </cell>
          <cell r="BI175" t="e">
            <v>#N/A</v>
          </cell>
          <cell r="BL175" t="e">
            <v>#N/A</v>
          </cell>
          <cell r="BO175" t="e">
            <v>#N/A</v>
          </cell>
          <cell r="BR175" t="e">
            <v>#N/A</v>
          </cell>
          <cell r="BU175" t="e">
            <v>#N/A</v>
          </cell>
          <cell r="BX175" t="e">
            <v>#N/A</v>
          </cell>
          <cell r="CA175" t="e">
            <v>#N/A</v>
          </cell>
          <cell r="CD175" t="e">
            <v>#N/A</v>
          </cell>
          <cell r="CG175" t="e">
            <v>#N/A</v>
          </cell>
          <cell r="CJ175" t="e">
            <v>#N/A</v>
          </cell>
          <cell r="CM175" t="e">
            <v>#N/A</v>
          </cell>
          <cell r="CP175" t="e">
            <v>#N/A</v>
          </cell>
          <cell r="CS175" t="e">
            <v>#N/A</v>
          </cell>
          <cell r="CV175" t="e">
            <v>#N/A</v>
          </cell>
          <cell r="CY175" t="e">
            <v>#N/A</v>
          </cell>
          <cell r="DB175" t="e">
            <v>#N/A</v>
          </cell>
          <cell r="DE175" t="e">
            <v>#N/A</v>
          </cell>
          <cell r="DH175" t="e">
            <v>#N/A</v>
          </cell>
          <cell r="DQ175" t="e">
            <v>#N/A</v>
          </cell>
          <cell r="DT175" t="e">
            <v>#N/A</v>
          </cell>
        </row>
        <row r="176">
          <cell r="E176" t="e">
            <v>#N/A</v>
          </cell>
          <cell r="I176" t="e">
            <v>#N/A</v>
          </cell>
          <cell r="J176" t="e">
            <v>#N/A</v>
          </cell>
          <cell r="M176" t="e">
            <v>#N/A</v>
          </cell>
          <cell r="P176" t="e">
            <v>#N/A</v>
          </cell>
          <cell r="S176" t="e">
            <v>#N/A</v>
          </cell>
          <cell r="V176" t="e">
            <v>#N/A</v>
          </cell>
          <cell r="Y176" t="e">
            <v>#N/A</v>
          </cell>
          <cell r="AB176" t="e">
            <v>#N/A</v>
          </cell>
          <cell r="AE176" t="e">
            <v>#N/A</v>
          </cell>
          <cell r="AH176" t="e">
            <v>#N/A</v>
          </cell>
          <cell r="AK176" t="e">
            <v>#N/A</v>
          </cell>
          <cell r="AN176" t="e">
            <v>#N/A</v>
          </cell>
          <cell r="AQ176" t="e">
            <v>#N/A</v>
          </cell>
          <cell r="AT176" t="e">
            <v>#N/A</v>
          </cell>
          <cell r="AW176" t="e">
            <v>#N/A</v>
          </cell>
          <cell r="AZ176" t="e">
            <v>#N/A</v>
          </cell>
          <cell r="BC176" t="e">
            <v>#N/A</v>
          </cell>
          <cell r="BF176" t="e">
            <v>#N/A</v>
          </cell>
          <cell r="BI176" t="e">
            <v>#N/A</v>
          </cell>
          <cell r="BL176" t="e">
            <v>#N/A</v>
          </cell>
          <cell r="BO176" t="e">
            <v>#N/A</v>
          </cell>
          <cell r="BR176" t="e">
            <v>#N/A</v>
          </cell>
          <cell r="BU176" t="e">
            <v>#N/A</v>
          </cell>
          <cell r="BX176" t="e">
            <v>#N/A</v>
          </cell>
          <cell r="CA176" t="e">
            <v>#N/A</v>
          </cell>
          <cell r="CD176" t="e">
            <v>#N/A</v>
          </cell>
          <cell r="CG176" t="e">
            <v>#N/A</v>
          </cell>
          <cell r="CJ176" t="e">
            <v>#N/A</v>
          </cell>
          <cell r="CM176" t="e">
            <v>#N/A</v>
          </cell>
          <cell r="CP176" t="e">
            <v>#N/A</v>
          </cell>
          <cell r="CS176" t="e">
            <v>#N/A</v>
          </cell>
          <cell r="CV176" t="e">
            <v>#N/A</v>
          </cell>
          <cell r="CY176" t="e">
            <v>#N/A</v>
          </cell>
          <cell r="DB176" t="e">
            <v>#N/A</v>
          </cell>
          <cell r="DE176" t="e">
            <v>#N/A</v>
          </cell>
          <cell r="DH176" t="e">
            <v>#N/A</v>
          </cell>
          <cell r="DQ176" t="e">
            <v>#N/A</v>
          </cell>
          <cell r="DT176" t="e">
            <v>#N/A</v>
          </cell>
        </row>
        <row r="177">
          <cell r="E177" t="e">
            <v>#N/A</v>
          </cell>
          <cell r="I177" t="e">
            <v>#N/A</v>
          </cell>
          <cell r="J177" t="e">
            <v>#N/A</v>
          </cell>
          <cell r="M177" t="e">
            <v>#N/A</v>
          </cell>
          <cell r="P177" t="e">
            <v>#N/A</v>
          </cell>
          <cell r="S177" t="e">
            <v>#N/A</v>
          </cell>
          <cell r="V177" t="e">
            <v>#N/A</v>
          </cell>
          <cell r="Y177" t="e">
            <v>#N/A</v>
          </cell>
          <cell r="AB177" t="e">
            <v>#N/A</v>
          </cell>
          <cell r="AE177" t="e">
            <v>#N/A</v>
          </cell>
          <cell r="AH177" t="e">
            <v>#N/A</v>
          </cell>
          <cell r="AK177" t="e">
            <v>#N/A</v>
          </cell>
          <cell r="AN177" t="e">
            <v>#N/A</v>
          </cell>
          <cell r="AQ177" t="e">
            <v>#N/A</v>
          </cell>
          <cell r="AT177" t="e">
            <v>#N/A</v>
          </cell>
          <cell r="AW177" t="e">
            <v>#N/A</v>
          </cell>
          <cell r="AZ177" t="e">
            <v>#N/A</v>
          </cell>
          <cell r="BC177" t="e">
            <v>#N/A</v>
          </cell>
          <cell r="BF177" t="e">
            <v>#N/A</v>
          </cell>
          <cell r="BI177" t="e">
            <v>#N/A</v>
          </cell>
          <cell r="BL177" t="e">
            <v>#N/A</v>
          </cell>
          <cell r="BO177" t="e">
            <v>#N/A</v>
          </cell>
          <cell r="BR177" t="e">
            <v>#N/A</v>
          </cell>
          <cell r="BU177" t="e">
            <v>#N/A</v>
          </cell>
          <cell r="BX177" t="e">
            <v>#N/A</v>
          </cell>
          <cell r="CA177" t="e">
            <v>#N/A</v>
          </cell>
          <cell r="CD177" t="e">
            <v>#N/A</v>
          </cell>
          <cell r="CG177" t="e">
            <v>#N/A</v>
          </cell>
          <cell r="CJ177" t="e">
            <v>#N/A</v>
          </cell>
          <cell r="CM177" t="e">
            <v>#N/A</v>
          </cell>
          <cell r="CP177" t="e">
            <v>#N/A</v>
          </cell>
          <cell r="CS177" t="e">
            <v>#N/A</v>
          </cell>
          <cell r="CV177" t="e">
            <v>#N/A</v>
          </cell>
          <cell r="CY177" t="e">
            <v>#N/A</v>
          </cell>
          <cell r="DB177" t="e">
            <v>#N/A</v>
          </cell>
          <cell r="DE177" t="e">
            <v>#N/A</v>
          </cell>
          <cell r="DH177" t="e">
            <v>#N/A</v>
          </cell>
          <cell r="DQ177" t="e">
            <v>#N/A</v>
          </cell>
          <cell r="DT177" t="e">
            <v>#N/A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33FF6-2007-40A1-8825-5B7B4BB0226C}">
  <dimension ref="A1:AV39"/>
  <sheetViews>
    <sheetView zoomScale="80" zoomScaleNormal="80" workbookViewId="0">
      <pane xSplit="1" ySplit="10" topLeftCell="B14" activePane="bottomRight" state="frozen"/>
      <selection pane="topRight" activeCell="AC4" sqref="AC4"/>
      <selection pane="bottomLeft" activeCell="AC4" sqref="AC4"/>
      <selection pane="bottomRight" activeCell="G35" sqref="G35"/>
    </sheetView>
  </sheetViews>
  <sheetFormatPr defaultColWidth="9" defaultRowHeight="16.5" x14ac:dyDescent="0.3"/>
  <cols>
    <col min="1" max="1" width="22.42578125" style="1" customWidth="1"/>
    <col min="2" max="2" width="11.140625" style="1" customWidth="1"/>
    <col min="3" max="3" width="10.42578125" style="1" customWidth="1"/>
    <col min="4" max="4" width="10.5703125" style="1" customWidth="1"/>
    <col min="5" max="5" width="10.85546875" style="1" customWidth="1"/>
    <col min="6" max="6" width="12" style="1" customWidth="1"/>
    <col min="7" max="7" width="11.28515625" style="1" customWidth="1"/>
    <col min="8" max="10" width="10.85546875" style="1" customWidth="1"/>
    <col min="11" max="11" width="11.5703125" style="1" customWidth="1"/>
    <col min="12" max="13" width="8.5703125" style="1" customWidth="1"/>
    <col min="14" max="14" width="9.140625" style="1" customWidth="1"/>
    <col min="15" max="16" width="10.85546875" style="1" customWidth="1"/>
    <col min="17" max="17" width="10" style="1" customWidth="1"/>
    <col min="18" max="26" width="10.85546875" style="1" customWidth="1"/>
    <col min="27" max="27" width="11" style="1" customWidth="1"/>
    <col min="28" max="28" width="12.140625" style="1" bestFit="1" customWidth="1"/>
    <col min="29" max="29" width="10.85546875" style="1" customWidth="1"/>
    <col min="30" max="30" width="19.7109375" style="1" customWidth="1"/>
    <col min="31" max="31" width="16.28515625" style="1" customWidth="1"/>
    <col min="32" max="32" width="13.5703125" style="1" customWidth="1"/>
    <col min="33" max="33" width="4.85546875" style="1" customWidth="1"/>
    <col min="34" max="37" width="10.85546875" style="1" customWidth="1"/>
    <col min="38" max="38" width="4.85546875" style="1" customWidth="1"/>
    <col min="39" max="43" width="10.85546875" style="1" customWidth="1"/>
    <col min="44" max="44" width="4.85546875" style="1" customWidth="1"/>
    <col min="45" max="45" width="18.140625" style="1" customWidth="1"/>
    <col min="46" max="46" width="17.5703125" style="1" customWidth="1"/>
    <col min="47" max="16384" width="9" style="1"/>
  </cols>
  <sheetData>
    <row r="1" spans="1:48" x14ac:dyDescent="0.3">
      <c r="A1" s="19" t="s">
        <v>62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</row>
    <row r="2" spans="1:48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48" x14ac:dyDescent="0.3">
      <c r="A3" s="19" t="s">
        <v>61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" t="s">
        <v>60</v>
      </c>
      <c r="AD3" s="52">
        <v>0.9</v>
      </c>
    </row>
    <row r="4" spans="1:48" x14ac:dyDescent="0.3">
      <c r="AA4" s="1" t="s">
        <v>59</v>
      </c>
      <c r="AD4" s="51">
        <v>62.9</v>
      </c>
    </row>
    <row r="5" spans="1:48" x14ac:dyDescent="0.3">
      <c r="AA5" s="1" t="s">
        <v>58</v>
      </c>
      <c r="AD5" s="50">
        <v>170041</v>
      </c>
    </row>
    <row r="6" spans="1:48" ht="17.25" thickBot="1" x14ac:dyDescent="0.35">
      <c r="AA6" s="1" t="s">
        <v>57</v>
      </c>
      <c r="AD6" s="49">
        <f>AD5*1000*AD4</f>
        <v>10695578900</v>
      </c>
    </row>
    <row r="7" spans="1:48" ht="17.25" hidden="1" thickBot="1" x14ac:dyDescent="0.35"/>
    <row r="8" spans="1:48" ht="17.25" hidden="1" thickBot="1" x14ac:dyDescent="0.35"/>
    <row r="9" spans="1:48" ht="17.25" thickBot="1" x14ac:dyDescent="0.35">
      <c r="B9" s="156" t="s">
        <v>56</v>
      </c>
      <c r="C9" s="157"/>
      <c r="D9" s="157"/>
      <c r="E9" s="157"/>
      <c r="F9" s="158"/>
      <c r="G9" s="156" t="s">
        <v>55</v>
      </c>
      <c r="H9" s="157"/>
      <c r="I9" s="157"/>
      <c r="J9" s="157"/>
      <c r="K9" s="158"/>
      <c r="L9" s="156" t="s">
        <v>54</v>
      </c>
      <c r="M9" s="157"/>
      <c r="N9" s="157"/>
      <c r="O9" s="157"/>
      <c r="P9" s="158"/>
      <c r="Q9" s="156" t="s">
        <v>53</v>
      </c>
      <c r="R9" s="157"/>
      <c r="S9" s="157"/>
      <c r="T9" s="157"/>
      <c r="U9" s="158"/>
      <c r="V9" s="156" t="s">
        <v>52</v>
      </c>
      <c r="W9" s="157"/>
      <c r="X9" s="157"/>
      <c r="Y9" s="157"/>
      <c r="Z9" s="158"/>
    </row>
    <row r="10" spans="1:48" ht="50.25" customHeight="1" thickBot="1" x14ac:dyDescent="0.35">
      <c r="A10" s="48" t="s">
        <v>51</v>
      </c>
      <c r="B10" s="47">
        <v>2019</v>
      </c>
      <c r="C10" s="46">
        <v>2020</v>
      </c>
      <c r="D10" s="45">
        <v>2021</v>
      </c>
      <c r="E10" s="45">
        <v>2022</v>
      </c>
      <c r="F10" s="44" t="s">
        <v>50</v>
      </c>
      <c r="G10" s="151">
        <v>2019</v>
      </c>
      <c r="H10" s="152">
        <v>2020</v>
      </c>
      <c r="I10" s="153">
        <v>2021</v>
      </c>
      <c r="J10" s="153">
        <v>2022</v>
      </c>
      <c r="K10" s="44" t="s">
        <v>49</v>
      </c>
      <c r="L10" s="47">
        <v>2019</v>
      </c>
      <c r="M10" s="46">
        <v>2020</v>
      </c>
      <c r="N10" s="45">
        <v>2021</v>
      </c>
      <c r="O10" s="45">
        <v>2022</v>
      </c>
      <c r="P10" s="44" t="s">
        <v>48</v>
      </c>
      <c r="Q10" s="47">
        <v>2019</v>
      </c>
      <c r="R10" s="46">
        <v>2020</v>
      </c>
      <c r="S10" s="45">
        <v>2021</v>
      </c>
      <c r="T10" s="45">
        <v>2022</v>
      </c>
      <c r="U10" s="44" t="s">
        <v>42</v>
      </c>
      <c r="V10" s="47">
        <v>2019</v>
      </c>
      <c r="W10" s="46">
        <v>2020</v>
      </c>
      <c r="X10" s="45">
        <v>2021</v>
      </c>
      <c r="Y10" s="45">
        <v>2022</v>
      </c>
      <c r="Z10" s="44" t="s">
        <v>42</v>
      </c>
      <c r="AA10" s="44" t="s">
        <v>47</v>
      </c>
      <c r="AB10" s="40" t="s">
        <v>46</v>
      </c>
      <c r="AC10" s="39" t="s">
        <v>45</v>
      </c>
      <c r="AD10" s="39" t="s">
        <v>44</v>
      </c>
      <c r="AE10" s="42" t="s">
        <v>43</v>
      </c>
      <c r="AF10" s="34" t="s">
        <v>42</v>
      </c>
      <c r="AG10" s="154" t="s">
        <v>41</v>
      </c>
      <c r="AH10" s="35" t="s">
        <v>40</v>
      </c>
      <c r="AI10" s="43" t="s">
        <v>39</v>
      </c>
      <c r="AJ10" s="42" t="s">
        <v>38</v>
      </c>
      <c r="AK10" s="41" t="s">
        <v>37</v>
      </c>
      <c r="AL10" s="154" t="s">
        <v>36</v>
      </c>
      <c r="AM10" s="40" t="s">
        <v>35</v>
      </c>
      <c r="AN10" s="39" t="s">
        <v>34</v>
      </c>
      <c r="AO10" s="38" t="s">
        <v>33</v>
      </c>
      <c r="AP10" s="37" t="s">
        <v>32</v>
      </c>
      <c r="AQ10" s="36" t="s">
        <v>31</v>
      </c>
      <c r="AR10" s="154" t="s">
        <v>30</v>
      </c>
      <c r="AS10" s="35" t="s">
        <v>29</v>
      </c>
      <c r="AT10" s="34" t="s">
        <v>28</v>
      </c>
    </row>
    <row r="11" spans="1:48" s="19" customFormat="1" ht="16.5" customHeight="1" x14ac:dyDescent="0.3">
      <c r="A11" s="33" t="s">
        <v>27</v>
      </c>
      <c r="B11" s="63">
        <f>SUM(B12:B38)</f>
        <v>446135629</v>
      </c>
      <c r="C11" s="64">
        <f>SUM(C12:C38)</f>
        <v>447015600</v>
      </c>
      <c r="D11" s="64">
        <f>SUM(D12:D38)</f>
        <v>445872542</v>
      </c>
      <c r="E11" s="65">
        <f>SUM(E12:E38)</f>
        <v>445837374</v>
      </c>
      <c r="F11" s="149">
        <f t="shared" ref="F11:F38" si="0">AVERAGE(C11:E11)</f>
        <v>446241838.66666669</v>
      </c>
      <c r="G11" s="77">
        <f>SUM(G12:G38)</f>
        <v>4214905.7</v>
      </c>
      <c r="H11" s="77">
        <f>SUM(H12:H38)</f>
        <v>4214905.7</v>
      </c>
      <c r="I11" s="77">
        <f>SUM(I12:I38)</f>
        <v>4214905.7</v>
      </c>
      <c r="J11" s="77">
        <f>SUM(J12:J38)</f>
        <v>4214905.7</v>
      </c>
      <c r="K11" s="150">
        <f>AVERAGE(G11:J11)</f>
        <v>4214905.7</v>
      </c>
      <c r="L11" s="57">
        <f>SUM(L12:L38)</f>
        <v>14036580054407</v>
      </c>
      <c r="M11" s="58">
        <f>SUM(M12:M38)</f>
        <v>13450076750471</v>
      </c>
      <c r="N11" s="58">
        <f>SUM(N12:N38)</f>
        <v>14695759484154</v>
      </c>
      <c r="O11" s="59">
        <f>SUM(O12:O38)</f>
        <v>15844587787879</v>
      </c>
      <c r="P11" s="89">
        <f t="shared" ref="P11:P38" si="1">AVERAGE(M11:O11)</f>
        <v>14663474674168</v>
      </c>
      <c r="Q11" s="60">
        <v>31445</v>
      </c>
      <c r="R11" s="61">
        <v>30072</v>
      </c>
      <c r="S11" s="62">
        <v>32933</v>
      </c>
      <c r="T11" s="62">
        <v>35505</v>
      </c>
      <c r="U11" s="86">
        <f t="shared" ref="U11:U38" si="2">AVERAGE(Q11:T11)</f>
        <v>32488.75</v>
      </c>
      <c r="V11" s="60">
        <f t="shared" ref="V11:V38" si="3">Q11*1.02^4</f>
        <v>34037.079271199997</v>
      </c>
      <c r="W11" s="61">
        <f t="shared" ref="W11:W38" si="4">R11*1.02^3</f>
        <v>31912.646975999996</v>
      </c>
      <c r="X11" s="62">
        <f t="shared" ref="X11:X38" si="5">S11*1.02^2</f>
        <v>34263.493199999997</v>
      </c>
      <c r="Y11" s="62">
        <f t="shared" ref="Y11:Y35" si="6">T11*1.02</f>
        <v>36215.1</v>
      </c>
      <c r="Z11" s="86">
        <f t="shared" ref="Z11:Z38" si="7">AVERAGE(W11:Y11)</f>
        <v>34130.413391999995</v>
      </c>
      <c r="AA11" s="90">
        <f t="shared" ref="AA11:AA38" si="8">Z11/$Z$11</f>
        <v>1</v>
      </c>
      <c r="AB11" s="32"/>
      <c r="AC11" s="31">
        <f>SUM(AC12:AC38)</f>
        <v>170041487.33333334</v>
      </c>
      <c r="AD11" s="30">
        <f>SUM(AD12:AD38)</f>
        <v>1873684.7</v>
      </c>
      <c r="AE11" s="29">
        <f>SUM(AE12:AE38)</f>
        <v>4282938520282</v>
      </c>
      <c r="AF11" s="28">
        <f>AE11/AC11</f>
        <v>25187.609138504711</v>
      </c>
      <c r="AG11" s="155"/>
      <c r="AH11" s="26">
        <f>SUM(AH12:AH38)</f>
        <v>0.99999999999999978</v>
      </c>
      <c r="AI11" s="25">
        <f>SUM(AI12:AI38)</f>
        <v>1</v>
      </c>
      <c r="AJ11" s="24"/>
      <c r="AK11" s="27">
        <f>SUM(AK12:AK38)</f>
        <v>0.99999999999999978</v>
      </c>
      <c r="AL11" s="155"/>
      <c r="AM11" s="26"/>
      <c r="AN11" s="25"/>
      <c r="AO11" s="24"/>
      <c r="AP11" s="23">
        <f>SUM(AP12:AP38)</f>
        <v>0.98825920444752857</v>
      </c>
      <c r="AQ11" s="22">
        <f t="shared" ref="AQ11:AQ38" si="9">AP11/$AP$11</f>
        <v>1</v>
      </c>
      <c r="AR11" s="155"/>
      <c r="AS11" s="21">
        <f>AD6</f>
        <v>10695578900</v>
      </c>
      <c r="AT11" s="20">
        <f>SUM(AT12:AT38)</f>
        <v>74869052299.999985</v>
      </c>
      <c r="AU11" s="4">
        <f t="shared" ref="AU11:AU38" si="10">AT11/$AT$11</f>
        <v>1</v>
      </c>
    </row>
    <row r="12" spans="1:48" x14ac:dyDescent="0.3">
      <c r="A12" s="18" t="s">
        <v>26</v>
      </c>
      <c r="B12" s="66">
        <v>11455519</v>
      </c>
      <c r="C12" s="67">
        <v>11522440</v>
      </c>
      <c r="D12" s="68">
        <v>11554767</v>
      </c>
      <c r="E12" s="69">
        <v>11617623</v>
      </c>
      <c r="F12" s="81">
        <f t="shared" si="0"/>
        <v>11564943.333333334</v>
      </c>
      <c r="G12" s="60">
        <v>30528</v>
      </c>
      <c r="H12" s="61">
        <v>30528</v>
      </c>
      <c r="I12" s="61">
        <v>30528</v>
      </c>
      <c r="J12" s="62">
        <v>30528</v>
      </c>
      <c r="K12" s="87">
        <f t="shared" ref="K12:K38" si="11">AVERAGE(H12:J12)</f>
        <v>30528</v>
      </c>
      <c r="L12" s="70">
        <f t="shared" ref="L12:L38" si="12">Q12*B12</f>
        <v>426729538269</v>
      </c>
      <c r="M12" s="71">
        <f t="shared" ref="M12:M38" si="13">R12*C12</f>
        <v>415015243920</v>
      </c>
      <c r="N12" s="72">
        <f t="shared" ref="N12:N38" si="14">S12*D12</f>
        <v>458377606890</v>
      </c>
      <c r="O12" s="72">
        <f t="shared" ref="O12:O38" si="15">T12*E12</f>
        <v>501021609498</v>
      </c>
      <c r="P12" s="89">
        <f t="shared" si="1"/>
        <v>458138153436</v>
      </c>
      <c r="Q12" s="60">
        <v>37251</v>
      </c>
      <c r="R12" s="61">
        <v>36018</v>
      </c>
      <c r="S12" s="62">
        <v>39670</v>
      </c>
      <c r="T12" s="62">
        <v>43126</v>
      </c>
      <c r="U12" s="87">
        <f t="shared" si="2"/>
        <v>39016.25</v>
      </c>
      <c r="V12" s="60">
        <f t="shared" si="3"/>
        <v>40321.68039216</v>
      </c>
      <c r="W12" s="61">
        <f t="shared" si="4"/>
        <v>38222.589743999997</v>
      </c>
      <c r="X12" s="62">
        <f t="shared" si="5"/>
        <v>41272.667999999998</v>
      </c>
      <c r="Y12" s="62">
        <f t="shared" si="6"/>
        <v>43988.520000000004</v>
      </c>
      <c r="Z12" s="87">
        <f t="shared" si="7"/>
        <v>41161.259248000002</v>
      </c>
      <c r="AA12" s="91">
        <f t="shared" si="8"/>
        <v>1.205999434441307</v>
      </c>
      <c r="AB12" s="17">
        <f t="shared" ref="AB12:AB38" si="16">IF(AA12&lt;$AD$3,1,0)</f>
        <v>0</v>
      </c>
      <c r="AC12" s="16">
        <f t="shared" ref="AC12:AC38" si="17">AB12*F12</f>
        <v>0</v>
      </c>
      <c r="AD12" s="15">
        <f t="shared" ref="AD12:AD38" si="18">AB12*K12</f>
        <v>0</v>
      </c>
      <c r="AE12" s="14">
        <f t="shared" ref="AE12:AE38" si="19">AB12*P12</f>
        <v>0</v>
      </c>
      <c r="AF12" s="5">
        <f t="shared" ref="AF12:AF38" si="20">AB12*Z12</f>
        <v>0</v>
      </c>
      <c r="AG12" s="155"/>
      <c r="AH12" s="11">
        <f t="shared" ref="AH12:AH38" si="21">AC12/$AC$11</f>
        <v>0</v>
      </c>
      <c r="AI12" s="10">
        <f t="shared" ref="AI12:AI38" si="22">AD12/$AD$11</f>
        <v>0</v>
      </c>
      <c r="AJ12" s="13">
        <f t="shared" ref="AJ12:AJ38" si="23">IF(AI12&gt;0,IF(AH12/AI12&gt;5,1,0),0)</f>
        <v>0</v>
      </c>
      <c r="AK12" s="12">
        <f t="shared" ref="AK12:AK38" si="24">IF(AI12&gt;0,IF(AH12/AI12&gt;5,AH12,(AH12+AI12)/2),0)</f>
        <v>0</v>
      </c>
      <c r="AL12" s="155"/>
      <c r="AM12" s="11">
        <f t="shared" ref="AM12:AM38" si="25">AB12*AF12/$AF$11</f>
        <v>0</v>
      </c>
      <c r="AN12" s="10">
        <f t="shared" ref="AN12:AN38" si="26">AB12*(1-AM12)</f>
        <v>0</v>
      </c>
      <c r="AO12" s="9">
        <f t="shared" ref="AO12:AO38" si="27">1/3*AN12</f>
        <v>0</v>
      </c>
      <c r="AP12" s="8">
        <f t="shared" ref="AP12:AP38" si="28">AK12+AO12*AK12</f>
        <v>0</v>
      </c>
      <c r="AQ12" s="7">
        <f t="shared" si="9"/>
        <v>0</v>
      </c>
      <c r="AR12" s="155"/>
      <c r="AS12" s="6">
        <f t="shared" ref="AS12:AS38" si="29">AQ12*$AD$6</f>
        <v>0</v>
      </c>
      <c r="AT12" s="5">
        <f t="shared" ref="AT12:AT38" si="30">7*AS12</f>
        <v>0</v>
      </c>
      <c r="AU12" s="4">
        <f t="shared" si="10"/>
        <v>0</v>
      </c>
      <c r="AV12" s="3"/>
    </row>
    <row r="13" spans="1:48" x14ac:dyDescent="0.3">
      <c r="A13" s="18" t="s">
        <v>25</v>
      </c>
      <c r="B13" s="66">
        <v>6664177</v>
      </c>
      <c r="C13" s="67">
        <v>6569275</v>
      </c>
      <c r="D13" s="68">
        <v>6532117</v>
      </c>
      <c r="E13" s="68">
        <v>6482484</v>
      </c>
      <c r="F13" s="81">
        <f t="shared" si="0"/>
        <v>6527958.666666667</v>
      </c>
      <c r="G13" s="60">
        <v>110370</v>
      </c>
      <c r="H13" s="61">
        <v>110370</v>
      </c>
      <c r="I13" s="61">
        <v>110370</v>
      </c>
      <c r="J13" s="62">
        <v>110370</v>
      </c>
      <c r="K13" s="87">
        <f t="shared" si="11"/>
        <v>110370</v>
      </c>
      <c r="L13" s="70">
        <f t="shared" si="12"/>
        <v>107713092851</v>
      </c>
      <c r="M13" s="71">
        <f t="shared" si="13"/>
        <v>104451472500</v>
      </c>
      <c r="N13" s="72">
        <f t="shared" si="14"/>
        <v>116637481152</v>
      </c>
      <c r="O13" s="72">
        <f t="shared" si="15"/>
        <v>138329726076</v>
      </c>
      <c r="P13" s="89">
        <f t="shared" si="1"/>
        <v>119806226576</v>
      </c>
      <c r="Q13" s="60">
        <v>16163</v>
      </c>
      <c r="R13" s="61">
        <v>15900</v>
      </c>
      <c r="S13" s="62">
        <v>17856</v>
      </c>
      <c r="T13" s="62">
        <v>21339</v>
      </c>
      <c r="U13" s="87">
        <f t="shared" si="2"/>
        <v>17814.5</v>
      </c>
      <c r="V13" s="60">
        <f t="shared" si="3"/>
        <v>17495.351002079999</v>
      </c>
      <c r="W13" s="61">
        <f t="shared" si="4"/>
        <v>16873.207199999997</v>
      </c>
      <c r="X13" s="62">
        <f t="shared" si="5"/>
        <v>18577.382399999999</v>
      </c>
      <c r="Y13" s="62">
        <f t="shared" si="6"/>
        <v>21765.78</v>
      </c>
      <c r="Z13" s="87">
        <f t="shared" si="7"/>
        <v>19072.123199999998</v>
      </c>
      <c r="AA13" s="91">
        <f t="shared" si="8"/>
        <v>0.55880141212911338</v>
      </c>
      <c r="AB13" s="17">
        <f t="shared" si="16"/>
        <v>1</v>
      </c>
      <c r="AC13" s="16">
        <f t="shared" si="17"/>
        <v>6527958.666666667</v>
      </c>
      <c r="AD13" s="15">
        <f t="shared" si="18"/>
        <v>110370</v>
      </c>
      <c r="AE13" s="14">
        <f t="shared" si="19"/>
        <v>119806226576</v>
      </c>
      <c r="AF13" s="5">
        <f t="shared" si="20"/>
        <v>19072.123199999998</v>
      </c>
      <c r="AG13" s="155"/>
      <c r="AH13" s="11">
        <f t="shared" si="21"/>
        <v>3.839038795202885E-2</v>
      </c>
      <c r="AI13" s="10">
        <f t="shared" si="22"/>
        <v>5.8905321690463718E-2</v>
      </c>
      <c r="AJ13" s="13">
        <f t="shared" si="23"/>
        <v>0</v>
      </c>
      <c r="AK13" s="12">
        <f t="shared" si="24"/>
        <v>4.8647854821246284E-2</v>
      </c>
      <c r="AL13" s="155"/>
      <c r="AM13" s="11">
        <f t="shared" si="25"/>
        <v>0.75720260288000618</v>
      </c>
      <c r="AN13" s="10">
        <f t="shared" si="26"/>
        <v>0.24279739711999382</v>
      </c>
      <c r="AO13" s="9">
        <f t="shared" si="27"/>
        <v>8.0932465706664597E-2</v>
      </c>
      <c r="AP13" s="8">
        <f t="shared" si="28"/>
        <v>5.2585045663269596E-2</v>
      </c>
      <c r="AQ13" s="7">
        <f t="shared" si="9"/>
        <v>5.3209770702481313E-2</v>
      </c>
      <c r="AR13" s="155"/>
      <c r="AS13" s="6">
        <f t="shared" si="29"/>
        <v>569109300.79929733</v>
      </c>
      <c r="AT13" s="5">
        <f t="shared" si="30"/>
        <v>3983765105.5950813</v>
      </c>
      <c r="AU13" s="4">
        <f t="shared" si="10"/>
        <v>5.3209770702481327E-2</v>
      </c>
      <c r="AV13" s="3"/>
    </row>
    <row r="14" spans="1:48" x14ac:dyDescent="0.3">
      <c r="A14" s="18" t="s">
        <v>24</v>
      </c>
      <c r="B14" s="66">
        <v>10649800</v>
      </c>
      <c r="C14" s="67">
        <v>10693939</v>
      </c>
      <c r="D14" s="68">
        <v>10494836</v>
      </c>
      <c r="E14" s="68">
        <v>10516707</v>
      </c>
      <c r="F14" s="81">
        <f t="shared" si="0"/>
        <v>10568494</v>
      </c>
      <c r="G14" s="60">
        <v>78868</v>
      </c>
      <c r="H14" s="61">
        <v>78868</v>
      </c>
      <c r="I14" s="61">
        <v>78868</v>
      </c>
      <c r="J14" s="62">
        <v>78868</v>
      </c>
      <c r="K14" s="87">
        <f t="shared" si="11"/>
        <v>78868</v>
      </c>
      <c r="L14" s="70">
        <f t="shared" si="12"/>
        <v>292550006000</v>
      </c>
      <c r="M14" s="71">
        <f t="shared" si="13"/>
        <v>285442619788</v>
      </c>
      <c r="N14" s="72">
        <f t="shared" si="14"/>
        <v>302671070240</v>
      </c>
      <c r="O14" s="72">
        <f t="shared" si="15"/>
        <v>321800717493</v>
      </c>
      <c r="P14" s="89">
        <f t="shared" si="1"/>
        <v>303304802507</v>
      </c>
      <c r="Q14" s="60">
        <v>27470</v>
      </c>
      <c r="R14" s="61">
        <v>26692</v>
      </c>
      <c r="S14" s="62">
        <v>28840</v>
      </c>
      <c r="T14" s="62">
        <v>30599</v>
      </c>
      <c r="U14" s="87">
        <f t="shared" si="2"/>
        <v>28400.25</v>
      </c>
      <c r="V14" s="60">
        <f t="shared" si="3"/>
        <v>29734.4114352</v>
      </c>
      <c r="W14" s="61">
        <f t="shared" si="4"/>
        <v>28325.763935999999</v>
      </c>
      <c r="X14" s="62">
        <f t="shared" si="5"/>
        <v>30005.135999999999</v>
      </c>
      <c r="Y14" s="62">
        <f t="shared" si="6"/>
        <v>31210.98</v>
      </c>
      <c r="Z14" s="87">
        <f t="shared" si="7"/>
        <v>29847.293311999998</v>
      </c>
      <c r="AA14" s="91">
        <f t="shared" si="8"/>
        <v>0.87450723110772699</v>
      </c>
      <c r="AB14" s="17">
        <f t="shared" si="16"/>
        <v>1</v>
      </c>
      <c r="AC14" s="16">
        <f t="shared" si="17"/>
        <v>10568494</v>
      </c>
      <c r="AD14" s="15">
        <f t="shared" si="18"/>
        <v>78868</v>
      </c>
      <c r="AE14" s="14">
        <f t="shared" si="19"/>
        <v>303304802507</v>
      </c>
      <c r="AF14" s="5">
        <f t="shared" si="20"/>
        <v>29847.293311999998</v>
      </c>
      <c r="AG14" s="155"/>
      <c r="AH14" s="11">
        <f t="shared" si="21"/>
        <v>6.2152443887311559E-2</v>
      </c>
      <c r="AI14" s="10">
        <f t="shared" si="22"/>
        <v>4.2092460914048134E-2</v>
      </c>
      <c r="AJ14" s="13">
        <f t="shared" si="23"/>
        <v>0</v>
      </c>
      <c r="AK14" s="12">
        <f t="shared" si="24"/>
        <v>5.212245240067985E-2</v>
      </c>
      <c r="AL14" s="155"/>
      <c r="AM14" s="11">
        <f t="shared" si="25"/>
        <v>1.1849990663215411</v>
      </c>
      <c r="AN14" s="10">
        <f t="shared" si="26"/>
        <v>-0.18499906632154106</v>
      </c>
      <c r="AO14" s="9">
        <f t="shared" si="27"/>
        <v>-6.1666355440513687E-2</v>
      </c>
      <c r="AP14" s="8">
        <f t="shared" si="28"/>
        <v>4.8908250724508273E-2</v>
      </c>
      <c r="AQ14" s="7">
        <f t="shared" si="9"/>
        <v>4.9489294412238434E-2</v>
      </c>
      <c r="AR14" s="155"/>
      <c r="AS14" s="6">
        <f t="shared" si="29"/>
        <v>529316653.0914253</v>
      </c>
      <c r="AT14" s="5">
        <f t="shared" si="30"/>
        <v>3705216571.639977</v>
      </c>
      <c r="AU14" s="4">
        <f t="shared" si="10"/>
        <v>4.9489294412238441E-2</v>
      </c>
      <c r="AV14" s="3"/>
    </row>
    <row r="15" spans="1:48" x14ac:dyDescent="0.3">
      <c r="A15" s="18" t="s">
        <v>23</v>
      </c>
      <c r="B15" s="66">
        <v>5806081</v>
      </c>
      <c r="C15" s="67">
        <v>5822763</v>
      </c>
      <c r="D15" s="68">
        <v>5840045</v>
      </c>
      <c r="E15" s="68">
        <v>5873420</v>
      </c>
      <c r="F15" s="81">
        <f t="shared" si="0"/>
        <v>5845409.333333333</v>
      </c>
      <c r="G15" s="60">
        <v>42924</v>
      </c>
      <c r="H15" s="61">
        <v>42924</v>
      </c>
      <c r="I15" s="61">
        <v>42924</v>
      </c>
      <c r="J15" s="62">
        <v>42924</v>
      </c>
      <c r="K15" s="87">
        <f t="shared" si="11"/>
        <v>42924</v>
      </c>
      <c r="L15" s="70">
        <f t="shared" si="12"/>
        <v>237399039928</v>
      </c>
      <c r="M15" s="71">
        <f t="shared" si="13"/>
        <v>241574791344</v>
      </c>
      <c r="N15" s="72">
        <f t="shared" si="14"/>
        <v>269290314995</v>
      </c>
      <c r="O15" s="72">
        <f t="shared" si="15"/>
        <v>294998392920</v>
      </c>
      <c r="P15" s="89">
        <f t="shared" si="1"/>
        <v>268621166419.66666</v>
      </c>
      <c r="Q15" s="60">
        <v>40888</v>
      </c>
      <c r="R15" s="61">
        <v>41488</v>
      </c>
      <c r="S15" s="62">
        <v>46111</v>
      </c>
      <c r="T15" s="62">
        <v>50226</v>
      </c>
      <c r="U15" s="87">
        <f t="shared" si="2"/>
        <v>44678.25</v>
      </c>
      <c r="V15" s="60">
        <f t="shared" si="3"/>
        <v>44258.486158079999</v>
      </c>
      <c r="W15" s="61">
        <f t="shared" si="4"/>
        <v>44027.397504</v>
      </c>
      <c r="X15" s="62">
        <f t="shared" si="5"/>
        <v>47973.884400000003</v>
      </c>
      <c r="Y15" s="62">
        <f t="shared" si="6"/>
        <v>51230.520000000004</v>
      </c>
      <c r="Z15" s="87">
        <f t="shared" si="7"/>
        <v>47743.933967999998</v>
      </c>
      <c r="AA15" s="91">
        <f t="shared" si="8"/>
        <v>1.3988677318274425</v>
      </c>
      <c r="AB15" s="17">
        <f t="shared" si="16"/>
        <v>0</v>
      </c>
      <c r="AC15" s="16">
        <f t="shared" si="17"/>
        <v>0</v>
      </c>
      <c r="AD15" s="15">
        <f t="shared" si="18"/>
        <v>0</v>
      </c>
      <c r="AE15" s="14">
        <f t="shared" si="19"/>
        <v>0</v>
      </c>
      <c r="AF15" s="5">
        <f t="shared" si="20"/>
        <v>0</v>
      </c>
      <c r="AG15" s="155"/>
      <c r="AH15" s="11">
        <f t="shared" si="21"/>
        <v>0</v>
      </c>
      <c r="AI15" s="10">
        <f t="shared" si="22"/>
        <v>0</v>
      </c>
      <c r="AJ15" s="13">
        <f t="shared" si="23"/>
        <v>0</v>
      </c>
      <c r="AK15" s="12">
        <f t="shared" si="24"/>
        <v>0</v>
      </c>
      <c r="AL15" s="155"/>
      <c r="AM15" s="11">
        <f t="shared" si="25"/>
        <v>0</v>
      </c>
      <c r="AN15" s="10">
        <f t="shared" si="26"/>
        <v>0</v>
      </c>
      <c r="AO15" s="9">
        <f t="shared" si="27"/>
        <v>0</v>
      </c>
      <c r="AP15" s="8">
        <f t="shared" si="28"/>
        <v>0</v>
      </c>
      <c r="AQ15" s="7">
        <f t="shared" si="9"/>
        <v>0</v>
      </c>
      <c r="AR15" s="155"/>
      <c r="AS15" s="6">
        <f t="shared" si="29"/>
        <v>0</v>
      </c>
      <c r="AT15" s="5">
        <f t="shared" si="30"/>
        <v>0</v>
      </c>
      <c r="AU15" s="4">
        <f t="shared" si="10"/>
        <v>0</v>
      </c>
      <c r="AV15" s="3"/>
    </row>
    <row r="16" spans="1:48" x14ac:dyDescent="0.3">
      <c r="A16" s="18" t="s">
        <v>22</v>
      </c>
      <c r="B16" s="66">
        <v>83019213</v>
      </c>
      <c r="C16" s="67">
        <v>83166711</v>
      </c>
      <c r="D16" s="68">
        <v>83155031</v>
      </c>
      <c r="E16" s="68">
        <v>83237124</v>
      </c>
      <c r="F16" s="81">
        <f t="shared" si="0"/>
        <v>83186288.666666672</v>
      </c>
      <c r="G16" s="60">
        <v>357376</v>
      </c>
      <c r="H16" s="61">
        <v>357376</v>
      </c>
      <c r="I16" s="61">
        <v>357376</v>
      </c>
      <c r="J16" s="62">
        <v>357376</v>
      </c>
      <c r="K16" s="87">
        <f t="shared" si="11"/>
        <v>357376</v>
      </c>
      <c r="L16" s="70">
        <f t="shared" si="12"/>
        <v>3267221127615</v>
      </c>
      <c r="M16" s="71">
        <f t="shared" si="13"/>
        <v>3166572521325</v>
      </c>
      <c r="N16" s="72">
        <f t="shared" si="14"/>
        <v>3382247730894</v>
      </c>
      <c r="O16" s="72">
        <f t="shared" si="15"/>
        <v>3582775528332</v>
      </c>
      <c r="P16" s="89">
        <f t="shared" si="1"/>
        <v>3377198593517</v>
      </c>
      <c r="Q16" s="60">
        <v>39355</v>
      </c>
      <c r="R16" s="61">
        <v>38075</v>
      </c>
      <c r="S16" s="62">
        <v>40674</v>
      </c>
      <c r="T16" s="62">
        <v>43043</v>
      </c>
      <c r="U16" s="87">
        <f t="shared" si="2"/>
        <v>40286.75</v>
      </c>
      <c r="V16" s="60">
        <f t="shared" si="3"/>
        <v>42599.117656800001</v>
      </c>
      <c r="W16" s="61">
        <f t="shared" si="4"/>
        <v>40405.494599999998</v>
      </c>
      <c r="X16" s="62">
        <f t="shared" si="5"/>
        <v>42317.229599999999</v>
      </c>
      <c r="Y16" s="62">
        <f t="shared" si="6"/>
        <v>43903.86</v>
      </c>
      <c r="Z16" s="87">
        <f t="shared" si="7"/>
        <v>42208.861400000002</v>
      </c>
      <c r="AA16" s="91">
        <f t="shared" si="8"/>
        <v>1.2366935294693371</v>
      </c>
      <c r="AB16" s="17">
        <f t="shared" si="16"/>
        <v>0</v>
      </c>
      <c r="AC16" s="16">
        <f t="shared" si="17"/>
        <v>0</v>
      </c>
      <c r="AD16" s="15">
        <f t="shared" si="18"/>
        <v>0</v>
      </c>
      <c r="AE16" s="14">
        <f t="shared" si="19"/>
        <v>0</v>
      </c>
      <c r="AF16" s="5">
        <f t="shared" si="20"/>
        <v>0</v>
      </c>
      <c r="AG16" s="155"/>
      <c r="AH16" s="11">
        <f t="shared" si="21"/>
        <v>0</v>
      </c>
      <c r="AI16" s="10">
        <f t="shared" si="22"/>
        <v>0</v>
      </c>
      <c r="AJ16" s="13">
        <f t="shared" si="23"/>
        <v>0</v>
      </c>
      <c r="AK16" s="12">
        <f t="shared" si="24"/>
        <v>0</v>
      </c>
      <c r="AL16" s="155"/>
      <c r="AM16" s="11">
        <f t="shared" si="25"/>
        <v>0</v>
      </c>
      <c r="AN16" s="10">
        <f t="shared" si="26"/>
        <v>0</v>
      </c>
      <c r="AO16" s="9">
        <f t="shared" si="27"/>
        <v>0</v>
      </c>
      <c r="AP16" s="8">
        <f t="shared" si="28"/>
        <v>0</v>
      </c>
      <c r="AQ16" s="7">
        <f t="shared" si="9"/>
        <v>0</v>
      </c>
      <c r="AR16" s="155"/>
      <c r="AS16" s="6">
        <f t="shared" si="29"/>
        <v>0</v>
      </c>
      <c r="AT16" s="5">
        <f t="shared" si="30"/>
        <v>0</v>
      </c>
      <c r="AU16" s="4">
        <f t="shared" si="10"/>
        <v>0</v>
      </c>
      <c r="AV16" s="3"/>
    </row>
    <row r="17" spans="1:48" x14ac:dyDescent="0.3">
      <c r="A17" s="18" t="s">
        <v>21</v>
      </c>
      <c r="B17" s="66">
        <v>1324820</v>
      </c>
      <c r="C17" s="67">
        <v>1328976</v>
      </c>
      <c r="D17" s="68">
        <v>1330068</v>
      </c>
      <c r="E17" s="68">
        <v>1331796</v>
      </c>
      <c r="F17" s="81">
        <f t="shared" si="0"/>
        <v>1330280</v>
      </c>
      <c r="G17" s="60">
        <v>45227</v>
      </c>
      <c r="H17" s="61">
        <v>45227</v>
      </c>
      <c r="I17" s="61">
        <v>45227</v>
      </c>
      <c r="J17" s="62">
        <v>45227</v>
      </c>
      <c r="K17" s="87">
        <f t="shared" si="11"/>
        <v>45227</v>
      </c>
      <c r="L17" s="70">
        <f t="shared" si="12"/>
        <v>33777610720</v>
      </c>
      <c r="M17" s="71">
        <f t="shared" si="13"/>
        <v>33591197376</v>
      </c>
      <c r="N17" s="72">
        <f t="shared" si="14"/>
        <v>36977220468</v>
      </c>
      <c r="O17" s="72">
        <f t="shared" si="15"/>
        <v>39226719384</v>
      </c>
      <c r="P17" s="89">
        <f t="shared" si="1"/>
        <v>36598379076</v>
      </c>
      <c r="Q17" s="60">
        <v>25496</v>
      </c>
      <c r="R17" s="61">
        <v>25276</v>
      </c>
      <c r="S17" s="62">
        <v>27801</v>
      </c>
      <c r="T17" s="62">
        <v>29454</v>
      </c>
      <c r="U17" s="87">
        <f t="shared" si="2"/>
        <v>27006.75</v>
      </c>
      <c r="V17" s="60">
        <f t="shared" si="3"/>
        <v>27597.690351360001</v>
      </c>
      <c r="W17" s="61">
        <f t="shared" si="4"/>
        <v>26823.093407999997</v>
      </c>
      <c r="X17" s="62">
        <f t="shared" si="5"/>
        <v>28924.160400000001</v>
      </c>
      <c r="Y17" s="62">
        <f t="shared" si="6"/>
        <v>30043.08</v>
      </c>
      <c r="Z17" s="87">
        <f t="shared" si="7"/>
        <v>28596.777935999999</v>
      </c>
      <c r="AA17" s="91">
        <f t="shared" si="8"/>
        <v>0.83786790413452616</v>
      </c>
      <c r="AB17" s="17">
        <f t="shared" si="16"/>
        <v>1</v>
      </c>
      <c r="AC17" s="16">
        <f t="shared" si="17"/>
        <v>1330280</v>
      </c>
      <c r="AD17" s="15">
        <f t="shared" si="18"/>
        <v>45227</v>
      </c>
      <c r="AE17" s="14">
        <f t="shared" si="19"/>
        <v>36598379076</v>
      </c>
      <c r="AF17" s="5">
        <f t="shared" si="20"/>
        <v>28596.777935999999</v>
      </c>
      <c r="AG17" s="155"/>
      <c r="AH17" s="11">
        <f t="shared" si="21"/>
        <v>7.8232672559035207E-3</v>
      </c>
      <c r="AI17" s="10">
        <f t="shared" si="22"/>
        <v>2.4137999312264225E-2</v>
      </c>
      <c r="AJ17" s="13">
        <f t="shared" si="23"/>
        <v>0</v>
      </c>
      <c r="AK17" s="12">
        <f t="shared" si="24"/>
        <v>1.5980633284083872E-2</v>
      </c>
      <c r="AL17" s="155"/>
      <c r="AM17" s="11">
        <f t="shared" si="25"/>
        <v>1.1353510283071542</v>
      </c>
      <c r="AN17" s="10">
        <f t="shared" si="26"/>
        <v>-0.13535102830715418</v>
      </c>
      <c r="AO17" s="9">
        <f t="shared" si="27"/>
        <v>-4.5117009435718058E-2</v>
      </c>
      <c r="AP17" s="8">
        <f t="shared" si="28"/>
        <v>1.525963490141711E-2</v>
      </c>
      <c r="AQ17" s="7">
        <f t="shared" si="9"/>
        <v>1.5440923628885177E-2</v>
      </c>
      <c r="AR17" s="155"/>
      <c r="AS17" s="6">
        <f t="shared" si="29"/>
        <v>165149616.96161574</v>
      </c>
      <c r="AT17" s="5">
        <f t="shared" si="30"/>
        <v>1156047318.7313101</v>
      </c>
      <c r="AU17" s="4">
        <f t="shared" si="10"/>
        <v>1.5440923628885181E-2</v>
      </c>
      <c r="AV17" s="3"/>
    </row>
    <row r="18" spans="1:48" x14ac:dyDescent="0.3">
      <c r="A18" s="18" t="s">
        <v>20</v>
      </c>
      <c r="B18" s="66">
        <v>4940311</v>
      </c>
      <c r="C18" s="67">
        <v>5012600</v>
      </c>
      <c r="D18" s="68">
        <v>5066893</v>
      </c>
      <c r="E18" s="68">
        <v>5154277</v>
      </c>
      <c r="F18" s="81">
        <f t="shared" si="0"/>
        <v>5077923.333333333</v>
      </c>
      <c r="G18" s="60">
        <v>69797</v>
      </c>
      <c r="H18" s="61">
        <v>69797</v>
      </c>
      <c r="I18" s="61">
        <v>69797</v>
      </c>
      <c r="J18" s="62">
        <v>69797</v>
      </c>
      <c r="K18" s="87">
        <f t="shared" si="11"/>
        <v>69797</v>
      </c>
      <c r="L18" s="70">
        <f t="shared" si="12"/>
        <v>227644590569</v>
      </c>
      <c r="M18" s="71">
        <f t="shared" si="13"/>
        <v>235827792200</v>
      </c>
      <c r="N18" s="72">
        <f t="shared" si="14"/>
        <v>273794630148</v>
      </c>
      <c r="O18" s="72">
        <f t="shared" si="15"/>
        <v>308828815009</v>
      </c>
      <c r="P18" s="89">
        <f t="shared" si="1"/>
        <v>272817079119</v>
      </c>
      <c r="Q18" s="60">
        <v>46079</v>
      </c>
      <c r="R18" s="61">
        <v>47047</v>
      </c>
      <c r="S18" s="62">
        <v>54036</v>
      </c>
      <c r="T18" s="62">
        <v>59917</v>
      </c>
      <c r="U18" s="87">
        <f t="shared" si="2"/>
        <v>51769.75</v>
      </c>
      <c r="V18" s="60">
        <f t="shared" si="3"/>
        <v>49877.391500639998</v>
      </c>
      <c r="W18" s="61">
        <f t="shared" si="4"/>
        <v>49926.652775999995</v>
      </c>
      <c r="X18" s="62">
        <f t="shared" si="5"/>
        <v>56219.054400000001</v>
      </c>
      <c r="Y18" s="62">
        <f t="shared" si="6"/>
        <v>61115.340000000004</v>
      </c>
      <c r="Z18" s="87">
        <f t="shared" si="7"/>
        <v>55753.682391999995</v>
      </c>
      <c r="AA18" s="91">
        <f t="shared" si="8"/>
        <v>1.6335484059817567</v>
      </c>
      <c r="AB18" s="17">
        <f t="shared" si="16"/>
        <v>0</v>
      </c>
      <c r="AC18" s="16">
        <f t="shared" si="17"/>
        <v>0</v>
      </c>
      <c r="AD18" s="15">
        <f t="shared" si="18"/>
        <v>0</v>
      </c>
      <c r="AE18" s="14">
        <f t="shared" si="19"/>
        <v>0</v>
      </c>
      <c r="AF18" s="5">
        <f t="shared" si="20"/>
        <v>0</v>
      </c>
      <c r="AG18" s="155"/>
      <c r="AH18" s="11">
        <f t="shared" si="21"/>
        <v>0</v>
      </c>
      <c r="AI18" s="10">
        <f t="shared" si="22"/>
        <v>0</v>
      </c>
      <c r="AJ18" s="13">
        <f t="shared" si="23"/>
        <v>0</v>
      </c>
      <c r="AK18" s="12">
        <f t="shared" si="24"/>
        <v>0</v>
      </c>
      <c r="AL18" s="155"/>
      <c r="AM18" s="11">
        <f t="shared" si="25"/>
        <v>0</v>
      </c>
      <c r="AN18" s="10">
        <f t="shared" si="26"/>
        <v>0</v>
      </c>
      <c r="AO18" s="9">
        <f t="shared" si="27"/>
        <v>0</v>
      </c>
      <c r="AP18" s="8">
        <f t="shared" si="28"/>
        <v>0</v>
      </c>
      <c r="AQ18" s="7">
        <f t="shared" si="9"/>
        <v>0</v>
      </c>
      <c r="AR18" s="155"/>
      <c r="AS18" s="6">
        <f t="shared" si="29"/>
        <v>0</v>
      </c>
      <c r="AT18" s="5">
        <f t="shared" si="30"/>
        <v>0</v>
      </c>
      <c r="AU18" s="4">
        <f t="shared" si="10"/>
        <v>0</v>
      </c>
      <c r="AV18" s="3"/>
    </row>
    <row r="19" spans="1:48" x14ac:dyDescent="0.3">
      <c r="A19" s="18" t="s">
        <v>19</v>
      </c>
      <c r="B19" s="66">
        <v>10724599</v>
      </c>
      <c r="C19" s="67">
        <v>10718565</v>
      </c>
      <c r="D19" s="68">
        <v>10678632</v>
      </c>
      <c r="E19" s="68">
        <v>10459782</v>
      </c>
      <c r="F19" s="81">
        <f t="shared" si="0"/>
        <v>10618993</v>
      </c>
      <c r="G19" s="60">
        <v>131957</v>
      </c>
      <c r="H19" s="61">
        <v>131957</v>
      </c>
      <c r="I19" s="61">
        <v>131957</v>
      </c>
      <c r="J19" s="73">
        <v>131957</v>
      </c>
      <c r="K19" s="88">
        <f t="shared" si="11"/>
        <v>131957</v>
      </c>
      <c r="L19" s="70">
        <f t="shared" si="12"/>
        <v>218910514788</v>
      </c>
      <c r="M19" s="71">
        <f t="shared" si="13"/>
        <v>198657883710</v>
      </c>
      <c r="N19" s="72">
        <f t="shared" si="14"/>
        <v>219744889296</v>
      </c>
      <c r="O19" s="72">
        <f t="shared" si="15"/>
        <v>247196028006</v>
      </c>
      <c r="P19" s="89">
        <f t="shared" si="1"/>
        <v>221866267004</v>
      </c>
      <c r="Q19" s="60">
        <v>20412</v>
      </c>
      <c r="R19" s="61">
        <v>18534</v>
      </c>
      <c r="S19" s="62">
        <v>20578</v>
      </c>
      <c r="T19" s="62">
        <v>23633</v>
      </c>
      <c r="U19" s="87">
        <f t="shared" si="2"/>
        <v>20789.25</v>
      </c>
      <c r="V19" s="60">
        <f t="shared" si="3"/>
        <v>22094.605249919998</v>
      </c>
      <c r="W19" s="61">
        <f t="shared" si="4"/>
        <v>19668.429071999999</v>
      </c>
      <c r="X19" s="62">
        <f t="shared" si="5"/>
        <v>21409.351200000001</v>
      </c>
      <c r="Y19" s="62">
        <f t="shared" si="6"/>
        <v>24105.66</v>
      </c>
      <c r="Z19" s="87">
        <f t="shared" si="7"/>
        <v>21727.813424000004</v>
      </c>
      <c r="AA19" s="91">
        <f t="shared" si="8"/>
        <v>0.63661149293588393</v>
      </c>
      <c r="AB19" s="17">
        <f t="shared" si="16"/>
        <v>1</v>
      </c>
      <c r="AC19" s="16">
        <f t="shared" si="17"/>
        <v>10618993</v>
      </c>
      <c r="AD19" s="15">
        <f t="shared" si="18"/>
        <v>131957</v>
      </c>
      <c r="AE19" s="14">
        <f t="shared" si="19"/>
        <v>221866267004</v>
      </c>
      <c r="AF19" s="5">
        <f t="shared" si="20"/>
        <v>21727.813424000004</v>
      </c>
      <c r="AG19" s="155"/>
      <c r="AH19" s="11">
        <f t="shared" si="21"/>
        <v>6.2449424352443619E-2</v>
      </c>
      <c r="AI19" s="10">
        <f t="shared" si="22"/>
        <v>7.0426470366118696E-2</v>
      </c>
      <c r="AJ19" s="13">
        <f t="shared" si="23"/>
        <v>0</v>
      </c>
      <c r="AK19" s="12">
        <f t="shared" si="24"/>
        <v>6.6437947359281158E-2</v>
      </c>
      <c r="AL19" s="155"/>
      <c r="AM19" s="11">
        <f t="shared" si="25"/>
        <v>0.86263897873436268</v>
      </c>
      <c r="AN19" s="10">
        <f t="shared" si="26"/>
        <v>0.13736102126563732</v>
      </c>
      <c r="AO19" s="9">
        <f t="shared" si="27"/>
        <v>4.5787007088545773E-2</v>
      </c>
      <c r="AP19" s="8">
        <f t="shared" si="28"/>
        <v>6.9479942125968988E-2</v>
      </c>
      <c r="AQ19" s="7">
        <f t="shared" si="9"/>
        <v>7.0305383257027898E-2</v>
      </c>
      <c r="AR19" s="155"/>
      <c r="AS19" s="6">
        <f t="shared" si="29"/>
        <v>751956773.72028089</v>
      </c>
      <c r="AT19" s="5">
        <f t="shared" si="30"/>
        <v>5263697416.0419664</v>
      </c>
      <c r="AU19" s="4">
        <f t="shared" si="10"/>
        <v>7.0305383257027912E-2</v>
      </c>
      <c r="AV19" s="3"/>
    </row>
    <row r="20" spans="1:48" x14ac:dyDescent="0.3">
      <c r="A20" s="18" t="s">
        <v>18</v>
      </c>
      <c r="B20" s="66">
        <v>46918951</v>
      </c>
      <c r="C20" s="67">
        <v>47318050</v>
      </c>
      <c r="D20" s="68">
        <v>47400798</v>
      </c>
      <c r="E20" s="68">
        <v>47486843</v>
      </c>
      <c r="F20" s="81">
        <f t="shared" si="0"/>
        <v>47401897</v>
      </c>
      <c r="G20" s="60">
        <v>505944</v>
      </c>
      <c r="H20" s="61">
        <v>505944</v>
      </c>
      <c r="I20" s="61">
        <v>505944</v>
      </c>
      <c r="J20" s="73">
        <v>505944</v>
      </c>
      <c r="K20" s="88">
        <f t="shared" si="11"/>
        <v>505944</v>
      </c>
      <c r="L20" s="70">
        <f t="shared" si="12"/>
        <v>1340380592168</v>
      </c>
      <c r="M20" s="71">
        <f t="shared" si="13"/>
        <v>1182856613900</v>
      </c>
      <c r="N20" s="72">
        <f t="shared" si="14"/>
        <v>1319922621108</v>
      </c>
      <c r="O20" s="72">
        <f t="shared" si="15"/>
        <v>1449678343104</v>
      </c>
      <c r="P20" s="89">
        <f t="shared" si="1"/>
        <v>1317485859370.6667</v>
      </c>
      <c r="Q20" s="60">
        <v>28568</v>
      </c>
      <c r="R20" s="61">
        <v>24998</v>
      </c>
      <c r="S20" s="62">
        <v>27846</v>
      </c>
      <c r="T20" s="62">
        <v>30528</v>
      </c>
      <c r="U20" s="87">
        <f t="shared" si="2"/>
        <v>27985</v>
      </c>
      <c r="V20" s="60">
        <f t="shared" si="3"/>
        <v>30922.92194688</v>
      </c>
      <c r="W20" s="61">
        <f t="shared" si="4"/>
        <v>26528.077583999999</v>
      </c>
      <c r="X20" s="62">
        <f t="shared" si="5"/>
        <v>28970.9784</v>
      </c>
      <c r="Y20" s="62">
        <f t="shared" si="6"/>
        <v>31138.560000000001</v>
      </c>
      <c r="Z20" s="87">
        <f t="shared" si="7"/>
        <v>28879.205328</v>
      </c>
      <c r="AA20" s="91">
        <f t="shared" si="8"/>
        <v>0.84614285201623562</v>
      </c>
      <c r="AB20" s="17">
        <f t="shared" si="16"/>
        <v>1</v>
      </c>
      <c r="AC20" s="16">
        <f t="shared" si="17"/>
        <v>47401897</v>
      </c>
      <c r="AD20" s="15">
        <f t="shared" si="18"/>
        <v>505944</v>
      </c>
      <c r="AE20" s="14">
        <f t="shared" si="19"/>
        <v>1317485859370.6667</v>
      </c>
      <c r="AF20" s="5">
        <f t="shared" si="20"/>
        <v>28879.205328</v>
      </c>
      <c r="AG20" s="155"/>
      <c r="AH20" s="11">
        <f t="shared" si="21"/>
        <v>0.27876665714572219</v>
      </c>
      <c r="AI20" s="10">
        <f t="shared" si="22"/>
        <v>0.27002622159427359</v>
      </c>
      <c r="AJ20" s="13">
        <f t="shared" si="23"/>
        <v>0</v>
      </c>
      <c r="AK20" s="12">
        <f t="shared" si="24"/>
        <v>0.27439643936999791</v>
      </c>
      <c r="AL20" s="155"/>
      <c r="AM20" s="11">
        <f t="shared" si="25"/>
        <v>1.1465639779145169</v>
      </c>
      <c r="AN20" s="10">
        <f t="shared" si="26"/>
        <v>-0.14656397791451692</v>
      </c>
      <c r="AO20" s="9">
        <f t="shared" si="27"/>
        <v>-4.8854659304838968E-2</v>
      </c>
      <c r="AP20" s="8">
        <f t="shared" si="28"/>
        <v>0.26099089481011578</v>
      </c>
      <c r="AQ20" s="7">
        <f t="shared" si="9"/>
        <v>0.26409153958350312</v>
      </c>
      <c r="AR20" s="155"/>
      <c r="AS20" s="6">
        <f t="shared" si="29"/>
        <v>2824611898.4378309</v>
      </c>
      <c r="AT20" s="5">
        <f t="shared" si="30"/>
        <v>19772283289.064816</v>
      </c>
      <c r="AU20" s="4">
        <f t="shared" si="10"/>
        <v>0.26409153958350318</v>
      </c>
      <c r="AV20" s="3"/>
    </row>
    <row r="21" spans="1:48" x14ac:dyDescent="0.3">
      <c r="A21" s="18" t="s">
        <v>17</v>
      </c>
      <c r="B21" s="66">
        <v>67290471</v>
      </c>
      <c r="C21" s="67">
        <v>67473651</v>
      </c>
      <c r="D21" s="68">
        <v>67728568</v>
      </c>
      <c r="E21" s="68">
        <v>67957053</v>
      </c>
      <c r="F21" s="81">
        <f t="shared" si="0"/>
        <v>67719757.333333328</v>
      </c>
      <c r="G21" s="60">
        <v>633186.6</v>
      </c>
      <c r="H21" s="61">
        <v>633186.6</v>
      </c>
      <c r="I21" s="61">
        <v>633186.6</v>
      </c>
      <c r="J21" s="73">
        <v>633186.6</v>
      </c>
      <c r="K21" s="88">
        <f t="shared" si="11"/>
        <v>633186.6</v>
      </c>
      <c r="L21" s="70">
        <f t="shared" si="12"/>
        <v>2291240537550</v>
      </c>
      <c r="M21" s="71">
        <f t="shared" si="13"/>
        <v>2150047889115</v>
      </c>
      <c r="N21" s="72">
        <f t="shared" si="14"/>
        <v>2349436295352</v>
      </c>
      <c r="O21" s="72">
        <f t="shared" si="15"/>
        <v>2469015649596</v>
      </c>
      <c r="P21" s="89">
        <f t="shared" si="1"/>
        <v>2322833278021</v>
      </c>
      <c r="Q21" s="60">
        <v>34050</v>
      </c>
      <c r="R21" s="61">
        <v>31865</v>
      </c>
      <c r="S21" s="62">
        <v>34689</v>
      </c>
      <c r="T21" s="62">
        <v>36332</v>
      </c>
      <c r="U21" s="87">
        <f t="shared" si="2"/>
        <v>34234</v>
      </c>
      <c r="V21" s="60">
        <f t="shared" si="3"/>
        <v>36856.815047999997</v>
      </c>
      <c r="W21" s="61">
        <f t="shared" si="4"/>
        <v>33815.392919999998</v>
      </c>
      <c r="X21" s="62">
        <f t="shared" si="5"/>
        <v>36090.435599999997</v>
      </c>
      <c r="Y21" s="62">
        <f t="shared" si="6"/>
        <v>37058.639999999999</v>
      </c>
      <c r="Z21" s="87">
        <f t="shared" si="7"/>
        <v>35654.822840000001</v>
      </c>
      <c r="AA21" s="91">
        <f t="shared" si="8"/>
        <v>1.0446642538574502</v>
      </c>
      <c r="AB21" s="17">
        <f t="shared" si="16"/>
        <v>0</v>
      </c>
      <c r="AC21" s="16">
        <f t="shared" si="17"/>
        <v>0</v>
      </c>
      <c r="AD21" s="15">
        <f t="shared" si="18"/>
        <v>0</v>
      </c>
      <c r="AE21" s="14">
        <f t="shared" si="19"/>
        <v>0</v>
      </c>
      <c r="AF21" s="5">
        <f t="shared" si="20"/>
        <v>0</v>
      </c>
      <c r="AG21" s="155"/>
      <c r="AH21" s="11">
        <f t="shared" si="21"/>
        <v>0</v>
      </c>
      <c r="AI21" s="10">
        <f t="shared" si="22"/>
        <v>0</v>
      </c>
      <c r="AJ21" s="13">
        <f t="shared" si="23"/>
        <v>0</v>
      </c>
      <c r="AK21" s="12">
        <f t="shared" si="24"/>
        <v>0</v>
      </c>
      <c r="AL21" s="155"/>
      <c r="AM21" s="11">
        <f t="shared" si="25"/>
        <v>0</v>
      </c>
      <c r="AN21" s="10">
        <f t="shared" si="26"/>
        <v>0</v>
      </c>
      <c r="AO21" s="9">
        <f t="shared" si="27"/>
        <v>0</v>
      </c>
      <c r="AP21" s="8">
        <f t="shared" si="28"/>
        <v>0</v>
      </c>
      <c r="AQ21" s="7">
        <f t="shared" si="9"/>
        <v>0</v>
      </c>
      <c r="AR21" s="155"/>
      <c r="AS21" s="6">
        <f t="shared" si="29"/>
        <v>0</v>
      </c>
      <c r="AT21" s="5">
        <f t="shared" si="30"/>
        <v>0</v>
      </c>
      <c r="AU21" s="4">
        <f t="shared" si="10"/>
        <v>0</v>
      </c>
      <c r="AV21" s="3"/>
    </row>
    <row r="22" spans="1:48" x14ac:dyDescent="0.3">
      <c r="A22" s="18" t="s">
        <v>16</v>
      </c>
      <c r="B22" s="66">
        <v>3968676</v>
      </c>
      <c r="C22" s="67">
        <v>3933511</v>
      </c>
      <c r="D22" s="68">
        <v>3893026</v>
      </c>
      <c r="E22" s="68">
        <v>3862305</v>
      </c>
      <c r="F22" s="81">
        <f t="shared" si="0"/>
        <v>3896280.6666666665</v>
      </c>
      <c r="G22" s="60">
        <v>56594</v>
      </c>
      <c r="H22" s="61">
        <v>56594</v>
      </c>
      <c r="I22" s="61">
        <v>56594</v>
      </c>
      <c r="J22" s="73">
        <v>56594</v>
      </c>
      <c r="K22" s="88">
        <f t="shared" si="11"/>
        <v>56594</v>
      </c>
      <c r="L22" s="70">
        <f t="shared" si="12"/>
        <v>83866061232</v>
      </c>
      <c r="M22" s="71">
        <f t="shared" si="13"/>
        <v>77800914069</v>
      </c>
      <c r="N22" s="72">
        <f t="shared" si="14"/>
        <v>88764885826</v>
      </c>
      <c r="O22" s="72">
        <f t="shared" si="15"/>
        <v>99755613540</v>
      </c>
      <c r="P22" s="89">
        <f t="shared" si="1"/>
        <v>88773804478.333328</v>
      </c>
      <c r="Q22" s="60">
        <v>21132</v>
      </c>
      <c r="R22" s="61">
        <v>19779</v>
      </c>
      <c r="S22" s="62">
        <v>22801</v>
      </c>
      <c r="T22" s="62">
        <v>25828</v>
      </c>
      <c r="U22" s="87">
        <f t="shared" si="2"/>
        <v>22385</v>
      </c>
      <c r="V22" s="60">
        <f t="shared" si="3"/>
        <v>22873.95640512</v>
      </c>
      <c r="W22" s="61">
        <f t="shared" si="4"/>
        <v>20989.633031999998</v>
      </c>
      <c r="X22" s="62">
        <f t="shared" si="5"/>
        <v>23722.160400000001</v>
      </c>
      <c r="Y22" s="62">
        <f t="shared" si="6"/>
        <v>26344.560000000001</v>
      </c>
      <c r="Z22" s="87">
        <f t="shared" si="7"/>
        <v>23685.451144000002</v>
      </c>
      <c r="AA22" s="91">
        <f t="shared" si="8"/>
        <v>0.69396906717665952</v>
      </c>
      <c r="AB22" s="17">
        <f t="shared" si="16"/>
        <v>1</v>
      </c>
      <c r="AC22" s="16">
        <f t="shared" si="17"/>
        <v>3896280.6666666665</v>
      </c>
      <c r="AD22" s="15">
        <f t="shared" si="18"/>
        <v>56594</v>
      </c>
      <c r="AE22" s="14">
        <f t="shared" si="19"/>
        <v>88773804478.333328</v>
      </c>
      <c r="AF22" s="5">
        <f t="shared" si="20"/>
        <v>23685.451144000002</v>
      </c>
      <c r="AG22" s="155"/>
      <c r="AH22" s="11">
        <f t="shared" si="21"/>
        <v>2.2913706106491318E-2</v>
      </c>
      <c r="AI22" s="10">
        <f t="shared" si="22"/>
        <v>3.020465503080641E-2</v>
      </c>
      <c r="AJ22" s="13">
        <f t="shared" si="23"/>
        <v>0</v>
      </c>
      <c r="AK22" s="12">
        <f t="shared" si="24"/>
        <v>2.6559180568648866E-2</v>
      </c>
      <c r="AL22" s="155"/>
      <c r="AM22" s="11">
        <f t="shared" si="25"/>
        <v>0.94036123134020155</v>
      </c>
      <c r="AN22" s="10">
        <f t="shared" si="26"/>
        <v>5.9638768659798447E-2</v>
      </c>
      <c r="AO22" s="9">
        <f t="shared" si="27"/>
        <v>1.9879589553266148E-2</v>
      </c>
      <c r="AP22" s="8">
        <f t="shared" si="28"/>
        <v>2.7087166177224686E-2</v>
      </c>
      <c r="AQ22" s="7">
        <f t="shared" si="9"/>
        <v>2.7408969281867056E-2</v>
      </c>
      <c r="AR22" s="155"/>
      <c r="AS22" s="6">
        <f t="shared" si="29"/>
        <v>293154793.52188545</v>
      </c>
      <c r="AT22" s="5">
        <f t="shared" si="30"/>
        <v>2052083554.6531982</v>
      </c>
      <c r="AU22" s="4">
        <f t="shared" si="10"/>
        <v>2.7408969281867063E-2</v>
      </c>
      <c r="AV22" s="3"/>
    </row>
    <row r="23" spans="1:48" x14ac:dyDescent="0.3">
      <c r="A23" s="18" t="s">
        <v>15</v>
      </c>
      <c r="B23" s="66">
        <v>59816673</v>
      </c>
      <c r="C23" s="67">
        <v>59641488</v>
      </c>
      <c r="D23" s="68">
        <v>59236213</v>
      </c>
      <c r="E23" s="68">
        <v>59030133</v>
      </c>
      <c r="F23" s="81">
        <f t="shared" si="0"/>
        <v>59302611.333333336</v>
      </c>
      <c r="G23" s="60">
        <v>302073</v>
      </c>
      <c r="H23" s="61">
        <v>302073</v>
      </c>
      <c r="I23" s="61">
        <v>302073</v>
      </c>
      <c r="J23" s="73">
        <v>302073</v>
      </c>
      <c r="K23" s="88">
        <f t="shared" si="11"/>
        <v>302073</v>
      </c>
      <c r="L23" s="70">
        <f t="shared" si="12"/>
        <v>1825604859960</v>
      </c>
      <c r="M23" s="71">
        <f t="shared" si="13"/>
        <v>1708012933344</v>
      </c>
      <c r="N23" s="72">
        <f t="shared" si="14"/>
        <v>1893367076119</v>
      </c>
      <c r="O23" s="72">
        <f t="shared" si="15"/>
        <v>2053776387336</v>
      </c>
      <c r="P23" s="89">
        <f t="shared" si="1"/>
        <v>1885052132266.3333</v>
      </c>
      <c r="Q23" s="60">
        <v>30520</v>
      </c>
      <c r="R23" s="61">
        <v>28638</v>
      </c>
      <c r="S23" s="62">
        <v>31963</v>
      </c>
      <c r="T23" s="62">
        <v>34792</v>
      </c>
      <c r="U23" s="87">
        <f t="shared" si="2"/>
        <v>31478.25</v>
      </c>
      <c r="V23" s="60">
        <f t="shared" si="3"/>
        <v>33035.829523200002</v>
      </c>
      <c r="W23" s="61">
        <f t="shared" si="4"/>
        <v>30390.874703999998</v>
      </c>
      <c r="X23" s="62">
        <f t="shared" si="5"/>
        <v>33254.305200000003</v>
      </c>
      <c r="Y23" s="62">
        <f t="shared" si="6"/>
        <v>35487.840000000004</v>
      </c>
      <c r="Z23" s="87">
        <f t="shared" si="7"/>
        <v>33044.339968000008</v>
      </c>
      <c r="AA23" s="91">
        <f t="shared" si="8"/>
        <v>0.96817872049992348</v>
      </c>
      <c r="AB23" s="17">
        <f t="shared" si="16"/>
        <v>0</v>
      </c>
      <c r="AC23" s="16">
        <f t="shared" si="17"/>
        <v>0</v>
      </c>
      <c r="AD23" s="15">
        <f t="shared" si="18"/>
        <v>0</v>
      </c>
      <c r="AE23" s="14">
        <f t="shared" si="19"/>
        <v>0</v>
      </c>
      <c r="AF23" s="5">
        <f t="shared" si="20"/>
        <v>0</v>
      </c>
      <c r="AG23" s="155"/>
      <c r="AH23" s="11">
        <f t="shared" si="21"/>
        <v>0</v>
      </c>
      <c r="AI23" s="10">
        <f t="shared" si="22"/>
        <v>0</v>
      </c>
      <c r="AJ23" s="13">
        <f t="shared" si="23"/>
        <v>0</v>
      </c>
      <c r="AK23" s="12">
        <f t="shared" si="24"/>
        <v>0</v>
      </c>
      <c r="AL23" s="155"/>
      <c r="AM23" s="11">
        <f t="shared" si="25"/>
        <v>0</v>
      </c>
      <c r="AN23" s="10">
        <f t="shared" si="26"/>
        <v>0</v>
      </c>
      <c r="AO23" s="9">
        <f t="shared" si="27"/>
        <v>0</v>
      </c>
      <c r="AP23" s="8">
        <f t="shared" si="28"/>
        <v>0</v>
      </c>
      <c r="AQ23" s="7">
        <f t="shared" si="9"/>
        <v>0</v>
      </c>
      <c r="AR23" s="155"/>
      <c r="AS23" s="6">
        <f t="shared" si="29"/>
        <v>0</v>
      </c>
      <c r="AT23" s="5">
        <f t="shared" si="30"/>
        <v>0</v>
      </c>
      <c r="AU23" s="4">
        <f t="shared" si="10"/>
        <v>0</v>
      </c>
      <c r="AV23" s="3"/>
    </row>
    <row r="24" spans="1:48" x14ac:dyDescent="0.3">
      <c r="A24" s="18" t="s">
        <v>14</v>
      </c>
      <c r="B24" s="66">
        <v>875899</v>
      </c>
      <c r="C24" s="67">
        <v>888005</v>
      </c>
      <c r="D24" s="68">
        <v>896007</v>
      </c>
      <c r="E24" s="68">
        <v>904705</v>
      </c>
      <c r="F24" s="81">
        <f t="shared" si="0"/>
        <v>896239</v>
      </c>
      <c r="G24" s="60">
        <v>9251</v>
      </c>
      <c r="H24" s="61">
        <v>9251</v>
      </c>
      <c r="I24" s="61">
        <v>9251</v>
      </c>
      <c r="J24" s="73">
        <v>9251</v>
      </c>
      <c r="K24" s="88">
        <f t="shared" si="11"/>
        <v>9251</v>
      </c>
      <c r="L24" s="70">
        <f t="shared" si="12"/>
        <v>24124886157</v>
      </c>
      <c r="M24" s="71">
        <f t="shared" si="13"/>
        <v>22618375355</v>
      </c>
      <c r="N24" s="72">
        <f t="shared" si="14"/>
        <v>25051459713</v>
      </c>
      <c r="O24" s="72">
        <f t="shared" si="15"/>
        <v>27989763290</v>
      </c>
      <c r="P24" s="89">
        <f t="shared" si="1"/>
        <v>25219866119.333332</v>
      </c>
      <c r="Q24" s="60">
        <v>27543</v>
      </c>
      <c r="R24" s="61">
        <v>25471</v>
      </c>
      <c r="S24" s="62">
        <v>27959</v>
      </c>
      <c r="T24" s="62">
        <v>30938</v>
      </c>
      <c r="U24" s="87">
        <f t="shared" si="2"/>
        <v>27977.75</v>
      </c>
      <c r="V24" s="60">
        <f t="shared" si="3"/>
        <v>29813.428982879999</v>
      </c>
      <c r="W24" s="61">
        <f t="shared" si="4"/>
        <v>27030.028967999999</v>
      </c>
      <c r="X24" s="62">
        <f t="shared" si="5"/>
        <v>29088.543600000001</v>
      </c>
      <c r="Y24" s="62">
        <f t="shared" si="6"/>
        <v>31556.760000000002</v>
      </c>
      <c r="Z24" s="87">
        <f t="shared" si="7"/>
        <v>29225.110856000003</v>
      </c>
      <c r="AA24" s="91">
        <f t="shared" si="8"/>
        <v>0.85627767001645017</v>
      </c>
      <c r="AB24" s="17">
        <f t="shared" si="16"/>
        <v>1</v>
      </c>
      <c r="AC24" s="16">
        <f t="shared" si="17"/>
        <v>896239</v>
      </c>
      <c r="AD24" s="15">
        <f t="shared" si="18"/>
        <v>9251</v>
      </c>
      <c r="AE24" s="14">
        <f t="shared" si="19"/>
        <v>25219866119.333332</v>
      </c>
      <c r="AF24" s="5">
        <f t="shared" si="20"/>
        <v>29225.110856000003</v>
      </c>
      <c r="AG24" s="155"/>
      <c r="AH24" s="11">
        <f t="shared" si="21"/>
        <v>5.2707078375708238E-3</v>
      </c>
      <c r="AI24" s="10">
        <f t="shared" si="22"/>
        <v>4.9373301708659952E-3</v>
      </c>
      <c r="AJ24" s="13">
        <f t="shared" si="23"/>
        <v>0</v>
      </c>
      <c r="AK24" s="12">
        <f t="shared" si="24"/>
        <v>5.1040190042184099E-3</v>
      </c>
      <c r="AL24" s="155"/>
      <c r="AM24" s="11">
        <f t="shared" si="25"/>
        <v>1.1602971403634772</v>
      </c>
      <c r="AN24" s="10">
        <f t="shared" si="26"/>
        <v>-0.1602971403634772</v>
      </c>
      <c r="AO24" s="9">
        <f t="shared" si="27"/>
        <v>-5.3432380121159063E-2</v>
      </c>
      <c r="AP24" s="8">
        <f t="shared" si="28"/>
        <v>4.8312991206393924E-3</v>
      </c>
      <c r="AQ24" s="7">
        <f t="shared" si="9"/>
        <v>4.8886963044682766E-3</v>
      </c>
      <c r="AR24" s="155"/>
      <c r="AS24" s="6">
        <f t="shared" si="29"/>
        <v>52287437.042578876</v>
      </c>
      <c r="AT24" s="5">
        <f t="shared" si="30"/>
        <v>366012059.29805213</v>
      </c>
      <c r="AU24" s="4">
        <f t="shared" si="10"/>
        <v>4.8886963044682775E-3</v>
      </c>
      <c r="AV24" s="3"/>
    </row>
    <row r="25" spans="1:48" x14ac:dyDescent="0.3">
      <c r="A25" s="18" t="s">
        <v>13</v>
      </c>
      <c r="B25" s="66">
        <v>1919968</v>
      </c>
      <c r="C25" s="67">
        <v>1907675</v>
      </c>
      <c r="D25" s="68">
        <v>1893223</v>
      </c>
      <c r="E25" s="68">
        <v>1875757</v>
      </c>
      <c r="F25" s="81">
        <f t="shared" si="0"/>
        <v>1892218.3333333333</v>
      </c>
      <c r="G25" s="60">
        <v>64573</v>
      </c>
      <c r="H25" s="61">
        <v>64573</v>
      </c>
      <c r="I25" s="61">
        <v>64573</v>
      </c>
      <c r="J25" s="73">
        <v>64573</v>
      </c>
      <c r="K25" s="88">
        <f t="shared" si="11"/>
        <v>64573</v>
      </c>
      <c r="L25" s="70">
        <f t="shared" si="12"/>
        <v>41058515680</v>
      </c>
      <c r="M25" s="71">
        <f t="shared" si="13"/>
        <v>41152365100</v>
      </c>
      <c r="N25" s="72">
        <f t="shared" si="14"/>
        <v>43243106543</v>
      </c>
      <c r="O25" s="72">
        <f t="shared" si="15"/>
        <v>47666736884</v>
      </c>
      <c r="P25" s="89">
        <f t="shared" si="1"/>
        <v>44020736175.666664</v>
      </c>
      <c r="Q25" s="60">
        <v>21385</v>
      </c>
      <c r="R25" s="61">
        <v>21572</v>
      </c>
      <c r="S25" s="62">
        <v>22841</v>
      </c>
      <c r="T25" s="62">
        <v>25412</v>
      </c>
      <c r="U25" s="87">
        <f t="shared" si="2"/>
        <v>22802.5</v>
      </c>
      <c r="V25" s="60">
        <f t="shared" si="3"/>
        <v>23147.811741599999</v>
      </c>
      <c r="W25" s="61">
        <f t="shared" si="4"/>
        <v>22892.378976</v>
      </c>
      <c r="X25" s="62">
        <f t="shared" si="5"/>
        <v>23763.776399999999</v>
      </c>
      <c r="Y25" s="62">
        <f t="shared" si="6"/>
        <v>25920.240000000002</v>
      </c>
      <c r="Z25" s="87">
        <f t="shared" si="7"/>
        <v>24192.131792</v>
      </c>
      <c r="AA25" s="91">
        <f t="shared" si="8"/>
        <v>0.70881449674062602</v>
      </c>
      <c r="AB25" s="17">
        <f t="shared" si="16"/>
        <v>1</v>
      </c>
      <c r="AC25" s="16">
        <f t="shared" si="17"/>
        <v>1892218.3333333333</v>
      </c>
      <c r="AD25" s="15">
        <f t="shared" si="18"/>
        <v>64573</v>
      </c>
      <c r="AE25" s="14">
        <f t="shared" si="19"/>
        <v>44020736175.666664</v>
      </c>
      <c r="AF25" s="5">
        <f t="shared" si="20"/>
        <v>24192.131792</v>
      </c>
      <c r="AG25" s="155"/>
      <c r="AH25" s="11">
        <f t="shared" si="21"/>
        <v>1.1127980371190276E-2</v>
      </c>
      <c r="AI25" s="10">
        <f t="shared" si="22"/>
        <v>3.4463108974524904E-2</v>
      </c>
      <c r="AJ25" s="13">
        <f t="shared" si="23"/>
        <v>0</v>
      </c>
      <c r="AK25" s="12">
        <f t="shared" si="24"/>
        <v>2.279554467285759E-2</v>
      </c>
      <c r="AL25" s="155"/>
      <c r="AM25" s="11">
        <f t="shared" si="25"/>
        <v>0.9604774974460395</v>
      </c>
      <c r="AN25" s="10">
        <f t="shared" si="26"/>
        <v>3.9522502553960503E-2</v>
      </c>
      <c r="AO25" s="9">
        <f t="shared" si="27"/>
        <v>1.3174167517986834E-2</v>
      </c>
      <c r="AP25" s="8">
        <f t="shared" si="28"/>
        <v>2.3095856997041569E-2</v>
      </c>
      <c r="AQ25" s="7">
        <f t="shared" si="9"/>
        <v>2.3370242233112272E-2</v>
      </c>
      <c r="AR25" s="155"/>
      <c r="AS25" s="6">
        <f t="shared" si="29"/>
        <v>249958269.7163645</v>
      </c>
      <c r="AT25" s="5">
        <f t="shared" si="30"/>
        <v>1749707888.0145516</v>
      </c>
      <c r="AU25" s="4">
        <f t="shared" si="10"/>
        <v>2.3370242233112279E-2</v>
      </c>
      <c r="AV25" s="3"/>
    </row>
    <row r="26" spans="1:48" x14ac:dyDescent="0.3">
      <c r="A26" s="18" t="s">
        <v>12</v>
      </c>
      <c r="B26" s="66">
        <v>2812200</v>
      </c>
      <c r="C26" s="67">
        <v>2809977</v>
      </c>
      <c r="D26" s="68">
        <v>2810761</v>
      </c>
      <c r="E26" s="68">
        <v>2805998</v>
      </c>
      <c r="F26" s="81">
        <f t="shared" si="0"/>
        <v>2808912</v>
      </c>
      <c r="G26" s="60">
        <v>65286</v>
      </c>
      <c r="H26" s="61">
        <v>65286</v>
      </c>
      <c r="I26" s="61">
        <v>65286</v>
      </c>
      <c r="J26" s="73">
        <v>65286</v>
      </c>
      <c r="K26" s="88">
        <f t="shared" si="11"/>
        <v>65286</v>
      </c>
      <c r="L26" s="70">
        <f t="shared" si="12"/>
        <v>71767344000</v>
      </c>
      <c r="M26" s="71">
        <f t="shared" si="13"/>
        <v>71873591706</v>
      </c>
      <c r="N26" s="72">
        <f t="shared" si="14"/>
        <v>79125732911</v>
      </c>
      <c r="O26" s="72">
        <f t="shared" si="15"/>
        <v>85787776854</v>
      </c>
      <c r="P26" s="89">
        <f t="shared" si="1"/>
        <v>78929033823.666672</v>
      </c>
      <c r="Q26" s="60">
        <v>25520</v>
      </c>
      <c r="R26" s="61">
        <v>25578</v>
      </c>
      <c r="S26" s="62">
        <v>28151</v>
      </c>
      <c r="T26" s="62">
        <v>30573</v>
      </c>
      <c r="U26" s="87">
        <f t="shared" si="2"/>
        <v>27455.5</v>
      </c>
      <c r="V26" s="60">
        <f t="shared" si="3"/>
        <v>27623.6687232</v>
      </c>
      <c r="W26" s="61">
        <f t="shared" si="4"/>
        <v>27143.578223999997</v>
      </c>
      <c r="X26" s="62">
        <f t="shared" si="5"/>
        <v>29288.3004</v>
      </c>
      <c r="Y26" s="62">
        <f t="shared" si="6"/>
        <v>31184.46</v>
      </c>
      <c r="Z26" s="87">
        <f t="shared" si="7"/>
        <v>29205.446207999998</v>
      </c>
      <c r="AA26" s="91">
        <f t="shared" si="8"/>
        <v>0.85570150799420475</v>
      </c>
      <c r="AB26" s="17">
        <f t="shared" si="16"/>
        <v>1</v>
      </c>
      <c r="AC26" s="16">
        <f t="shared" si="17"/>
        <v>2808912</v>
      </c>
      <c r="AD26" s="15">
        <f t="shared" si="18"/>
        <v>65286</v>
      </c>
      <c r="AE26" s="14">
        <f t="shared" si="19"/>
        <v>78929033823.666672</v>
      </c>
      <c r="AF26" s="5">
        <f t="shared" si="20"/>
        <v>29205.446207999998</v>
      </c>
      <c r="AG26" s="155"/>
      <c r="AH26" s="11">
        <f t="shared" si="21"/>
        <v>1.6518980420899713E-2</v>
      </c>
      <c r="AI26" s="10">
        <f t="shared" si="22"/>
        <v>3.4843642582981012E-2</v>
      </c>
      <c r="AJ26" s="13">
        <f t="shared" si="23"/>
        <v>0</v>
      </c>
      <c r="AK26" s="12">
        <f t="shared" si="24"/>
        <v>2.5681311501940363E-2</v>
      </c>
      <c r="AL26" s="155"/>
      <c r="AM26" s="11">
        <f t="shared" si="25"/>
        <v>1.1595164133047131</v>
      </c>
      <c r="AN26" s="10">
        <f t="shared" si="26"/>
        <v>-0.15951641330471311</v>
      </c>
      <c r="AO26" s="9">
        <f t="shared" si="27"/>
        <v>-5.3172137768237704E-2</v>
      </c>
      <c r="AP26" s="8">
        <f t="shared" si="28"/>
        <v>2.4315781268690162E-2</v>
      </c>
      <c r="AQ26" s="7">
        <f t="shared" si="9"/>
        <v>2.4604659546058602E-2</v>
      </c>
      <c r="AR26" s="155"/>
      <c r="AS26" s="6">
        <f t="shared" si="29"/>
        <v>263161077.48250797</v>
      </c>
      <c r="AT26" s="5">
        <f t="shared" si="30"/>
        <v>1842127542.3775558</v>
      </c>
      <c r="AU26" s="4">
        <f t="shared" si="10"/>
        <v>2.4604659546058609E-2</v>
      </c>
      <c r="AV26" s="3"/>
    </row>
    <row r="27" spans="1:48" x14ac:dyDescent="0.3">
      <c r="A27" s="18" t="s">
        <v>11</v>
      </c>
      <c r="B27" s="66">
        <v>613894</v>
      </c>
      <c r="C27" s="67">
        <v>626108</v>
      </c>
      <c r="D27" s="68">
        <v>634730</v>
      </c>
      <c r="E27" s="68">
        <v>645397</v>
      </c>
      <c r="F27" s="81">
        <f t="shared" si="0"/>
        <v>635411.66666666663</v>
      </c>
      <c r="G27" s="60">
        <v>2586</v>
      </c>
      <c r="H27" s="61">
        <v>2586</v>
      </c>
      <c r="I27" s="61">
        <v>2586</v>
      </c>
      <c r="J27" s="73">
        <v>2586</v>
      </c>
      <c r="K27" s="88">
        <f t="shared" si="11"/>
        <v>2586</v>
      </c>
      <c r="L27" s="70">
        <f t="shared" si="12"/>
        <v>33266301966</v>
      </c>
      <c r="M27" s="71">
        <f t="shared" si="13"/>
        <v>34367068120</v>
      </c>
      <c r="N27" s="72">
        <f t="shared" si="14"/>
        <v>37928925880</v>
      </c>
      <c r="O27" s="72">
        <f t="shared" si="15"/>
        <v>39600269126</v>
      </c>
      <c r="P27" s="89">
        <f t="shared" si="1"/>
        <v>37298754375.333336</v>
      </c>
      <c r="Q27" s="60">
        <v>54189</v>
      </c>
      <c r="R27" s="61">
        <v>54890</v>
      </c>
      <c r="S27" s="62">
        <v>59756</v>
      </c>
      <c r="T27" s="62">
        <v>61358</v>
      </c>
      <c r="U27" s="87">
        <f t="shared" si="2"/>
        <v>57548.25</v>
      </c>
      <c r="V27" s="60">
        <f t="shared" si="3"/>
        <v>58655.916318240001</v>
      </c>
      <c r="W27" s="61">
        <f t="shared" si="4"/>
        <v>58249.707119999999</v>
      </c>
      <c r="X27" s="62">
        <f t="shared" si="5"/>
        <v>62170.142399999997</v>
      </c>
      <c r="Y27" s="62">
        <f t="shared" si="6"/>
        <v>62585.16</v>
      </c>
      <c r="Z27" s="87">
        <f t="shared" si="7"/>
        <v>61001.669839999995</v>
      </c>
      <c r="AA27" s="91">
        <f t="shared" si="8"/>
        <v>1.7873111919089293</v>
      </c>
      <c r="AB27" s="17">
        <f t="shared" si="16"/>
        <v>0</v>
      </c>
      <c r="AC27" s="16">
        <f t="shared" si="17"/>
        <v>0</v>
      </c>
      <c r="AD27" s="15">
        <f t="shared" si="18"/>
        <v>0</v>
      </c>
      <c r="AE27" s="14">
        <f t="shared" si="19"/>
        <v>0</v>
      </c>
      <c r="AF27" s="5">
        <f t="shared" si="20"/>
        <v>0</v>
      </c>
      <c r="AG27" s="155"/>
      <c r="AH27" s="11">
        <f t="shared" si="21"/>
        <v>0</v>
      </c>
      <c r="AI27" s="10">
        <f t="shared" si="22"/>
        <v>0</v>
      </c>
      <c r="AJ27" s="13">
        <f t="shared" si="23"/>
        <v>0</v>
      </c>
      <c r="AK27" s="12">
        <f t="shared" si="24"/>
        <v>0</v>
      </c>
      <c r="AL27" s="155"/>
      <c r="AM27" s="11">
        <f t="shared" si="25"/>
        <v>0</v>
      </c>
      <c r="AN27" s="10">
        <f t="shared" si="26"/>
        <v>0</v>
      </c>
      <c r="AO27" s="9">
        <f t="shared" si="27"/>
        <v>0</v>
      </c>
      <c r="AP27" s="8">
        <f t="shared" si="28"/>
        <v>0</v>
      </c>
      <c r="AQ27" s="7">
        <f t="shared" si="9"/>
        <v>0</v>
      </c>
      <c r="AR27" s="155"/>
      <c r="AS27" s="6">
        <f t="shared" si="29"/>
        <v>0</v>
      </c>
      <c r="AT27" s="5">
        <f t="shared" si="30"/>
        <v>0</v>
      </c>
      <c r="AU27" s="4">
        <f t="shared" si="10"/>
        <v>0</v>
      </c>
      <c r="AV27" s="3"/>
    </row>
    <row r="28" spans="1:48" x14ac:dyDescent="0.3">
      <c r="A28" s="18" t="s">
        <v>10</v>
      </c>
      <c r="B28" s="66">
        <v>9700272</v>
      </c>
      <c r="C28" s="67">
        <v>9689376</v>
      </c>
      <c r="D28" s="68">
        <v>9651461</v>
      </c>
      <c r="E28" s="68">
        <v>9610403</v>
      </c>
      <c r="F28" s="81">
        <f t="shared" si="0"/>
        <v>9650413.333333334</v>
      </c>
      <c r="G28" s="60">
        <v>93011</v>
      </c>
      <c r="H28" s="61">
        <v>93011</v>
      </c>
      <c r="I28" s="61">
        <v>93011</v>
      </c>
      <c r="J28" s="73">
        <v>93011</v>
      </c>
      <c r="K28" s="88">
        <f t="shared" si="11"/>
        <v>93011</v>
      </c>
      <c r="L28" s="70">
        <f t="shared" si="12"/>
        <v>216316065600</v>
      </c>
      <c r="M28" s="71">
        <f t="shared" si="13"/>
        <v>211867895616</v>
      </c>
      <c r="N28" s="72">
        <f t="shared" si="14"/>
        <v>228334264338</v>
      </c>
      <c r="O28" s="72">
        <f t="shared" si="15"/>
        <v>251802169003</v>
      </c>
      <c r="P28" s="89">
        <f t="shared" si="1"/>
        <v>230668109652.33334</v>
      </c>
      <c r="Q28" s="60">
        <v>22300</v>
      </c>
      <c r="R28" s="61">
        <v>21866</v>
      </c>
      <c r="S28" s="62">
        <v>23658</v>
      </c>
      <c r="T28" s="62">
        <v>26201</v>
      </c>
      <c r="U28" s="87">
        <f t="shared" si="2"/>
        <v>23506.25</v>
      </c>
      <c r="V28" s="60">
        <f t="shared" si="3"/>
        <v>24138.237168</v>
      </c>
      <c r="W28" s="61">
        <f t="shared" si="4"/>
        <v>23204.374127999999</v>
      </c>
      <c r="X28" s="62">
        <f t="shared" si="5"/>
        <v>24613.783199999998</v>
      </c>
      <c r="Y28" s="62">
        <f t="shared" si="6"/>
        <v>26725.02</v>
      </c>
      <c r="Z28" s="87">
        <f t="shared" si="7"/>
        <v>24847.725776000003</v>
      </c>
      <c r="AA28" s="91">
        <f t="shared" si="8"/>
        <v>0.72802299493460543</v>
      </c>
      <c r="AB28" s="17">
        <f t="shared" si="16"/>
        <v>1</v>
      </c>
      <c r="AC28" s="16">
        <f t="shared" si="17"/>
        <v>9650413.333333334</v>
      </c>
      <c r="AD28" s="15">
        <f t="shared" si="18"/>
        <v>93011</v>
      </c>
      <c r="AE28" s="14">
        <f t="shared" si="19"/>
        <v>230668109652.33334</v>
      </c>
      <c r="AF28" s="5">
        <f t="shared" si="20"/>
        <v>24847.725776000003</v>
      </c>
      <c r="AG28" s="155"/>
      <c r="AH28" s="11">
        <f t="shared" si="21"/>
        <v>5.6753287004691809E-2</v>
      </c>
      <c r="AI28" s="10">
        <f t="shared" si="22"/>
        <v>4.9640689279258139E-2</v>
      </c>
      <c r="AJ28" s="13">
        <f t="shared" si="23"/>
        <v>0</v>
      </c>
      <c r="AK28" s="12">
        <f t="shared" si="24"/>
        <v>5.3196988141974974E-2</v>
      </c>
      <c r="AL28" s="155"/>
      <c r="AM28" s="11">
        <f t="shared" si="25"/>
        <v>0.98650592993421027</v>
      </c>
      <c r="AN28" s="10">
        <f t="shared" si="26"/>
        <v>1.3494070065789732E-2</v>
      </c>
      <c r="AO28" s="9">
        <f t="shared" si="27"/>
        <v>4.4980233552632436E-3</v>
      </c>
      <c r="AP28" s="8">
        <f t="shared" si="28"/>
        <v>5.3436269437067238E-2</v>
      </c>
      <c r="AQ28" s="7">
        <f t="shared" si="9"/>
        <v>5.4071107252615956E-2</v>
      </c>
      <c r="AR28" s="155"/>
      <c r="AS28" s="6">
        <f t="shared" si="29"/>
        <v>578321793.83071613</v>
      </c>
      <c r="AT28" s="5">
        <f t="shared" si="30"/>
        <v>4048252556.8150129</v>
      </c>
      <c r="AU28" s="4">
        <f t="shared" si="10"/>
        <v>5.4071107252615963E-2</v>
      </c>
      <c r="AV28" s="3"/>
    </row>
    <row r="29" spans="1:48" x14ac:dyDescent="0.3">
      <c r="A29" s="18" t="s">
        <v>9</v>
      </c>
      <c r="B29" s="66">
        <v>492968</v>
      </c>
      <c r="C29" s="67">
        <v>514855</v>
      </c>
      <c r="D29" s="68">
        <v>516125</v>
      </c>
      <c r="E29" s="68">
        <v>520174</v>
      </c>
      <c r="F29" s="81">
        <f t="shared" si="0"/>
        <v>517051.33333333331</v>
      </c>
      <c r="G29" s="60">
        <v>315.39999999999998</v>
      </c>
      <c r="H29" s="61">
        <v>315.39999999999998</v>
      </c>
      <c r="I29" s="61">
        <v>315.39999999999998</v>
      </c>
      <c r="J29" s="73">
        <v>315.39999999999998</v>
      </c>
      <c r="K29" s="88">
        <f t="shared" si="11"/>
        <v>315.39999999999998</v>
      </c>
      <c r="L29" s="70">
        <f t="shared" si="12"/>
        <v>14694883112</v>
      </c>
      <c r="M29" s="71">
        <f t="shared" si="13"/>
        <v>13720885750</v>
      </c>
      <c r="N29" s="72">
        <f t="shared" si="14"/>
        <v>15678845250</v>
      </c>
      <c r="O29" s="72">
        <f t="shared" si="15"/>
        <v>17089796596</v>
      </c>
      <c r="P29" s="89">
        <f t="shared" si="1"/>
        <v>15496509198.666666</v>
      </c>
      <c r="Q29" s="60">
        <v>29809</v>
      </c>
      <c r="R29" s="61">
        <v>26650</v>
      </c>
      <c r="S29" s="62">
        <v>30378</v>
      </c>
      <c r="T29" s="62">
        <v>32854</v>
      </c>
      <c r="U29" s="87">
        <f t="shared" si="2"/>
        <v>29922.75</v>
      </c>
      <c r="V29" s="60">
        <f t="shared" si="3"/>
        <v>32266.22025744</v>
      </c>
      <c r="W29" s="61">
        <f t="shared" si="4"/>
        <v>28281.193199999998</v>
      </c>
      <c r="X29" s="62">
        <f t="shared" si="5"/>
        <v>31605.271199999999</v>
      </c>
      <c r="Y29" s="62">
        <f t="shared" si="6"/>
        <v>33511.08</v>
      </c>
      <c r="Z29" s="87">
        <f t="shared" si="7"/>
        <v>31132.514800000001</v>
      </c>
      <c r="AA29" s="91">
        <f t="shared" si="8"/>
        <v>0.91216342569402664</v>
      </c>
      <c r="AB29" s="17">
        <f t="shared" si="16"/>
        <v>0</v>
      </c>
      <c r="AC29" s="16">
        <f t="shared" si="17"/>
        <v>0</v>
      </c>
      <c r="AD29" s="15">
        <f t="shared" si="18"/>
        <v>0</v>
      </c>
      <c r="AE29" s="14">
        <f t="shared" si="19"/>
        <v>0</v>
      </c>
      <c r="AF29" s="5">
        <f t="shared" si="20"/>
        <v>0</v>
      </c>
      <c r="AG29" s="155"/>
      <c r="AH29" s="11">
        <f t="shared" si="21"/>
        <v>0</v>
      </c>
      <c r="AI29" s="10">
        <f t="shared" si="22"/>
        <v>0</v>
      </c>
      <c r="AJ29" s="13">
        <f t="shared" si="23"/>
        <v>0</v>
      </c>
      <c r="AK29" s="12">
        <f t="shared" si="24"/>
        <v>0</v>
      </c>
      <c r="AL29" s="155"/>
      <c r="AM29" s="11">
        <f t="shared" si="25"/>
        <v>0</v>
      </c>
      <c r="AN29" s="10">
        <f t="shared" si="26"/>
        <v>0</v>
      </c>
      <c r="AO29" s="9">
        <f t="shared" si="27"/>
        <v>0</v>
      </c>
      <c r="AP29" s="8">
        <f t="shared" si="28"/>
        <v>0</v>
      </c>
      <c r="AQ29" s="7">
        <f t="shared" si="9"/>
        <v>0</v>
      </c>
      <c r="AR29" s="155"/>
      <c r="AS29" s="6">
        <f t="shared" si="29"/>
        <v>0</v>
      </c>
      <c r="AT29" s="5">
        <f t="shared" si="30"/>
        <v>0</v>
      </c>
      <c r="AU29" s="4">
        <f t="shared" si="10"/>
        <v>0</v>
      </c>
      <c r="AV29" s="3"/>
    </row>
    <row r="30" spans="1:48" s="19" customFormat="1" x14ac:dyDescent="0.3">
      <c r="A30" s="18" t="s">
        <v>8</v>
      </c>
      <c r="B30" s="66">
        <v>17282163</v>
      </c>
      <c r="C30" s="67">
        <v>17407585</v>
      </c>
      <c r="D30" s="68">
        <v>17475415</v>
      </c>
      <c r="E30" s="68">
        <v>17590672</v>
      </c>
      <c r="F30" s="81">
        <f t="shared" si="0"/>
        <v>17491224</v>
      </c>
      <c r="G30" s="60">
        <v>41542</v>
      </c>
      <c r="H30" s="61">
        <v>41542</v>
      </c>
      <c r="I30" s="61">
        <v>41542</v>
      </c>
      <c r="J30" s="73">
        <v>41542</v>
      </c>
      <c r="K30" s="88">
        <f t="shared" si="11"/>
        <v>41542</v>
      </c>
      <c r="L30" s="70">
        <f t="shared" si="12"/>
        <v>673606867251</v>
      </c>
      <c r="M30" s="71">
        <f t="shared" si="13"/>
        <v>659120798440</v>
      </c>
      <c r="N30" s="72">
        <f t="shared" si="14"/>
        <v>760722290365</v>
      </c>
      <c r="O30" s="72">
        <f t="shared" si="15"/>
        <v>808256197056</v>
      </c>
      <c r="P30" s="89">
        <f t="shared" si="1"/>
        <v>742699761953.66663</v>
      </c>
      <c r="Q30" s="60">
        <v>38977</v>
      </c>
      <c r="R30" s="61">
        <v>37864</v>
      </c>
      <c r="S30" s="62">
        <v>43531</v>
      </c>
      <c r="T30" s="62">
        <v>45948</v>
      </c>
      <c r="U30" s="87">
        <f t="shared" si="2"/>
        <v>41580</v>
      </c>
      <c r="V30" s="60">
        <f t="shared" si="3"/>
        <v>42189.958300320002</v>
      </c>
      <c r="W30" s="61">
        <f t="shared" si="4"/>
        <v>40181.579711999999</v>
      </c>
      <c r="X30" s="62">
        <f t="shared" si="5"/>
        <v>45289.652399999999</v>
      </c>
      <c r="Y30" s="62">
        <f t="shared" si="6"/>
        <v>46866.96</v>
      </c>
      <c r="Z30" s="87">
        <f t="shared" si="7"/>
        <v>44112.730703999994</v>
      </c>
      <c r="AA30" s="91">
        <f t="shared" si="8"/>
        <v>1.2924757223813705</v>
      </c>
      <c r="AB30" s="17">
        <f t="shared" si="16"/>
        <v>0</v>
      </c>
      <c r="AC30" s="16">
        <f t="shared" si="17"/>
        <v>0</v>
      </c>
      <c r="AD30" s="15">
        <f t="shared" si="18"/>
        <v>0</v>
      </c>
      <c r="AE30" s="14">
        <f t="shared" si="19"/>
        <v>0</v>
      </c>
      <c r="AF30" s="5">
        <f t="shared" si="20"/>
        <v>0</v>
      </c>
      <c r="AG30" s="155"/>
      <c r="AH30" s="11">
        <f t="shared" si="21"/>
        <v>0</v>
      </c>
      <c r="AI30" s="10">
        <f t="shared" si="22"/>
        <v>0</v>
      </c>
      <c r="AJ30" s="13">
        <f t="shared" si="23"/>
        <v>0</v>
      </c>
      <c r="AK30" s="12">
        <f t="shared" si="24"/>
        <v>0</v>
      </c>
      <c r="AL30" s="155"/>
      <c r="AM30" s="11">
        <f t="shared" si="25"/>
        <v>0</v>
      </c>
      <c r="AN30" s="10">
        <f t="shared" si="26"/>
        <v>0</v>
      </c>
      <c r="AO30" s="9">
        <f t="shared" si="27"/>
        <v>0</v>
      </c>
      <c r="AP30" s="8">
        <f t="shared" si="28"/>
        <v>0</v>
      </c>
      <c r="AQ30" s="7">
        <f t="shared" si="9"/>
        <v>0</v>
      </c>
      <c r="AR30" s="155"/>
      <c r="AS30" s="6">
        <f t="shared" si="29"/>
        <v>0</v>
      </c>
      <c r="AT30" s="5">
        <f t="shared" si="30"/>
        <v>0</v>
      </c>
      <c r="AU30" s="4">
        <f t="shared" si="10"/>
        <v>0</v>
      </c>
      <c r="AV30" s="3"/>
    </row>
    <row r="31" spans="1:48" x14ac:dyDescent="0.3">
      <c r="A31" s="18" t="s">
        <v>7</v>
      </c>
      <c r="B31" s="66">
        <v>8858775</v>
      </c>
      <c r="C31" s="67">
        <v>8901064</v>
      </c>
      <c r="D31" s="68">
        <v>8932664</v>
      </c>
      <c r="E31" s="68">
        <v>8978929</v>
      </c>
      <c r="F31" s="81">
        <f t="shared" si="0"/>
        <v>8937552.333333334</v>
      </c>
      <c r="G31" s="60">
        <v>83879</v>
      </c>
      <c r="H31" s="61">
        <v>83879</v>
      </c>
      <c r="I31" s="61">
        <v>83879</v>
      </c>
      <c r="J31" s="73">
        <v>83879</v>
      </c>
      <c r="K31" s="88">
        <f t="shared" si="11"/>
        <v>83879</v>
      </c>
      <c r="L31" s="70">
        <f t="shared" si="12"/>
        <v>348734536650</v>
      </c>
      <c r="M31" s="71">
        <f t="shared" si="13"/>
        <v>337199007512</v>
      </c>
      <c r="N31" s="72">
        <f t="shared" si="14"/>
        <v>363970327344</v>
      </c>
      <c r="O31" s="72">
        <f t="shared" si="15"/>
        <v>395620590669</v>
      </c>
      <c r="P31" s="89">
        <f t="shared" si="1"/>
        <v>365596641841.66669</v>
      </c>
      <c r="Q31" s="60">
        <v>39366</v>
      </c>
      <c r="R31" s="61">
        <v>37883</v>
      </c>
      <c r="S31" s="62">
        <v>40746</v>
      </c>
      <c r="T31" s="62">
        <v>44061</v>
      </c>
      <c r="U31" s="87">
        <f t="shared" si="2"/>
        <v>40514</v>
      </c>
      <c r="V31" s="60">
        <f t="shared" si="3"/>
        <v>42611.02441056</v>
      </c>
      <c r="W31" s="61">
        <f t="shared" si="4"/>
        <v>40201.742663999998</v>
      </c>
      <c r="X31" s="62">
        <f t="shared" si="5"/>
        <v>42392.138399999996</v>
      </c>
      <c r="Y31" s="62">
        <f t="shared" si="6"/>
        <v>44942.22</v>
      </c>
      <c r="Z31" s="87">
        <f t="shared" si="7"/>
        <v>42512.033687999996</v>
      </c>
      <c r="AA31" s="91">
        <f t="shared" si="8"/>
        <v>1.245576289971472</v>
      </c>
      <c r="AB31" s="17">
        <f t="shared" si="16"/>
        <v>0</v>
      </c>
      <c r="AC31" s="16">
        <f t="shared" si="17"/>
        <v>0</v>
      </c>
      <c r="AD31" s="15">
        <f t="shared" si="18"/>
        <v>0</v>
      </c>
      <c r="AE31" s="14">
        <f t="shared" si="19"/>
        <v>0</v>
      </c>
      <c r="AF31" s="5">
        <f t="shared" si="20"/>
        <v>0</v>
      </c>
      <c r="AG31" s="155"/>
      <c r="AH31" s="11">
        <f t="shared" si="21"/>
        <v>0</v>
      </c>
      <c r="AI31" s="10">
        <f t="shared" si="22"/>
        <v>0</v>
      </c>
      <c r="AJ31" s="13">
        <f t="shared" si="23"/>
        <v>0</v>
      </c>
      <c r="AK31" s="12">
        <f t="shared" si="24"/>
        <v>0</v>
      </c>
      <c r="AL31" s="155"/>
      <c r="AM31" s="11">
        <f t="shared" si="25"/>
        <v>0</v>
      </c>
      <c r="AN31" s="10">
        <f t="shared" si="26"/>
        <v>0</v>
      </c>
      <c r="AO31" s="9">
        <f t="shared" si="27"/>
        <v>0</v>
      </c>
      <c r="AP31" s="8">
        <f t="shared" si="28"/>
        <v>0</v>
      </c>
      <c r="AQ31" s="7">
        <f t="shared" si="9"/>
        <v>0</v>
      </c>
      <c r="AR31" s="155"/>
      <c r="AS31" s="6">
        <f t="shared" si="29"/>
        <v>0</v>
      </c>
      <c r="AT31" s="5">
        <f t="shared" si="30"/>
        <v>0</v>
      </c>
      <c r="AU31" s="4">
        <f t="shared" si="10"/>
        <v>0</v>
      </c>
      <c r="AV31" s="3"/>
    </row>
    <row r="32" spans="1:48" x14ac:dyDescent="0.3">
      <c r="A32" s="18" t="s">
        <v>6</v>
      </c>
      <c r="B32" s="66">
        <v>37972812</v>
      </c>
      <c r="C32" s="67">
        <v>37958138</v>
      </c>
      <c r="D32" s="68">
        <v>37073357</v>
      </c>
      <c r="E32" s="68">
        <v>36889761</v>
      </c>
      <c r="F32" s="81">
        <f t="shared" si="0"/>
        <v>37307085.333333336</v>
      </c>
      <c r="G32" s="60">
        <v>312679</v>
      </c>
      <c r="H32" s="61">
        <v>312679</v>
      </c>
      <c r="I32" s="61">
        <v>312679</v>
      </c>
      <c r="J32" s="73">
        <v>312679</v>
      </c>
      <c r="K32" s="88">
        <f t="shared" si="11"/>
        <v>312679</v>
      </c>
      <c r="L32" s="70">
        <f t="shared" si="12"/>
        <v>836009428992</v>
      </c>
      <c r="M32" s="71">
        <f t="shared" si="13"/>
        <v>842366998496</v>
      </c>
      <c r="N32" s="72">
        <f t="shared" si="14"/>
        <v>899362567463</v>
      </c>
      <c r="O32" s="72">
        <f t="shared" si="15"/>
        <v>1002184137087</v>
      </c>
      <c r="P32" s="89">
        <f t="shared" si="1"/>
        <v>914637901015.33337</v>
      </c>
      <c r="Q32" s="60">
        <v>22016</v>
      </c>
      <c r="R32" s="61">
        <v>22192</v>
      </c>
      <c r="S32" s="62">
        <v>24259</v>
      </c>
      <c r="T32" s="62">
        <v>27167</v>
      </c>
      <c r="U32" s="87">
        <f t="shared" si="2"/>
        <v>23908.5</v>
      </c>
      <c r="V32" s="60">
        <f t="shared" si="3"/>
        <v>23830.82643456</v>
      </c>
      <c r="W32" s="61">
        <f t="shared" si="4"/>
        <v>23550.327935999998</v>
      </c>
      <c r="X32" s="62">
        <f t="shared" si="5"/>
        <v>25239.063600000001</v>
      </c>
      <c r="Y32" s="62">
        <f t="shared" si="6"/>
        <v>27710.34</v>
      </c>
      <c r="Z32" s="87">
        <f t="shared" si="7"/>
        <v>25499.910511999999</v>
      </c>
      <c r="AA32" s="91">
        <f t="shared" si="8"/>
        <v>0.74713160427107672</v>
      </c>
      <c r="AB32" s="17">
        <f t="shared" si="16"/>
        <v>1</v>
      </c>
      <c r="AC32" s="16">
        <f t="shared" si="17"/>
        <v>37307085.333333336</v>
      </c>
      <c r="AD32" s="15">
        <f t="shared" si="18"/>
        <v>312679</v>
      </c>
      <c r="AE32" s="14">
        <f t="shared" si="19"/>
        <v>914637901015.33337</v>
      </c>
      <c r="AF32" s="5">
        <f t="shared" si="20"/>
        <v>25499.910511999999</v>
      </c>
      <c r="AG32" s="155"/>
      <c r="AH32" s="11">
        <f t="shared" si="21"/>
        <v>0.21939990009732174</v>
      </c>
      <c r="AI32" s="10">
        <f t="shared" si="22"/>
        <v>0.16687919797818704</v>
      </c>
      <c r="AJ32" s="13">
        <f t="shared" si="23"/>
        <v>0</v>
      </c>
      <c r="AK32" s="12">
        <f t="shared" si="24"/>
        <v>0.19313954903775438</v>
      </c>
      <c r="AL32" s="155"/>
      <c r="AM32" s="11">
        <f t="shared" si="25"/>
        <v>1.0123990082495709</v>
      </c>
      <c r="AN32" s="10">
        <f t="shared" si="26"/>
        <v>-1.2399008249570853E-2</v>
      </c>
      <c r="AO32" s="9">
        <f t="shared" si="27"/>
        <v>-4.133002749856951E-3</v>
      </c>
      <c r="AP32" s="8">
        <f t="shared" si="28"/>
        <v>0.1923413027504752</v>
      </c>
      <c r="AQ32" s="7">
        <f t="shared" si="9"/>
        <v>0.19462637118366199</v>
      </c>
      <c r="AR32" s="155"/>
      <c r="AS32" s="6">
        <f t="shared" si="29"/>
        <v>2081641709.0155432</v>
      </c>
      <c r="AT32" s="5">
        <f t="shared" si="30"/>
        <v>14571491963.108803</v>
      </c>
      <c r="AU32" s="4">
        <f t="shared" si="10"/>
        <v>0.19462637118366202</v>
      </c>
      <c r="AV32" s="3"/>
    </row>
    <row r="33" spans="1:48" x14ac:dyDescent="0.3">
      <c r="A33" s="18" t="s">
        <v>5</v>
      </c>
      <c r="B33" s="66">
        <v>10333496</v>
      </c>
      <c r="C33" s="67">
        <v>10375395</v>
      </c>
      <c r="D33" s="68">
        <v>10394297</v>
      </c>
      <c r="E33" s="68">
        <v>10421117</v>
      </c>
      <c r="F33" s="81">
        <f t="shared" si="0"/>
        <v>10396936.333333334</v>
      </c>
      <c r="G33" s="60">
        <v>92226</v>
      </c>
      <c r="H33" s="61">
        <v>92226</v>
      </c>
      <c r="I33" s="61">
        <v>92226</v>
      </c>
      <c r="J33" s="73">
        <v>92226</v>
      </c>
      <c r="K33" s="88">
        <f t="shared" si="11"/>
        <v>92226</v>
      </c>
      <c r="L33" s="70">
        <f t="shared" si="12"/>
        <v>248200240424</v>
      </c>
      <c r="M33" s="71">
        <f t="shared" si="13"/>
        <v>234411299235</v>
      </c>
      <c r="N33" s="72">
        <f t="shared" si="14"/>
        <v>253995041492</v>
      </c>
      <c r="O33" s="72">
        <f t="shared" si="15"/>
        <v>287424827977</v>
      </c>
      <c r="P33" s="89">
        <f t="shared" si="1"/>
        <v>258610389568</v>
      </c>
      <c r="Q33" s="60">
        <v>24019</v>
      </c>
      <c r="R33" s="61">
        <v>22593</v>
      </c>
      <c r="S33" s="62">
        <v>24436</v>
      </c>
      <c r="T33" s="62">
        <v>27581</v>
      </c>
      <c r="U33" s="87">
        <f t="shared" si="2"/>
        <v>24657.25</v>
      </c>
      <c r="V33" s="60">
        <f t="shared" si="3"/>
        <v>25998.938051040001</v>
      </c>
      <c r="W33" s="61">
        <f t="shared" si="4"/>
        <v>23975.872343999999</v>
      </c>
      <c r="X33" s="62">
        <f t="shared" si="5"/>
        <v>25423.214400000001</v>
      </c>
      <c r="Y33" s="62">
        <f t="shared" si="6"/>
        <v>28132.62</v>
      </c>
      <c r="Z33" s="87">
        <f t="shared" si="7"/>
        <v>25843.902247999999</v>
      </c>
      <c r="AA33" s="91">
        <f t="shared" si="8"/>
        <v>0.75721034934952425</v>
      </c>
      <c r="AB33" s="17">
        <f t="shared" si="16"/>
        <v>1</v>
      </c>
      <c r="AC33" s="16">
        <f t="shared" si="17"/>
        <v>10396936.333333334</v>
      </c>
      <c r="AD33" s="15">
        <f t="shared" si="18"/>
        <v>92226</v>
      </c>
      <c r="AE33" s="14">
        <f t="shared" si="19"/>
        <v>258610389568</v>
      </c>
      <c r="AF33" s="5">
        <f t="shared" si="20"/>
        <v>25843.902247999999</v>
      </c>
      <c r="AG33" s="155"/>
      <c r="AH33" s="11">
        <f t="shared" si="21"/>
        <v>6.1143527361367744E-2</v>
      </c>
      <c r="AI33" s="10">
        <f t="shared" si="22"/>
        <v>4.9221728714548399E-2</v>
      </c>
      <c r="AJ33" s="13">
        <f t="shared" si="23"/>
        <v>0</v>
      </c>
      <c r="AK33" s="12">
        <f t="shared" si="24"/>
        <v>5.5182628037958072E-2</v>
      </c>
      <c r="AL33" s="155"/>
      <c r="AM33" s="11">
        <f t="shared" si="25"/>
        <v>1.0260561892113849</v>
      </c>
      <c r="AN33" s="10">
        <f t="shared" si="26"/>
        <v>-2.6056189211384861E-2</v>
      </c>
      <c r="AO33" s="9">
        <f t="shared" si="27"/>
        <v>-8.6853964037949538E-3</v>
      </c>
      <c r="AP33" s="8">
        <f t="shared" si="28"/>
        <v>5.4703345038845233E-2</v>
      </c>
      <c r="AQ33" s="7">
        <f t="shared" si="9"/>
        <v>5.535323606667171E-2</v>
      </c>
      <c r="AR33" s="155"/>
      <c r="AS33" s="6">
        <f t="shared" si="29"/>
        <v>592034903.7214129</v>
      </c>
      <c r="AT33" s="5">
        <f t="shared" si="30"/>
        <v>4144244326.0498905</v>
      </c>
      <c r="AU33" s="4">
        <f t="shared" si="10"/>
        <v>5.5353236066671724E-2</v>
      </c>
      <c r="AV33" s="3"/>
    </row>
    <row r="34" spans="1:48" x14ac:dyDescent="0.3">
      <c r="A34" s="18" t="s">
        <v>4</v>
      </c>
      <c r="B34" s="66">
        <v>19414458</v>
      </c>
      <c r="C34" s="67">
        <v>19328838</v>
      </c>
      <c r="D34" s="68">
        <v>19201662</v>
      </c>
      <c r="E34" s="68">
        <v>19042455</v>
      </c>
      <c r="F34" s="81">
        <f t="shared" si="0"/>
        <v>19190985</v>
      </c>
      <c r="G34" s="60">
        <v>238390.7</v>
      </c>
      <c r="H34" s="61">
        <v>238390.7</v>
      </c>
      <c r="I34" s="61">
        <v>238390.7</v>
      </c>
      <c r="J34" s="73">
        <v>238390.7</v>
      </c>
      <c r="K34" s="88">
        <f t="shared" si="11"/>
        <v>238390.70000000004</v>
      </c>
      <c r="L34" s="70">
        <f t="shared" si="12"/>
        <v>417702063870</v>
      </c>
      <c r="M34" s="71">
        <f t="shared" si="13"/>
        <v>416729747280</v>
      </c>
      <c r="N34" s="72">
        <f t="shared" si="14"/>
        <v>451219855338</v>
      </c>
      <c r="O34" s="72">
        <f t="shared" si="15"/>
        <v>495465636645</v>
      </c>
      <c r="P34" s="89">
        <f t="shared" si="1"/>
        <v>454471746421</v>
      </c>
      <c r="Q34" s="60">
        <v>21515</v>
      </c>
      <c r="R34" s="61">
        <v>21560</v>
      </c>
      <c r="S34" s="62">
        <v>23499</v>
      </c>
      <c r="T34" s="62">
        <v>26019</v>
      </c>
      <c r="U34" s="87">
        <f t="shared" si="2"/>
        <v>23148.25</v>
      </c>
      <c r="V34" s="60">
        <f t="shared" si="3"/>
        <v>23288.527922400001</v>
      </c>
      <c r="W34" s="61">
        <f t="shared" si="4"/>
        <v>22879.644479999999</v>
      </c>
      <c r="X34" s="62">
        <f t="shared" si="5"/>
        <v>24448.3596</v>
      </c>
      <c r="Y34" s="62">
        <f t="shared" si="6"/>
        <v>26539.38</v>
      </c>
      <c r="Z34" s="87">
        <f t="shared" si="7"/>
        <v>24622.461360000001</v>
      </c>
      <c r="AA34" s="91">
        <f t="shared" si="8"/>
        <v>0.72142288688983147</v>
      </c>
      <c r="AB34" s="17">
        <f t="shared" si="16"/>
        <v>1</v>
      </c>
      <c r="AC34" s="16">
        <f t="shared" si="17"/>
        <v>19190985</v>
      </c>
      <c r="AD34" s="15">
        <f t="shared" si="18"/>
        <v>238390.70000000004</v>
      </c>
      <c r="AE34" s="14">
        <f t="shared" si="19"/>
        <v>454471746421</v>
      </c>
      <c r="AF34" s="5">
        <f t="shared" si="20"/>
        <v>24622.461360000001</v>
      </c>
      <c r="AG34" s="155"/>
      <c r="AH34" s="11">
        <f t="shared" si="21"/>
        <v>0.11286060420290137</v>
      </c>
      <c r="AI34" s="10">
        <f t="shared" si="22"/>
        <v>0.12723095833573281</v>
      </c>
      <c r="AJ34" s="13">
        <f t="shared" si="23"/>
        <v>0</v>
      </c>
      <c r="AK34" s="12">
        <f t="shared" si="24"/>
        <v>0.12004578126931709</v>
      </c>
      <c r="AL34" s="155"/>
      <c r="AM34" s="11">
        <f t="shared" si="25"/>
        <v>0.97756246829951166</v>
      </c>
      <c r="AN34" s="10">
        <f t="shared" si="26"/>
        <v>2.2437531700488345E-2</v>
      </c>
      <c r="AO34" s="9">
        <f t="shared" si="27"/>
        <v>7.4791772334961149E-3</v>
      </c>
      <c r="AP34" s="8">
        <f t="shared" si="28"/>
        <v>0.12094362494356382</v>
      </c>
      <c r="AQ34" s="7">
        <f t="shared" si="9"/>
        <v>0.12238046900982373</v>
      </c>
      <c r="AR34" s="155"/>
      <c r="AS34" s="6">
        <f t="shared" si="29"/>
        <v>1308929962.1135745</v>
      </c>
      <c r="AT34" s="5">
        <f t="shared" si="30"/>
        <v>9162509734.7950211</v>
      </c>
      <c r="AU34" s="4">
        <f t="shared" si="10"/>
        <v>0.12238046900982374</v>
      </c>
      <c r="AV34" s="3"/>
    </row>
    <row r="35" spans="1:48" x14ac:dyDescent="0.3">
      <c r="A35" s="18" t="s">
        <v>3</v>
      </c>
      <c r="B35" s="66">
        <v>2080908</v>
      </c>
      <c r="C35" s="67">
        <v>2095861</v>
      </c>
      <c r="D35" s="68">
        <v>2108977</v>
      </c>
      <c r="E35" s="68">
        <v>2107180</v>
      </c>
      <c r="F35" s="81">
        <f t="shared" si="0"/>
        <v>2104006</v>
      </c>
      <c r="G35" s="60">
        <v>20273</v>
      </c>
      <c r="H35" s="61">
        <v>20273</v>
      </c>
      <c r="I35" s="61">
        <v>20273</v>
      </c>
      <c r="J35" s="73">
        <v>20273</v>
      </c>
      <c r="K35" s="88">
        <f t="shared" si="11"/>
        <v>20273</v>
      </c>
      <c r="L35" s="70">
        <f t="shared" si="12"/>
        <v>57412251720</v>
      </c>
      <c r="M35" s="71">
        <f t="shared" si="13"/>
        <v>55865174955</v>
      </c>
      <c r="N35" s="72">
        <f t="shared" si="14"/>
        <v>61046448242</v>
      </c>
      <c r="O35" s="72">
        <f t="shared" si="15"/>
        <v>65725051380</v>
      </c>
      <c r="P35" s="89">
        <f t="shared" si="1"/>
        <v>60878891525.666664</v>
      </c>
      <c r="Q35" s="60">
        <v>27590</v>
      </c>
      <c r="R35" s="61">
        <v>26655</v>
      </c>
      <c r="S35" s="62">
        <v>28946</v>
      </c>
      <c r="T35" s="62">
        <v>31191</v>
      </c>
      <c r="U35" s="87">
        <f t="shared" si="2"/>
        <v>28595.5</v>
      </c>
      <c r="V35" s="60">
        <f t="shared" si="3"/>
        <v>29864.303294400001</v>
      </c>
      <c r="W35" s="61">
        <f t="shared" si="4"/>
        <v>28286.499239999997</v>
      </c>
      <c r="X35" s="62">
        <f t="shared" si="5"/>
        <v>30115.418399999999</v>
      </c>
      <c r="Y35" s="62">
        <f t="shared" si="6"/>
        <v>31814.82</v>
      </c>
      <c r="Z35" s="87">
        <f t="shared" si="7"/>
        <v>30072.245880000002</v>
      </c>
      <c r="AA35" s="91">
        <f t="shared" si="8"/>
        <v>0.88109820219900392</v>
      </c>
      <c r="AB35" s="17">
        <f t="shared" si="16"/>
        <v>1</v>
      </c>
      <c r="AC35" s="16">
        <f t="shared" si="17"/>
        <v>2104006</v>
      </c>
      <c r="AD35" s="15">
        <f t="shared" si="18"/>
        <v>20273</v>
      </c>
      <c r="AE35" s="14">
        <f t="shared" si="19"/>
        <v>60878891525.666664</v>
      </c>
      <c r="AF35" s="5">
        <f t="shared" si="20"/>
        <v>30072.245880000002</v>
      </c>
      <c r="AG35" s="155"/>
      <c r="AH35" s="11">
        <f t="shared" si="21"/>
        <v>1.237348621795753E-2</v>
      </c>
      <c r="AI35" s="10">
        <f t="shared" si="22"/>
        <v>1.0819856724026192E-2</v>
      </c>
      <c r="AJ35" s="13">
        <f t="shared" si="23"/>
        <v>0</v>
      </c>
      <c r="AK35" s="12">
        <f t="shared" si="24"/>
        <v>1.1596671470991861E-2</v>
      </c>
      <c r="AL35" s="155"/>
      <c r="AM35" s="11">
        <f t="shared" si="25"/>
        <v>1.1939301469478525</v>
      </c>
      <c r="AN35" s="10">
        <f t="shared" si="26"/>
        <v>-0.19393014694785249</v>
      </c>
      <c r="AO35" s="9">
        <f t="shared" si="27"/>
        <v>-6.464338231595082E-2</v>
      </c>
      <c r="AP35" s="8">
        <f t="shared" si="28"/>
        <v>1.0847023403500055E-2</v>
      </c>
      <c r="AQ35" s="7">
        <f t="shared" si="9"/>
        <v>1.0975889073114094E-2</v>
      </c>
      <c r="AR35" s="155"/>
      <c r="AS35" s="6">
        <f t="shared" si="29"/>
        <v>117393487.57913966</v>
      </c>
      <c r="AT35" s="5">
        <f t="shared" si="30"/>
        <v>821754413.05397761</v>
      </c>
      <c r="AU35" s="4">
        <f t="shared" si="10"/>
        <v>1.0975889073114095E-2</v>
      </c>
      <c r="AV35" s="3"/>
    </row>
    <row r="36" spans="1:48" s="131" customFormat="1" x14ac:dyDescent="0.3">
      <c r="A36" s="97" t="s">
        <v>2</v>
      </c>
      <c r="B36" s="98">
        <v>5450421</v>
      </c>
      <c r="C36" s="99">
        <v>5457873</v>
      </c>
      <c r="D36" s="100">
        <v>5459781</v>
      </c>
      <c r="E36" s="100">
        <v>5434712</v>
      </c>
      <c r="F36" s="101">
        <f t="shared" si="0"/>
        <v>5450788.666666667</v>
      </c>
      <c r="G36" s="102">
        <v>49035</v>
      </c>
      <c r="H36" s="103">
        <v>49035</v>
      </c>
      <c r="I36" s="103">
        <v>49035</v>
      </c>
      <c r="J36" s="104">
        <v>49035</v>
      </c>
      <c r="K36" s="105">
        <f t="shared" si="11"/>
        <v>49035</v>
      </c>
      <c r="L36" s="106">
        <f t="shared" si="12"/>
        <v>117674589390</v>
      </c>
      <c r="M36" s="107">
        <f t="shared" si="13"/>
        <v>121104743997</v>
      </c>
      <c r="N36" s="108">
        <f t="shared" si="14"/>
        <v>126961747374</v>
      </c>
      <c r="O36" s="108">
        <f t="shared" si="15"/>
        <v>134933029536</v>
      </c>
      <c r="P36" s="109">
        <f t="shared" si="1"/>
        <v>127666506969</v>
      </c>
      <c r="Q36" s="102">
        <v>21590</v>
      </c>
      <c r="R36" s="103">
        <v>22189</v>
      </c>
      <c r="S36" s="110">
        <v>23254</v>
      </c>
      <c r="T36" s="110">
        <v>24828</v>
      </c>
      <c r="U36" s="111">
        <f t="shared" si="2"/>
        <v>22965.25</v>
      </c>
      <c r="V36" s="102">
        <f t="shared" si="3"/>
        <v>23369.710334399999</v>
      </c>
      <c r="W36" s="103">
        <f t="shared" si="4"/>
        <v>23547.144311999997</v>
      </c>
      <c r="X36" s="110">
        <f t="shared" si="5"/>
        <v>24193.461599999999</v>
      </c>
      <c r="Y36" s="110">
        <f>T36*1.02</f>
        <v>25324.560000000001</v>
      </c>
      <c r="Z36" s="111">
        <f t="shared" si="7"/>
        <v>24355.055303999998</v>
      </c>
      <c r="AA36" s="112">
        <f t="shared" si="8"/>
        <v>0.71358805486102628</v>
      </c>
      <c r="AB36" s="113">
        <f t="shared" si="16"/>
        <v>1</v>
      </c>
      <c r="AC36" s="114">
        <f t="shared" si="17"/>
        <v>5450788.666666667</v>
      </c>
      <c r="AD36" s="115">
        <f t="shared" si="18"/>
        <v>49035</v>
      </c>
      <c r="AE36" s="116">
        <f t="shared" si="19"/>
        <v>127666506969</v>
      </c>
      <c r="AF36" s="117">
        <f t="shared" si="20"/>
        <v>24355.055303999998</v>
      </c>
      <c r="AG36" s="155"/>
      <c r="AH36" s="118">
        <f t="shared" si="21"/>
        <v>3.2055639786197902E-2</v>
      </c>
      <c r="AI36" s="119">
        <f t="shared" si="22"/>
        <v>2.6170358331900772E-2</v>
      </c>
      <c r="AJ36" s="120">
        <f t="shared" si="23"/>
        <v>0</v>
      </c>
      <c r="AK36" s="121">
        <f t="shared" si="24"/>
        <v>2.9112999059049335E-2</v>
      </c>
      <c r="AL36" s="155"/>
      <c r="AM36" s="122">
        <f t="shared" si="25"/>
        <v>0.96694589669362563</v>
      </c>
      <c r="AN36" s="123">
        <f t="shared" si="26"/>
        <v>3.3054103306374372E-2</v>
      </c>
      <c r="AO36" s="124">
        <f t="shared" si="27"/>
        <v>1.1018034435458124E-2</v>
      </c>
      <c r="AP36" s="125">
        <f t="shared" si="28"/>
        <v>2.9433767085201401E-2</v>
      </c>
      <c r="AQ36" s="126">
        <f t="shared" si="9"/>
        <v>2.9783448464470317E-2</v>
      </c>
      <c r="AR36" s="155"/>
      <c r="AS36" s="127">
        <f t="shared" si="29"/>
        <v>318551222.96582609</v>
      </c>
      <c r="AT36" s="128">
        <f t="shared" si="30"/>
        <v>2229858560.7607827</v>
      </c>
      <c r="AU36" s="129">
        <f t="shared" si="10"/>
        <v>2.978344846447032E-2</v>
      </c>
      <c r="AV36" s="130"/>
    </row>
    <row r="37" spans="1:48" x14ac:dyDescent="0.3">
      <c r="A37" s="18" t="s">
        <v>1</v>
      </c>
      <c r="B37" s="66">
        <v>5517919</v>
      </c>
      <c r="C37" s="67">
        <v>5525292</v>
      </c>
      <c r="D37" s="68">
        <v>5533793</v>
      </c>
      <c r="E37" s="68">
        <v>5548241</v>
      </c>
      <c r="F37" s="81">
        <f t="shared" si="0"/>
        <v>5535775.333333333</v>
      </c>
      <c r="G37" s="60">
        <v>338440</v>
      </c>
      <c r="H37" s="61">
        <v>338440</v>
      </c>
      <c r="I37" s="61">
        <v>338440</v>
      </c>
      <c r="J37" s="73">
        <v>338440</v>
      </c>
      <c r="K37" s="88">
        <f t="shared" si="11"/>
        <v>338440</v>
      </c>
      <c r="L37" s="70">
        <f t="shared" si="12"/>
        <v>189981951170</v>
      </c>
      <c r="M37" s="71">
        <f t="shared" si="13"/>
        <v>192755336712</v>
      </c>
      <c r="N37" s="72">
        <f t="shared" si="14"/>
        <v>205558274778</v>
      </c>
      <c r="O37" s="72">
        <f t="shared" si="15"/>
        <v>218589598918</v>
      </c>
      <c r="P37" s="89">
        <f t="shared" si="1"/>
        <v>205634403469.33334</v>
      </c>
      <c r="Q37" s="60">
        <v>34430</v>
      </c>
      <c r="R37" s="61">
        <v>34886</v>
      </c>
      <c r="S37" s="62">
        <v>37146</v>
      </c>
      <c r="T37" s="62">
        <v>39398</v>
      </c>
      <c r="U37" s="87">
        <f t="shared" si="2"/>
        <v>36465</v>
      </c>
      <c r="V37" s="60">
        <f t="shared" si="3"/>
        <v>37268.139268799998</v>
      </c>
      <c r="W37" s="61">
        <f t="shared" si="4"/>
        <v>37021.302287999999</v>
      </c>
      <c r="X37" s="62">
        <f t="shared" si="5"/>
        <v>38646.698400000001</v>
      </c>
      <c r="Y37" s="62">
        <f>T37*1.02</f>
        <v>40185.96</v>
      </c>
      <c r="Z37" s="87">
        <f t="shared" si="7"/>
        <v>38617.986895999995</v>
      </c>
      <c r="AA37" s="91">
        <f t="shared" si="8"/>
        <v>1.1314831277447073</v>
      </c>
      <c r="AB37" s="17">
        <f t="shared" si="16"/>
        <v>0</v>
      </c>
      <c r="AC37" s="16">
        <f t="shared" si="17"/>
        <v>0</v>
      </c>
      <c r="AD37" s="15">
        <f t="shared" si="18"/>
        <v>0</v>
      </c>
      <c r="AE37" s="14">
        <f t="shared" si="19"/>
        <v>0</v>
      </c>
      <c r="AF37" s="5">
        <f t="shared" si="20"/>
        <v>0</v>
      </c>
      <c r="AG37" s="155"/>
      <c r="AH37" s="11">
        <f t="shared" si="21"/>
        <v>0</v>
      </c>
      <c r="AI37" s="10">
        <f t="shared" si="22"/>
        <v>0</v>
      </c>
      <c r="AJ37" s="13">
        <f t="shared" si="23"/>
        <v>0</v>
      </c>
      <c r="AK37" s="12">
        <f t="shared" si="24"/>
        <v>0</v>
      </c>
      <c r="AL37" s="155"/>
      <c r="AM37" s="11">
        <f t="shared" si="25"/>
        <v>0</v>
      </c>
      <c r="AN37" s="10">
        <f t="shared" si="26"/>
        <v>0</v>
      </c>
      <c r="AO37" s="9">
        <f t="shared" si="27"/>
        <v>0</v>
      </c>
      <c r="AP37" s="8">
        <f t="shared" si="28"/>
        <v>0</v>
      </c>
      <c r="AQ37" s="7">
        <f t="shared" si="9"/>
        <v>0</v>
      </c>
      <c r="AR37" s="155"/>
      <c r="AS37" s="6">
        <f t="shared" si="29"/>
        <v>0</v>
      </c>
      <c r="AT37" s="5">
        <f t="shared" si="30"/>
        <v>0</v>
      </c>
      <c r="AU37" s="4">
        <f t="shared" si="10"/>
        <v>0</v>
      </c>
      <c r="AV37" s="3"/>
    </row>
    <row r="38" spans="1:48" x14ac:dyDescent="0.3">
      <c r="A38" s="18" t="s">
        <v>0</v>
      </c>
      <c r="B38" s="66">
        <v>10230185</v>
      </c>
      <c r="C38" s="67">
        <v>10327589</v>
      </c>
      <c r="D38" s="68">
        <v>10379295</v>
      </c>
      <c r="E38" s="68">
        <v>10452326</v>
      </c>
      <c r="F38" s="81">
        <f t="shared" si="0"/>
        <v>10386403.333333334</v>
      </c>
      <c r="G38" s="60">
        <v>438574</v>
      </c>
      <c r="H38" s="61">
        <v>438574</v>
      </c>
      <c r="I38" s="61">
        <v>438574</v>
      </c>
      <c r="J38" s="73">
        <v>438574</v>
      </c>
      <c r="K38" s="88">
        <f t="shared" si="11"/>
        <v>438574</v>
      </c>
      <c r="L38" s="70">
        <f t="shared" si="12"/>
        <v>392992556775</v>
      </c>
      <c r="M38" s="71">
        <f t="shared" si="13"/>
        <v>395071589606</v>
      </c>
      <c r="N38" s="72">
        <f t="shared" si="14"/>
        <v>432328774635</v>
      </c>
      <c r="O38" s="72">
        <f t="shared" si="15"/>
        <v>460048676564</v>
      </c>
      <c r="P38" s="89">
        <f t="shared" si="1"/>
        <v>429149680268.33331</v>
      </c>
      <c r="Q38" s="60">
        <v>38415</v>
      </c>
      <c r="R38" s="61">
        <v>38254</v>
      </c>
      <c r="S38" s="62">
        <v>41653</v>
      </c>
      <c r="T38" s="62">
        <v>44014</v>
      </c>
      <c r="U38" s="87">
        <f t="shared" si="2"/>
        <v>40584</v>
      </c>
      <c r="V38" s="60">
        <f t="shared" si="3"/>
        <v>41581.631426399996</v>
      </c>
      <c r="W38" s="61">
        <f t="shared" si="4"/>
        <v>40595.450831999995</v>
      </c>
      <c r="X38" s="62">
        <f t="shared" si="5"/>
        <v>43335.781199999998</v>
      </c>
      <c r="Y38" s="62">
        <f>T38*1.02</f>
        <v>44894.28</v>
      </c>
      <c r="Z38" s="87">
        <f t="shared" si="7"/>
        <v>42941.837344</v>
      </c>
      <c r="AA38" s="91">
        <f t="shared" si="8"/>
        <v>1.2581692712243959</v>
      </c>
      <c r="AB38" s="17">
        <f t="shared" si="16"/>
        <v>0</v>
      </c>
      <c r="AC38" s="16">
        <f t="shared" si="17"/>
        <v>0</v>
      </c>
      <c r="AD38" s="15">
        <f t="shared" si="18"/>
        <v>0</v>
      </c>
      <c r="AE38" s="14">
        <f t="shared" si="19"/>
        <v>0</v>
      </c>
      <c r="AF38" s="5">
        <f t="shared" si="20"/>
        <v>0</v>
      </c>
      <c r="AG38" s="155"/>
      <c r="AH38" s="11">
        <f t="shared" si="21"/>
        <v>0</v>
      </c>
      <c r="AI38" s="10">
        <f t="shared" si="22"/>
        <v>0</v>
      </c>
      <c r="AJ38" s="13">
        <f t="shared" si="23"/>
        <v>0</v>
      </c>
      <c r="AK38" s="12">
        <f t="shared" si="24"/>
        <v>0</v>
      </c>
      <c r="AL38" s="155"/>
      <c r="AM38" s="11">
        <f t="shared" si="25"/>
        <v>0</v>
      </c>
      <c r="AN38" s="10">
        <f t="shared" si="26"/>
        <v>0</v>
      </c>
      <c r="AO38" s="9">
        <f t="shared" si="27"/>
        <v>0</v>
      </c>
      <c r="AP38" s="8">
        <f t="shared" si="28"/>
        <v>0</v>
      </c>
      <c r="AQ38" s="7">
        <f t="shared" si="9"/>
        <v>0</v>
      </c>
      <c r="AR38" s="155"/>
      <c r="AS38" s="6">
        <f t="shared" si="29"/>
        <v>0</v>
      </c>
      <c r="AT38" s="5">
        <f t="shared" si="30"/>
        <v>0</v>
      </c>
      <c r="AU38" s="4">
        <f t="shared" si="10"/>
        <v>0</v>
      </c>
      <c r="AV38" s="3"/>
    </row>
    <row r="39" spans="1:48" x14ac:dyDescent="0.3">
      <c r="G39" s="2"/>
      <c r="H39" s="2"/>
      <c r="I39" s="2"/>
      <c r="J39" s="2"/>
    </row>
  </sheetData>
  <mergeCells count="8">
    <mergeCell ref="AL10:AL38"/>
    <mergeCell ref="AR10:AR38"/>
    <mergeCell ref="B9:F9"/>
    <mergeCell ref="G9:K9"/>
    <mergeCell ref="L9:P9"/>
    <mergeCell ref="Q9:U9"/>
    <mergeCell ref="V9:Z9"/>
    <mergeCell ref="AG10:AG38"/>
  </mergeCells>
  <conditionalFormatting sqref="AJ12:AJ38">
    <cfRule type="cellIs" dxfId="7" priority="2" operator="greaterThan">
      <formula>0</formula>
    </cfRule>
  </conditionalFormatting>
  <conditionalFormatting sqref="AB11:AB38">
    <cfRule type="cellIs" dxfId="6" priority="1" operator="equal">
      <formula>1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9AA17-19F8-4251-8A76-EA8EE1ECF119}">
  <dimension ref="A1:AV43"/>
  <sheetViews>
    <sheetView zoomScale="80" zoomScaleNormal="80" workbookViewId="0">
      <pane xSplit="1" ySplit="10" topLeftCell="B14" activePane="bottomRight" state="frozen"/>
      <selection activeCell="AC4" sqref="AC4"/>
      <selection pane="topRight" activeCell="AC4" sqref="AC4"/>
      <selection pane="bottomLeft" activeCell="AC4" sqref="AC4"/>
      <selection pane="bottomRight" activeCell="Y37" sqref="Y37"/>
    </sheetView>
  </sheetViews>
  <sheetFormatPr defaultColWidth="9" defaultRowHeight="16.5" x14ac:dyDescent="0.3"/>
  <cols>
    <col min="1" max="1" width="22.42578125" style="1" customWidth="1"/>
    <col min="2" max="2" width="11.140625" style="1" customWidth="1"/>
    <col min="3" max="3" width="10.42578125" style="1" customWidth="1"/>
    <col min="4" max="4" width="10.5703125" style="1" customWidth="1"/>
    <col min="5" max="5" width="10.85546875" style="1" customWidth="1"/>
    <col min="6" max="6" width="12" style="1" customWidth="1"/>
    <col min="7" max="7" width="11.28515625" style="1" customWidth="1"/>
    <col min="8" max="10" width="10.85546875" style="1" customWidth="1"/>
    <col min="11" max="11" width="11.5703125" style="1" customWidth="1"/>
    <col min="12" max="12" width="9.42578125" style="1" customWidth="1"/>
    <col min="13" max="13" width="8.5703125" style="1" customWidth="1"/>
    <col min="14" max="14" width="9.140625" style="1" customWidth="1"/>
    <col min="15" max="16" width="10.85546875" style="1" customWidth="1"/>
    <col min="17" max="17" width="10" style="1" customWidth="1"/>
    <col min="18" max="26" width="10.85546875" style="1" customWidth="1"/>
    <col min="27" max="27" width="11" style="1" customWidth="1"/>
    <col min="28" max="28" width="12.140625" style="1" bestFit="1" customWidth="1"/>
    <col min="29" max="29" width="10.85546875" style="1" customWidth="1"/>
    <col min="30" max="30" width="19.7109375" style="1" customWidth="1"/>
    <col min="31" max="31" width="16.28515625" style="1" customWidth="1"/>
    <col min="32" max="32" width="13.5703125" style="1" customWidth="1"/>
    <col min="33" max="33" width="4.85546875" style="1" customWidth="1"/>
    <col min="34" max="37" width="10.85546875" style="1" customWidth="1"/>
    <col min="38" max="38" width="4.85546875" style="1" customWidth="1"/>
    <col min="39" max="43" width="10.85546875" style="1" customWidth="1"/>
    <col min="44" max="44" width="4.85546875" style="1" customWidth="1"/>
    <col min="45" max="45" width="18.140625" style="1" customWidth="1"/>
    <col min="46" max="46" width="17.5703125" style="1" customWidth="1"/>
    <col min="47" max="16384" width="9" style="1"/>
  </cols>
  <sheetData>
    <row r="1" spans="1:48" x14ac:dyDescent="0.3">
      <c r="A1" s="19" t="s">
        <v>62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</row>
    <row r="2" spans="1:48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48" x14ac:dyDescent="0.3">
      <c r="A3" s="19" t="s">
        <v>61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" t="s">
        <v>60</v>
      </c>
      <c r="AD3" s="52">
        <v>0.9</v>
      </c>
    </row>
    <row r="4" spans="1:48" x14ac:dyDescent="0.3">
      <c r="AA4" s="1" t="s">
        <v>59</v>
      </c>
      <c r="AD4" s="51">
        <v>62.9</v>
      </c>
    </row>
    <row r="5" spans="1:48" x14ac:dyDescent="0.3">
      <c r="AA5" s="1" t="s">
        <v>58</v>
      </c>
      <c r="AD5" s="50">
        <f>AC11/1000</f>
        <v>185695.64283333335</v>
      </c>
    </row>
    <row r="6" spans="1:48" ht="17.25" thickBot="1" x14ac:dyDescent="0.35">
      <c r="AA6" s="1" t="s">
        <v>57</v>
      </c>
      <c r="AD6" s="49">
        <f>AD5*1000*AD4</f>
        <v>11680255934.216667</v>
      </c>
    </row>
    <row r="7" spans="1:48" ht="17.25" hidden="1" thickBot="1" x14ac:dyDescent="0.35"/>
    <row r="8" spans="1:48" ht="17.25" hidden="1" thickBot="1" x14ac:dyDescent="0.35"/>
    <row r="9" spans="1:48" ht="17.25" thickBot="1" x14ac:dyDescent="0.35">
      <c r="B9" s="156" t="s">
        <v>56</v>
      </c>
      <c r="C9" s="157"/>
      <c r="D9" s="157"/>
      <c r="E9" s="157"/>
      <c r="F9" s="158"/>
      <c r="G9" s="156" t="s">
        <v>55</v>
      </c>
      <c r="H9" s="157"/>
      <c r="I9" s="157"/>
      <c r="J9" s="157"/>
      <c r="K9" s="158"/>
      <c r="L9" s="156" t="s">
        <v>54</v>
      </c>
      <c r="M9" s="157"/>
      <c r="N9" s="157"/>
      <c r="O9" s="157"/>
      <c r="P9" s="158"/>
      <c r="Q9" s="156" t="s">
        <v>53</v>
      </c>
      <c r="R9" s="157"/>
      <c r="S9" s="157"/>
      <c r="T9" s="157"/>
      <c r="U9" s="158"/>
      <c r="V9" s="156" t="s">
        <v>52</v>
      </c>
      <c r="W9" s="157"/>
      <c r="X9" s="157"/>
      <c r="Y9" s="157"/>
      <c r="Z9" s="158"/>
    </row>
    <row r="10" spans="1:48" ht="50.25" customHeight="1" thickBot="1" x14ac:dyDescent="0.35">
      <c r="A10" s="48" t="s">
        <v>51</v>
      </c>
      <c r="B10" s="47">
        <v>2019</v>
      </c>
      <c r="C10" s="46">
        <v>2020</v>
      </c>
      <c r="D10" s="45">
        <v>2021</v>
      </c>
      <c r="E10" s="45">
        <v>2022</v>
      </c>
      <c r="F10" s="44" t="s">
        <v>50</v>
      </c>
      <c r="G10" s="151">
        <v>2019</v>
      </c>
      <c r="H10" s="152">
        <v>2020</v>
      </c>
      <c r="I10" s="153">
        <v>2021</v>
      </c>
      <c r="J10" s="153">
        <v>2022</v>
      </c>
      <c r="K10" s="44" t="s">
        <v>49</v>
      </c>
      <c r="L10" s="47">
        <v>2019</v>
      </c>
      <c r="M10" s="46">
        <v>2020</v>
      </c>
      <c r="N10" s="45">
        <v>2021</v>
      </c>
      <c r="O10" s="45">
        <v>2022</v>
      </c>
      <c r="P10" s="44" t="s">
        <v>48</v>
      </c>
      <c r="Q10" s="47">
        <v>2019</v>
      </c>
      <c r="R10" s="46">
        <v>2020</v>
      </c>
      <c r="S10" s="45">
        <v>2021</v>
      </c>
      <c r="T10" s="45">
        <v>2022</v>
      </c>
      <c r="U10" s="44" t="s">
        <v>42</v>
      </c>
      <c r="V10" s="47">
        <v>2019</v>
      </c>
      <c r="W10" s="46">
        <v>2020</v>
      </c>
      <c r="X10" s="45">
        <v>2021</v>
      </c>
      <c r="Y10" s="45">
        <v>2022</v>
      </c>
      <c r="Z10" s="44" t="s">
        <v>42</v>
      </c>
      <c r="AA10" s="44" t="s">
        <v>47</v>
      </c>
      <c r="AB10" s="40" t="s">
        <v>46</v>
      </c>
      <c r="AC10" s="39" t="s">
        <v>45</v>
      </c>
      <c r="AD10" s="39" t="s">
        <v>44</v>
      </c>
      <c r="AE10" s="42" t="s">
        <v>43</v>
      </c>
      <c r="AF10" s="34" t="s">
        <v>42</v>
      </c>
      <c r="AG10" s="154" t="s">
        <v>41</v>
      </c>
      <c r="AH10" s="35" t="s">
        <v>40</v>
      </c>
      <c r="AI10" s="43" t="s">
        <v>39</v>
      </c>
      <c r="AJ10" s="42" t="s">
        <v>38</v>
      </c>
      <c r="AK10" s="41" t="s">
        <v>37</v>
      </c>
      <c r="AL10" s="154" t="s">
        <v>36</v>
      </c>
      <c r="AM10" s="40" t="s">
        <v>35</v>
      </c>
      <c r="AN10" s="39" t="s">
        <v>34</v>
      </c>
      <c r="AO10" s="38" t="s">
        <v>33</v>
      </c>
      <c r="AP10" s="37" t="s">
        <v>32</v>
      </c>
      <c r="AQ10" s="36" t="s">
        <v>31</v>
      </c>
      <c r="AR10" s="154" t="s">
        <v>30</v>
      </c>
      <c r="AS10" s="35" t="s">
        <v>29</v>
      </c>
      <c r="AT10" s="34" t="s">
        <v>28</v>
      </c>
    </row>
    <row r="11" spans="1:48" s="19" customFormat="1" ht="16.5" customHeight="1" x14ac:dyDescent="0.3">
      <c r="A11" s="33" t="s">
        <v>27</v>
      </c>
      <c r="B11" s="63">
        <f>SUM(B12:B43)</f>
        <v>462022134</v>
      </c>
      <c r="C11" s="63">
        <f>SUM(C12:C43)</f>
        <v>462804388</v>
      </c>
      <c r="D11" s="63">
        <f>SUM(D12:D43)</f>
        <v>461534377</v>
      </c>
      <c r="E11" s="63">
        <f>SUM(E12:E43)</f>
        <v>461116868</v>
      </c>
      <c r="F11" s="149">
        <f t="shared" ref="F11:F38" si="0">AVERAGE(C11:E11)</f>
        <v>461818544.33333331</v>
      </c>
      <c r="G11" s="77">
        <f>SUM(G12:G43)</f>
        <v>4411833.9000000004</v>
      </c>
      <c r="H11" s="77">
        <f>SUM(H12:H43)</f>
        <v>4411833.9000000004</v>
      </c>
      <c r="I11" s="77">
        <f>SUM(I12:I43)</f>
        <v>4411833.9000000004</v>
      </c>
      <c r="J11" s="77">
        <f>SUM(J12:J43)</f>
        <v>4411833.9000000004</v>
      </c>
      <c r="K11" s="150">
        <f>AVERAGE(G11:J11)</f>
        <v>4411833.9000000004</v>
      </c>
      <c r="L11" s="57">
        <f>SUM(L12:L43)</f>
        <v>14216446674412.4</v>
      </c>
      <c r="M11" s="57">
        <f>SUM(M12:M43)</f>
        <v>13627036345232.246</v>
      </c>
      <c r="N11" s="57">
        <f>SUM(N12:N43)</f>
        <v>14889600246504.42</v>
      </c>
      <c r="O11" s="57">
        <f>SUM(O12:O43)</f>
        <v>16054577721234.936</v>
      </c>
      <c r="P11" s="89">
        <f t="shared" ref="P11:P43" si="1">AVERAGE(M11:O11)</f>
        <v>14857071437657.201</v>
      </c>
      <c r="Q11" s="60">
        <f>L11/B11</f>
        <v>30770.055432912224</v>
      </c>
      <c r="R11" s="60">
        <f>M11/C11</f>
        <v>29444.483886855985</v>
      </c>
      <c r="S11" s="60">
        <f>N11/D11</f>
        <v>32261.086039327511</v>
      </c>
      <c r="T11" s="60">
        <f>O11/E11</f>
        <v>34816.721823403204</v>
      </c>
      <c r="U11" s="86">
        <f t="shared" ref="U11:U43" si="2">AVERAGE(R11:T11)</f>
        <v>32174.097249862232</v>
      </c>
      <c r="V11" s="60">
        <f t="shared" ref="V11:V43" si="3">Q11*1.02^4</f>
        <v>33306.497565566911</v>
      </c>
      <c r="W11" s="61">
        <f t="shared" ref="W11:W43" si="4">R11*1.02^3</f>
        <v>31246.721856602664</v>
      </c>
      <c r="X11" s="62">
        <f t="shared" ref="X11:X43" si="5">S11*1.02^2</f>
        <v>33564.433915316338</v>
      </c>
      <c r="Y11" s="62">
        <f t="shared" ref="Y11:Y35" si="6">T11*1.02</f>
        <v>35513.056259871271</v>
      </c>
      <c r="Z11" s="86">
        <f t="shared" ref="Z11:Z43" si="7">AVERAGE(W11:Y11)</f>
        <v>33441.404010596758</v>
      </c>
      <c r="AA11" s="90">
        <f t="shared" ref="AA11:AA43" si="8">Z11/$Z$11</f>
        <v>1</v>
      </c>
      <c r="AB11" s="32"/>
      <c r="AC11" s="31">
        <f>SUM(AC12:AC43)</f>
        <v>185695642.83333334</v>
      </c>
      <c r="AD11" s="30">
        <f>SUM(AD12:AD43)</f>
        <v>2070612.9</v>
      </c>
      <c r="AE11" s="29">
        <f>SUM(AE12:AE43)</f>
        <v>4476535283771.2012</v>
      </c>
      <c r="AF11" s="54">
        <f>AE11*1000000000/(AC11*1000)</f>
        <v>24106840717.792217</v>
      </c>
      <c r="AG11" s="155"/>
      <c r="AH11" s="26">
        <f>SUM(AH12:AH43)</f>
        <v>0.99999999999999989</v>
      </c>
      <c r="AI11" s="25">
        <f>SUM(AI12:AI43)</f>
        <v>1</v>
      </c>
      <c r="AJ11" s="24"/>
      <c r="AK11" s="27">
        <f>SUM(AK12:AK43)</f>
        <v>0.99999999999999989</v>
      </c>
      <c r="AL11" s="155"/>
      <c r="AM11" s="26"/>
      <c r="AN11" s="25"/>
      <c r="AO11" s="24"/>
      <c r="AP11" s="23">
        <f>SUM(AP12:AP43)</f>
        <v>1.3333329890259285</v>
      </c>
      <c r="AQ11" s="22">
        <f t="shared" ref="AQ11:AQ43" si="9">AP11/$AP$11</f>
        <v>1</v>
      </c>
      <c r="AR11" s="155"/>
      <c r="AS11" s="21">
        <f>AD6</f>
        <v>11680255934.216667</v>
      </c>
      <c r="AT11" s="20">
        <f>SUM(AT12:AT43)</f>
        <v>81761791539.516693</v>
      </c>
      <c r="AU11" s="4">
        <f t="shared" ref="AU11:AU43" si="10">AT11/$AT$11</f>
        <v>1</v>
      </c>
    </row>
    <row r="12" spans="1:48" x14ac:dyDescent="0.3">
      <c r="A12" s="18" t="s">
        <v>26</v>
      </c>
      <c r="B12" s="66">
        <v>11455519</v>
      </c>
      <c r="C12" s="67">
        <v>11522440</v>
      </c>
      <c r="D12" s="68">
        <v>11554767</v>
      </c>
      <c r="E12" s="69">
        <v>11617623</v>
      </c>
      <c r="F12" s="81">
        <f t="shared" si="0"/>
        <v>11564943.333333334</v>
      </c>
      <c r="G12" s="60">
        <v>30528</v>
      </c>
      <c r="H12" s="61">
        <v>30528</v>
      </c>
      <c r="I12" s="61">
        <v>30528</v>
      </c>
      <c r="J12" s="62">
        <v>30528</v>
      </c>
      <c r="K12" s="87">
        <f t="shared" ref="K12:K38" si="11">AVERAGE(H12:J12)</f>
        <v>30528</v>
      </c>
      <c r="L12" s="70">
        <f t="shared" ref="L12:L43" si="12">Q12*B12</f>
        <v>426729538269</v>
      </c>
      <c r="M12" s="71">
        <f t="shared" ref="M12:M43" si="13">R12*C12</f>
        <v>415015243920</v>
      </c>
      <c r="N12" s="72">
        <f t="shared" ref="N12:N43" si="14">S12*D12</f>
        <v>458377606890</v>
      </c>
      <c r="O12" s="72">
        <f t="shared" ref="O12:O43" si="15">T12*E12</f>
        <v>501021609498</v>
      </c>
      <c r="P12" s="89">
        <f t="shared" si="1"/>
        <v>458138153436</v>
      </c>
      <c r="Q12" s="60">
        <v>37251</v>
      </c>
      <c r="R12" s="61">
        <v>36018</v>
      </c>
      <c r="S12" s="62">
        <v>39670</v>
      </c>
      <c r="T12" s="62">
        <v>43126</v>
      </c>
      <c r="U12" s="86">
        <f t="shared" si="2"/>
        <v>39604.666666666664</v>
      </c>
      <c r="V12" s="60">
        <f t="shared" si="3"/>
        <v>40321.68039216</v>
      </c>
      <c r="W12" s="61">
        <f t="shared" si="4"/>
        <v>38222.589743999997</v>
      </c>
      <c r="X12" s="62">
        <f t="shared" si="5"/>
        <v>41272.667999999998</v>
      </c>
      <c r="Y12" s="62">
        <f t="shared" si="6"/>
        <v>43988.520000000004</v>
      </c>
      <c r="Z12" s="87">
        <f t="shared" si="7"/>
        <v>41161.259248000002</v>
      </c>
      <c r="AA12" s="91">
        <f t="shared" si="8"/>
        <v>1.2308472226512084</v>
      </c>
      <c r="AB12" s="17">
        <f t="shared" ref="AB12:AB43" si="16">IF(AA12&lt;$AD$3,1,0)</f>
        <v>0</v>
      </c>
      <c r="AC12" s="16">
        <f t="shared" ref="AC12:AC43" si="17">AB12*F12</f>
        <v>0</v>
      </c>
      <c r="AD12" s="15">
        <f t="shared" ref="AD12:AD43" si="18">AB12*K12</f>
        <v>0</v>
      </c>
      <c r="AE12" s="14">
        <f t="shared" ref="AE12:AE43" si="19">AB12*P12</f>
        <v>0</v>
      </c>
      <c r="AF12" s="5">
        <f t="shared" ref="AF12:AF43" si="20">AB12*Z12</f>
        <v>0</v>
      </c>
      <c r="AG12" s="155"/>
      <c r="AH12" s="11">
        <f t="shared" ref="AH12:AH43" si="21">AC12/$AC$11</f>
        <v>0</v>
      </c>
      <c r="AI12" s="10">
        <f t="shared" ref="AI12:AI43" si="22">AD12/$AD$11</f>
        <v>0</v>
      </c>
      <c r="AJ12" s="13">
        <f t="shared" ref="AJ12:AJ43" si="23">IF(AI12&gt;0,IF(AH12/AI12&gt;5,1,0),0)</f>
        <v>0</v>
      </c>
      <c r="AK12" s="12">
        <f t="shared" ref="AK12:AK43" si="24">IF(AI12&gt;0,IF(AH12/AI12&gt;5,AH12,(AH12+AI12)/2),0)</f>
        <v>0</v>
      </c>
      <c r="AL12" s="155"/>
      <c r="AM12" s="11">
        <f t="shared" ref="AM12:AM43" si="25">AB12*AF12/$AF$11</f>
        <v>0</v>
      </c>
      <c r="AN12" s="10">
        <f t="shared" ref="AN12:AN43" si="26">AB12*(1-AM12)</f>
        <v>0</v>
      </c>
      <c r="AO12" s="9">
        <f t="shared" ref="AO12:AO43" si="27">1/3*AN12</f>
        <v>0</v>
      </c>
      <c r="AP12" s="8">
        <f t="shared" ref="AP12:AP43" si="28">AK12+AO12*AK12</f>
        <v>0</v>
      </c>
      <c r="AQ12" s="7">
        <f t="shared" si="9"/>
        <v>0</v>
      </c>
      <c r="AR12" s="155"/>
      <c r="AS12" s="6">
        <f t="shared" ref="AS12:AS43" si="29">AQ12*$AD$6</f>
        <v>0</v>
      </c>
      <c r="AT12" s="5">
        <f t="shared" ref="AT12:AT43" si="30">7*AS12</f>
        <v>0</v>
      </c>
      <c r="AU12" s="4">
        <f t="shared" si="10"/>
        <v>0</v>
      </c>
      <c r="AV12" s="3"/>
    </row>
    <row r="13" spans="1:48" x14ac:dyDescent="0.3">
      <c r="A13" s="18" t="s">
        <v>25</v>
      </c>
      <c r="B13" s="66">
        <v>6664177</v>
      </c>
      <c r="C13" s="67">
        <v>6569275</v>
      </c>
      <c r="D13" s="68">
        <v>6532117</v>
      </c>
      <c r="E13" s="68">
        <v>6482484</v>
      </c>
      <c r="F13" s="81">
        <f t="shared" si="0"/>
        <v>6527958.666666667</v>
      </c>
      <c r="G13" s="60">
        <v>110370</v>
      </c>
      <c r="H13" s="61">
        <v>110370</v>
      </c>
      <c r="I13" s="61">
        <v>110370</v>
      </c>
      <c r="J13" s="62">
        <v>110370</v>
      </c>
      <c r="K13" s="87">
        <f t="shared" si="11"/>
        <v>110370</v>
      </c>
      <c r="L13" s="70">
        <f t="shared" si="12"/>
        <v>107713092851</v>
      </c>
      <c r="M13" s="71">
        <f t="shared" si="13"/>
        <v>104451472500</v>
      </c>
      <c r="N13" s="72">
        <f t="shared" si="14"/>
        <v>116637481152</v>
      </c>
      <c r="O13" s="72">
        <f t="shared" si="15"/>
        <v>138329726076</v>
      </c>
      <c r="P13" s="89">
        <f t="shared" si="1"/>
        <v>119806226576</v>
      </c>
      <c r="Q13" s="60">
        <v>16163</v>
      </c>
      <c r="R13" s="61">
        <v>15900</v>
      </c>
      <c r="S13" s="62">
        <v>17856</v>
      </c>
      <c r="T13" s="62">
        <v>21339</v>
      </c>
      <c r="U13" s="86">
        <f t="shared" si="2"/>
        <v>18365</v>
      </c>
      <c r="V13" s="60">
        <f t="shared" si="3"/>
        <v>17495.351002079999</v>
      </c>
      <c r="W13" s="61">
        <f t="shared" si="4"/>
        <v>16873.207199999997</v>
      </c>
      <c r="X13" s="62">
        <f t="shared" si="5"/>
        <v>18577.382399999999</v>
      </c>
      <c r="Y13" s="62">
        <f t="shared" si="6"/>
        <v>21765.78</v>
      </c>
      <c r="Z13" s="87">
        <f t="shared" si="7"/>
        <v>19072.123199999998</v>
      </c>
      <c r="AA13" s="91">
        <f t="shared" si="8"/>
        <v>0.57031466722977631</v>
      </c>
      <c r="AB13" s="17">
        <f t="shared" si="16"/>
        <v>1</v>
      </c>
      <c r="AC13" s="16">
        <f t="shared" si="17"/>
        <v>6527958.666666667</v>
      </c>
      <c r="AD13" s="15">
        <f t="shared" si="18"/>
        <v>110370</v>
      </c>
      <c r="AE13" s="14">
        <f t="shared" si="19"/>
        <v>119806226576</v>
      </c>
      <c r="AF13" s="5">
        <f t="shared" si="20"/>
        <v>19072.123199999998</v>
      </c>
      <c r="AG13" s="155"/>
      <c r="AH13" s="11">
        <f t="shared" si="21"/>
        <v>3.5154075599531862E-2</v>
      </c>
      <c r="AI13" s="10">
        <f t="shared" si="22"/>
        <v>5.3303058239422739E-2</v>
      </c>
      <c r="AJ13" s="13">
        <f t="shared" si="23"/>
        <v>0</v>
      </c>
      <c r="AK13" s="12">
        <f t="shared" si="24"/>
        <v>4.4228566919477297E-2</v>
      </c>
      <c r="AL13" s="155"/>
      <c r="AM13" s="11">
        <f t="shared" si="25"/>
        <v>7.9114984096293002E-7</v>
      </c>
      <c r="AN13" s="10">
        <f t="shared" si="26"/>
        <v>0.99999920885015903</v>
      </c>
      <c r="AO13" s="9">
        <f t="shared" si="27"/>
        <v>0.33333306961671966</v>
      </c>
      <c r="AP13" s="8">
        <f t="shared" si="28"/>
        <v>5.8971410895495166E-2</v>
      </c>
      <c r="AQ13" s="7">
        <f t="shared" si="9"/>
        <v>4.4228569592789389E-2</v>
      </c>
      <c r="AR13" s="155"/>
      <c r="AS13" s="6">
        <f t="shared" si="29"/>
        <v>516601012.44809312</v>
      </c>
      <c r="AT13" s="5">
        <f t="shared" si="30"/>
        <v>3616207087.136652</v>
      </c>
      <c r="AU13" s="4">
        <f t="shared" si="10"/>
        <v>4.4228569592789382E-2</v>
      </c>
      <c r="AV13" s="3"/>
    </row>
    <row r="14" spans="1:48" x14ac:dyDescent="0.3">
      <c r="A14" s="18" t="s">
        <v>24</v>
      </c>
      <c r="B14" s="66">
        <v>10649800</v>
      </c>
      <c r="C14" s="67">
        <v>10693939</v>
      </c>
      <c r="D14" s="68">
        <v>10494836</v>
      </c>
      <c r="E14" s="68">
        <v>10516707</v>
      </c>
      <c r="F14" s="81">
        <f t="shared" si="0"/>
        <v>10568494</v>
      </c>
      <c r="G14" s="60">
        <v>78868</v>
      </c>
      <c r="H14" s="61">
        <v>78868</v>
      </c>
      <c r="I14" s="61">
        <v>78868</v>
      </c>
      <c r="J14" s="62">
        <v>78868</v>
      </c>
      <c r="K14" s="87">
        <f t="shared" si="11"/>
        <v>78868</v>
      </c>
      <c r="L14" s="70">
        <f t="shared" si="12"/>
        <v>292550006000</v>
      </c>
      <c r="M14" s="71">
        <f t="shared" si="13"/>
        <v>285442619788</v>
      </c>
      <c r="N14" s="72">
        <f t="shared" si="14"/>
        <v>302671070240</v>
      </c>
      <c r="O14" s="72">
        <f t="shared" si="15"/>
        <v>321800717493</v>
      </c>
      <c r="P14" s="89">
        <f t="shared" si="1"/>
        <v>303304802507</v>
      </c>
      <c r="Q14" s="60">
        <v>27470</v>
      </c>
      <c r="R14" s="61">
        <v>26692</v>
      </c>
      <c r="S14" s="62">
        <v>28840</v>
      </c>
      <c r="T14" s="62">
        <v>30599</v>
      </c>
      <c r="U14" s="86">
        <f t="shared" si="2"/>
        <v>28710.333333333332</v>
      </c>
      <c r="V14" s="60">
        <f t="shared" si="3"/>
        <v>29734.4114352</v>
      </c>
      <c r="W14" s="61">
        <f t="shared" si="4"/>
        <v>28325.763935999999</v>
      </c>
      <c r="X14" s="62">
        <f t="shared" si="5"/>
        <v>30005.135999999999</v>
      </c>
      <c r="Y14" s="62">
        <f t="shared" si="6"/>
        <v>31210.98</v>
      </c>
      <c r="Z14" s="87">
        <f t="shared" si="7"/>
        <v>29847.293311999998</v>
      </c>
      <c r="AA14" s="91">
        <f t="shared" si="8"/>
        <v>0.89252512551632479</v>
      </c>
      <c r="AB14" s="17">
        <f t="shared" si="16"/>
        <v>1</v>
      </c>
      <c r="AC14" s="16">
        <f t="shared" si="17"/>
        <v>10568494</v>
      </c>
      <c r="AD14" s="15">
        <f t="shared" si="18"/>
        <v>78868</v>
      </c>
      <c r="AE14" s="14">
        <f t="shared" si="19"/>
        <v>303304802507</v>
      </c>
      <c r="AF14" s="5">
        <f t="shared" si="20"/>
        <v>29847.293311999998</v>
      </c>
      <c r="AG14" s="155"/>
      <c r="AH14" s="11">
        <f t="shared" si="21"/>
        <v>5.6912988580380949E-2</v>
      </c>
      <c r="AI14" s="10">
        <f t="shared" si="22"/>
        <v>3.808920537489166E-2</v>
      </c>
      <c r="AJ14" s="13">
        <f t="shared" si="23"/>
        <v>0</v>
      </c>
      <c r="AK14" s="12">
        <f t="shared" si="24"/>
        <v>4.7501096977636305E-2</v>
      </c>
      <c r="AL14" s="155"/>
      <c r="AM14" s="11">
        <f t="shared" si="25"/>
        <v>1.2381254624531119E-6</v>
      </c>
      <c r="AN14" s="10">
        <f t="shared" si="26"/>
        <v>0.99999876187453751</v>
      </c>
      <c r="AO14" s="9">
        <f t="shared" si="27"/>
        <v>0.33333292062484582</v>
      </c>
      <c r="AP14" s="8">
        <f t="shared" si="28"/>
        <v>6.3334776366075846E-2</v>
      </c>
      <c r="AQ14" s="7">
        <f t="shared" si="9"/>
        <v>4.7501094540790829E-2</v>
      </c>
      <c r="AR14" s="155"/>
      <c r="AS14" s="6">
        <f t="shared" si="29"/>
        <v>554824941.39185905</v>
      </c>
      <c r="AT14" s="5">
        <f t="shared" si="30"/>
        <v>3883774589.7430134</v>
      </c>
      <c r="AU14" s="4">
        <f t="shared" si="10"/>
        <v>4.7501094540790822E-2</v>
      </c>
      <c r="AV14" s="3"/>
    </row>
    <row r="15" spans="1:48" x14ac:dyDescent="0.3">
      <c r="A15" s="18" t="s">
        <v>23</v>
      </c>
      <c r="B15" s="66">
        <v>5806081</v>
      </c>
      <c r="C15" s="67">
        <v>5822763</v>
      </c>
      <c r="D15" s="68">
        <v>5840045</v>
      </c>
      <c r="E15" s="68">
        <v>5873420</v>
      </c>
      <c r="F15" s="81">
        <f t="shared" si="0"/>
        <v>5845409.333333333</v>
      </c>
      <c r="G15" s="60">
        <v>42924</v>
      </c>
      <c r="H15" s="61">
        <v>42924</v>
      </c>
      <c r="I15" s="61">
        <v>42924</v>
      </c>
      <c r="J15" s="62">
        <v>42924</v>
      </c>
      <c r="K15" s="87">
        <f t="shared" si="11"/>
        <v>42924</v>
      </c>
      <c r="L15" s="70">
        <f t="shared" si="12"/>
        <v>237399039928</v>
      </c>
      <c r="M15" s="71">
        <f t="shared" si="13"/>
        <v>241574791344</v>
      </c>
      <c r="N15" s="72">
        <f t="shared" si="14"/>
        <v>269290314995</v>
      </c>
      <c r="O15" s="72">
        <f t="shared" si="15"/>
        <v>294998392920</v>
      </c>
      <c r="P15" s="89">
        <f t="shared" si="1"/>
        <v>268621166419.66666</v>
      </c>
      <c r="Q15" s="60">
        <v>40888</v>
      </c>
      <c r="R15" s="61">
        <v>41488</v>
      </c>
      <c r="S15" s="62">
        <v>46111</v>
      </c>
      <c r="T15" s="62">
        <v>50226</v>
      </c>
      <c r="U15" s="86">
        <f t="shared" si="2"/>
        <v>45941.666666666664</v>
      </c>
      <c r="V15" s="60">
        <f t="shared" si="3"/>
        <v>44258.486158079999</v>
      </c>
      <c r="W15" s="61">
        <f t="shared" si="4"/>
        <v>44027.397504</v>
      </c>
      <c r="X15" s="62">
        <f t="shared" si="5"/>
        <v>47973.884400000003</v>
      </c>
      <c r="Y15" s="62">
        <f t="shared" si="6"/>
        <v>51230.520000000004</v>
      </c>
      <c r="Z15" s="87">
        <f t="shared" si="7"/>
        <v>47743.933967999998</v>
      </c>
      <c r="AA15" s="91">
        <f t="shared" si="8"/>
        <v>1.4276892786221271</v>
      </c>
      <c r="AB15" s="17">
        <f t="shared" si="16"/>
        <v>0</v>
      </c>
      <c r="AC15" s="16">
        <f t="shared" si="17"/>
        <v>0</v>
      </c>
      <c r="AD15" s="15">
        <f t="shared" si="18"/>
        <v>0</v>
      </c>
      <c r="AE15" s="14">
        <f t="shared" si="19"/>
        <v>0</v>
      </c>
      <c r="AF15" s="5">
        <f t="shared" si="20"/>
        <v>0</v>
      </c>
      <c r="AG15" s="155"/>
      <c r="AH15" s="11">
        <f t="shared" si="21"/>
        <v>0</v>
      </c>
      <c r="AI15" s="10">
        <f t="shared" si="22"/>
        <v>0</v>
      </c>
      <c r="AJ15" s="13">
        <f t="shared" si="23"/>
        <v>0</v>
      </c>
      <c r="AK15" s="12">
        <f t="shared" si="24"/>
        <v>0</v>
      </c>
      <c r="AL15" s="155"/>
      <c r="AM15" s="11">
        <f t="shared" si="25"/>
        <v>0</v>
      </c>
      <c r="AN15" s="10">
        <f t="shared" si="26"/>
        <v>0</v>
      </c>
      <c r="AO15" s="9">
        <f t="shared" si="27"/>
        <v>0</v>
      </c>
      <c r="AP15" s="8">
        <f t="shared" si="28"/>
        <v>0</v>
      </c>
      <c r="AQ15" s="7">
        <f t="shared" si="9"/>
        <v>0</v>
      </c>
      <c r="AR15" s="155"/>
      <c r="AS15" s="6">
        <f t="shared" si="29"/>
        <v>0</v>
      </c>
      <c r="AT15" s="5">
        <f t="shared" si="30"/>
        <v>0</v>
      </c>
      <c r="AU15" s="4">
        <f t="shared" si="10"/>
        <v>0</v>
      </c>
      <c r="AV15" s="3"/>
    </row>
    <row r="16" spans="1:48" x14ac:dyDescent="0.3">
      <c r="A16" s="18" t="s">
        <v>22</v>
      </c>
      <c r="B16" s="66">
        <v>83019213</v>
      </c>
      <c r="C16" s="67">
        <v>83166711</v>
      </c>
      <c r="D16" s="68">
        <v>83155031</v>
      </c>
      <c r="E16" s="68">
        <v>83237124</v>
      </c>
      <c r="F16" s="81">
        <f t="shared" si="0"/>
        <v>83186288.666666672</v>
      </c>
      <c r="G16" s="60">
        <v>357376</v>
      </c>
      <c r="H16" s="61">
        <v>357376</v>
      </c>
      <c r="I16" s="61">
        <v>357376</v>
      </c>
      <c r="J16" s="62">
        <v>357376</v>
      </c>
      <c r="K16" s="87">
        <f t="shared" si="11"/>
        <v>357376</v>
      </c>
      <c r="L16" s="70">
        <f t="shared" si="12"/>
        <v>3267221127615</v>
      </c>
      <c r="M16" s="71">
        <f t="shared" si="13"/>
        <v>3166572521325</v>
      </c>
      <c r="N16" s="72">
        <f t="shared" si="14"/>
        <v>3382247730894</v>
      </c>
      <c r="O16" s="72">
        <f t="shared" si="15"/>
        <v>3582775528332</v>
      </c>
      <c r="P16" s="89">
        <f t="shared" si="1"/>
        <v>3377198593517</v>
      </c>
      <c r="Q16" s="60">
        <v>39355</v>
      </c>
      <c r="R16" s="61">
        <v>38075</v>
      </c>
      <c r="S16" s="62">
        <v>40674</v>
      </c>
      <c r="T16" s="62">
        <v>43043</v>
      </c>
      <c r="U16" s="86">
        <f t="shared" si="2"/>
        <v>40597.333333333336</v>
      </c>
      <c r="V16" s="60">
        <f t="shared" si="3"/>
        <v>42599.117656800001</v>
      </c>
      <c r="W16" s="61">
        <f t="shared" si="4"/>
        <v>40405.494599999998</v>
      </c>
      <c r="X16" s="62">
        <f t="shared" si="5"/>
        <v>42317.229599999999</v>
      </c>
      <c r="Y16" s="62">
        <f t="shared" si="6"/>
        <v>43903.86</v>
      </c>
      <c r="Z16" s="87">
        <f t="shared" si="7"/>
        <v>42208.861400000002</v>
      </c>
      <c r="AA16" s="91">
        <f t="shared" si="8"/>
        <v>1.2621737229281718</v>
      </c>
      <c r="AB16" s="17">
        <f t="shared" si="16"/>
        <v>0</v>
      </c>
      <c r="AC16" s="16">
        <f t="shared" si="17"/>
        <v>0</v>
      </c>
      <c r="AD16" s="15">
        <f t="shared" si="18"/>
        <v>0</v>
      </c>
      <c r="AE16" s="14">
        <f t="shared" si="19"/>
        <v>0</v>
      </c>
      <c r="AF16" s="5">
        <f t="shared" si="20"/>
        <v>0</v>
      </c>
      <c r="AG16" s="155"/>
      <c r="AH16" s="11">
        <f t="shared" si="21"/>
        <v>0</v>
      </c>
      <c r="AI16" s="10">
        <f t="shared" si="22"/>
        <v>0</v>
      </c>
      <c r="AJ16" s="13">
        <f t="shared" si="23"/>
        <v>0</v>
      </c>
      <c r="AK16" s="12">
        <f t="shared" si="24"/>
        <v>0</v>
      </c>
      <c r="AL16" s="155"/>
      <c r="AM16" s="11">
        <f t="shared" si="25"/>
        <v>0</v>
      </c>
      <c r="AN16" s="10">
        <f t="shared" si="26"/>
        <v>0</v>
      </c>
      <c r="AO16" s="9">
        <f t="shared" si="27"/>
        <v>0</v>
      </c>
      <c r="AP16" s="8">
        <f t="shared" si="28"/>
        <v>0</v>
      </c>
      <c r="AQ16" s="7">
        <f t="shared" si="9"/>
        <v>0</v>
      </c>
      <c r="AR16" s="155"/>
      <c r="AS16" s="6">
        <f t="shared" si="29"/>
        <v>0</v>
      </c>
      <c r="AT16" s="5">
        <f t="shared" si="30"/>
        <v>0</v>
      </c>
      <c r="AU16" s="4">
        <f t="shared" si="10"/>
        <v>0</v>
      </c>
      <c r="AV16" s="3"/>
    </row>
    <row r="17" spans="1:48" x14ac:dyDescent="0.3">
      <c r="A17" s="18" t="s">
        <v>21</v>
      </c>
      <c r="B17" s="66">
        <v>1324820</v>
      </c>
      <c r="C17" s="67">
        <v>1328976</v>
      </c>
      <c r="D17" s="68">
        <v>1330068</v>
      </c>
      <c r="E17" s="68">
        <v>1331796</v>
      </c>
      <c r="F17" s="81">
        <f t="shared" si="0"/>
        <v>1330280</v>
      </c>
      <c r="G17" s="60">
        <v>45227</v>
      </c>
      <c r="H17" s="61">
        <v>45227</v>
      </c>
      <c r="I17" s="61">
        <v>45227</v>
      </c>
      <c r="J17" s="62">
        <v>45227</v>
      </c>
      <c r="K17" s="87">
        <f t="shared" si="11"/>
        <v>45227</v>
      </c>
      <c r="L17" s="70">
        <f t="shared" si="12"/>
        <v>33777610720</v>
      </c>
      <c r="M17" s="71">
        <f t="shared" si="13"/>
        <v>33591197376</v>
      </c>
      <c r="N17" s="72">
        <f t="shared" si="14"/>
        <v>36977220468</v>
      </c>
      <c r="O17" s="72">
        <f t="shared" si="15"/>
        <v>39226719384</v>
      </c>
      <c r="P17" s="89">
        <f t="shared" si="1"/>
        <v>36598379076</v>
      </c>
      <c r="Q17" s="60">
        <v>25496</v>
      </c>
      <c r="R17" s="61">
        <v>25276</v>
      </c>
      <c r="S17" s="62">
        <v>27801</v>
      </c>
      <c r="T17" s="62">
        <v>29454</v>
      </c>
      <c r="U17" s="86">
        <f t="shared" si="2"/>
        <v>27510.333333333332</v>
      </c>
      <c r="V17" s="60">
        <f t="shared" si="3"/>
        <v>27597.690351360001</v>
      </c>
      <c r="W17" s="61">
        <f t="shared" si="4"/>
        <v>26823.093407999997</v>
      </c>
      <c r="X17" s="62">
        <f t="shared" si="5"/>
        <v>28924.160400000001</v>
      </c>
      <c r="Y17" s="62">
        <f t="shared" si="6"/>
        <v>30043.08</v>
      </c>
      <c r="Z17" s="87">
        <f t="shared" si="7"/>
        <v>28596.777935999999</v>
      </c>
      <c r="AA17" s="91">
        <f t="shared" si="8"/>
        <v>0.85513090081201082</v>
      </c>
      <c r="AB17" s="17">
        <f t="shared" si="16"/>
        <v>1</v>
      </c>
      <c r="AC17" s="16">
        <f t="shared" si="17"/>
        <v>1330280</v>
      </c>
      <c r="AD17" s="15">
        <f t="shared" si="18"/>
        <v>45227</v>
      </c>
      <c r="AE17" s="14">
        <f t="shared" si="19"/>
        <v>36598379076</v>
      </c>
      <c r="AF17" s="5">
        <f t="shared" si="20"/>
        <v>28596.777935999999</v>
      </c>
      <c r="AG17" s="155"/>
      <c r="AH17" s="11">
        <f t="shared" si="21"/>
        <v>7.1637652865875843E-3</v>
      </c>
      <c r="AI17" s="10">
        <f t="shared" si="22"/>
        <v>2.1842325042986065E-2</v>
      </c>
      <c r="AJ17" s="13">
        <f t="shared" si="23"/>
        <v>0</v>
      </c>
      <c r="AK17" s="12">
        <f t="shared" si="24"/>
        <v>1.4503045164786826E-2</v>
      </c>
      <c r="AL17" s="155"/>
      <c r="AM17" s="11">
        <f t="shared" si="25"/>
        <v>1.1862515818961691E-6</v>
      </c>
      <c r="AN17" s="10">
        <f t="shared" si="26"/>
        <v>0.99999881374841815</v>
      </c>
      <c r="AO17" s="9">
        <f t="shared" si="27"/>
        <v>0.33333293791613938</v>
      </c>
      <c r="AP17" s="8">
        <f t="shared" si="28"/>
        <v>1.9337387818295679E-2</v>
      </c>
      <c r="AQ17" s="7">
        <f t="shared" si="9"/>
        <v>1.4503044608850999E-2</v>
      </c>
      <c r="AR17" s="155"/>
      <c r="AS17" s="6">
        <f t="shared" si="29"/>
        <v>169399272.85674092</v>
      </c>
      <c r="AT17" s="5">
        <f t="shared" si="30"/>
        <v>1185794909.9971864</v>
      </c>
      <c r="AU17" s="4">
        <f t="shared" si="10"/>
        <v>1.4503044608850994E-2</v>
      </c>
      <c r="AV17" s="3"/>
    </row>
    <row r="18" spans="1:48" x14ac:dyDescent="0.3">
      <c r="A18" s="18" t="s">
        <v>20</v>
      </c>
      <c r="B18" s="66">
        <v>4940311</v>
      </c>
      <c r="C18" s="67">
        <v>5012600</v>
      </c>
      <c r="D18" s="68">
        <v>5066893</v>
      </c>
      <c r="E18" s="68">
        <v>5154277</v>
      </c>
      <c r="F18" s="81">
        <f t="shared" si="0"/>
        <v>5077923.333333333</v>
      </c>
      <c r="G18" s="60">
        <v>69797</v>
      </c>
      <c r="H18" s="61">
        <v>69797</v>
      </c>
      <c r="I18" s="61">
        <v>69797</v>
      </c>
      <c r="J18" s="62">
        <v>69797</v>
      </c>
      <c r="K18" s="87">
        <f t="shared" si="11"/>
        <v>69797</v>
      </c>
      <c r="L18" s="70">
        <f t="shared" si="12"/>
        <v>227644590569</v>
      </c>
      <c r="M18" s="71">
        <f t="shared" si="13"/>
        <v>235827792200</v>
      </c>
      <c r="N18" s="72">
        <f t="shared" si="14"/>
        <v>273794630148</v>
      </c>
      <c r="O18" s="72">
        <f t="shared" si="15"/>
        <v>308828815009</v>
      </c>
      <c r="P18" s="89">
        <f t="shared" si="1"/>
        <v>272817079119</v>
      </c>
      <c r="Q18" s="60">
        <v>46079</v>
      </c>
      <c r="R18" s="61">
        <v>47047</v>
      </c>
      <c r="S18" s="62">
        <v>54036</v>
      </c>
      <c r="T18" s="62">
        <v>59917</v>
      </c>
      <c r="U18" s="86">
        <f t="shared" si="2"/>
        <v>53666.666666666664</v>
      </c>
      <c r="V18" s="60">
        <f t="shared" si="3"/>
        <v>49877.391500639998</v>
      </c>
      <c r="W18" s="61">
        <f t="shared" si="4"/>
        <v>49926.652775999995</v>
      </c>
      <c r="X18" s="62">
        <f t="shared" si="5"/>
        <v>56219.054400000001</v>
      </c>
      <c r="Y18" s="62">
        <f t="shared" si="6"/>
        <v>61115.340000000004</v>
      </c>
      <c r="Z18" s="87">
        <f t="shared" si="7"/>
        <v>55753.682391999995</v>
      </c>
      <c r="AA18" s="91">
        <f t="shared" si="8"/>
        <v>1.6672051919331206</v>
      </c>
      <c r="AB18" s="17">
        <f t="shared" si="16"/>
        <v>0</v>
      </c>
      <c r="AC18" s="16">
        <f t="shared" si="17"/>
        <v>0</v>
      </c>
      <c r="AD18" s="15">
        <f t="shared" si="18"/>
        <v>0</v>
      </c>
      <c r="AE18" s="14">
        <f t="shared" si="19"/>
        <v>0</v>
      </c>
      <c r="AF18" s="5">
        <f t="shared" si="20"/>
        <v>0</v>
      </c>
      <c r="AG18" s="155"/>
      <c r="AH18" s="11">
        <f t="shared" si="21"/>
        <v>0</v>
      </c>
      <c r="AI18" s="10">
        <f t="shared" si="22"/>
        <v>0</v>
      </c>
      <c r="AJ18" s="13">
        <f t="shared" si="23"/>
        <v>0</v>
      </c>
      <c r="AK18" s="12">
        <f t="shared" si="24"/>
        <v>0</v>
      </c>
      <c r="AL18" s="155"/>
      <c r="AM18" s="11">
        <f t="shared" si="25"/>
        <v>0</v>
      </c>
      <c r="AN18" s="10">
        <f t="shared" si="26"/>
        <v>0</v>
      </c>
      <c r="AO18" s="9">
        <f t="shared" si="27"/>
        <v>0</v>
      </c>
      <c r="AP18" s="8">
        <f t="shared" si="28"/>
        <v>0</v>
      </c>
      <c r="AQ18" s="7">
        <f t="shared" si="9"/>
        <v>0</v>
      </c>
      <c r="AR18" s="155"/>
      <c r="AS18" s="6">
        <f t="shared" si="29"/>
        <v>0</v>
      </c>
      <c r="AT18" s="5">
        <f t="shared" si="30"/>
        <v>0</v>
      </c>
      <c r="AU18" s="4">
        <f t="shared" si="10"/>
        <v>0</v>
      </c>
      <c r="AV18" s="3"/>
    </row>
    <row r="19" spans="1:48" x14ac:dyDescent="0.3">
      <c r="A19" s="18" t="s">
        <v>19</v>
      </c>
      <c r="B19" s="66">
        <v>10724599</v>
      </c>
      <c r="C19" s="67">
        <v>10718565</v>
      </c>
      <c r="D19" s="68">
        <v>10678632</v>
      </c>
      <c r="E19" s="68">
        <v>10459782</v>
      </c>
      <c r="F19" s="92">
        <f t="shared" si="0"/>
        <v>10618993</v>
      </c>
      <c r="G19" s="60">
        <v>131957</v>
      </c>
      <c r="H19" s="61">
        <v>131957</v>
      </c>
      <c r="I19" s="61">
        <v>131957</v>
      </c>
      <c r="J19" s="73">
        <v>131957</v>
      </c>
      <c r="K19" s="88">
        <f t="shared" si="11"/>
        <v>131957</v>
      </c>
      <c r="L19" s="70">
        <f t="shared" si="12"/>
        <v>218910514788</v>
      </c>
      <c r="M19" s="71">
        <f t="shared" si="13"/>
        <v>198657883710</v>
      </c>
      <c r="N19" s="72">
        <f t="shared" si="14"/>
        <v>219744889296</v>
      </c>
      <c r="O19" s="72">
        <f t="shared" si="15"/>
        <v>247196028006</v>
      </c>
      <c r="P19" s="89">
        <f t="shared" si="1"/>
        <v>221866267004</v>
      </c>
      <c r="Q19" s="60">
        <v>20412</v>
      </c>
      <c r="R19" s="61">
        <v>18534</v>
      </c>
      <c r="S19" s="62">
        <v>20578</v>
      </c>
      <c r="T19" s="62">
        <v>23633</v>
      </c>
      <c r="U19" s="86">
        <f t="shared" si="2"/>
        <v>20915</v>
      </c>
      <c r="V19" s="60">
        <f t="shared" si="3"/>
        <v>22094.605249919998</v>
      </c>
      <c r="W19" s="61">
        <f t="shared" si="4"/>
        <v>19668.429071999999</v>
      </c>
      <c r="X19" s="62">
        <f t="shared" si="5"/>
        <v>21409.351200000001</v>
      </c>
      <c r="Y19" s="62">
        <f t="shared" si="6"/>
        <v>24105.66</v>
      </c>
      <c r="Z19" s="87">
        <f t="shared" si="7"/>
        <v>21727.813424000004</v>
      </c>
      <c r="AA19" s="91">
        <f t="shared" si="8"/>
        <v>0.64972790667266822</v>
      </c>
      <c r="AB19" s="17">
        <f t="shared" si="16"/>
        <v>1</v>
      </c>
      <c r="AC19" s="16">
        <f t="shared" si="17"/>
        <v>10618993</v>
      </c>
      <c r="AD19" s="15">
        <f t="shared" si="18"/>
        <v>131957</v>
      </c>
      <c r="AE19" s="14">
        <f t="shared" si="19"/>
        <v>221866267004</v>
      </c>
      <c r="AF19" s="5">
        <f t="shared" si="20"/>
        <v>21727.813424000004</v>
      </c>
      <c r="AG19" s="155"/>
      <c r="AH19" s="11">
        <f t="shared" si="21"/>
        <v>5.7184933571816879E-2</v>
      </c>
      <c r="AI19" s="10">
        <f t="shared" si="22"/>
        <v>6.3728473825310369E-2</v>
      </c>
      <c r="AJ19" s="13">
        <f t="shared" si="23"/>
        <v>0</v>
      </c>
      <c r="AK19" s="12">
        <f t="shared" si="24"/>
        <v>6.0456703698563624E-2</v>
      </c>
      <c r="AL19" s="155"/>
      <c r="AM19" s="11">
        <f t="shared" si="25"/>
        <v>9.0131318650824468E-7</v>
      </c>
      <c r="AN19" s="10">
        <f t="shared" si="26"/>
        <v>0.99999909868681347</v>
      </c>
      <c r="AO19" s="9">
        <f t="shared" si="27"/>
        <v>0.33333303289560445</v>
      </c>
      <c r="AP19" s="8">
        <f t="shared" si="28"/>
        <v>8.0608920101276738E-2</v>
      </c>
      <c r="AQ19" s="7">
        <f t="shared" si="9"/>
        <v>6.0456705687726132E-2</v>
      </c>
      <c r="AR19" s="155"/>
      <c r="AS19" s="6">
        <f t="shared" si="29"/>
        <v>706149795.37225366</v>
      </c>
      <c r="AT19" s="5">
        <f t="shared" si="30"/>
        <v>4943048567.6057758</v>
      </c>
      <c r="AU19" s="4">
        <f t="shared" si="10"/>
        <v>6.0456705687726119E-2</v>
      </c>
      <c r="AV19" s="3"/>
    </row>
    <row r="20" spans="1:48" x14ac:dyDescent="0.3">
      <c r="A20" s="78" t="s">
        <v>18</v>
      </c>
      <c r="B20" s="67">
        <v>46918951</v>
      </c>
      <c r="C20" s="67">
        <v>47318050</v>
      </c>
      <c r="D20" s="67">
        <v>47400798</v>
      </c>
      <c r="E20" s="68">
        <v>47486843</v>
      </c>
      <c r="F20" s="81">
        <f t="shared" si="0"/>
        <v>47401897</v>
      </c>
      <c r="G20" s="74">
        <v>505944</v>
      </c>
      <c r="H20" s="61">
        <v>505944</v>
      </c>
      <c r="I20" s="61">
        <v>505944</v>
      </c>
      <c r="J20" s="80">
        <v>505944</v>
      </c>
      <c r="K20" s="82">
        <f t="shared" si="11"/>
        <v>505944</v>
      </c>
      <c r="L20" s="71">
        <f t="shared" si="12"/>
        <v>1340380592168</v>
      </c>
      <c r="M20" s="71">
        <f t="shared" si="13"/>
        <v>1182856613900</v>
      </c>
      <c r="N20" s="71">
        <f t="shared" si="14"/>
        <v>1319922621108</v>
      </c>
      <c r="O20" s="71">
        <f t="shared" si="15"/>
        <v>1449678343104</v>
      </c>
      <c r="P20" s="84">
        <f t="shared" si="1"/>
        <v>1317485859370.6667</v>
      </c>
      <c r="Q20" s="61">
        <v>28568</v>
      </c>
      <c r="R20" s="61">
        <v>24998</v>
      </c>
      <c r="S20" s="61">
        <v>27846</v>
      </c>
      <c r="T20" s="61">
        <v>30528</v>
      </c>
      <c r="U20" s="83">
        <f t="shared" si="2"/>
        <v>27790.666666666668</v>
      </c>
      <c r="V20" s="61">
        <f t="shared" si="3"/>
        <v>30922.92194688</v>
      </c>
      <c r="W20" s="61">
        <f t="shared" si="4"/>
        <v>26528.077583999999</v>
      </c>
      <c r="X20" s="61">
        <f t="shared" si="5"/>
        <v>28970.9784</v>
      </c>
      <c r="Y20" s="61">
        <f t="shared" si="6"/>
        <v>31138.560000000001</v>
      </c>
      <c r="Z20" s="83">
        <f t="shared" si="7"/>
        <v>28879.205328</v>
      </c>
      <c r="AA20" s="85">
        <f t="shared" si="8"/>
        <v>0.86357634143736584</v>
      </c>
      <c r="AB20" s="17">
        <f t="shared" si="16"/>
        <v>1</v>
      </c>
      <c r="AC20" s="16">
        <f t="shared" si="17"/>
        <v>47401897</v>
      </c>
      <c r="AD20" s="15">
        <f t="shared" si="18"/>
        <v>505944</v>
      </c>
      <c r="AE20" s="14">
        <f t="shared" si="19"/>
        <v>1317485859370.6667</v>
      </c>
      <c r="AF20" s="5">
        <f t="shared" si="20"/>
        <v>28879.205328</v>
      </c>
      <c r="AG20" s="155"/>
      <c r="AH20" s="11">
        <f t="shared" si="21"/>
        <v>0.25526660871921714</v>
      </c>
      <c r="AI20" s="10">
        <f t="shared" si="22"/>
        <v>0.24434504392395123</v>
      </c>
      <c r="AJ20" s="13">
        <f t="shared" si="23"/>
        <v>0</v>
      </c>
      <c r="AK20" s="12">
        <f t="shared" si="24"/>
        <v>0.24980582632158418</v>
      </c>
      <c r="AL20" s="155"/>
      <c r="AM20" s="11">
        <f t="shared" si="25"/>
        <v>1.1979672353617663E-6</v>
      </c>
      <c r="AN20" s="10">
        <f t="shared" si="26"/>
        <v>0.99999880203276459</v>
      </c>
      <c r="AO20" s="9">
        <f t="shared" si="27"/>
        <v>0.33333293401092151</v>
      </c>
      <c r="AP20" s="8">
        <f t="shared" si="28"/>
        <v>0.33307433534238051</v>
      </c>
      <c r="AQ20" s="7">
        <f t="shared" si="9"/>
        <v>0.24980581601427956</v>
      </c>
      <c r="AR20" s="155"/>
      <c r="AS20" s="6">
        <f t="shared" si="29"/>
        <v>2917795864.902626</v>
      </c>
      <c r="AT20" s="5">
        <f t="shared" si="30"/>
        <v>20424571054.318382</v>
      </c>
      <c r="AU20" s="4">
        <f t="shared" si="10"/>
        <v>0.24980581601427951</v>
      </c>
      <c r="AV20" s="3"/>
    </row>
    <row r="21" spans="1:48" x14ac:dyDescent="0.3">
      <c r="A21" s="78" t="s">
        <v>17</v>
      </c>
      <c r="B21" s="67">
        <v>67290471</v>
      </c>
      <c r="C21" s="67">
        <v>67473651</v>
      </c>
      <c r="D21" s="67">
        <v>67728568</v>
      </c>
      <c r="E21" s="68">
        <v>67957053</v>
      </c>
      <c r="F21" s="81">
        <f t="shared" si="0"/>
        <v>67719757.333333328</v>
      </c>
      <c r="G21" s="74">
        <v>633186.6</v>
      </c>
      <c r="H21" s="61">
        <v>633186.6</v>
      </c>
      <c r="I21" s="61">
        <v>633186.6</v>
      </c>
      <c r="J21" s="80">
        <v>633186.6</v>
      </c>
      <c r="K21" s="82">
        <f t="shared" si="11"/>
        <v>633186.6</v>
      </c>
      <c r="L21" s="71">
        <f t="shared" si="12"/>
        <v>2291240537550</v>
      </c>
      <c r="M21" s="71">
        <f t="shared" si="13"/>
        <v>2150047889115</v>
      </c>
      <c r="N21" s="71">
        <f t="shared" si="14"/>
        <v>2349436295352</v>
      </c>
      <c r="O21" s="71">
        <f t="shared" si="15"/>
        <v>2469015649596</v>
      </c>
      <c r="P21" s="84">
        <f t="shared" si="1"/>
        <v>2322833278021</v>
      </c>
      <c r="Q21" s="61">
        <v>34050</v>
      </c>
      <c r="R21" s="61">
        <v>31865</v>
      </c>
      <c r="S21" s="61">
        <v>34689</v>
      </c>
      <c r="T21" s="61">
        <v>36332</v>
      </c>
      <c r="U21" s="83">
        <f t="shared" si="2"/>
        <v>34295.333333333336</v>
      </c>
      <c r="V21" s="61">
        <f t="shared" si="3"/>
        <v>36856.815047999997</v>
      </c>
      <c r="W21" s="61">
        <f t="shared" si="4"/>
        <v>33815.392919999998</v>
      </c>
      <c r="X21" s="61">
        <f t="shared" si="5"/>
        <v>36090.435599999997</v>
      </c>
      <c r="Y21" s="61">
        <f t="shared" si="6"/>
        <v>37058.639999999999</v>
      </c>
      <c r="Z21" s="83">
        <f t="shared" si="7"/>
        <v>35654.822840000001</v>
      </c>
      <c r="AA21" s="85">
        <f t="shared" si="8"/>
        <v>1.0661879755019217</v>
      </c>
      <c r="AB21" s="17">
        <f t="shared" si="16"/>
        <v>0</v>
      </c>
      <c r="AC21" s="16">
        <f t="shared" si="17"/>
        <v>0</v>
      </c>
      <c r="AD21" s="15">
        <f t="shared" si="18"/>
        <v>0</v>
      </c>
      <c r="AE21" s="14">
        <f t="shared" si="19"/>
        <v>0</v>
      </c>
      <c r="AF21" s="5">
        <f t="shared" si="20"/>
        <v>0</v>
      </c>
      <c r="AG21" s="155"/>
      <c r="AH21" s="11">
        <f t="shared" si="21"/>
        <v>0</v>
      </c>
      <c r="AI21" s="10">
        <f t="shared" si="22"/>
        <v>0</v>
      </c>
      <c r="AJ21" s="13">
        <f t="shared" si="23"/>
        <v>0</v>
      </c>
      <c r="AK21" s="12">
        <f t="shared" si="24"/>
        <v>0</v>
      </c>
      <c r="AL21" s="155"/>
      <c r="AM21" s="11">
        <f t="shared" si="25"/>
        <v>0</v>
      </c>
      <c r="AN21" s="10">
        <f t="shared" si="26"/>
        <v>0</v>
      </c>
      <c r="AO21" s="9">
        <f t="shared" si="27"/>
        <v>0</v>
      </c>
      <c r="AP21" s="8">
        <f t="shared" si="28"/>
        <v>0</v>
      </c>
      <c r="AQ21" s="7">
        <f t="shared" si="9"/>
        <v>0</v>
      </c>
      <c r="AR21" s="155"/>
      <c r="AS21" s="6">
        <f t="shared" si="29"/>
        <v>0</v>
      </c>
      <c r="AT21" s="5">
        <f t="shared" si="30"/>
        <v>0</v>
      </c>
      <c r="AU21" s="4">
        <f t="shared" si="10"/>
        <v>0</v>
      </c>
      <c r="AV21" s="3"/>
    </row>
    <row r="22" spans="1:48" x14ac:dyDescent="0.3">
      <c r="A22" s="78" t="s">
        <v>16</v>
      </c>
      <c r="B22" s="67">
        <v>3968676</v>
      </c>
      <c r="C22" s="67">
        <v>3933511</v>
      </c>
      <c r="D22" s="67">
        <v>3893026</v>
      </c>
      <c r="E22" s="68">
        <v>3862305</v>
      </c>
      <c r="F22" s="81">
        <f t="shared" si="0"/>
        <v>3896280.6666666665</v>
      </c>
      <c r="G22" s="74">
        <v>56594</v>
      </c>
      <c r="H22" s="61">
        <v>56594</v>
      </c>
      <c r="I22" s="61">
        <v>56594</v>
      </c>
      <c r="J22" s="80">
        <v>56594</v>
      </c>
      <c r="K22" s="82">
        <f t="shared" si="11"/>
        <v>56594</v>
      </c>
      <c r="L22" s="71">
        <f t="shared" si="12"/>
        <v>83866061232</v>
      </c>
      <c r="M22" s="71">
        <f t="shared" si="13"/>
        <v>77800914069</v>
      </c>
      <c r="N22" s="71">
        <f t="shared" si="14"/>
        <v>88764885826</v>
      </c>
      <c r="O22" s="71">
        <f t="shared" si="15"/>
        <v>99755613540</v>
      </c>
      <c r="P22" s="84">
        <f t="shared" si="1"/>
        <v>88773804478.333328</v>
      </c>
      <c r="Q22" s="61">
        <v>21132</v>
      </c>
      <c r="R22" s="61">
        <v>19779</v>
      </c>
      <c r="S22" s="61">
        <v>22801</v>
      </c>
      <c r="T22" s="61">
        <v>25828</v>
      </c>
      <c r="U22" s="83">
        <f t="shared" si="2"/>
        <v>22802.666666666668</v>
      </c>
      <c r="V22" s="61">
        <f t="shared" si="3"/>
        <v>22873.95640512</v>
      </c>
      <c r="W22" s="61">
        <f t="shared" si="4"/>
        <v>20989.633031999998</v>
      </c>
      <c r="X22" s="61">
        <f t="shared" si="5"/>
        <v>23722.160400000001</v>
      </c>
      <c r="Y22" s="61">
        <f t="shared" si="6"/>
        <v>26344.560000000001</v>
      </c>
      <c r="Z22" s="83">
        <f t="shared" si="7"/>
        <v>23685.451144000002</v>
      </c>
      <c r="AA22" s="85">
        <f t="shared" si="8"/>
        <v>0.70826724668900465</v>
      </c>
      <c r="AB22" s="17">
        <f t="shared" si="16"/>
        <v>1</v>
      </c>
      <c r="AC22" s="16">
        <f t="shared" si="17"/>
        <v>3896280.6666666665</v>
      </c>
      <c r="AD22" s="15">
        <f t="shared" si="18"/>
        <v>56594</v>
      </c>
      <c r="AE22" s="14">
        <f t="shared" si="19"/>
        <v>88773804478.333328</v>
      </c>
      <c r="AF22" s="5">
        <f t="shared" si="20"/>
        <v>23685.451144000002</v>
      </c>
      <c r="AG22" s="155"/>
      <c r="AH22" s="11">
        <f t="shared" si="21"/>
        <v>2.0982079101143365E-2</v>
      </c>
      <c r="AI22" s="10">
        <f t="shared" si="22"/>
        <v>2.7332003968486819E-2</v>
      </c>
      <c r="AJ22" s="13">
        <f t="shared" si="23"/>
        <v>0</v>
      </c>
      <c r="AK22" s="12">
        <f t="shared" si="24"/>
        <v>2.4157041534815092E-2</v>
      </c>
      <c r="AL22" s="155"/>
      <c r="AM22" s="11">
        <f t="shared" si="25"/>
        <v>9.8251991711708606E-7</v>
      </c>
      <c r="AN22" s="10">
        <f t="shared" si="26"/>
        <v>0.99999901748008291</v>
      </c>
      <c r="AO22" s="9">
        <f t="shared" si="27"/>
        <v>0.33333300582669428</v>
      </c>
      <c r="AP22" s="8">
        <f t="shared" si="28"/>
        <v>3.220938080149531E-2</v>
      </c>
      <c r="AQ22" s="7">
        <f t="shared" si="9"/>
        <v>2.4157041839207773E-2</v>
      </c>
      <c r="AR22" s="155"/>
      <c r="AS22" s="6">
        <f t="shared" si="29"/>
        <v>282160431.29552692</v>
      </c>
      <c r="AT22" s="5">
        <f t="shared" si="30"/>
        <v>1975123019.0686884</v>
      </c>
      <c r="AU22" s="4">
        <f t="shared" si="10"/>
        <v>2.4157041839207766E-2</v>
      </c>
      <c r="AV22" s="3"/>
    </row>
    <row r="23" spans="1:48" x14ac:dyDescent="0.3">
      <c r="A23" s="78" t="s">
        <v>15</v>
      </c>
      <c r="B23" s="67">
        <v>59816673</v>
      </c>
      <c r="C23" s="67">
        <v>59641488</v>
      </c>
      <c r="D23" s="67">
        <v>59236213</v>
      </c>
      <c r="E23" s="68">
        <v>59030133</v>
      </c>
      <c r="F23" s="81">
        <f t="shared" si="0"/>
        <v>59302611.333333336</v>
      </c>
      <c r="G23" s="74">
        <v>302073</v>
      </c>
      <c r="H23" s="61">
        <v>302073</v>
      </c>
      <c r="I23" s="61">
        <v>302073</v>
      </c>
      <c r="J23" s="80">
        <v>302073</v>
      </c>
      <c r="K23" s="82">
        <f t="shared" si="11"/>
        <v>302073</v>
      </c>
      <c r="L23" s="71">
        <f t="shared" si="12"/>
        <v>1825604859960</v>
      </c>
      <c r="M23" s="71">
        <f t="shared" si="13"/>
        <v>1708012933344</v>
      </c>
      <c r="N23" s="71">
        <f t="shared" si="14"/>
        <v>1893367076119</v>
      </c>
      <c r="O23" s="71">
        <f t="shared" si="15"/>
        <v>2053776387336</v>
      </c>
      <c r="P23" s="84">
        <f t="shared" si="1"/>
        <v>1885052132266.3333</v>
      </c>
      <c r="Q23" s="61">
        <v>30520</v>
      </c>
      <c r="R23" s="61">
        <v>28638</v>
      </c>
      <c r="S23" s="61">
        <v>31963</v>
      </c>
      <c r="T23" s="61">
        <v>34792</v>
      </c>
      <c r="U23" s="83">
        <f t="shared" si="2"/>
        <v>31797.666666666668</v>
      </c>
      <c r="V23" s="61">
        <f t="shared" si="3"/>
        <v>33035.829523200002</v>
      </c>
      <c r="W23" s="61">
        <f t="shared" si="4"/>
        <v>30390.874703999998</v>
      </c>
      <c r="X23" s="61">
        <f t="shared" si="5"/>
        <v>33254.305200000003</v>
      </c>
      <c r="Y23" s="61">
        <f t="shared" si="6"/>
        <v>35487.840000000004</v>
      </c>
      <c r="Z23" s="83">
        <f t="shared" si="7"/>
        <v>33044.339968000008</v>
      </c>
      <c r="AA23" s="85">
        <f t="shared" si="8"/>
        <v>0.98812657379842872</v>
      </c>
      <c r="AB23" s="17">
        <f t="shared" si="16"/>
        <v>0</v>
      </c>
      <c r="AC23" s="16">
        <f t="shared" si="17"/>
        <v>0</v>
      </c>
      <c r="AD23" s="15">
        <f t="shared" si="18"/>
        <v>0</v>
      </c>
      <c r="AE23" s="14">
        <f t="shared" si="19"/>
        <v>0</v>
      </c>
      <c r="AF23" s="5">
        <f t="shared" si="20"/>
        <v>0</v>
      </c>
      <c r="AG23" s="155"/>
      <c r="AH23" s="11">
        <f t="shared" si="21"/>
        <v>0</v>
      </c>
      <c r="AI23" s="10">
        <f t="shared" si="22"/>
        <v>0</v>
      </c>
      <c r="AJ23" s="13">
        <f t="shared" si="23"/>
        <v>0</v>
      </c>
      <c r="AK23" s="12">
        <f t="shared" si="24"/>
        <v>0</v>
      </c>
      <c r="AL23" s="155"/>
      <c r="AM23" s="11">
        <f t="shared" si="25"/>
        <v>0</v>
      </c>
      <c r="AN23" s="10">
        <f t="shared" si="26"/>
        <v>0</v>
      </c>
      <c r="AO23" s="9">
        <f t="shared" si="27"/>
        <v>0</v>
      </c>
      <c r="AP23" s="8">
        <f t="shared" si="28"/>
        <v>0</v>
      </c>
      <c r="AQ23" s="7">
        <f t="shared" si="9"/>
        <v>0</v>
      </c>
      <c r="AR23" s="155"/>
      <c r="AS23" s="6">
        <f t="shared" si="29"/>
        <v>0</v>
      </c>
      <c r="AT23" s="5">
        <f t="shared" si="30"/>
        <v>0</v>
      </c>
      <c r="AU23" s="4">
        <f t="shared" si="10"/>
        <v>0</v>
      </c>
      <c r="AV23" s="3"/>
    </row>
    <row r="24" spans="1:48" x14ac:dyDescent="0.3">
      <c r="A24" s="78" t="s">
        <v>14</v>
      </c>
      <c r="B24" s="67">
        <v>875899</v>
      </c>
      <c r="C24" s="67">
        <v>888005</v>
      </c>
      <c r="D24" s="67">
        <v>896007</v>
      </c>
      <c r="E24" s="68">
        <v>904705</v>
      </c>
      <c r="F24" s="81">
        <f t="shared" si="0"/>
        <v>896239</v>
      </c>
      <c r="G24" s="74">
        <v>9251</v>
      </c>
      <c r="H24" s="61">
        <v>9251</v>
      </c>
      <c r="I24" s="61">
        <v>9251</v>
      </c>
      <c r="J24" s="80">
        <v>9251</v>
      </c>
      <c r="K24" s="82">
        <f t="shared" si="11"/>
        <v>9251</v>
      </c>
      <c r="L24" s="71">
        <f t="shared" si="12"/>
        <v>24124886157</v>
      </c>
      <c r="M24" s="71">
        <f t="shared" si="13"/>
        <v>22618375355</v>
      </c>
      <c r="N24" s="71">
        <f t="shared" si="14"/>
        <v>25051459713</v>
      </c>
      <c r="O24" s="71">
        <f t="shared" si="15"/>
        <v>27989763290</v>
      </c>
      <c r="P24" s="84">
        <f t="shared" si="1"/>
        <v>25219866119.333332</v>
      </c>
      <c r="Q24" s="61">
        <v>27543</v>
      </c>
      <c r="R24" s="61">
        <v>25471</v>
      </c>
      <c r="S24" s="61">
        <v>27959</v>
      </c>
      <c r="T24" s="61">
        <v>30938</v>
      </c>
      <c r="U24" s="83">
        <f t="shared" si="2"/>
        <v>28122.666666666668</v>
      </c>
      <c r="V24" s="61">
        <f t="shared" si="3"/>
        <v>29813.428982879999</v>
      </c>
      <c r="W24" s="61">
        <f t="shared" si="4"/>
        <v>27030.028967999999</v>
      </c>
      <c r="X24" s="61">
        <f t="shared" si="5"/>
        <v>29088.543600000001</v>
      </c>
      <c r="Y24" s="61">
        <f t="shared" si="6"/>
        <v>31556.760000000002</v>
      </c>
      <c r="Z24" s="83">
        <f t="shared" si="7"/>
        <v>29225.110856000003</v>
      </c>
      <c r="AA24" s="85">
        <f t="shared" si="8"/>
        <v>0.87391997198261429</v>
      </c>
      <c r="AB24" s="17">
        <f t="shared" si="16"/>
        <v>1</v>
      </c>
      <c r="AC24" s="16">
        <f t="shared" si="17"/>
        <v>896239</v>
      </c>
      <c r="AD24" s="15">
        <f t="shared" si="18"/>
        <v>9251</v>
      </c>
      <c r="AE24" s="14">
        <f t="shared" si="19"/>
        <v>25219866119.333332</v>
      </c>
      <c r="AF24" s="5">
        <f t="shared" si="20"/>
        <v>29225.110856000003</v>
      </c>
      <c r="AG24" s="155"/>
      <c r="AH24" s="11">
        <f t="shared" si="21"/>
        <v>4.8263868032940209E-3</v>
      </c>
      <c r="AI24" s="10">
        <f t="shared" si="22"/>
        <v>4.4677592803560725E-3</v>
      </c>
      <c r="AJ24" s="13">
        <f t="shared" si="23"/>
        <v>0</v>
      </c>
      <c r="AK24" s="12">
        <f t="shared" si="24"/>
        <v>4.6470730418250467E-3</v>
      </c>
      <c r="AL24" s="155"/>
      <c r="AM24" s="11">
        <f t="shared" si="25"/>
        <v>1.2123160889527185E-6</v>
      </c>
      <c r="AN24" s="10">
        <f t="shared" si="26"/>
        <v>0.99999878768391104</v>
      </c>
      <c r="AO24" s="9">
        <f t="shared" si="27"/>
        <v>0.33333292922797031</v>
      </c>
      <c r="AP24" s="8">
        <f t="shared" si="28"/>
        <v>6.1960955111929235E-3</v>
      </c>
      <c r="AQ24" s="7">
        <f t="shared" si="9"/>
        <v>4.6470728334108832E-3</v>
      </c>
      <c r="AR24" s="155"/>
      <c r="AS24" s="6">
        <f t="shared" si="29"/>
        <v>54279000.039184533</v>
      </c>
      <c r="AT24" s="5">
        <f t="shared" si="30"/>
        <v>379953000.27429175</v>
      </c>
      <c r="AU24" s="4">
        <f t="shared" si="10"/>
        <v>4.6470728334108823E-3</v>
      </c>
      <c r="AV24" s="3"/>
    </row>
    <row r="25" spans="1:48" x14ac:dyDescent="0.3">
      <c r="A25" s="78" t="s">
        <v>13</v>
      </c>
      <c r="B25" s="67">
        <v>1919968</v>
      </c>
      <c r="C25" s="67">
        <v>1907675</v>
      </c>
      <c r="D25" s="67">
        <v>1893223</v>
      </c>
      <c r="E25" s="68">
        <v>1875757</v>
      </c>
      <c r="F25" s="81">
        <f t="shared" si="0"/>
        <v>1892218.3333333333</v>
      </c>
      <c r="G25" s="74">
        <v>64573</v>
      </c>
      <c r="H25" s="61">
        <v>64573</v>
      </c>
      <c r="I25" s="61">
        <v>64573</v>
      </c>
      <c r="J25" s="80">
        <v>64573</v>
      </c>
      <c r="K25" s="82">
        <f t="shared" si="11"/>
        <v>64573</v>
      </c>
      <c r="L25" s="71">
        <f t="shared" si="12"/>
        <v>41058515680</v>
      </c>
      <c r="M25" s="71">
        <f t="shared" si="13"/>
        <v>41152365100</v>
      </c>
      <c r="N25" s="71">
        <f t="shared" si="14"/>
        <v>43243106543</v>
      </c>
      <c r="O25" s="71">
        <f t="shared" si="15"/>
        <v>47666736884</v>
      </c>
      <c r="P25" s="84">
        <f t="shared" si="1"/>
        <v>44020736175.666664</v>
      </c>
      <c r="Q25" s="61">
        <v>21385</v>
      </c>
      <c r="R25" s="61">
        <v>21572</v>
      </c>
      <c r="S25" s="61">
        <v>22841</v>
      </c>
      <c r="T25" s="61">
        <v>25412</v>
      </c>
      <c r="U25" s="83">
        <f t="shared" si="2"/>
        <v>23275</v>
      </c>
      <c r="V25" s="61">
        <f t="shared" si="3"/>
        <v>23147.811741599999</v>
      </c>
      <c r="W25" s="61">
        <f t="shared" si="4"/>
        <v>22892.378976</v>
      </c>
      <c r="X25" s="61">
        <f t="shared" si="5"/>
        <v>23763.776399999999</v>
      </c>
      <c r="Y25" s="61">
        <f t="shared" si="6"/>
        <v>25920.240000000002</v>
      </c>
      <c r="Z25" s="83">
        <f t="shared" si="7"/>
        <v>24192.131792</v>
      </c>
      <c r="AA25" s="85">
        <f t="shared" si="8"/>
        <v>0.72341854380079584</v>
      </c>
      <c r="AB25" s="17">
        <f t="shared" si="16"/>
        <v>1</v>
      </c>
      <c r="AC25" s="16">
        <f t="shared" si="17"/>
        <v>1892218.3333333333</v>
      </c>
      <c r="AD25" s="15">
        <f t="shared" si="18"/>
        <v>64573</v>
      </c>
      <c r="AE25" s="14">
        <f t="shared" si="19"/>
        <v>44020736175.666664</v>
      </c>
      <c r="AF25" s="5">
        <f t="shared" si="20"/>
        <v>24192.131792</v>
      </c>
      <c r="AG25" s="155"/>
      <c r="AH25" s="11">
        <f t="shared" si="21"/>
        <v>1.0189890858298965E-2</v>
      </c>
      <c r="AI25" s="10">
        <f t="shared" si="22"/>
        <v>3.1185452384653839E-2</v>
      </c>
      <c r="AJ25" s="13">
        <f t="shared" si="23"/>
        <v>0</v>
      </c>
      <c r="AK25" s="12">
        <f t="shared" si="24"/>
        <v>2.0687671621476403E-2</v>
      </c>
      <c r="AL25" s="155"/>
      <c r="AM25" s="11">
        <f t="shared" si="25"/>
        <v>1.0035380444582617E-6</v>
      </c>
      <c r="AN25" s="10">
        <f t="shared" si="26"/>
        <v>0.99999899646195556</v>
      </c>
      <c r="AO25" s="9">
        <f t="shared" si="27"/>
        <v>0.33333299882065182</v>
      </c>
      <c r="AP25" s="8">
        <f t="shared" si="28"/>
        <v>2.7583555241680029E-2</v>
      </c>
      <c r="AQ25" s="7">
        <f t="shared" si="9"/>
        <v>2.0687671773448959E-2</v>
      </c>
      <c r="AR25" s="155"/>
      <c r="AS25" s="6">
        <f t="shared" si="29"/>
        <v>241637300.99695385</v>
      </c>
      <c r="AT25" s="5">
        <f t="shared" si="30"/>
        <v>1691461106.9786768</v>
      </c>
      <c r="AU25" s="4">
        <f t="shared" si="10"/>
        <v>2.0687671773448952E-2</v>
      </c>
      <c r="AV25" s="3"/>
    </row>
    <row r="26" spans="1:48" x14ac:dyDescent="0.3">
      <c r="A26" s="78" t="s">
        <v>12</v>
      </c>
      <c r="B26" s="67">
        <v>2812200</v>
      </c>
      <c r="C26" s="67">
        <v>2809977</v>
      </c>
      <c r="D26" s="67">
        <v>2810761</v>
      </c>
      <c r="E26" s="68">
        <v>2805998</v>
      </c>
      <c r="F26" s="81">
        <f t="shared" si="0"/>
        <v>2808912</v>
      </c>
      <c r="G26" s="74">
        <v>65286</v>
      </c>
      <c r="H26" s="61">
        <v>65286</v>
      </c>
      <c r="I26" s="61">
        <v>65286</v>
      </c>
      <c r="J26" s="80">
        <v>65286</v>
      </c>
      <c r="K26" s="82">
        <f t="shared" si="11"/>
        <v>65286</v>
      </c>
      <c r="L26" s="71">
        <f t="shared" si="12"/>
        <v>71767344000</v>
      </c>
      <c r="M26" s="71">
        <f t="shared" si="13"/>
        <v>71873591706</v>
      </c>
      <c r="N26" s="71">
        <f t="shared" si="14"/>
        <v>79125732911</v>
      </c>
      <c r="O26" s="71">
        <f t="shared" si="15"/>
        <v>85787776854</v>
      </c>
      <c r="P26" s="84">
        <f t="shared" si="1"/>
        <v>78929033823.666672</v>
      </c>
      <c r="Q26" s="61">
        <v>25520</v>
      </c>
      <c r="R26" s="61">
        <v>25578</v>
      </c>
      <c r="S26" s="61">
        <v>28151</v>
      </c>
      <c r="T26" s="61">
        <v>30573</v>
      </c>
      <c r="U26" s="83">
        <f t="shared" si="2"/>
        <v>28100.666666666668</v>
      </c>
      <c r="V26" s="61">
        <f t="shared" si="3"/>
        <v>27623.6687232</v>
      </c>
      <c r="W26" s="61">
        <f t="shared" si="4"/>
        <v>27143.578223999997</v>
      </c>
      <c r="X26" s="61">
        <f t="shared" si="5"/>
        <v>29288.3004</v>
      </c>
      <c r="Y26" s="61">
        <f t="shared" si="6"/>
        <v>31184.46</v>
      </c>
      <c r="Z26" s="83">
        <f t="shared" si="7"/>
        <v>29205.446207999998</v>
      </c>
      <c r="AA26" s="85">
        <f t="shared" si="8"/>
        <v>0.87333193901624195</v>
      </c>
      <c r="AB26" s="17">
        <f t="shared" si="16"/>
        <v>1</v>
      </c>
      <c r="AC26" s="16">
        <f t="shared" si="17"/>
        <v>2808912</v>
      </c>
      <c r="AD26" s="15">
        <f t="shared" si="18"/>
        <v>65286</v>
      </c>
      <c r="AE26" s="14">
        <f t="shared" si="19"/>
        <v>78929033823.666672</v>
      </c>
      <c r="AF26" s="5">
        <f t="shared" si="20"/>
        <v>29205.446207999998</v>
      </c>
      <c r="AG26" s="155"/>
      <c r="AH26" s="11">
        <f t="shared" si="21"/>
        <v>1.5126429231950646E-2</v>
      </c>
      <c r="AI26" s="10">
        <f t="shared" si="22"/>
        <v>3.1529794873778681E-2</v>
      </c>
      <c r="AJ26" s="13">
        <f t="shared" si="23"/>
        <v>0</v>
      </c>
      <c r="AK26" s="12">
        <f t="shared" si="24"/>
        <v>2.3328112052864662E-2</v>
      </c>
      <c r="AL26" s="155"/>
      <c r="AM26" s="11">
        <f t="shared" si="25"/>
        <v>1.2115003599971821E-6</v>
      </c>
      <c r="AN26" s="10">
        <f t="shared" si="26"/>
        <v>0.99999878849963997</v>
      </c>
      <c r="AO26" s="9">
        <f t="shared" si="27"/>
        <v>0.33333292949987997</v>
      </c>
      <c r="AP26" s="8">
        <f t="shared" si="28"/>
        <v>3.1104139983147497E-2</v>
      </c>
      <c r="AQ26" s="7">
        <f t="shared" si="9"/>
        <v>2.3328111011391647E-2</v>
      </c>
      <c r="AR26" s="155"/>
      <c r="AS26" s="6">
        <f t="shared" si="29"/>
        <v>272478307.07487243</v>
      </c>
      <c r="AT26" s="5">
        <f t="shared" si="30"/>
        <v>1907348149.524107</v>
      </c>
      <c r="AU26" s="4">
        <f t="shared" si="10"/>
        <v>2.3328111011391636E-2</v>
      </c>
      <c r="AV26" s="3"/>
    </row>
    <row r="27" spans="1:48" x14ac:dyDescent="0.3">
      <c r="A27" s="78" t="s">
        <v>11</v>
      </c>
      <c r="B27" s="67">
        <v>613894</v>
      </c>
      <c r="C27" s="67">
        <v>626108</v>
      </c>
      <c r="D27" s="67">
        <v>634730</v>
      </c>
      <c r="E27" s="68">
        <v>645397</v>
      </c>
      <c r="F27" s="81">
        <f t="shared" si="0"/>
        <v>635411.66666666663</v>
      </c>
      <c r="G27" s="74">
        <v>2586</v>
      </c>
      <c r="H27" s="61">
        <v>2586</v>
      </c>
      <c r="I27" s="61">
        <v>2586</v>
      </c>
      <c r="J27" s="80">
        <v>2586</v>
      </c>
      <c r="K27" s="82">
        <f t="shared" si="11"/>
        <v>2586</v>
      </c>
      <c r="L27" s="71">
        <f t="shared" si="12"/>
        <v>33266301966</v>
      </c>
      <c r="M27" s="71">
        <f t="shared" si="13"/>
        <v>34367068120</v>
      </c>
      <c r="N27" s="71">
        <f t="shared" si="14"/>
        <v>37928925880</v>
      </c>
      <c r="O27" s="71">
        <f t="shared" si="15"/>
        <v>39600269126</v>
      </c>
      <c r="P27" s="84">
        <f t="shared" si="1"/>
        <v>37298754375.333336</v>
      </c>
      <c r="Q27" s="61">
        <v>54189</v>
      </c>
      <c r="R27" s="61">
        <v>54890</v>
      </c>
      <c r="S27" s="61">
        <v>59756</v>
      </c>
      <c r="T27" s="61">
        <v>61358</v>
      </c>
      <c r="U27" s="83">
        <f t="shared" si="2"/>
        <v>58668</v>
      </c>
      <c r="V27" s="61">
        <f t="shared" si="3"/>
        <v>58655.916318240001</v>
      </c>
      <c r="W27" s="61">
        <f t="shared" si="4"/>
        <v>58249.707119999999</v>
      </c>
      <c r="X27" s="61">
        <f t="shared" si="5"/>
        <v>62170.142399999997</v>
      </c>
      <c r="Y27" s="61">
        <f t="shared" si="6"/>
        <v>62585.16</v>
      </c>
      <c r="Z27" s="83">
        <f t="shared" si="7"/>
        <v>61001.669839999995</v>
      </c>
      <c r="AA27" s="85">
        <f t="shared" si="8"/>
        <v>1.8241360267251359</v>
      </c>
      <c r="AB27" s="17">
        <f t="shared" si="16"/>
        <v>0</v>
      </c>
      <c r="AC27" s="16">
        <f t="shared" si="17"/>
        <v>0</v>
      </c>
      <c r="AD27" s="15">
        <f t="shared" si="18"/>
        <v>0</v>
      </c>
      <c r="AE27" s="14">
        <f t="shared" si="19"/>
        <v>0</v>
      </c>
      <c r="AF27" s="5">
        <f t="shared" si="20"/>
        <v>0</v>
      </c>
      <c r="AG27" s="155"/>
      <c r="AH27" s="11">
        <f t="shared" si="21"/>
        <v>0</v>
      </c>
      <c r="AI27" s="10">
        <f t="shared" si="22"/>
        <v>0</v>
      </c>
      <c r="AJ27" s="13">
        <f t="shared" si="23"/>
        <v>0</v>
      </c>
      <c r="AK27" s="12">
        <f t="shared" si="24"/>
        <v>0</v>
      </c>
      <c r="AL27" s="155"/>
      <c r="AM27" s="11">
        <f t="shared" si="25"/>
        <v>0</v>
      </c>
      <c r="AN27" s="10">
        <f t="shared" si="26"/>
        <v>0</v>
      </c>
      <c r="AO27" s="9">
        <f t="shared" si="27"/>
        <v>0</v>
      </c>
      <c r="AP27" s="8">
        <f t="shared" si="28"/>
        <v>0</v>
      </c>
      <c r="AQ27" s="7">
        <f t="shared" si="9"/>
        <v>0</v>
      </c>
      <c r="AR27" s="155"/>
      <c r="AS27" s="6">
        <f t="shared" si="29"/>
        <v>0</v>
      </c>
      <c r="AT27" s="5">
        <f t="shared" si="30"/>
        <v>0</v>
      </c>
      <c r="AU27" s="4">
        <f t="shared" si="10"/>
        <v>0</v>
      </c>
      <c r="AV27" s="3"/>
    </row>
    <row r="28" spans="1:48" x14ac:dyDescent="0.3">
      <c r="A28" s="78" t="s">
        <v>10</v>
      </c>
      <c r="B28" s="67">
        <v>9700272</v>
      </c>
      <c r="C28" s="67">
        <v>9689376</v>
      </c>
      <c r="D28" s="67">
        <v>9651461</v>
      </c>
      <c r="E28" s="68">
        <v>9610403</v>
      </c>
      <c r="F28" s="81">
        <f t="shared" si="0"/>
        <v>9650413.333333334</v>
      </c>
      <c r="G28" s="74">
        <v>93011</v>
      </c>
      <c r="H28" s="61">
        <v>93011</v>
      </c>
      <c r="I28" s="61">
        <v>93011</v>
      </c>
      <c r="J28" s="80">
        <v>93011</v>
      </c>
      <c r="K28" s="82">
        <f t="shared" si="11"/>
        <v>93011</v>
      </c>
      <c r="L28" s="71">
        <f t="shared" si="12"/>
        <v>216316065600</v>
      </c>
      <c r="M28" s="71">
        <f t="shared" si="13"/>
        <v>211867895616</v>
      </c>
      <c r="N28" s="71">
        <f t="shared" si="14"/>
        <v>228334264338</v>
      </c>
      <c r="O28" s="71">
        <f t="shared" si="15"/>
        <v>251802169003</v>
      </c>
      <c r="P28" s="84">
        <f t="shared" si="1"/>
        <v>230668109652.33334</v>
      </c>
      <c r="Q28" s="61">
        <v>22300</v>
      </c>
      <c r="R28" s="61">
        <v>21866</v>
      </c>
      <c r="S28" s="61">
        <v>23658</v>
      </c>
      <c r="T28" s="61">
        <v>26201</v>
      </c>
      <c r="U28" s="83">
        <f t="shared" si="2"/>
        <v>23908.333333333332</v>
      </c>
      <c r="V28" s="61">
        <f t="shared" si="3"/>
        <v>24138.237168</v>
      </c>
      <c r="W28" s="61">
        <f t="shared" si="4"/>
        <v>23204.374127999999</v>
      </c>
      <c r="X28" s="61">
        <f t="shared" si="5"/>
        <v>24613.783199999998</v>
      </c>
      <c r="Y28" s="61">
        <f t="shared" si="6"/>
        <v>26725.02</v>
      </c>
      <c r="Z28" s="83">
        <f t="shared" si="7"/>
        <v>24847.725776000003</v>
      </c>
      <c r="AA28" s="85">
        <f t="shared" si="8"/>
        <v>0.74302280395064668</v>
      </c>
      <c r="AB28" s="17">
        <f t="shared" si="16"/>
        <v>1</v>
      </c>
      <c r="AC28" s="16">
        <f t="shared" si="17"/>
        <v>9650413.333333334</v>
      </c>
      <c r="AD28" s="15">
        <f t="shared" si="18"/>
        <v>93011</v>
      </c>
      <c r="AE28" s="14">
        <f t="shared" si="19"/>
        <v>230668109652.33334</v>
      </c>
      <c r="AF28" s="5">
        <f t="shared" si="20"/>
        <v>24847.725776000003</v>
      </c>
      <c r="AG28" s="155"/>
      <c r="AH28" s="11">
        <f t="shared" si="21"/>
        <v>5.1968980995395944E-2</v>
      </c>
      <c r="AI28" s="10">
        <f t="shared" si="22"/>
        <v>4.4919550148654057E-2</v>
      </c>
      <c r="AJ28" s="13">
        <f t="shared" si="23"/>
        <v>0</v>
      </c>
      <c r="AK28" s="12">
        <f t="shared" si="24"/>
        <v>4.8444265572024997E-2</v>
      </c>
      <c r="AL28" s="155"/>
      <c r="AM28" s="11">
        <f t="shared" si="25"/>
        <v>1.0307333950093663E-6</v>
      </c>
      <c r="AN28" s="10">
        <f t="shared" si="26"/>
        <v>0.99999896926660503</v>
      </c>
      <c r="AO28" s="9">
        <f t="shared" si="27"/>
        <v>0.33333298975553499</v>
      </c>
      <c r="AP28" s="8">
        <f t="shared" si="28"/>
        <v>6.4592337451659224E-2</v>
      </c>
      <c r="AQ28" s="7">
        <f t="shared" si="9"/>
        <v>4.8444265598533945E-2</v>
      </c>
      <c r="AR28" s="155"/>
      <c r="AS28" s="6">
        <f t="shared" si="29"/>
        <v>565841420.73604441</v>
      </c>
      <c r="AT28" s="5">
        <f t="shared" si="30"/>
        <v>3960889945.1523108</v>
      </c>
      <c r="AU28" s="4">
        <f t="shared" si="10"/>
        <v>4.8444265598533924E-2</v>
      </c>
      <c r="AV28" s="3"/>
    </row>
    <row r="29" spans="1:48" x14ac:dyDescent="0.3">
      <c r="A29" s="78" t="s">
        <v>9</v>
      </c>
      <c r="B29" s="67">
        <v>492968</v>
      </c>
      <c r="C29" s="67">
        <v>514855</v>
      </c>
      <c r="D29" s="67">
        <v>516125</v>
      </c>
      <c r="E29" s="68">
        <v>520174</v>
      </c>
      <c r="F29" s="81">
        <f t="shared" si="0"/>
        <v>517051.33333333331</v>
      </c>
      <c r="G29" s="74">
        <v>315.39999999999998</v>
      </c>
      <c r="H29" s="61">
        <v>315.39999999999998</v>
      </c>
      <c r="I29" s="61">
        <v>315.39999999999998</v>
      </c>
      <c r="J29" s="80">
        <v>315.39999999999998</v>
      </c>
      <c r="K29" s="82">
        <f t="shared" si="11"/>
        <v>315.39999999999998</v>
      </c>
      <c r="L29" s="71">
        <f t="shared" si="12"/>
        <v>14694883112</v>
      </c>
      <c r="M29" s="71">
        <f t="shared" si="13"/>
        <v>13720885750</v>
      </c>
      <c r="N29" s="71">
        <f t="shared" si="14"/>
        <v>15678845250</v>
      </c>
      <c r="O29" s="71">
        <f t="shared" si="15"/>
        <v>17089796596</v>
      </c>
      <c r="P29" s="84">
        <f t="shared" si="1"/>
        <v>15496509198.666666</v>
      </c>
      <c r="Q29" s="61">
        <v>29809</v>
      </c>
      <c r="R29" s="61">
        <v>26650</v>
      </c>
      <c r="S29" s="61">
        <v>30378</v>
      </c>
      <c r="T29" s="61">
        <v>32854</v>
      </c>
      <c r="U29" s="83">
        <f t="shared" si="2"/>
        <v>29960.666666666668</v>
      </c>
      <c r="V29" s="61">
        <f t="shared" si="3"/>
        <v>32266.22025744</v>
      </c>
      <c r="W29" s="61">
        <f t="shared" si="4"/>
        <v>28281.193199999998</v>
      </c>
      <c r="X29" s="61">
        <f t="shared" si="5"/>
        <v>31605.271199999999</v>
      </c>
      <c r="Y29" s="61">
        <f t="shared" si="6"/>
        <v>33511.08</v>
      </c>
      <c r="Z29" s="83">
        <f t="shared" si="7"/>
        <v>31132.514800000001</v>
      </c>
      <c r="AA29" s="85">
        <f t="shared" si="8"/>
        <v>0.93095716884778146</v>
      </c>
      <c r="AB29" s="17">
        <f t="shared" si="16"/>
        <v>0</v>
      </c>
      <c r="AC29" s="16">
        <f t="shared" si="17"/>
        <v>0</v>
      </c>
      <c r="AD29" s="15">
        <f t="shared" si="18"/>
        <v>0</v>
      </c>
      <c r="AE29" s="14">
        <f t="shared" si="19"/>
        <v>0</v>
      </c>
      <c r="AF29" s="5">
        <f t="shared" si="20"/>
        <v>0</v>
      </c>
      <c r="AG29" s="155"/>
      <c r="AH29" s="11">
        <f t="shared" si="21"/>
        <v>0</v>
      </c>
      <c r="AI29" s="10">
        <f t="shared" si="22"/>
        <v>0</v>
      </c>
      <c r="AJ29" s="13">
        <f t="shared" si="23"/>
        <v>0</v>
      </c>
      <c r="AK29" s="12">
        <f t="shared" si="24"/>
        <v>0</v>
      </c>
      <c r="AL29" s="155"/>
      <c r="AM29" s="11">
        <f t="shared" si="25"/>
        <v>0</v>
      </c>
      <c r="AN29" s="10">
        <f t="shared" si="26"/>
        <v>0</v>
      </c>
      <c r="AO29" s="9">
        <f t="shared" si="27"/>
        <v>0</v>
      </c>
      <c r="AP29" s="8">
        <f t="shared" si="28"/>
        <v>0</v>
      </c>
      <c r="AQ29" s="7">
        <f t="shared" si="9"/>
        <v>0</v>
      </c>
      <c r="AR29" s="155"/>
      <c r="AS29" s="6">
        <f t="shared" si="29"/>
        <v>0</v>
      </c>
      <c r="AT29" s="5">
        <f t="shared" si="30"/>
        <v>0</v>
      </c>
      <c r="AU29" s="4">
        <f t="shared" si="10"/>
        <v>0</v>
      </c>
      <c r="AV29" s="3"/>
    </row>
    <row r="30" spans="1:48" s="19" customFormat="1" x14ac:dyDescent="0.3">
      <c r="A30" s="78" t="s">
        <v>8</v>
      </c>
      <c r="B30" s="67">
        <v>17282163</v>
      </c>
      <c r="C30" s="67">
        <v>17407585</v>
      </c>
      <c r="D30" s="67">
        <v>17475415</v>
      </c>
      <c r="E30" s="68">
        <v>17590672</v>
      </c>
      <c r="F30" s="81">
        <f t="shared" si="0"/>
        <v>17491224</v>
      </c>
      <c r="G30" s="74">
        <v>41542</v>
      </c>
      <c r="H30" s="61">
        <v>41542</v>
      </c>
      <c r="I30" s="61">
        <v>41542</v>
      </c>
      <c r="J30" s="80">
        <v>41542</v>
      </c>
      <c r="K30" s="82">
        <f t="shared" si="11"/>
        <v>41542</v>
      </c>
      <c r="L30" s="71">
        <f t="shared" si="12"/>
        <v>673606867251</v>
      </c>
      <c r="M30" s="71">
        <f t="shared" si="13"/>
        <v>659120798440</v>
      </c>
      <c r="N30" s="71">
        <f t="shared" si="14"/>
        <v>760722290365</v>
      </c>
      <c r="O30" s="71">
        <f t="shared" si="15"/>
        <v>808256197056</v>
      </c>
      <c r="P30" s="84">
        <f t="shared" si="1"/>
        <v>742699761953.66663</v>
      </c>
      <c r="Q30" s="61">
        <v>38977</v>
      </c>
      <c r="R30" s="61">
        <v>37864</v>
      </c>
      <c r="S30" s="61">
        <v>43531</v>
      </c>
      <c r="T30" s="61">
        <v>45948</v>
      </c>
      <c r="U30" s="83">
        <f t="shared" si="2"/>
        <v>42447.666666666664</v>
      </c>
      <c r="V30" s="61">
        <f t="shared" si="3"/>
        <v>42189.958300320002</v>
      </c>
      <c r="W30" s="61">
        <f t="shared" si="4"/>
        <v>40181.579711999999</v>
      </c>
      <c r="X30" s="61">
        <f t="shared" si="5"/>
        <v>45289.652399999999</v>
      </c>
      <c r="Y30" s="61">
        <f t="shared" si="6"/>
        <v>46866.96</v>
      </c>
      <c r="Z30" s="83">
        <f t="shared" si="7"/>
        <v>44112.730703999994</v>
      </c>
      <c r="AA30" s="85">
        <f t="shared" si="8"/>
        <v>1.3191052232741709</v>
      </c>
      <c r="AB30" s="17">
        <f t="shared" si="16"/>
        <v>0</v>
      </c>
      <c r="AC30" s="16">
        <f t="shared" si="17"/>
        <v>0</v>
      </c>
      <c r="AD30" s="15">
        <f t="shared" si="18"/>
        <v>0</v>
      </c>
      <c r="AE30" s="14">
        <f t="shared" si="19"/>
        <v>0</v>
      </c>
      <c r="AF30" s="5">
        <f t="shared" si="20"/>
        <v>0</v>
      </c>
      <c r="AG30" s="155"/>
      <c r="AH30" s="11">
        <f t="shared" si="21"/>
        <v>0</v>
      </c>
      <c r="AI30" s="10">
        <f t="shared" si="22"/>
        <v>0</v>
      </c>
      <c r="AJ30" s="13">
        <f t="shared" si="23"/>
        <v>0</v>
      </c>
      <c r="AK30" s="12">
        <f t="shared" si="24"/>
        <v>0</v>
      </c>
      <c r="AL30" s="155"/>
      <c r="AM30" s="11">
        <f t="shared" si="25"/>
        <v>0</v>
      </c>
      <c r="AN30" s="10">
        <f t="shared" si="26"/>
        <v>0</v>
      </c>
      <c r="AO30" s="9">
        <f t="shared" si="27"/>
        <v>0</v>
      </c>
      <c r="AP30" s="8">
        <f t="shared" si="28"/>
        <v>0</v>
      </c>
      <c r="AQ30" s="7">
        <f t="shared" si="9"/>
        <v>0</v>
      </c>
      <c r="AR30" s="155"/>
      <c r="AS30" s="6">
        <f t="shared" si="29"/>
        <v>0</v>
      </c>
      <c r="AT30" s="5">
        <f t="shared" si="30"/>
        <v>0</v>
      </c>
      <c r="AU30" s="4">
        <f t="shared" si="10"/>
        <v>0</v>
      </c>
      <c r="AV30" s="3"/>
    </row>
    <row r="31" spans="1:48" x14ac:dyDescent="0.3">
      <c r="A31" s="78" t="s">
        <v>7</v>
      </c>
      <c r="B31" s="67">
        <v>8858775</v>
      </c>
      <c r="C31" s="67">
        <v>8901064</v>
      </c>
      <c r="D31" s="67">
        <v>8932664</v>
      </c>
      <c r="E31" s="68">
        <v>8978929</v>
      </c>
      <c r="F31" s="81">
        <f t="shared" si="0"/>
        <v>8937552.333333334</v>
      </c>
      <c r="G31" s="74">
        <v>83879</v>
      </c>
      <c r="H31" s="61">
        <v>83879</v>
      </c>
      <c r="I31" s="61">
        <v>83879</v>
      </c>
      <c r="J31" s="80">
        <v>83879</v>
      </c>
      <c r="K31" s="82">
        <f t="shared" si="11"/>
        <v>83879</v>
      </c>
      <c r="L31" s="71">
        <f t="shared" si="12"/>
        <v>348734536650</v>
      </c>
      <c r="M31" s="71">
        <f t="shared" si="13"/>
        <v>337199007512</v>
      </c>
      <c r="N31" s="71">
        <f t="shared" si="14"/>
        <v>363970327344</v>
      </c>
      <c r="O31" s="71">
        <f t="shared" si="15"/>
        <v>395620590669</v>
      </c>
      <c r="P31" s="84">
        <f t="shared" si="1"/>
        <v>365596641841.66669</v>
      </c>
      <c r="Q31" s="61">
        <v>39366</v>
      </c>
      <c r="R31" s="61">
        <v>37883</v>
      </c>
      <c r="S31" s="61">
        <v>40746</v>
      </c>
      <c r="T31" s="61">
        <v>44061</v>
      </c>
      <c r="U31" s="83">
        <f t="shared" si="2"/>
        <v>40896.666666666664</v>
      </c>
      <c r="V31" s="61">
        <f t="shared" si="3"/>
        <v>42611.02441056</v>
      </c>
      <c r="W31" s="61">
        <f t="shared" si="4"/>
        <v>40201.742663999998</v>
      </c>
      <c r="X31" s="61">
        <f t="shared" si="5"/>
        <v>42392.138399999996</v>
      </c>
      <c r="Y31" s="61">
        <f t="shared" si="6"/>
        <v>44942.22</v>
      </c>
      <c r="Z31" s="83">
        <f t="shared" si="7"/>
        <v>42512.033687999996</v>
      </c>
      <c r="AA31" s="85">
        <f t="shared" si="8"/>
        <v>1.2712394992306237</v>
      </c>
      <c r="AB31" s="17">
        <f t="shared" si="16"/>
        <v>0</v>
      </c>
      <c r="AC31" s="16">
        <f t="shared" si="17"/>
        <v>0</v>
      </c>
      <c r="AD31" s="15">
        <f t="shared" si="18"/>
        <v>0</v>
      </c>
      <c r="AE31" s="14">
        <f t="shared" si="19"/>
        <v>0</v>
      </c>
      <c r="AF31" s="5">
        <f t="shared" si="20"/>
        <v>0</v>
      </c>
      <c r="AG31" s="155"/>
      <c r="AH31" s="11">
        <f t="shared" si="21"/>
        <v>0</v>
      </c>
      <c r="AI31" s="10">
        <f t="shared" si="22"/>
        <v>0</v>
      </c>
      <c r="AJ31" s="13">
        <f t="shared" si="23"/>
        <v>0</v>
      </c>
      <c r="AK31" s="12">
        <f t="shared" si="24"/>
        <v>0</v>
      </c>
      <c r="AL31" s="155"/>
      <c r="AM31" s="11">
        <f t="shared" si="25"/>
        <v>0</v>
      </c>
      <c r="AN31" s="10">
        <f t="shared" si="26"/>
        <v>0</v>
      </c>
      <c r="AO31" s="9">
        <f t="shared" si="27"/>
        <v>0</v>
      </c>
      <c r="AP31" s="8">
        <f t="shared" si="28"/>
        <v>0</v>
      </c>
      <c r="AQ31" s="7">
        <f t="shared" si="9"/>
        <v>0</v>
      </c>
      <c r="AR31" s="155"/>
      <c r="AS31" s="6">
        <f t="shared" si="29"/>
        <v>0</v>
      </c>
      <c r="AT31" s="5">
        <f t="shared" si="30"/>
        <v>0</v>
      </c>
      <c r="AU31" s="4">
        <f t="shared" si="10"/>
        <v>0</v>
      </c>
      <c r="AV31" s="3"/>
    </row>
    <row r="32" spans="1:48" x14ac:dyDescent="0.3">
      <c r="A32" s="78" t="s">
        <v>6</v>
      </c>
      <c r="B32" s="67">
        <v>37972812</v>
      </c>
      <c r="C32" s="67">
        <v>37958138</v>
      </c>
      <c r="D32" s="67">
        <v>37073357</v>
      </c>
      <c r="E32" s="68">
        <v>36889761</v>
      </c>
      <c r="F32" s="81">
        <f t="shared" si="0"/>
        <v>37307085.333333336</v>
      </c>
      <c r="G32" s="74">
        <v>312679</v>
      </c>
      <c r="H32" s="61">
        <v>312679</v>
      </c>
      <c r="I32" s="61">
        <v>312679</v>
      </c>
      <c r="J32" s="80">
        <v>312679</v>
      </c>
      <c r="K32" s="82">
        <f t="shared" si="11"/>
        <v>312679</v>
      </c>
      <c r="L32" s="71">
        <f t="shared" si="12"/>
        <v>836009428992</v>
      </c>
      <c r="M32" s="71">
        <f t="shared" si="13"/>
        <v>842366998496</v>
      </c>
      <c r="N32" s="71">
        <f t="shared" si="14"/>
        <v>899362567463</v>
      </c>
      <c r="O32" s="71">
        <f t="shared" si="15"/>
        <v>1002184137087</v>
      </c>
      <c r="P32" s="84">
        <f t="shared" si="1"/>
        <v>914637901015.33337</v>
      </c>
      <c r="Q32" s="61">
        <v>22016</v>
      </c>
      <c r="R32" s="61">
        <v>22192</v>
      </c>
      <c r="S32" s="61">
        <v>24259</v>
      </c>
      <c r="T32" s="61">
        <v>27167</v>
      </c>
      <c r="U32" s="83">
        <f t="shared" si="2"/>
        <v>24539.333333333332</v>
      </c>
      <c r="V32" s="61">
        <f t="shared" si="3"/>
        <v>23830.82643456</v>
      </c>
      <c r="W32" s="61">
        <f t="shared" si="4"/>
        <v>23550.327935999998</v>
      </c>
      <c r="X32" s="61">
        <f t="shared" si="5"/>
        <v>25239.063600000001</v>
      </c>
      <c r="Y32" s="61">
        <f t="shared" si="6"/>
        <v>27710.34</v>
      </c>
      <c r="Z32" s="83">
        <f t="shared" si="7"/>
        <v>25499.910511999999</v>
      </c>
      <c r="AA32" s="85">
        <f t="shared" si="8"/>
        <v>0.76252511718466442</v>
      </c>
      <c r="AB32" s="17">
        <f t="shared" si="16"/>
        <v>1</v>
      </c>
      <c r="AC32" s="16">
        <f t="shared" si="17"/>
        <v>37307085.333333336</v>
      </c>
      <c r="AD32" s="15">
        <f t="shared" si="18"/>
        <v>312679</v>
      </c>
      <c r="AE32" s="14">
        <f t="shared" si="19"/>
        <v>914637901015.33337</v>
      </c>
      <c r="AF32" s="5">
        <f t="shared" si="20"/>
        <v>25499.910511999999</v>
      </c>
      <c r="AG32" s="155"/>
      <c r="AH32" s="11">
        <f t="shared" si="21"/>
        <v>0.20090447338507245</v>
      </c>
      <c r="AI32" s="10">
        <f t="shared" si="22"/>
        <v>0.15100794552183078</v>
      </c>
      <c r="AJ32" s="13">
        <f t="shared" si="23"/>
        <v>0</v>
      </c>
      <c r="AK32" s="12">
        <f t="shared" si="24"/>
        <v>0.17595620945345161</v>
      </c>
      <c r="AL32" s="155"/>
      <c r="AM32" s="11">
        <f t="shared" si="25"/>
        <v>1.0577873231302192E-6</v>
      </c>
      <c r="AN32" s="10">
        <f t="shared" si="26"/>
        <v>0.99999894221267682</v>
      </c>
      <c r="AO32" s="9">
        <f t="shared" si="27"/>
        <v>0.3333329807375589</v>
      </c>
      <c r="AP32" s="8">
        <f t="shared" si="28"/>
        <v>0.23460821722985287</v>
      </c>
      <c r="AQ32" s="7">
        <f t="shared" si="9"/>
        <v>0.17595620835965875</v>
      </c>
      <c r="AR32" s="155"/>
      <c r="AS32" s="6">
        <f t="shared" si="29"/>
        <v>2055213546.8551683</v>
      </c>
      <c r="AT32" s="5">
        <f t="shared" si="30"/>
        <v>14386494827.986179</v>
      </c>
      <c r="AU32" s="4">
        <f t="shared" si="10"/>
        <v>0.17595620835965869</v>
      </c>
      <c r="AV32" s="3"/>
    </row>
    <row r="33" spans="1:48" x14ac:dyDescent="0.3">
      <c r="A33" s="78" t="s">
        <v>5</v>
      </c>
      <c r="B33" s="67">
        <v>10333496</v>
      </c>
      <c r="C33" s="67">
        <v>10375395</v>
      </c>
      <c r="D33" s="67">
        <v>10394297</v>
      </c>
      <c r="E33" s="68">
        <v>10421117</v>
      </c>
      <c r="F33" s="81">
        <f t="shared" si="0"/>
        <v>10396936.333333334</v>
      </c>
      <c r="G33" s="74">
        <v>92226</v>
      </c>
      <c r="H33" s="61">
        <v>92226</v>
      </c>
      <c r="I33" s="61">
        <v>92226</v>
      </c>
      <c r="J33" s="80">
        <v>92226</v>
      </c>
      <c r="K33" s="82">
        <f t="shared" si="11"/>
        <v>92226</v>
      </c>
      <c r="L33" s="71">
        <f t="shared" si="12"/>
        <v>248200240424</v>
      </c>
      <c r="M33" s="71">
        <f t="shared" si="13"/>
        <v>234411299235</v>
      </c>
      <c r="N33" s="71">
        <f t="shared" si="14"/>
        <v>253995041492</v>
      </c>
      <c r="O33" s="71">
        <f t="shared" si="15"/>
        <v>287424827977</v>
      </c>
      <c r="P33" s="84">
        <f t="shared" si="1"/>
        <v>258610389568</v>
      </c>
      <c r="Q33" s="61">
        <v>24019</v>
      </c>
      <c r="R33" s="61">
        <v>22593</v>
      </c>
      <c r="S33" s="61">
        <v>24436</v>
      </c>
      <c r="T33" s="61">
        <v>27581</v>
      </c>
      <c r="U33" s="83">
        <f t="shared" si="2"/>
        <v>24870</v>
      </c>
      <c r="V33" s="61">
        <f t="shared" si="3"/>
        <v>25998.938051040001</v>
      </c>
      <c r="W33" s="61">
        <f t="shared" si="4"/>
        <v>23975.872343999999</v>
      </c>
      <c r="X33" s="61">
        <f t="shared" si="5"/>
        <v>25423.214400000001</v>
      </c>
      <c r="Y33" s="61">
        <f t="shared" si="6"/>
        <v>28132.62</v>
      </c>
      <c r="Z33" s="83">
        <f t="shared" si="7"/>
        <v>25843.902247999999</v>
      </c>
      <c r="AA33" s="85">
        <f t="shared" si="8"/>
        <v>0.77281151951068505</v>
      </c>
      <c r="AB33" s="17">
        <f t="shared" si="16"/>
        <v>1</v>
      </c>
      <c r="AC33" s="16">
        <f t="shared" si="17"/>
        <v>10396936.333333334</v>
      </c>
      <c r="AD33" s="15">
        <f t="shared" si="18"/>
        <v>92226</v>
      </c>
      <c r="AE33" s="14">
        <f t="shared" si="19"/>
        <v>258610389568</v>
      </c>
      <c r="AF33" s="5">
        <f t="shared" si="20"/>
        <v>25843.902247999999</v>
      </c>
      <c r="AG33" s="155"/>
      <c r="AH33" s="11">
        <f t="shared" si="21"/>
        <v>5.598912378716852E-2</v>
      </c>
      <c r="AI33" s="10">
        <f t="shared" si="22"/>
        <v>4.4540435346461911E-2</v>
      </c>
      <c r="AJ33" s="13">
        <f t="shared" si="23"/>
        <v>0</v>
      </c>
      <c r="AK33" s="12">
        <f t="shared" si="24"/>
        <v>5.0264779566815215E-2</v>
      </c>
      <c r="AL33" s="155"/>
      <c r="AM33" s="11">
        <f t="shared" si="25"/>
        <v>1.0720567887987798E-6</v>
      </c>
      <c r="AN33" s="10">
        <f t="shared" si="26"/>
        <v>0.99999892794321121</v>
      </c>
      <c r="AO33" s="9">
        <f t="shared" si="27"/>
        <v>0.33333297598107037</v>
      </c>
      <c r="AP33" s="8">
        <f t="shared" si="28"/>
        <v>6.7019688126854229E-2</v>
      </c>
      <c r="AQ33" s="7">
        <f t="shared" si="9"/>
        <v>5.0264779075042405E-2</v>
      </c>
      <c r="AR33" s="155"/>
      <c r="AS33" s="6">
        <f t="shared" si="29"/>
        <v>587105484.07335377</v>
      </c>
      <c r="AT33" s="5">
        <f t="shared" si="30"/>
        <v>4109738388.5134764</v>
      </c>
      <c r="AU33" s="4">
        <f t="shared" si="10"/>
        <v>5.0264779075042385E-2</v>
      </c>
      <c r="AV33" s="3"/>
    </row>
    <row r="34" spans="1:48" x14ac:dyDescent="0.3">
      <c r="A34" s="78" t="s">
        <v>4</v>
      </c>
      <c r="B34" s="67">
        <v>19414458</v>
      </c>
      <c r="C34" s="67">
        <v>19328838</v>
      </c>
      <c r="D34" s="67">
        <v>19201662</v>
      </c>
      <c r="E34" s="68">
        <v>19042455</v>
      </c>
      <c r="F34" s="81">
        <f t="shared" si="0"/>
        <v>19190985</v>
      </c>
      <c r="G34" s="74">
        <v>238390.7</v>
      </c>
      <c r="H34" s="61">
        <v>238390.7</v>
      </c>
      <c r="I34" s="61">
        <v>238390.7</v>
      </c>
      <c r="J34" s="80">
        <v>238390.7</v>
      </c>
      <c r="K34" s="82">
        <f t="shared" si="11"/>
        <v>238390.70000000004</v>
      </c>
      <c r="L34" s="71">
        <f t="shared" si="12"/>
        <v>417702063870</v>
      </c>
      <c r="M34" s="71">
        <f t="shared" si="13"/>
        <v>416729747280</v>
      </c>
      <c r="N34" s="71">
        <f t="shared" si="14"/>
        <v>451219855338</v>
      </c>
      <c r="O34" s="71">
        <f t="shared" si="15"/>
        <v>495465636645</v>
      </c>
      <c r="P34" s="84">
        <f t="shared" si="1"/>
        <v>454471746421</v>
      </c>
      <c r="Q34" s="61">
        <v>21515</v>
      </c>
      <c r="R34" s="61">
        <v>21560</v>
      </c>
      <c r="S34" s="61">
        <v>23499</v>
      </c>
      <c r="T34" s="61">
        <v>26019</v>
      </c>
      <c r="U34" s="83">
        <f t="shared" si="2"/>
        <v>23692.666666666668</v>
      </c>
      <c r="V34" s="61">
        <f t="shared" si="3"/>
        <v>23288.527922400001</v>
      </c>
      <c r="W34" s="61">
        <f t="shared" si="4"/>
        <v>22879.644479999999</v>
      </c>
      <c r="X34" s="61">
        <f t="shared" si="5"/>
        <v>24448.3596</v>
      </c>
      <c r="Y34" s="61">
        <f t="shared" si="6"/>
        <v>26539.38</v>
      </c>
      <c r="Z34" s="83">
        <f t="shared" si="7"/>
        <v>24622.461360000001</v>
      </c>
      <c r="AA34" s="85">
        <f t="shared" si="8"/>
        <v>0.73628671069545248</v>
      </c>
      <c r="AB34" s="17">
        <f t="shared" si="16"/>
        <v>1</v>
      </c>
      <c r="AC34" s="16">
        <f t="shared" si="17"/>
        <v>19190985</v>
      </c>
      <c r="AD34" s="15">
        <f t="shared" si="18"/>
        <v>238390.70000000004</v>
      </c>
      <c r="AE34" s="14">
        <f t="shared" si="19"/>
        <v>454471746421</v>
      </c>
      <c r="AF34" s="5">
        <f t="shared" si="20"/>
        <v>24622.461360000001</v>
      </c>
      <c r="AG34" s="155"/>
      <c r="AH34" s="11">
        <f t="shared" si="21"/>
        <v>0.10334644748355462</v>
      </c>
      <c r="AI34" s="10">
        <f t="shared" si="22"/>
        <v>0.11513050073241601</v>
      </c>
      <c r="AJ34" s="13">
        <f t="shared" si="23"/>
        <v>0</v>
      </c>
      <c r="AK34" s="12">
        <f t="shared" si="24"/>
        <v>0.10923847410798532</v>
      </c>
      <c r="AL34" s="155"/>
      <c r="AM34" s="11">
        <f t="shared" si="25"/>
        <v>1.0213889761932689E-6</v>
      </c>
      <c r="AN34" s="10">
        <f t="shared" si="26"/>
        <v>0.99999897861102383</v>
      </c>
      <c r="AO34" s="9">
        <f t="shared" si="27"/>
        <v>0.33333299287034124</v>
      </c>
      <c r="AP34" s="8">
        <f t="shared" si="28"/>
        <v>0.14565126161898934</v>
      </c>
      <c r="AQ34" s="7">
        <f t="shared" si="9"/>
        <v>0.10923847442295373</v>
      </c>
      <c r="AR34" s="155"/>
      <c r="AS34" s="6">
        <f t="shared" si="29"/>
        <v>1275933339.123481</v>
      </c>
      <c r="AT34" s="5">
        <f t="shared" si="30"/>
        <v>8931533373.8643665</v>
      </c>
      <c r="AU34" s="4">
        <f t="shared" si="10"/>
        <v>0.1092384744229537</v>
      </c>
      <c r="AV34" s="3"/>
    </row>
    <row r="35" spans="1:48" x14ac:dyDescent="0.3">
      <c r="A35" s="78" t="s">
        <v>3</v>
      </c>
      <c r="B35" s="67">
        <v>2080908</v>
      </c>
      <c r="C35" s="67">
        <v>2095861</v>
      </c>
      <c r="D35" s="67">
        <v>2108977</v>
      </c>
      <c r="E35" s="68">
        <v>2107180</v>
      </c>
      <c r="F35" s="81">
        <f t="shared" si="0"/>
        <v>2104006</v>
      </c>
      <c r="G35" s="74">
        <v>20273</v>
      </c>
      <c r="H35" s="61">
        <v>20273</v>
      </c>
      <c r="I35" s="61">
        <v>20273</v>
      </c>
      <c r="J35" s="80">
        <v>20273</v>
      </c>
      <c r="K35" s="82">
        <f t="shared" si="11"/>
        <v>20273</v>
      </c>
      <c r="L35" s="71">
        <f t="shared" si="12"/>
        <v>57412251720</v>
      </c>
      <c r="M35" s="71">
        <f t="shared" si="13"/>
        <v>55865174955</v>
      </c>
      <c r="N35" s="71">
        <f t="shared" si="14"/>
        <v>61046448242</v>
      </c>
      <c r="O35" s="71">
        <f t="shared" si="15"/>
        <v>65725051380</v>
      </c>
      <c r="P35" s="84">
        <f t="shared" si="1"/>
        <v>60878891525.666664</v>
      </c>
      <c r="Q35" s="61">
        <v>27590</v>
      </c>
      <c r="R35" s="61">
        <v>26655</v>
      </c>
      <c r="S35" s="61">
        <v>28946</v>
      </c>
      <c r="T35" s="61">
        <v>31191</v>
      </c>
      <c r="U35" s="83">
        <f t="shared" si="2"/>
        <v>28930.666666666668</v>
      </c>
      <c r="V35" s="61">
        <f t="shared" si="3"/>
        <v>29864.303294400001</v>
      </c>
      <c r="W35" s="61">
        <f t="shared" si="4"/>
        <v>28286.499239999997</v>
      </c>
      <c r="X35" s="61">
        <f t="shared" si="5"/>
        <v>30115.418399999999</v>
      </c>
      <c r="Y35" s="61">
        <f t="shared" si="6"/>
        <v>31814.82</v>
      </c>
      <c r="Z35" s="83">
        <f t="shared" si="7"/>
        <v>30072.245880000002</v>
      </c>
      <c r="AA35" s="85">
        <f t="shared" si="8"/>
        <v>0.8992518935649606</v>
      </c>
      <c r="AB35" s="17">
        <f t="shared" si="16"/>
        <v>1</v>
      </c>
      <c r="AC35" s="16">
        <f t="shared" si="17"/>
        <v>2104006</v>
      </c>
      <c r="AD35" s="15">
        <f t="shared" si="18"/>
        <v>20273</v>
      </c>
      <c r="AE35" s="14">
        <f t="shared" si="19"/>
        <v>60878891525.666664</v>
      </c>
      <c r="AF35" s="5">
        <f t="shared" si="20"/>
        <v>30072.245880000002</v>
      </c>
      <c r="AG35" s="155"/>
      <c r="AH35" s="11">
        <f t="shared" si="21"/>
        <v>1.1330400476269657E-2</v>
      </c>
      <c r="AI35" s="10">
        <f t="shared" si="22"/>
        <v>9.790820872409324E-3</v>
      </c>
      <c r="AJ35" s="13">
        <f t="shared" si="23"/>
        <v>0</v>
      </c>
      <c r="AK35" s="12">
        <f t="shared" si="24"/>
        <v>1.056061067433949E-2</v>
      </c>
      <c r="AL35" s="155"/>
      <c r="AM35" s="11">
        <f t="shared" si="25"/>
        <v>1.2474569451900421E-6</v>
      </c>
      <c r="AN35" s="10">
        <f t="shared" si="26"/>
        <v>0.99999875254305481</v>
      </c>
      <c r="AO35" s="9">
        <f t="shared" si="27"/>
        <v>0.33333291751435157</v>
      </c>
      <c r="AP35" s="8">
        <f t="shared" si="28"/>
        <v>1.4080809841150276E-2</v>
      </c>
      <c r="AQ35" s="7">
        <f t="shared" si="9"/>
        <v>1.0560610107934902E-2</v>
      </c>
      <c r="AR35" s="155"/>
      <c r="AS35" s="6">
        <f t="shared" si="29"/>
        <v>123350628.88215517</v>
      </c>
      <c r="AT35" s="5">
        <f t="shared" si="30"/>
        <v>863454402.17508614</v>
      </c>
      <c r="AU35" s="4">
        <f t="shared" si="10"/>
        <v>1.05606101079349E-2</v>
      </c>
      <c r="AV35" s="3"/>
    </row>
    <row r="36" spans="1:48" s="131" customFormat="1" x14ac:dyDescent="0.3">
      <c r="A36" s="132" t="s">
        <v>2</v>
      </c>
      <c r="B36" s="99">
        <v>5450421</v>
      </c>
      <c r="C36" s="99">
        <v>5457873</v>
      </c>
      <c r="D36" s="99">
        <v>5459781</v>
      </c>
      <c r="E36" s="100">
        <v>5434712</v>
      </c>
      <c r="F36" s="101">
        <f t="shared" si="0"/>
        <v>5450788.666666667</v>
      </c>
      <c r="G36" s="133">
        <v>49035</v>
      </c>
      <c r="H36" s="103">
        <v>49035</v>
      </c>
      <c r="I36" s="103">
        <v>49035</v>
      </c>
      <c r="J36" s="134">
        <v>49035</v>
      </c>
      <c r="K36" s="134">
        <f t="shared" si="11"/>
        <v>49035</v>
      </c>
      <c r="L36" s="107">
        <f t="shared" si="12"/>
        <v>117674589390</v>
      </c>
      <c r="M36" s="107">
        <f t="shared" si="13"/>
        <v>121104743997</v>
      </c>
      <c r="N36" s="107">
        <f t="shared" si="14"/>
        <v>126961747374</v>
      </c>
      <c r="O36" s="107">
        <f t="shared" si="15"/>
        <v>134933029536</v>
      </c>
      <c r="P36" s="107">
        <f t="shared" si="1"/>
        <v>127666506969</v>
      </c>
      <c r="Q36" s="103">
        <v>21590</v>
      </c>
      <c r="R36" s="103">
        <v>22189</v>
      </c>
      <c r="S36" s="103">
        <v>23254</v>
      </c>
      <c r="T36" s="103">
        <v>24828</v>
      </c>
      <c r="U36" s="103">
        <f t="shared" si="2"/>
        <v>23423.666666666668</v>
      </c>
      <c r="V36" s="103">
        <f t="shared" si="3"/>
        <v>23369.710334399999</v>
      </c>
      <c r="W36" s="103">
        <f t="shared" si="4"/>
        <v>23547.144311999997</v>
      </c>
      <c r="X36" s="103">
        <f t="shared" si="5"/>
        <v>24193.461599999999</v>
      </c>
      <c r="Y36" s="103">
        <f>T36*1.02</f>
        <v>25324.560000000001</v>
      </c>
      <c r="Z36" s="103">
        <f t="shared" si="7"/>
        <v>24355.055303999998</v>
      </c>
      <c r="AA36" s="135">
        <f t="shared" si="8"/>
        <v>0.72829045384226332</v>
      </c>
      <c r="AB36" s="113">
        <f t="shared" si="16"/>
        <v>1</v>
      </c>
      <c r="AC36" s="114">
        <f t="shared" si="17"/>
        <v>5450788.666666667</v>
      </c>
      <c r="AD36" s="115">
        <f t="shared" si="18"/>
        <v>49035</v>
      </c>
      <c r="AE36" s="116">
        <f t="shared" si="19"/>
        <v>127666506969</v>
      </c>
      <c r="AF36" s="117">
        <f t="shared" si="20"/>
        <v>24355.055303999998</v>
      </c>
      <c r="AG36" s="155"/>
      <c r="AH36" s="118">
        <f t="shared" si="21"/>
        <v>2.9353347141046766E-2</v>
      </c>
      <c r="AI36" s="119">
        <f t="shared" si="22"/>
        <v>2.3681394045212412E-2</v>
      </c>
      <c r="AJ36" s="120">
        <f t="shared" si="23"/>
        <v>0</v>
      </c>
      <c r="AK36" s="121">
        <f t="shared" si="24"/>
        <v>2.6517370593129589E-2</v>
      </c>
      <c r="AL36" s="155"/>
      <c r="AM36" s="122">
        <f t="shared" si="25"/>
        <v>1.0102964378084012E-6</v>
      </c>
      <c r="AN36" s="123">
        <f t="shared" si="26"/>
        <v>0.99999898970356216</v>
      </c>
      <c r="AO36" s="124">
        <f t="shared" si="27"/>
        <v>0.33333299656785403</v>
      </c>
      <c r="AP36" s="125">
        <f t="shared" si="28"/>
        <v>3.5356485194037765E-2</v>
      </c>
      <c r="AQ36" s="126">
        <f t="shared" si="9"/>
        <v>2.6517370743123651E-2</v>
      </c>
      <c r="AR36" s="155"/>
      <c r="AS36" s="127">
        <f t="shared" si="29"/>
        <v>309729676.98219347</v>
      </c>
      <c r="AT36" s="128">
        <f t="shared" si="30"/>
        <v>2168107738.8753543</v>
      </c>
      <c r="AU36" s="129">
        <f t="shared" si="10"/>
        <v>2.6517370743123644E-2</v>
      </c>
      <c r="AV36" s="130"/>
    </row>
    <row r="37" spans="1:48" x14ac:dyDescent="0.3">
      <c r="A37" s="78" t="s">
        <v>1</v>
      </c>
      <c r="B37" s="67">
        <v>5517919</v>
      </c>
      <c r="C37" s="67">
        <v>5525292</v>
      </c>
      <c r="D37" s="67">
        <v>5533793</v>
      </c>
      <c r="E37" s="68">
        <v>5548241</v>
      </c>
      <c r="F37" s="81">
        <f t="shared" si="0"/>
        <v>5535775.333333333</v>
      </c>
      <c r="G37" s="74">
        <v>338440</v>
      </c>
      <c r="H37" s="61">
        <v>338440</v>
      </c>
      <c r="I37" s="61">
        <v>338440</v>
      </c>
      <c r="J37" s="80">
        <v>338440</v>
      </c>
      <c r="K37" s="82">
        <f t="shared" si="11"/>
        <v>338440</v>
      </c>
      <c r="L37" s="71">
        <f t="shared" si="12"/>
        <v>189981951170</v>
      </c>
      <c r="M37" s="71">
        <f t="shared" si="13"/>
        <v>192755336712</v>
      </c>
      <c r="N37" s="71">
        <f t="shared" si="14"/>
        <v>205558274778</v>
      </c>
      <c r="O37" s="71">
        <f t="shared" si="15"/>
        <v>218589598918</v>
      </c>
      <c r="P37" s="84">
        <f t="shared" si="1"/>
        <v>205634403469.33334</v>
      </c>
      <c r="Q37" s="61">
        <v>34430</v>
      </c>
      <c r="R37" s="61">
        <v>34886</v>
      </c>
      <c r="S37" s="61">
        <v>37146</v>
      </c>
      <c r="T37" s="61">
        <v>39398</v>
      </c>
      <c r="U37" s="83">
        <f t="shared" si="2"/>
        <v>37143.333333333336</v>
      </c>
      <c r="V37" s="61">
        <f t="shared" si="3"/>
        <v>37268.139268799998</v>
      </c>
      <c r="W37" s="61">
        <f t="shared" si="4"/>
        <v>37021.302287999999</v>
      </c>
      <c r="X37" s="61">
        <f t="shared" si="5"/>
        <v>38646.698400000001</v>
      </c>
      <c r="Y37" s="61">
        <f t="shared" ref="Y37:Y43" si="31">T37*1.02</f>
        <v>40185.96</v>
      </c>
      <c r="Z37" s="83">
        <f t="shared" si="7"/>
        <v>38617.986895999995</v>
      </c>
      <c r="AA37" s="85">
        <f t="shared" si="8"/>
        <v>1.1547956205356362</v>
      </c>
      <c r="AB37" s="17">
        <f t="shared" si="16"/>
        <v>0</v>
      </c>
      <c r="AC37" s="16">
        <f t="shared" si="17"/>
        <v>0</v>
      </c>
      <c r="AD37" s="15">
        <f t="shared" si="18"/>
        <v>0</v>
      </c>
      <c r="AE37" s="14">
        <f t="shared" si="19"/>
        <v>0</v>
      </c>
      <c r="AF37" s="5">
        <f t="shared" si="20"/>
        <v>0</v>
      </c>
      <c r="AG37" s="155"/>
      <c r="AH37" s="11">
        <f t="shared" si="21"/>
        <v>0</v>
      </c>
      <c r="AI37" s="10">
        <f t="shared" si="22"/>
        <v>0</v>
      </c>
      <c r="AJ37" s="13">
        <f t="shared" si="23"/>
        <v>0</v>
      </c>
      <c r="AK37" s="12">
        <f t="shared" si="24"/>
        <v>0</v>
      </c>
      <c r="AL37" s="155"/>
      <c r="AM37" s="11">
        <f t="shared" si="25"/>
        <v>0</v>
      </c>
      <c r="AN37" s="10">
        <f t="shared" si="26"/>
        <v>0</v>
      </c>
      <c r="AO37" s="9">
        <f t="shared" si="27"/>
        <v>0</v>
      </c>
      <c r="AP37" s="8">
        <f t="shared" si="28"/>
        <v>0</v>
      </c>
      <c r="AQ37" s="7">
        <f t="shared" si="9"/>
        <v>0</v>
      </c>
      <c r="AR37" s="155"/>
      <c r="AS37" s="6">
        <f t="shared" si="29"/>
        <v>0</v>
      </c>
      <c r="AT37" s="5">
        <f t="shared" si="30"/>
        <v>0</v>
      </c>
      <c r="AU37" s="4">
        <f t="shared" si="10"/>
        <v>0</v>
      </c>
      <c r="AV37" s="3"/>
    </row>
    <row r="38" spans="1:48" x14ac:dyDescent="0.3">
      <c r="A38" s="78" t="s">
        <v>0</v>
      </c>
      <c r="B38" s="67">
        <v>10230185</v>
      </c>
      <c r="C38" s="67">
        <v>10327589</v>
      </c>
      <c r="D38" s="67">
        <v>10379295</v>
      </c>
      <c r="E38" s="68">
        <v>10452326</v>
      </c>
      <c r="F38" s="81">
        <f t="shared" si="0"/>
        <v>10386403.333333334</v>
      </c>
      <c r="G38" s="74">
        <v>438574</v>
      </c>
      <c r="H38" s="61">
        <v>438574</v>
      </c>
      <c r="I38" s="61">
        <v>438574</v>
      </c>
      <c r="J38" s="80">
        <v>438574</v>
      </c>
      <c r="K38" s="82">
        <f t="shared" si="11"/>
        <v>438574</v>
      </c>
      <c r="L38" s="71">
        <f t="shared" si="12"/>
        <v>392992556775</v>
      </c>
      <c r="M38" s="71">
        <f t="shared" si="13"/>
        <v>395071589606</v>
      </c>
      <c r="N38" s="71">
        <f t="shared" si="14"/>
        <v>432328774635</v>
      </c>
      <c r="O38" s="71">
        <f t="shared" si="15"/>
        <v>460048676564</v>
      </c>
      <c r="P38" s="84">
        <f t="shared" si="1"/>
        <v>429149680268.33331</v>
      </c>
      <c r="Q38" s="61">
        <v>38415</v>
      </c>
      <c r="R38" s="61">
        <v>38254</v>
      </c>
      <c r="S38" s="61">
        <v>41653</v>
      </c>
      <c r="T38" s="61">
        <v>44014</v>
      </c>
      <c r="U38" s="83">
        <f t="shared" si="2"/>
        <v>41307</v>
      </c>
      <c r="V38" s="61">
        <f t="shared" si="3"/>
        <v>41581.631426399996</v>
      </c>
      <c r="W38" s="61">
        <f t="shared" si="4"/>
        <v>40595.450831999995</v>
      </c>
      <c r="X38" s="61">
        <f t="shared" si="5"/>
        <v>43335.781199999998</v>
      </c>
      <c r="Y38" s="61">
        <f t="shared" si="31"/>
        <v>44894.28</v>
      </c>
      <c r="Z38" s="83">
        <f t="shared" si="7"/>
        <v>42941.837344</v>
      </c>
      <c r="AA38" s="85">
        <f t="shared" si="8"/>
        <v>1.2840919397520747</v>
      </c>
      <c r="AB38" s="17">
        <f t="shared" si="16"/>
        <v>0</v>
      </c>
      <c r="AC38" s="16">
        <f t="shared" si="17"/>
        <v>0</v>
      </c>
      <c r="AD38" s="15">
        <f t="shared" si="18"/>
        <v>0</v>
      </c>
      <c r="AE38" s="14">
        <f t="shared" si="19"/>
        <v>0</v>
      </c>
      <c r="AF38" s="5">
        <f t="shared" si="20"/>
        <v>0</v>
      </c>
      <c r="AG38" s="155"/>
      <c r="AH38" s="11">
        <f t="shared" si="21"/>
        <v>0</v>
      </c>
      <c r="AI38" s="10">
        <f t="shared" si="22"/>
        <v>0</v>
      </c>
      <c r="AJ38" s="13">
        <f t="shared" si="23"/>
        <v>0</v>
      </c>
      <c r="AK38" s="12">
        <f t="shared" si="24"/>
        <v>0</v>
      </c>
      <c r="AL38" s="155"/>
      <c r="AM38" s="11">
        <f t="shared" si="25"/>
        <v>0</v>
      </c>
      <c r="AN38" s="10">
        <f t="shared" si="26"/>
        <v>0</v>
      </c>
      <c r="AO38" s="9">
        <f t="shared" si="27"/>
        <v>0</v>
      </c>
      <c r="AP38" s="8">
        <f t="shared" si="28"/>
        <v>0</v>
      </c>
      <c r="AQ38" s="7">
        <f t="shared" si="9"/>
        <v>0</v>
      </c>
      <c r="AR38" s="155"/>
      <c r="AS38" s="6">
        <f t="shared" si="29"/>
        <v>0</v>
      </c>
      <c r="AT38" s="5">
        <f t="shared" si="30"/>
        <v>0</v>
      </c>
      <c r="AU38" s="4">
        <f t="shared" si="10"/>
        <v>0</v>
      </c>
      <c r="AV38" s="3"/>
    </row>
    <row r="39" spans="1:48" ht="18" customHeight="1" x14ac:dyDescent="0.3">
      <c r="A39" s="79" t="s">
        <v>67</v>
      </c>
      <c r="B39" s="137">
        <v>2862427</v>
      </c>
      <c r="C39" s="137">
        <v>2845955</v>
      </c>
      <c r="D39" s="137">
        <v>2829741</v>
      </c>
      <c r="E39" s="138">
        <v>2793592</v>
      </c>
      <c r="F39" s="139">
        <f>AVERAGE(B39:E39)</f>
        <v>2832928.75</v>
      </c>
      <c r="G39" s="74">
        <v>28791</v>
      </c>
      <c r="H39" s="61">
        <v>28791</v>
      </c>
      <c r="I39" s="61">
        <v>28791</v>
      </c>
      <c r="J39" s="61">
        <v>28791</v>
      </c>
      <c r="K39" s="83">
        <v>28791</v>
      </c>
      <c r="L39" s="71">
        <f t="shared" si="12"/>
        <v>26757967596</v>
      </c>
      <c r="M39" s="71">
        <f t="shared" si="13"/>
        <v>25729110577.401623</v>
      </c>
      <c r="N39" s="71">
        <f t="shared" si="14"/>
        <v>28411303558.980492</v>
      </c>
      <c r="O39" s="71">
        <f t="shared" si="15"/>
        <v>32909551760.454617</v>
      </c>
      <c r="P39" s="84">
        <f t="shared" si="1"/>
        <v>29016655298.945576</v>
      </c>
      <c r="Q39" s="61">
        <v>9348</v>
      </c>
      <c r="R39" s="61">
        <v>9040.5893899944385</v>
      </c>
      <c r="S39" s="61">
        <v>10040.248757388217</v>
      </c>
      <c r="T39" s="61">
        <v>11780.371564800664</v>
      </c>
      <c r="U39" s="83">
        <f t="shared" si="2"/>
        <v>10287.069904061107</v>
      </c>
      <c r="V39" s="61">
        <f t="shared" si="3"/>
        <v>10118.57583168</v>
      </c>
      <c r="W39" s="61">
        <f t="shared" si="4"/>
        <v>9593.9457853772183</v>
      </c>
      <c r="X39" s="61">
        <f t="shared" si="5"/>
        <v>10445.874807186701</v>
      </c>
      <c r="Y39" s="61">
        <f t="shared" si="31"/>
        <v>12015.978996096677</v>
      </c>
      <c r="Z39" s="83">
        <f t="shared" si="7"/>
        <v>10685.266529553532</v>
      </c>
      <c r="AA39" s="85">
        <f t="shared" si="8"/>
        <v>0.31952206690148638</v>
      </c>
      <c r="AB39" s="17">
        <f t="shared" si="16"/>
        <v>1</v>
      </c>
      <c r="AC39" s="16">
        <f t="shared" si="17"/>
        <v>2832928.75</v>
      </c>
      <c r="AD39" s="15">
        <f t="shared" si="18"/>
        <v>28791</v>
      </c>
      <c r="AE39" s="14">
        <f t="shared" si="19"/>
        <v>29016655298.945576</v>
      </c>
      <c r="AF39" s="5">
        <f t="shared" si="20"/>
        <v>10685.266529553532</v>
      </c>
      <c r="AH39" s="11">
        <f t="shared" si="21"/>
        <v>1.5255763176643983E-2</v>
      </c>
      <c r="AI39" s="10">
        <f t="shared" si="22"/>
        <v>1.390457868778853E-2</v>
      </c>
      <c r="AJ39" s="13">
        <f t="shared" si="23"/>
        <v>0</v>
      </c>
      <c r="AK39" s="12">
        <f t="shared" si="24"/>
        <v>1.4580170932216256E-2</v>
      </c>
      <c r="AM39" s="11">
        <f t="shared" si="25"/>
        <v>4.4324624095878303E-7</v>
      </c>
      <c r="AN39" s="10">
        <f t="shared" si="26"/>
        <v>0.99999955675375907</v>
      </c>
      <c r="AO39" s="9">
        <f t="shared" si="27"/>
        <v>0.33333318558458636</v>
      </c>
      <c r="AP39" s="8">
        <f t="shared" si="28"/>
        <v>1.9440225755419687E-2</v>
      </c>
      <c r="AQ39" s="7">
        <f t="shared" si="9"/>
        <v>1.4580173081610933E-2</v>
      </c>
      <c r="AS39" s="6">
        <f t="shared" si="29"/>
        <v>170300153.15839222</v>
      </c>
      <c r="AT39" s="5">
        <f t="shared" si="30"/>
        <v>1192101072.1087456</v>
      </c>
      <c r="AU39" s="4">
        <f t="shared" si="10"/>
        <v>1.458017308161093E-2</v>
      </c>
    </row>
    <row r="40" spans="1:48" x14ac:dyDescent="0.3">
      <c r="A40" s="79" t="s">
        <v>66</v>
      </c>
      <c r="B40" s="137">
        <v>3361000</v>
      </c>
      <c r="C40" s="137">
        <v>3318000</v>
      </c>
      <c r="D40" s="137">
        <v>3271000</v>
      </c>
      <c r="E40" s="138">
        <v>3234000</v>
      </c>
      <c r="F40" s="139">
        <f>AVERAGE(B40:E40)</f>
        <v>3296000</v>
      </c>
      <c r="G40" s="74">
        <v>51209.2</v>
      </c>
      <c r="H40" s="61">
        <v>51209.2</v>
      </c>
      <c r="I40" s="61">
        <v>51209.2</v>
      </c>
      <c r="J40" s="61">
        <v>51209.2</v>
      </c>
      <c r="K40" s="83">
        <v>51209.2</v>
      </c>
      <c r="L40" s="71">
        <f t="shared" si="12"/>
        <v>35658529500</v>
      </c>
      <c r="M40" s="71">
        <f t="shared" si="13"/>
        <v>34294445618.006432</v>
      </c>
      <c r="N40" s="71">
        <f t="shared" si="14"/>
        <v>37436511606.211197</v>
      </c>
      <c r="O40" s="71">
        <f t="shared" si="15"/>
        <v>41554406078.213943</v>
      </c>
      <c r="P40" s="84">
        <f t="shared" si="1"/>
        <v>37761787767.477188</v>
      </c>
      <c r="Q40" s="61">
        <v>10609.5</v>
      </c>
      <c r="R40" s="61">
        <v>10335.878727548654</v>
      </c>
      <c r="S40" s="61">
        <v>11444.974505108896</v>
      </c>
      <c r="T40" s="61">
        <v>12849.22884298514</v>
      </c>
      <c r="U40" s="83">
        <f t="shared" si="2"/>
        <v>11543.360691880896</v>
      </c>
      <c r="V40" s="61">
        <f t="shared" si="3"/>
        <v>11484.064001520001</v>
      </c>
      <c r="W40" s="61">
        <f t="shared" si="4"/>
        <v>10968.51719270445</v>
      </c>
      <c r="X40" s="61">
        <f t="shared" si="5"/>
        <v>11907.351475115294</v>
      </c>
      <c r="Y40" s="61">
        <f t="shared" si="31"/>
        <v>13106.213419844842</v>
      </c>
      <c r="Z40" s="83">
        <f t="shared" si="7"/>
        <v>11994.027362554863</v>
      </c>
      <c r="AA40" s="85">
        <f t="shared" si="8"/>
        <v>0.35865800846023843</v>
      </c>
      <c r="AB40" s="17">
        <f t="shared" si="16"/>
        <v>1</v>
      </c>
      <c r="AC40" s="16">
        <f t="shared" si="17"/>
        <v>3296000</v>
      </c>
      <c r="AD40" s="15">
        <f t="shared" si="18"/>
        <v>51209.2</v>
      </c>
      <c r="AE40" s="14">
        <f t="shared" si="19"/>
        <v>37761787767.477188</v>
      </c>
      <c r="AF40" s="5">
        <f t="shared" si="20"/>
        <v>11994.027362554863</v>
      </c>
      <c r="AH40" s="11">
        <f t="shared" si="21"/>
        <v>1.7749474084097092E-2</v>
      </c>
      <c r="AI40" s="10">
        <f t="shared" si="22"/>
        <v>2.4731421310086495E-2</v>
      </c>
      <c r="AJ40" s="13">
        <f t="shared" si="23"/>
        <v>0</v>
      </c>
      <c r="AK40" s="12">
        <f t="shared" si="24"/>
        <v>2.1240447697091793E-2</v>
      </c>
      <c r="AM40" s="11">
        <f t="shared" si="25"/>
        <v>4.9753625964362013E-7</v>
      </c>
      <c r="AN40" s="10">
        <f t="shared" si="26"/>
        <v>0.99999950246374036</v>
      </c>
      <c r="AO40" s="9">
        <f t="shared" si="27"/>
        <v>0.33333316748791342</v>
      </c>
      <c r="AP40" s="8">
        <f t="shared" si="28"/>
        <v>2.8320593406824756E-2</v>
      </c>
      <c r="AQ40" s="7">
        <f t="shared" si="9"/>
        <v>2.1240450540051869E-2</v>
      </c>
      <c r="AS40" s="6">
        <f t="shared" si="29"/>
        <v>248093898.46587646</v>
      </c>
      <c r="AT40" s="5">
        <f t="shared" si="30"/>
        <v>1736657289.2611351</v>
      </c>
      <c r="AU40" s="4">
        <f t="shared" si="10"/>
        <v>2.1240450540051862E-2</v>
      </c>
    </row>
    <row r="41" spans="1:48" x14ac:dyDescent="0.3">
      <c r="A41" s="79" t="s">
        <v>65</v>
      </c>
      <c r="B41" s="137">
        <v>2077132</v>
      </c>
      <c r="C41" s="137">
        <v>2076255</v>
      </c>
      <c r="D41" s="137">
        <v>2068808</v>
      </c>
      <c r="E41" s="138">
        <v>1837114</v>
      </c>
      <c r="F41" s="139">
        <f>AVERAGE(B41:E41)</f>
        <v>2014827.25</v>
      </c>
      <c r="G41" s="74">
        <v>25434</v>
      </c>
      <c r="H41" s="61">
        <v>25434</v>
      </c>
      <c r="I41" s="61">
        <v>25434</v>
      </c>
      <c r="J41" s="61">
        <v>25434</v>
      </c>
      <c r="K41" s="83">
        <v>25434</v>
      </c>
      <c r="L41" s="71">
        <f t="shared" si="12"/>
        <v>23520196488.799999</v>
      </c>
      <c r="M41" s="71">
        <f t="shared" si="13"/>
        <v>22762044861.089947</v>
      </c>
      <c r="N41" s="71">
        <f t="shared" si="14"/>
        <v>24762123495.83638</v>
      </c>
      <c r="O41" s="71">
        <f t="shared" si="15"/>
        <v>26226792727.295971</v>
      </c>
      <c r="P41" s="84">
        <f t="shared" si="1"/>
        <v>24583653694.740768</v>
      </c>
      <c r="Q41" s="61">
        <v>11323.4</v>
      </c>
      <c r="R41" s="61">
        <v>10963.029522428578</v>
      </c>
      <c r="S41" s="61">
        <v>11969.270950149255</v>
      </c>
      <c r="T41" s="61">
        <v>14276.083426121608</v>
      </c>
      <c r="U41" s="83">
        <f t="shared" si="2"/>
        <v>12402.794632899813</v>
      </c>
      <c r="V41" s="61">
        <f t="shared" si="3"/>
        <v>12256.812320543999</v>
      </c>
      <c r="W41" s="61">
        <f t="shared" si="4"/>
        <v>11634.054633437387</v>
      </c>
      <c r="X41" s="61">
        <f t="shared" si="5"/>
        <v>12452.829496535285</v>
      </c>
      <c r="Y41" s="61">
        <f t="shared" si="31"/>
        <v>14561.605094644041</v>
      </c>
      <c r="Z41" s="83">
        <f t="shared" si="7"/>
        <v>12882.829741538904</v>
      </c>
      <c r="AA41" s="85">
        <f t="shared" si="8"/>
        <v>0.3852359110716958</v>
      </c>
      <c r="AB41" s="17">
        <f t="shared" si="16"/>
        <v>1</v>
      </c>
      <c r="AC41" s="16">
        <f t="shared" si="17"/>
        <v>2014827.25</v>
      </c>
      <c r="AD41" s="15">
        <f t="shared" si="18"/>
        <v>25434</v>
      </c>
      <c r="AE41" s="14">
        <f t="shared" si="19"/>
        <v>24583653694.740768</v>
      </c>
      <c r="AF41" s="5">
        <f t="shared" si="20"/>
        <v>12882.829741538904</v>
      </c>
      <c r="AH41" s="11">
        <f t="shared" si="21"/>
        <v>1.0850158998121242E-2</v>
      </c>
      <c r="AI41" s="10">
        <f t="shared" si="22"/>
        <v>1.2283319591025441E-2</v>
      </c>
      <c r="AJ41" s="13">
        <f t="shared" si="23"/>
        <v>0</v>
      </c>
      <c r="AK41" s="12">
        <f t="shared" si="24"/>
        <v>1.1566739294573341E-2</v>
      </c>
      <c r="AM41" s="11">
        <f t="shared" si="25"/>
        <v>5.3440556115802614E-7</v>
      </c>
      <c r="AN41" s="10">
        <f t="shared" si="26"/>
        <v>0.99999946559443886</v>
      </c>
      <c r="AO41" s="9">
        <f t="shared" si="27"/>
        <v>0.33333315519814627</v>
      </c>
      <c r="AP41" s="8">
        <f t="shared" si="28"/>
        <v>1.5422316998987853E-2</v>
      </c>
      <c r="AQ41" s="7">
        <f t="shared" si="9"/>
        <v>1.1566740736126754E-2</v>
      </c>
      <c r="AS41" s="6">
        <f t="shared" si="29"/>
        <v>135102492.12269017</v>
      </c>
      <c r="AT41" s="5">
        <f t="shared" si="30"/>
        <v>945717444.85883117</v>
      </c>
      <c r="AU41" s="4">
        <f t="shared" si="10"/>
        <v>1.1566740736126749E-2</v>
      </c>
    </row>
    <row r="42" spans="1:48" x14ac:dyDescent="0.3">
      <c r="A42" s="79" t="s">
        <v>64</v>
      </c>
      <c r="B42" s="137">
        <v>622182</v>
      </c>
      <c r="C42" s="137">
        <v>621873</v>
      </c>
      <c r="D42" s="137">
        <v>620739</v>
      </c>
      <c r="E42" s="138">
        <v>617683</v>
      </c>
      <c r="F42" s="139">
        <f>AVERAGE(B42:E42)</f>
        <v>620619.25</v>
      </c>
      <c r="G42" s="140">
        <v>13882</v>
      </c>
      <c r="H42" s="141">
        <v>13882</v>
      </c>
      <c r="I42" s="141">
        <v>13882</v>
      </c>
      <c r="J42" s="141">
        <v>13882</v>
      </c>
      <c r="K42" s="142">
        <v>13882</v>
      </c>
      <c r="L42" s="71">
        <f t="shared" si="12"/>
        <v>9868242047.3999996</v>
      </c>
      <c r="M42" s="71">
        <f t="shared" si="13"/>
        <v>8465659133.7407665</v>
      </c>
      <c r="N42" s="71">
        <f t="shared" si="14"/>
        <v>9761208404.8078079</v>
      </c>
      <c r="O42" s="71">
        <f t="shared" si="15"/>
        <v>11038102683.518513</v>
      </c>
      <c r="P42" s="84">
        <f t="shared" si="1"/>
        <v>9754990074.0223637</v>
      </c>
      <c r="Q42" s="61">
        <v>15860.7</v>
      </c>
      <c r="R42" s="61">
        <v>13613.163996090467</v>
      </c>
      <c r="S42" s="61">
        <v>15725.141170133998</v>
      </c>
      <c r="T42" s="61">
        <v>17870.173994619428</v>
      </c>
      <c r="U42" s="83">
        <f t="shared" si="2"/>
        <v>15736.159720281299</v>
      </c>
      <c r="V42" s="61">
        <f t="shared" si="3"/>
        <v>17168.131760111999</v>
      </c>
      <c r="W42" s="61">
        <f t="shared" si="4"/>
        <v>14446.39853796317</v>
      </c>
      <c r="X42" s="61">
        <f t="shared" si="5"/>
        <v>16360.436873407412</v>
      </c>
      <c r="Y42" s="61">
        <f t="shared" si="31"/>
        <v>18227.577474511818</v>
      </c>
      <c r="Z42" s="83">
        <f t="shared" si="7"/>
        <v>16344.804295294132</v>
      </c>
      <c r="AA42" s="85">
        <f t="shared" si="8"/>
        <v>0.4887595117153235</v>
      </c>
      <c r="AB42" s="17">
        <f t="shared" si="16"/>
        <v>1</v>
      </c>
      <c r="AC42" s="16">
        <f t="shared" si="17"/>
        <v>620619.25</v>
      </c>
      <c r="AD42" s="15">
        <f t="shared" si="18"/>
        <v>13882</v>
      </c>
      <c r="AE42" s="14">
        <f t="shared" si="19"/>
        <v>9754990074.0223637</v>
      </c>
      <c r="AF42" s="5">
        <f t="shared" si="20"/>
        <v>16344.804295294132</v>
      </c>
      <c r="AH42" s="11">
        <f t="shared" si="21"/>
        <v>3.3421314605481716E-3</v>
      </c>
      <c r="AI42" s="10">
        <f t="shared" si="22"/>
        <v>6.7042951388934166E-3</v>
      </c>
      <c r="AJ42" s="13">
        <f t="shared" si="23"/>
        <v>0</v>
      </c>
      <c r="AK42" s="12">
        <f t="shared" si="24"/>
        <v>5.0232132997207937E-3</v>
      </c>
      <c r="AM42" s="11">
        <f t="shared" si="25"/>
        <v>6.7801519438549821E-7</v>
      </c>
      <c r="AN42" s="10">
        <f t="shared" si="26"/>
        <v>0.99999932198480557</v>
      </c>
      <c r="AO42" s="9">
        <f t="shared" si="27"/>
        <v>0.33333310732826849</v>
      </c>
      <c r="AP42" s="8">
        <f t="shared" si="28"/>
        <v>6.697616597689411E-3</v>
      </c>
      <c r="AQ42" s="7">
        <f t="shared" si="9"/>
        <v>5.0232137454143252E-3</v>
      </c>
      <c r="AS42" s="6">
        <f t="shared" si="29"/>
        <v>58672422.158714406</v>
      </c>
      <c r="AT42" s="5">
        <f t="shared" si="30"/>
        <v>410706955.11100084</v>
      </c>
      <c r="AU42" s="4">
        <f t="shared" si="10"/>
        <v>5.0232137454143243E-3</v>
      </c>
    </row>
    <row r="43" spans="1:48" ht="17.25" thickBot="1" x14ac:dyDescent="0.35">
      <c r="A43" s="79" t="s">
        <v>63</v>
      </c>
      <c r="B43" s="137">
        <v>6963764</v>
      </c>
      <c r="C43" s="137">
        <v>6926705</v>
      </c>
      <c r="D43" s="137">
        <v>6871547</v>
      </c>
      <c r="E43" s="138">
        <v>6797105</v>
      </c>
      <c r="F43" s="143">
        <f>AVERAGE(B43:E43)</f>
        <v>6889780.25</v>
      </c>
      <c r="G43" s="74">
        <v>77612</v>
      </c>
      <c r="H43" s="61">
        <v>77612</v>
      </c>
      <c r="I43" s="61">
        <v>77612</v>
      </c>
      <c r="J43" s="61">
        <v>77612</v>
      </c>
      <c r="K43" s="83">
        <v>77612</v>
      </c>
      <c r="L43" s="71">
        <f t="shared" si="12"/>
        <v>84061684373.199997</v>
      </c>
      <c r="M43" s="71">
        <f t="shared" si="13"/>
        <v>85708334571.008026</v>
      </c>
      <c r="N43" s="71">
        <f t="shared" si="14"/>
        <v>93469615284.58461</v>
      </c>
      <c r="O43" s="71">
        <f t="shared" si="15"/>
        <v>98261080106.451645</v>
      </c>
      <c r="P43" s="84">
        <f t="shared" si="1"/>
        <v>92479676654.014771</v>
      </c>
      <c r="Q43" s="61">
        <v>12071.3</v>
      </c>
      <c r="R43" s="61">
        <v>12373.608313189032</v>
      </c>
      <c r="S43" s="61">
        <v>13602.412278426475</v>
      </c>
      <c r="T43" s="61">
        <v>14456.313402022131</v>
      </c>
      <c r="U43" s="83">
        <f t="shared" si="2"/>
        <v>13477.444664545879</v>
      </c>
      <c r="V43" s="61">
        <f t="shared" si="3"/>
        <v>13066.363333007999</v>
      </c>
      <c r="W43" s="61">
        <f t="shared" si="4"/>
        <v>13130.972130822705</v>
      </c>
      <c r="X43" s="61">
        <f t="shared" si="5"/>
        <v>14151.949734474903</v>
      </c>
      <c r="Y43" s="61">
        <f t="shared" si="31"/>
        <v>14745.439670062575</v>
      </c>
      <c r="Z43" s="83">
        <f t="shared" si="7"/>
        <v>14009.453845120062</v>
      </c>
      <c r="AA43" s="85">
        <f t="shared" si="8"/>
        <v>0.41892540877412954</v>
      </c>
      <c r="AB43" s="17">
        <f t="shared" si="16"/>
        <v>1</v>
      </c>
      <c r="AC43" s="16">
        <f t="shared" si="17"/>
        <v>6889780.25</v>
      </c>
      <c r="AD43" s="15">
        <f t="shared" si="18"/>
        <v>77612</v>
      </c>
      <c r="AE43" s="14">
        <f t="shared" si="19"/>
        <v>92479676654.014771</v>
      </c>
      <c r="AF43" s="5">
        <f t="shared" si="20"/>
        <v>14009.453845120062</v>
      </c>
      <c r="AH43" s="11">
        <f t="shared" si="21"/>
        <v>3.7102541259860129E-2</v>
      </c>
      <c r="AI43" s="10">
        <f t="shared" si="22"/>
        <v>3.7482621691384228E-2</v>
      </c>
      <c r="AJ43" s="13">
        <f t="shared" si="23"/>
        <v>0</v>
      </c>
      <c r="AK43" s="12">
        <f t="shared" si="24"/>
        <v>3.7292581475622179E-2</v>
      </c>
      <c r="AM43" s="11">
        <f t="shared" si="25"/>
        <v>5.8114018378112447E-7</v>
      </c>
      <c r="AN43" s="10">
        <f t="shared" si="26"/>
        <v>0.99999941885981625</v>
      </c>
      <c r="AO43" s="9">
        <f t="shared" si="27"/>
        <v>0.33333313961993871</v>
      </c>
      <c r="AP43" s="8">
        <f t="shared" si="28"/>
        <v>4.9723434743423688E-2</v>
      </c>
      <c r="AQ43" s="7">
        <f t="shared" si="9"/>
        <v>3.7292585687652813E-2</v>
      </c>
      <c r="AS43" s="6">
        <f t="shared" si="29"/>
        <v>435586945.28049034</v>
      </c>
      <c r="AT43" s="5">
        <f t="shared" si="30"/>
        <v>3049108616.9634323</v>
      </c>
      <c r="AU43" s="4">
        <f t="shared" si="10"/>
        <v>3.7292585687652806E-2</v>
      </c>
    </row>
  </sheetData>
  <mergeCells count="8">
    <mergeCell ref="AL10:AL38"/>
    <mergeCell ref="AR10:AR38"/>
    <mergeCell ref="B9:F9"/>
    <mergeCell ref="G9:K9"/>
    <mergeCell ref="L9:P9"/>
    <mergeCell ref="Q9:U9"/>
    <mergeCell ref="V9:Z9"/>
    <mergeCell ref="AG10:AG38"/>
  </mergeCells>
  <conditionalFormatting sqref="AJ12:AJ43">
    <cfRule type="cellIs" dxfId="5" priority="2" operator="greaterThan">
      <formula>0</formula>
    </cfRule>
  </conditionalFormatting>
  <conditionalFormatting sqref="AB11:AB43">
    <cfRule type="cellIs" dxfId="4" priority="1" operator="equal">
      <formula>1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B5473-2937-4038-B7BC-18545DC80F4B}">
  <dimension ref="A1:AV39"/>
  <sheetViews>
    <sheetView zoomScale="80" zoomScaleNormal="80" workbookViewId="0">
      <pane xSplit="1" ySplit="10" topLeftCell="B11" activePane="bottomRight" state="frozen"/>
      <selection activeCell="AC4" sqref="AC4"/>
      <selection pane="topRight" activeCell="AC4" sqref="AC4"/>
      <selection pane="bottomLeft" activeCell="AC4" sqref="AC4"/>
      <selection pane="bottomRight" activeCell="Y37" sqref="Y37"/>
    </sheetView>
  </sheetViews>
  <sheetFormatPr defaultColWidth="9" defaultRowHeight="16.5" x14ac:dyDescent="0.3"/>
  <cols>
    <col min="1" max="1" width="22.42578125" style="1" customWidth="1"/>
    <col min="2" max="2" width="11.140625" style="1" customWidth="1"/>
    <col min="3" max="3" width="10.42578125" style="1" customWidth="1"/>
    <col min="4" max="4" width="10.5703125" style="1" customWidth="1"/>
    <col min="5" max="5" width="10.85546875" style="1" customWidth="1"/>
    <col min="6" max="6" width="12" style="1" customWidth="1"/>
    <col min="7" max="7" width="11.28515625" style="1" customWidth="1"/>
    <col min="8" max="10" width="10.85546875" style="1" customWidth="1"/>
    <col min="11" max="11" width="11.5703125" style="1" customWidth="1"/>
    <col min="12" max="13" width="8.5703125" style="1" customWidth="1"/>
    <col min="14" max="14" width="9.140625" style="1" customWidth="1"/>
    <col min="15" max="16" width="10.85546875" style="1" customWidth="1"/>
    <col min="17" max="17" width="10" style="1" customWidth="1"/>
    <col min="18" max="26" width="10.85546875" style="1" customWidth="1"/>
    <col min="27" max="27" width="11" style="1" customWidth="1"/>
    <col min="28" max="28" width="12.140625" style="1" bestFit="1" customWidth="1"/>
    <col min="29" max="29" width="10.85546875" style="1" customWidth="1"/>
    <col min="30" max="30" width="19.7109375" style="1" customWidth="1"/>
    <col min="31" max="31" width="16.28515625" style="1" customWidth="1"/>
    <col min="32" max="32" width="13.5703125" style="1" customWidth="1"/>
    <col min="33" max="33" width="4.85546875" style="1" customWidth="1"/>
    <col min="34" max="37" width="10.85546875" style="1" customWidth="1"/>
    <col min="38" max="38" width="4.85546875" style="1" customWidth="1"/>
    <col min="39" max="43" width="10.85546875" style="1" customWidth="1"/>
    <col min="44" max="44" width="4.85546875" style="1" customWidth="1"/>
    <col min="45" max="45" width="18.140625" style="1" customWidth="1"/>
    <col min="46" max="46" width="17.5703125" style="1" customWidth="1"/>
    <col min="47" max="16384" width="9" style="1"/>
  </cols>
  <sheetData>
    <row r="1" spans="1:48" x14ac:dyDescent="0.3">
      <c r="A1" s="19" t="s">
        <v>62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</row>
    <row r="2" spans="1:48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48" x14ac:dyDescent="0.3">
      <c r="A3" s="19" t="s">
        <v>61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" t="s">
        <v>60</v>
      </c>
      <c r="AD3" s="52">
        <v>0.9</v>
      </c>
    </row>
    <row r="4" spans="1:48" x14ac:dyDescent="0.3">
      <c r="AA4" s="1" t="s">
        <v>59</v>
      </c>
      <c r="AD4" s="51">
        <v>62.9</v>
      </c>
    </row>
    <row r="5" spans="1:48" x14ac:dyDescent="0.3">
      <c r="AA5" s="1" t="s">
        <v>58</v>
      </c>
      <c r="AD5" s="50">
        <f>AC11</f>
        <v>195046901</v>
      </c>
    </row>
    <row r="6" spans="1:48" ht="17.25" thickBot="1" x14ac:dyDescent="0.35">
      <c r="AA6" s="1" t="s">
        <v>57</v>
      </c>
      <c r="AD6" s="49">
        <f>AD5*AD4</f>
        <v>12268450072.9</v>
      </c>
    </row>
    <row r="7" spans="1:48" ht="17.25" hidden="1" thickBot="1" x14ac:dyDescent="0.35"/>
    <row r="8" spans="1:48" ht="17.25" hidden="1" thickBot="1" x14ac:dyDescent="0.35"/>
    <row r="9" spans="1:48" ht="17.25" thickBot="1" x14ac:dyDescent="0.35">
      <c r="B9" s="156" t="s">
        <v>56</v>
      </c>
      <c r="C9" s="157"/>
      <c r="D9" s="157"/>
      <c r="E9" s="157"/>
      <c r="F9" s="158"/>
      <c r="G9" s="156" t="s">
        <v>55</v>
      </c>
      <c r="H9" s="157"/>
      <c r="I9" s="157"/>
      <c r="J9" s="157"/>
      <c r="K9" s="158"/>
      <c r="L9" s="156" t="s">
        <v>54</v>
      </c>
      <c r="M9" s="157"/>
      <c r="N9" s="157"/>
      <c r="O9" s="157"/>
      <c r="P9" s="158"/>
      <c r="Q9" s="156" t="s">
        <v>53</v>
      </c>
      <c r="R9" s="157"/>
      <c r="S9" s="157"/>
      <c r="T9" s="157"/>
      <c r="U9" s="158"/>
      <c r="V9" s="156" t="s">
        <v>52</v>
      </c>
      <c r="W9" s="157"/>
      <c r="X9" s="157"/>
      <c r="Y9" s="157"/>
      <c r="Z9" s="158"/>
    </row>
    <row r="10" spans="1:48" ht="50.25" customHeight="1" thickBot="1" x14ac:dyDescent="0.35">
      <c r="A10" s="48" t="s">
        <v>51</v>
      </c>
      <c r="B10" s="47">
        <v>2019</v>
      </c>
      <c r="C10" s="46">
        <v>2020</v>
      </c>
      <c r="D10" s="45">
        <v>2021</v>
      </c>
      <c r="E10" s="45">
        <v>2022</v>
      </c>
      <c r="F10" s="44" t="s">
        <v>50</v>
      </c>
      <c r="G10" s="151">
        <v>2019</v>
      </c>
      <c r="H10" s="152">
        <v>2020</v>
      </c>
      <c r="I10" s="153">
        <v>2021</v>
      </c>
      <c r="J10" s="153">
        <v>2022</v>
      </c>
      <c r="K10" s="44" t="s">
        <v>49</v>
      </c>
      <c r="L10" s="47">
        <v>2019</v>
      </c>
      <c r="M10" s="46">
        <v>2020</v>
      </c>
      <c r="N10" s="45">
        <v>2021</v>
      </c>
      <c r="O10" s="45">
        <v>2022</v>
      </c>
      <c r="P10" s="44" t="s">
        <v>48</v>
      </c>
      <c r="Q10" s="47">
        <v>2019</v>
      </c>
      <c r="R10" s="46">
        <v>2020</v>
      </c>
      <c r="S10" s="45">
        <v>2021</v>
      </c>
      <c r="T10" s="45">
        <v>2022</v>
      </c>
      <c r="U10" s="44" t="s">
        <v>42</v>
      </c>
      <c r="V10" s="47">
        <v>2019</v>
      </c>
      <c r="W10" s="46">
        <v>2020</v>
      </c>
      <c r="X10" s="45">
        <v>2021</v>
      </c>
      <c r="Y10" s="45">
        <v>2022</v>
      </c>
      <c r="Z10" s="44" t="s">
        <v>42</v>
      </c>
      <c r="AA10" s="44" t="s">
        <v>47</v>
      </c>
      <c r="AB10" s="40" t="s">
        <v>46</v>
      </c>
      <c r="AC10" s="39" t="s">
        <v>45</v>
      </c>
      <c r="AD10" s="39" t="s">
        <v>44</v>
      </c>
      <c r="AE10" s="42" t="s">
        <v>43</v>
      </c>
      <c r="AF10" s="34" t="s">
        <v>42</v>
      </c>
      <c r="AG10" s="154" t="s">
        <v>41</v>
      </c>
      <c r="AH10" s="35" t="s">
        <v>40</v>
      </c>
      <c r="AI10" s="43" t="s">
        <v>39</v>
      </c>
      <c r="AJ10" s="42" t="s">
        <v>38</v>
      </c>
      <c r="AK10" s="41" t="s">
        <v>37</v>
      </c>
      <c r="AL10" s="154" t="s">
        <v>36</v>
      </c>
      <c r="AM10" s="40" t="s">
        <v>35</v>
      </c>
      <c r="AN10" s="39" t="s">
        <v>34</v>
      </c>
      <c r="AO10" s="38" t="s">
        <v>33</v>
      </c>
      <c r="AP10" s="37" t="s">
        <v>32</v>
      </c>
      <c r="AQ10" s="36" t="s">
        <v>31</v>
      </c>
      <c r="AR10" s="154" t="s">
        <v>30</v>
      </c>
      <c r="AS10" s="35" t="s">
        <v>29</v>
      </c>
      <c r="AT10" s="34" t="s">
        <v>28</v>
      </c>
    </row>
    <row r="11" spans="1:48" s="19" customFormat="1" ht="16.5" customHeight="1" x14ac:dyDescent="0.3">
      <c r="A11" s="33" t="s">
        <v>27</v>
      </c>
      <c r="B11" s="63">
        <f>SUM(B12:B39)</f>
        <v>488119193</v>
      </c>
      <c r="C11" s="63">
        <f>SUM(C12:C39)</f>
        <v>488748379</v>
      </c>
      <c r="D11" s="63">
        <f>SUM(D12:D39)</f>
        <v>487291259</v>
      </c>
      <c r="E11" s="63">
        <f>SUM(E12:E39)</f>
        <v>486835072</v>
      </c>
      <c r="F11" s="149">
        <f t="shared" ref="F11:F38" si="0">AVERAGE(C11:E11)</f>
        <v>487624903.33333331</v>
      </c>
      <c r="G11" s="77">
        <f>SUM(G12:G39)</f>
        <v>4818533.7</v>
      </c>
      <c r="H11" s="77">
        <f>SUM(H12:H39)</f>
        <v>4818533.7</v>
      </c>
      <c r="I11" s="77">
        <f>SUM(I12:I39)</f>
        <v>4818533.7</v>
      </c>
      <c r="J11" s="77">
        <f>SUM(J12:J39)</f>
        <v>4818533.7</v>
      </c>
      <c r="K11" s="150">
        <f>AVERAGE(G11:J11)</f>
        <v>4818533.7</v>
      </c>
      <c r="L11" s="57">
        <f>SUM(L12:L39)</f>
        <v>14434331189508.369</v>
      </c>
      <c r="M11" s="57">
        <f>SUM(M12:M39)</f>
        <v>13877403602285.094</v>
      </c>
      <c r="N11" s="57">
        <f>SUM(N12:N39)</f>
        <v>15152297978026.848</v>
      </c>
      <c r="O11" s="57">
        <f>SUM(O12:O39)</f>
        <v>16275304779808.412</v>
      </c>
      <c r="P11" s="89">
        <f t="shared" ref="P11:P39" si="1">AVERAGE(M11:O11)</f>
        <v>15101668786706.783</v>
      </c>
      <c r="Q11" s="60">
        <f>L11/B11</f>
        <v>29571.324784002849</v>
      </c>
      <c r="R11" s="60">
        <f>M11/C11</f>
        <v>28393.758830829993</v>
      </c>
      <c r="S11" s="60">
        <f>N11/D11</f>
        <v>31094.951321560333</v>
      </c>
      <c r="T11" s="60">
        <f>O11/E11</f>
        <v>33430.838729319017</v>
      </c>
      <c r="U11" s="86">
        <f t="shared" ref="U11:U39" si="2">AVERAGE(R11:T11)</f>
        <v>30973.182960569782</v>
      </c>
      <c r="V11" s="60">
        <f t="shared" ref="V11:V39" si="3">Q11*1.02^4</f>
        <v>32008.952960009738</v>
      </c>
      <c r="W11" s="61">
        <f t="shared" ref="W11:W38" si="4">R11*1.02^3</f>
        <v>30131.684021347432</v>
      </c>
      <c r="X11" s="62">
        <f t="shared" ref="X11:X38" si="5">S11*1.02^2</f>
        <v>32351.187354951369</v>
      </c>
      <c r="Y11" s="62">
        <f t="shared" ref="Y11:Y35" si="6">T11*1.02</f>
        <v>34099.455503905396</v>
      </c>
      <c r="Z11" s="86">
        <f t="shared" ref="Z11:Z39" si="7">AVERAGE(W11:Y11)</f>
        <v>32194.108960068068</v>
      </c>
      <c r="AA11" s="90">
        <f t="shared" ref="AA11:AA39" si="8">Z11/$Z$11</f>
        <v>1</v>
      </c>
      <c r="AB11" s="32"/>
      <c r="AC11" s="31">
        <f>SUM(AC12:AC39)</f>
        <v>195046901</v>
      </c>
      <c r="AD11" s="30">
        <f>SUM(AD12:AD39)</f>
        <v>2303634.7000000002</v>
      </c>
      <c r="AE11" s="29">
        <f>SUM(AE12:AE39)</f>
        <v>4252800038845.1182</v>
      </c>
      <c r="AF11" s="28">
        <f>AE11/AC11</f>
        <v>21803.986718277149</v>
      </c>
      <c r="AG11" s="155"/>
      <c r="AH11" s="26">
        <f>SUM(AH12:AH39)</f>
        <v>1</v>
      </c>
      <c r="AI11" s="25">
        <f>SUM(AI12:AI39)</f>
        <v>1</v>
      </c>
      <c r="AJ11" s="24"/>
      <c r="AK11" s="27">
        <f>SUM(AK12:AK39)</f>
        <v>1</v>
      </c>
      <c r="AL11" s="155"/>
      <c r="AM11" s="26"/>
      <c r="AN11" s="25"/>
      <c r="AO11" s="24"/>
      <c r="AP11" s="23">
        <f>SUM(AP12:AP39)</f>
        <v>0.99200583771361062</v>
      </c>
      <c r="AQ11" s="22">
        <f t="shared" ref="AQ11:AQ39" si="9">AP11/$AP$11</f>
        <v>1</v>
      </c>
      <c r="AR11" s="155"/>
      <c r="AS11" s="21">
        <f>AD6</f>
        <v>12268450072.9</v>
      </c>
      <c r="AT11" s="20">
        <f>SUM(AT12:AT38)</f>
        <v>62107776696.646439</v>
      </c>
      <c r="AU11" s="4">
        <f t="shared" ref="AU11:AU39" si="10">AT11/$AT$11</f>
        <v>1</v>
      </c>
    </row>
    <row r="12" spans="1:48" x14ac:dyDescent="0.3">
      <c r="A12" s="18" t="s">
        <v>26</v>
      </c>
      <c r="B12" s="66">
        <v>11455519</v>
      </c>
      <c r="C12" s="67">
        <v>11522440</v>
      </c>
      <c r="D12" s="68">
        <v>11554767</v>
      </c>
      <c r="E12" s="69">
        <v>11617623</v>
      </c>
      <c r="F12" s="81">
        <f t="shared" si="0"/>
        <v>11564943.333333334</v>
      </c>
      <c r="G12" s="60">
        <v>30528</v>
      </c>
      <c r="H12" s="61">
        <v>30528</v>
      </c>
      <c r="I12" s="61">
        <v>30528</v>
      </c>
      <c r="J12" s="62">
        <v>30528</v>
      </c>
      <c r="K12" s="87">
        <f t="shared" ref="K12:K38" si="11">AVERAGE(H12:J12)</f>
        <v>30528</v>
      </c>
      <c r="L12" s="70">
        <f t="shared" ref="L12:L39" si="12">Q12*B12</f>
        <v>426729538269</v>
      </c>
      <c r="M12" s="71">
        <f t="shared" ref="M12:M39" si="13">R12*C12</f>
        <v>415015243920</v>
      </c>
      <c r="N12" s="72">
        <f t="shared" ref="N12:N39" si="14">S12*D12</f>
        <v>458377606890</v>
      </c>
      <c r="O12" s="72">
        <f t="shared" ref="O12:O39" si="15">T12*E12</f>
        <v>501021609498</v>
      </c>
      <c r="P12" s="89">
        <f t="shared" si="1"/>
        <v>458138153436</v>
      </c>
      <c r="Q12" s="60">
        <v>37251</v>
      </c>
      <c r="R12" s="61">
        <v>36018</v>
      </c>
      <c r="S12" s="62">
        <v>39670</v>
      </c>
      <c r="T12" s="62">
        <v>43126</v>
      </c>
      <c r="U12" s="86">
        <f t="shared" si="2"/>
        <v>39604.666666666664</v>
      </c>
      <c r="V12" s="60">
        <f t="shared" si="3"/>
        <v>40321.68039216</v>
      </c>
      <c r="W12" s="61">
        <f t="shared" si="4"/>
        <v>38222.589743999997</v>
      </c>
      <c r="X12" s="62">
        <f t="shared" si="5"/>
        <v>41272.667999999998</v>
      </c>
      <c r="Y12" s="62">
        <f t="shared" si="6"/>
        <v>43988.520000000004</v>
      </c>
      <c r="Z12" s="87">
        <f t="shared" si="7"/>
        <v>41161.259248000002</v>
      </c>
      <c r="AA12" s="91">
        <f t="shared" si="8"/>
        <v>1.2785338864030786</v>
      </c>
      <c r="AB12" s="17">
        <f t="shared" ref="AB12:AB39" si="16">IF(AA12&lt;$AD$3,1,0)</f>
        <v>0</v>
      </c>
      <c r="AC12" s="16">
        <f t="shared" ref="AC12:AC39" si="17">AB12*F12</f>
        <v>0</v>
      </c>
      <c r="AD12" s="15">
        <f t="shared" ref="AD12:AD39" si="18">AB12*K12</f>
        <v>0</v>
      </c>
      <c r="AE12" s="14">
        <f t="shared" ref="AE12:AE39" si="19">AB12*P12</f>
        <v>0</v>
      </c>
      <c r="AF12" s="5">
        <f t="shared" ref="AF12:AF39" si="20">AB12*Z12</f>
        <v>0</v>
      </c>
      <c r="AG12" s="155"/>
      <c r="AH12" s="11">
        <f t="shared" ref="AH12:AH39" si="21">AC12/$AC$11</f>
        <v>0</v>
      </c>
      <c r="AI12" s="10">
        <f t="shared" ref="AI12:AI39" si="22">AD12/$AD$11</f>
        <v>0</v>
      </c>
      <c r="AJ12" s="13">
        <f t="shared" ref="AJ12:AJ39" si="23">IF(AI12&gt;0,IF(AH12/AI12&gt;5,1,0),0)</f>
        <v>0</v>
      </c>
      <c r="AK12" s="12">
        <f t="shared" ref="AK12:AK39" si="24">IF(AI12&gt;0,IF(AH12/AI12&gt;5,AH12,(AH12+AI12)/2),0)</f>
        <v>0</v>
      </c>
      <c r="AL12" s="155"/>
      <c r="AM12" s="11">
        <f t="shared" ref="AM12:AM39" si="25">AB12*AF12/$AF$11</f>
        <v>0</v>
      </c>
      <c r="AN12" s="10">
        <f t="shared" ref="AN12:AN39" si="26">AB12*(1-AM12)</f>
        <v>0</v>
      </c>
      <c r="AO12" s="9">
        <f t="shared" ref="AO12:AO39" si="27">1/3*AN12</f>
        <v>0</v>
      </c>
      <c r="AP12" s="8">
        <f t="shared" ref="AP12:AP39" si="28">AK12+AO12*AK12</f>
        <v>0</v>
      </c>
      <c r="AQ12" s="7">
        <f t="shared" si="9"/>
        <v>0</v>
      </c>
      <c r="AR12" s="155"/>
      <c r="AS12" s="6">
        <f t="shared" ref="AS12:AS39" si="29">AQ12*$AD$6</f>
        <v>0</v>
      </c>
      <c r="AT12" s="5">
        <f t="shared" ref="AT12:AT39" si="30">7*AS12</f>
        <v>0</v>
      </c>
      <c r="AU12" s="4">
        <f t="shared" si="10"/>
        <v>0</v>
      </c>
      <c r="AV12" s="3"/>
    </row>
    <row r="13" spans="1:48" x14ac:dyDescent="0.3">
      <c r="A13" s="18" t="s">
        <v>25</v>
      </c>
      <c r="B13" s="66">
        <v>6664177</v>
      </c>
      <c r="C13" s="67">
        <v>6569275</v>
      </c>
      <c r="D13" s="68">
        <v>6532117</v>
      </c>
      <c r="E13" s="68">
        <v>6482484</v>
      </c>
      <c r="F13" s="81">
        <f t="shared" si="0"/>
        <v>6527958.666666667</v>
      </c>
      <c r="G13" s="60">
        <v>110370</v>
      </c>
      <c r="H13" s="61">
        <v>110370</v>
      </c>
      <c r="I13" s="61">
        <v>110370</v>
      </c>
      <c r="J13" s="62">
        <v>110370</v>
      </c>
      <c r="K13" s="87">
        <f t="shared" si="11"/>
        <v>110370</v>
      </c>
      <c r="L13" s="70">
        <f t="shared" si="12"/>
        <v>107713092851</v>
      </c>
      <c r="M13" s="71">
        <f t="shared" si="13"/>
        <v>104451472500</v>
      </c>
      <c r="N13" s="72">
        <f t="shared" si="14"/>
        <v>116637481152</v>
      </c>
      <c r="O13" s="72">
        <f t="shared" si="15"/>
        <v>138329726076</v>
      </c>
      <c r="P13" s="89">
        <f t="shared" si="1"/>
        <v>119806226576</v>
      </c>
      <c r="Q13" s="60">
        <v>16163</v>
      </c>
      <c r="R13" s="61">
        <v>15900</v>
      </c>
      <c r="S13" s="62">
        <v>17856</v>
      </c>
      <c r="T13" s="62">
        <v>21339</v>
      </c>
      <c r="U13" s="86">
        <f t="shared" si="2"/>
        <v>18365</v>
      </c>
      <c r="V13" s="60">
        <f t="shared" si="3"/>
        <v>17495.351002079999</v>
      </c>
      <c r="W13" s="61">
        <f t="shared" si="4"/>
        <v>16873.207199999997</v>
      </c>
      <c r="X13" s="62">
        <f t="shared" si="5"/>
        <v>18577.382399999999</v>
      </c>
      <c r="Y13" s="62">
        <f t="shared" si="6"/>
        <v>21765.78</v>
      </c>
      <c r="Z13" s="87">
        <f t="shared" si="7"/>
        <v>19072.123199999998</v>
      </c>
      <c r="AA13" s="91">
        <f t="shared" si="8"/>
        <v>0.59241034512419921</v>
      </c>
      <c r="AB13" s="17">
        <f t="shared" si="16"/>
        <v>1</v>
      </c>
      <c r="AC13" s="16">
        <f t="shared" si="17"/>
        <v>6527958.666666667</v>
      </c>
      <c r="AD13" s="15">
        <f t="shared" si="18"/>
        <v>110370</v>
      </c>
      <c r="AE13" s="14">
        <f t="shared" si="19"/>
        <v>119806226576</v>
      </c>
      <c r="AF13" s="5">
        <f t="shared" si="20"/>
        <v>19072.123199999998</v>
      </c>
      <c r="AG13" s="155"/>
      <c r="AH13" s="11">
        <f t="shared" si="21"/>
        <v>3.3468661297349538E-2</v>
      </c>
      <c r="AI13" s="10">
        <f t="shared" si="22"/>
        <v>4.7911242177416408E-2</v>
      </c>
      <c r="AJ13" s="13">
        <f t="shared" si="23"/>
        <v>0</v>
      </c>
      <c r="AK13" s="12">
        <f t="shared" si="24"/>
        <v>4.0689951737382976E-2</v>
      </c>
      <c r="AL13" s="155"/>
      <c r="AM13" s="11">
        <f t="shared" si="25"/>
        <v>0.87470807272198658</v>
      </c>
      <c r="AN13" s="10">
        <f t="shared" si="26"/>
        <v>0.12529192727801342</v>
      </c>
      <c r="AO13" s="9">
        <f t="shared" si="27"/>
        <v>4.1763975759337803E-2</v>
      </c>
      <c r="AP13" s="8">
        <f t="shared" si="28"/>
        <v>4.2389325895391662E-2</v>
      </c>
      <c r="AQ13" s="7">
        <f t="shared" si="9"/>
        <v>4.2730923835177417E-2</v>
      </c>
      <c r="AR13" s="155"/>
      <c r="AS13" s="6">
        <f t="shared" si="29"/>
        <v>524242205.64076674</v>
      </c>
      <c r="AT13" s="5">
        <f t="shared" si="30"/>
        <v>3669695439.4853673</v>
      </c>
      <c r="AU13" s="4">
        <f t="shared" si="10"/>
        <v>5.9085925059099972E-2</v>
      </c>
      <c r="AV13" s="3"/>
    </row>
    <row r="14" spans="1:48" x14ac:dyDescent="0.3">
      <c r="A14" s="18" t="s">
        <v>24</v>
      </c>
      <c r="B14" s="66">
        <v>10649800</v>
      </c>
      <c r="C14" s="63">
        <v>10693939</v>
      </c>
      <c r="D14" s="68">
        <v>10494836</v>
      </c>
      <c r="E14" s="68">
        <v>10516707</v>
      </c>
      <c r="F14" s="81">
        <f t="shared" si="0"/>
        <v>10568494</v>
      </c>
      <c r="G14" s="60">
        <v>78868</v>
      </c>
      <c r="H14" s="61">
        <v>78868</v>
      </c>
      <c r="I14" s="61">
        <v>78868</v>
      </c>
      <c r="J14" s="62">
        <v>78868</v>
      </c>
      <c r="K14" s="87">
        <f t="shared" si="11"/>
        <v>78868</v>
      </c>
      <c r="L14" s="70">
        <f t="shared" si="12"/>
        <v>292550006000</v>
      </c>
      <c r="M14" s="71">
        <f t="shared" si="13"/>
        <v>285442619788</v>
      </c>
      <c r="N14" s="72">
        <f t="shared" si="14"/>
        <v>302671070240</v>
      </c>
      <c r="O14" s="72">
        <f t="shared" si="15"/>
        <v>321800717493</v>
      </c>
      <c r="P14" s="89">
        <f t="shared" si="1"/>
        <v>303304802507</v>
      </c>
      <c r="Q14" s="60">
        <v>27470</v>
      </c>
      <c r="R14" s="61">
        <v>26692</v>
      </c>
      <c r="S14" s="62">
        <v>28840</v>
      </c>
      <c r="T14" s="62">
        <v>30599</v>
      </c>
      <c r="U14" s="86">
        <f t="shared" si="2"/>
        <v>28710.333333333332</v>
      </c>
      <c r="V14" s="60">
        <f t="shared" si="3"/>
        <v>29734.4114352</v>
      </c>
      <c r="W14" s="61">
        <f t="shared" si="4"/>
        <v>28325.763935999999</v>
      </c>
      <c r="X14" s="62">
        <f t="shared" si="5"/>
        <v>30005.135999999999</v>
      </c>
      <c r="Y14" s="62">
        <f t="shared" si="6"/>
        <v>31210.98</v>
      </c>
      <c r="Z14" s="87">
        <f t="shared" si="7"/>
        <v>29847.293311999998</v>
      </c>
      <c r="AA14" s="91">
        <f t="shared" si="8"/>
        <v>0.92710419005604594</v>
      </c>
      <c r="AB14" s="17">
        <f t="shared" si="16"/>
        <v>0</v>
      </c>
      <c r="AC14" s="16">
        <f t="shared" si="17"/>
        <v>0</v>
      </c>
      <c r="AD14" s="15">
        <f t="shared" si="18"/>
        <v>0</v>
      </c>
      <c r="AE14" s="14">
        <f t="shared" si="19"/>
        <v>0</v>
      </c>
      <c r="AF14" s="5">
        <f t="shared" si="20"/>
        <v>0</v>
      </c>
      <c r="AG14" s="155"/>
      <c r="AH14" s="11">
        <f t="shared" si="21"/>
        <v>0</v>
      </c>
      <c r="AI14" s="10">
        <f t="shared" si="22"/>
        <v>0</v>
      </c>
      <c r="AJ14" s="13">
        <f t="shared" si="23"/>
        <v>0</v>
      </c>
      <c r="AK14" s="12">
        <f t="shared" si="24"/>
        <v>0</v>
      </c>
      <c r="AL14" s="155"/>
      <c r="AM14" s="11">
        <f t="shared" si="25"/>
        <v>0</v>
      </c>
      <c r="AN14" s="10">
        <f t="shared" si="26"/>
        <v>0</v>
      </c>
      <c r="AO14" s="9">
        <f t="shared" si="27"/>
        <v>0</v>
      </c>
      <c r="AP14" s="8">
        <f t="shared" si="28"/>
        <v>0</v>
      </c>
      <c r="AQ14" s="7">
        <f t="shared" si="9"/>
        <v>0</v>
      </c>
      <c r="AR14" s="155"/>
      <c r="AS14" s="6">
        <f t="shared" si="29"/>
        <v>0</v>
      </c>
      <c r="AT14" s="5">
        <f t="shared" si="30"/>
        <v>0</v>
      </c>
      <c r="AU14" s="4">
        <f t="shared" si="10"/>
        <v>0</v>
      </c>
      <c r="AV14" s="3"/>
    </row>
    <row r="15" spans="1:48" x14ac:dyDescent="0.3">
      <c r="A15" s="18" t="s">
        <v>23</v>
      </c>
      <c r="B15" s="66">
        <v>5806081</v>
      </c>
      <c r="C15" s="67">
        <v>5822763</v>
      </c>
      <c r="D15" s="68">
        <v>5840045</v>
      </c>
      <c r="E15" s="68">
        <v>5873420</v>
      </c>
      <c r="F15" s="81">
        <f t="shared" si="0"/>
        <v>5845409.333333333</v>
      </c>
      <c r="G15" s="60">
        <v>42924</v>
      </c>
      <c r="H15" s="61">
        <v>42924</v>
      </c>
      <c r="I15" s="61">
        <v>42924</v>
      </c>
      <c r="J15" s="62">
        <v>42924</v>
      </c>
      <c r="K15" s="87">
        <f t="shared" si="11"/>
        <v>42924</v>
      </c>
      <c r="L15" s="70">
        <f t="shared" si="12"/>
        <v>237399039928</v>
      </c>
      <c r="M15" s="71">
        <f t="shared" si="13"/>
        <v>241574791344</v>
      </c>
      <c r="N15" s="72">
        <f t="shared" si="14"/>
        <v>269290314995</v>
      </c>
      <c r="O15" s="72">
        <f t="shared" si="15"/>
        <v>294998392920</v>
      </c>
      <c r="P15" s="89">
        <f t="shared" si="1"/>
        <v>268621166419.66666</v>
      </c>
      <c r="Q15" s="60">
        <v>40888</v>
      </c>
      <c r="R15" s="61">
        <v>41488</v>
      </c>
      <c r="S15" s="62">
        <v>46111</v>
      </c>
      <c r="T15" s="62">
        <v>50226</v>
      </c>
      <c r="U15" s="86">
        <f t="shared" si="2"/>
        <v>45941.666666666664</v>
      </c>
      <c r="V15" s="60">
        <f t="shared" si="3"/>
        <v>44258.486158079999</v>
      </c>
      <c r="W15" s="61">
        <f t="shared" si="4"/>
        <v>44027.397504</v>
      </c>
      <c r="X15" s="62">
        <f t="shared" si="5"/>
        <v>47973.884400000003</v>
      </c>
      <c r="Y15" s="62">
        <f t="shared" si="6"/>
        <v>51230.520000000004</v>
      </c>
      <c r="Z15" s="87">
        <f t="shared" si="7"/>
        <v>47743.933967999998</v>
      </c>
      <c r="AA15" s="91">
        <f t="shared" si="8"/>
        <v>1.4830021861210427</v>
      </c>
      <c r="AB15" s="17">
        <f t="shared" si="16"/>
        <v>0</v>
      </c>
      <c r="AC15" s="16">
        <f t="shared" si="17"/>
        <v>0</v>
      </c>
      <c r="AD15" s="15">
        <f t="shared" si="18"/>
        <v>0</v>
      </c>
      <c r="AE15" s="14">
        <f t="shared" si="19"/>
        <v>0</v>
      </c>
      <c r="AF15" s="5">
        <f t="shared" si="20"/>
        <v>0</v>
      </c>
      <c r="AG15" s="155"/>
      <c r="AH15" s="11">
        <f t="shared" si="21"/>
        <v>0</v>
      </c>
      <c r="AI15" s="10">
        <f t="shared" si="22"/>
        <v>0</v>
      </c>
      <c r="AJ15" s="13">
        <f t="shared" si="23"/>
        <v>0</v>
      </c>
      <c r="AK15" s="12">
        <f t="shared" si="24"/>
        <v>0</v>
      </c>
      <c r="AL15" s="155"/>
      <c r="AM15" s="11">
        <f t="shared" si="25"/>
        <v>0</v>
      </c>
      <c r="AN15" s="10">
        <f t="shared" si="26"/>
        <v>0</v>
      </c>
      <c r="AO15" s="9">
        <f t="shared" si="27"/>
        <v>0</v>
      </c>
      <c r="AP15" s="8">
        <f t="shared" si="28"/>
        <v>0</v>
      </c>
      <c r="AQ15" s="7">
        <f t="shared" si="9"/>
        <v>0</v>
      </c>
      <c r="AR15" s="155"/>
      <c r="AS15" s="6">
        <f t="shared" si="29"/>
        <v>0</v>
      </c>
      <c r="AT15" s="5">
        <f t="shared" si="30"/>
        <v>0</v>
      </c>
      <c r="AU15" s="4">
        <f t="shared" si="10"/>
        <v>0</v>
      </c>
      <c r="AV15" s="3"/>
    </row>
    <row r="16" spans="1:48" x14ac:dyDescent="0.3">
      <c r="A16" s="18" t="s">
        <v>22</v>
      </c>
      <c r="B16" s="66">
        <v>83019213</v>
      </c>
      <c r="C16" s="67">
        <v>83166711</v>
      </c>
      <c r="D16" s="68">
        <v>83155031</v>
      </c>
      <c r="E16" s="68">
        <v>83237124</v>
      </c>
      <c r="F16" s="81">
        <f t="shared" si="0"/>
        <v>83186288.666666672</v>
      </c>
      <c r="G16" s="60">
        <v>357376</v>
      </c>
      <c r="H16" s="61">
        <v>357376</v>
      </c>
      <c r="I16" s="61">
        <v>357376</v>
      </c>
      <c r="J16" s="62">
        <v>357376</v>
      </c>
      <c r="K16" s="87">
        <f t="shared" si="11"/>
        <v>357376</v>
      </c>
      <c r="L16" s="70">
        <f t="shared" si="12"/>
        <v>3267221127615</v>
      </c>
      <c r="M16" s="71">
        <f t="shared" si="13"/>
        <v>3166572521325</v>
      </c>
      <c r="N16" s="72">
        <f t="shared" si="14"/>
        <v>3382247730894</v>
      </c>
      <c r="O16" s="72">
        <f t="shared" si="15"/>
        <v>3582775528332</v>
      </c>
      <c r="P16" s="89">
        <f t="shared" si="1"/>
        <v>3377198593517</v>
      </c>
      <c r="Q16" s="60">
        <v>39355</v>
      </c>
      <c r="R16" s="61">
        <v>38075</v>
      </c>
      <c r="S16" s="62">
        <v>40674</v>
      </c>
      <c r="T16" s="62">
        <v>43043</v>
      </c>
      <c r="U16" s="86">
        <f t="shared" si="2"/>
        <v>40597.333333333336</v>
      </c>
      <c r="V16" s="60">
        <f t="shared" si="3"/>
        <v>42599.117656800001</v>
      </c>
      <c r="W16" s="61">
        <f t="shared" si="4"/>
        <v>40405.494599999998</v>
      </c>
      <c r="X16" s="62">
        <f t="shared" si="5"/>
        <v>42317.229599999999</v>
      </c>
      <c r="Y16" s="62">
        <f t="shared" si="6"/>
        <v>43903.86</v>
      </c>
      <c r="Z16" s="87">
        <f t="shared" si="7"/>
        <v>42208.861400000002</v>
      </c>
      <c r="AA16" s="91">
        <f t="shared" si="8"/>
        <v>1.3110740680027431</v>
      </c>
      <c r="AB16" s="17">
        <f t="shared" si="16"/>
        <v>0</v>
      </c>
      <c r="AC16" s="16">
        <f t="shared" si="17"/>
        <v>0</v>
      </c>
      <c r="AD16" s="15">
        <f t="shared" si="18"/>
        <v>0</v>
      </c>
      <c r="AE16" s="14">
        <f t="shared" si="19"/>
        <v>0</v>
      </c>
      <c r="AF16" s="5">
        <f t="shared" si="20"/>
        <v>0</v>
      </c>
      <c r="AG16" s="155"/>
      <c r="AH16" s="11">
        <f t="shared" si="21"/>
        <v>0</v>
      </c>
      <c r="AI16" s="10">
        <f t="shared" si="22"/>
        <v>0</v>
      </c>
      <c r="AJ16" s="13">
        <f t="shared" si="23"/>
        <v>0</v>
      </c>
      <c r="AK16" s="12">
        <f t="shared" si="24"/>
        <v>0</v>
      </c>
      <c r="AL16" s="155"/>
      <c r="AM16" s="11">
        <f t="shared" si="25"/>
        <v>0</v>
      </c>
      <c r="AN16" s="10">
        <f t="shared" si="26"/>
        <v>0</v>
      </c>
      <c r="AO16" s="9">
        <f t="shared" si="27"/>
        <v>0</v>
      </c>
      <c r="AP16" s="8">
        <f t="shared" si="28"/>
        <v>0</v>
      </c>
      <c r="AQ16" s="7">
        <f t="shared" si="9"/>
        <v>0</v>
      </c>
      <c r="AR16" s="155"/>
      <c r="AS16" s="6">
        <f t="shared" si="29"/>
        <v>0</v>
      </c>
      <c r="AT16" s="5">
        <f t="shared" si="30"/>
        <v>0</v>
      </c>
      <c r="AU16" s="4">
        <f t="shared" si="10"/>
        <v>0</v>
      </c>
      <c r="AV16" s="3"/>
    </row>
    <row r="17" spans="1:48" x14ac:dyDescent="0.3">
      <c r="A17" s="18" t="s">
        <v>21</v>
      </c>
      <c r="B17" s="66">
        <v>1324820</v>
      </c>
      <c r="C17" s="67">
        <v>1328976</v>
      </c>
      <c r="D17" s="68">
        <v>1330068</v>
      </c>
      <c r="E17" s="68">
        <v>1331796</v>
      </c>
      <c r="F17" s="81">
        <f t="shared" si="0"/>
        <v>1330280</v>
      </c>
      <c r="G17" s="60">
        <v>45227</v>
      </c>
      <c r="H17" s="61">
        <v>45227</v>
      </c>
      <c r="I17" s="61">
        <v>45227</v>
      </c>
      <c r="J17" s="62">
        <v>45227</v>
      </c>
      <c r="K17" s="87">
        <f t="shared" si="11"/>
        <v>45227</v>
      </c>
      <c r="L17" s="70">
        <f t="shared" si="12"/>
        <v>33777610720</v>
      </c>
      <c r="M17" s="71">
        <f t="shared" si="13"/>
        <v>33591197376</v>
      </c>
      <c r="N17" s="72">
        <f t="shared" si="14"/>
        <v>36977220468</v>
      </c>
      <c r="O17" s="72">
        <f t="shared" si="15"/>
        <v>39226719384</v>
      </c>
      <c r="P17" s="89">
        <f t="shared" si="1"/>
        <v>36598379076</v>
      </c>
      <c r="Q17" s="60">
        <v>25496</v>
      </c>
      <c r="R17" s="61">
        <v>25276</v>
      </c>
      <c r="S17" s="62">
        <v>27801</v>
      </c>
      <c r="T17" s="62">
        <v>29454</v>
      </c>
      <c r="U17" s="86">
        <f t="shared" si="2"/>
        <v>27510.333333333332</v>
      </c>
      <c r="V17" s="60">
        <f t="shared" si="3"/>
        <v>27597.690351360001</v>
      </c>
      <c r="W17" s="61">
        <f t="shared" si="4"/>
        <v>26823.093407999997</v>
      </c>
      <c r="X17" s="62">
        <f t="shared" si="5"/>
        <v>28924.160400000001</v>
      </c>
      <c r="Y17" s="62">
        <f t="shared" si="6"/>
        <v>30043.08</v>
      </c>
      <c r="Z17" s="87">
        <f t="shared" si="7"/>
        <v>28596.777935999999</v>
      </c>
      <c r="AA17" s="91">
        <f t="shared" si="8"/>
        <v>0.88826120242899054</v>
      </c>
      <c r="AB17" s="17">
        <f t="shared" si="16"/>
        <v>1</v>
      </c>
      <c r="AC17" s="16">
        <f t="shared" si="17"/>
        <v>1330280</v>
      </c>
      <c r="AD17" s="15">
        <f t="shared" si="18"/>
        <v>45227</v>
      </c>
      <c r="AE17" s="14">
        <f t="shared" si="19"/>
        <v>36598379076</v>
      </c>
      <c r="AF17" s="5">
        <f t="shared" si="20"/>
        <v>28596.777935999999</v>
      </c>
      <c r="AG17" s="155"/>
      <c r="AH17" s="11">
        <f t="shared" si="21"/>
        <v>6.8203083113840398E-3</v>
      </c>
      <c r="AI17" s="10">
        <f t="shared" si="22"/>
        <v>1.9632887106623285E-2</v>
      </c>
      <c r="AJ17" s="13">
        <f t="shared" si="23"/>
        <v>0</v>
      </c>
      <c r="AK17" s="12">
        <f t="shared" si="24"/>
        <v>1.3226597709003663E-2</v>
      </c>
      <c r="AL17" s="155"/>
      <c r="AM17" s="11">
        <f t="shared" si="25"/>
        <v>1.3115389541137816</v>
      </c>
      <c r="AN17" s="10">
        <f t="shared" si="26"/>
        <v>-0.31153895411378163</v>
      </c>
      <c r="AO17" s="9">
        <f t="shared" si="27"/>
        <v>-0.10384631803792721</v>
      </c>
      <c r="AP17" s="8">
        <f t="shared" si="28"/>
        <v>1.1853064236754749E-2</v>
      </c>
      <c r="AQ17" s="7">
        <f t="shared" si="9"/>
        <v>1.1948583149544627E-2</v>
      </c>
      <c r="AR17" s="155"/>
      <c r="AS17" s="6">
        <f t="shared" si="29"/>
        <v>146590595.8120825</v>
      </c>
      <c r="AT17" s="5">
        <f t="shared" si="30"/>
        <v>1026134170.6845775</v>
      </c>
      <c r="AU17" s="4">
        <f t="shared" si="10"/>
        <v>1.6521830683080697E-2</v>
      </c>
      <c r="AV17" s="3"/>
    </row>
    <row r="18" spans="1:48" x14ac:dyDescent="0.3">
      <c r="A18" s="18" t="s">
        <v>20</v>
      </c>
      <c r="B18" s="66">
        <v>4940311</v>
      </c>
      <c r="C18" s="67">
        <v>5012600</v>
      </c>
      <c r="D18" s="68">
        <v>5066893</v>
      </c>
      <c r="E18" s="68">
        <v>5154277</v>
      </c>
      <c r="F18" s="81">
        <f t="shared" si="0"/>
        <v>5077923.333333333</v>
      </c>
      <c r="G18" s="60">
        <v>69797</v>
      </c>
      <c r="H18" s="61">
        <v>69797</v>
      </c>
      <c r="I18" s="61">
        <v>69797</v>
      </c>
      <c r="J18" s="62">
        <v>69797</v>
      </c>
      <c r="K18" s="87">
        <f t="shared" si="11"/>
        <v>69797</v>
      </c>
      <c r="L18" s="70">
        <f t="shared" si="12"/>
        <v>227644590569</v>
      </c>
      <c r="M18" s="71">
        <f t="shared" si="13"/>
        <v>235827792200</v>
      </c>
      <c r="N18" s="72">
        <f t="shared" si="14"/>
        <v>273794630148</v>
      </c>
      <c r="O18" s="72">
        <f t="shared" si="15"/>
        <v>308828815009</v>
      </c>
      <c r="P18" s="89">
        <f t="shared" si="1"/>
        <v>272817079119</v>
      </c>
      <c r="Q18" s="60">
        <v>46079</v>
      </c>
      <c r="R18" s="61">
        <v>47047</v>
      </c>
      <c r="S18" s="62">
        <v>54036</v>
      </c>
      <c r="T18" s="62">
        <v>59917</v>
      </c>
      <c r="U18" s="86">
        <f t="shared" si="2"/>
        <v>53666.666666666664</v>
      </c>
      <c r="V18" s="60">
        <f t="shared" si="3"/>
        <v>49877.391500639998</v>
      </c>
      <c r="W18" s="61">
        <f t="shared" si="4"/>
        <v>49926.652775999995</v>
      </c>
      <c r="X18" s="62">
        <f t="shared" si="5"/>
        <v>56219.054400000001</v>
      </c>
      <c r="Y18" s="62">
        <f t="shared" si="6"/>
        <v>61115.340000000004</v>
      </c>
      <c r="Z18" s="87">
        <f t="shared" si="7"/>
        <v>55753.682391999995</v>
      </c>
      <c r="AA18" s="91">
        <f t="shared" si="8"/>
        <v>1.7317976546937213</v>
      </c>
      <c r="AB18" s="17">
        <f t="shared" si="16"/>
        <v>0</v>
      </c>
      <c r="AC18" s="16">
        <f t="shared" si="17"/>
        <v>0</v>
      </c>
      <c r="AD18" s="15">
        <f t="shared" si="18"/>
        <v>0</v>
      </c>
      <c r="AE18" s="14">
        <f t="shared" si="19"/>
        <v>0</v>
      </c>
      <c r="AF18" s="5">
        <f t="shared" si="20"/>
        <v>0</v>
      </c>
      <c r="AG18" s="155"/>
      <c r="AH18" s="11">
        <f t="shared" si="21"/>
        <v>0</v>
      </c>
      <c r="AI18" s="10">
        <f t="shared" si="22"/>
        <v>0</v>
      </c>
      <c r="AJ18" s="13">
        <f t="shared" si="23"/>
        <v>0</v>
      </c>
      <c r="AK18" s="12">
        <f t="shared" si="24"/>
        <v>0</v>
      </c>
      <c r="AL18" s="155"/>
      <c r="AM18" s="11">
        <f t="shared" si="25"/>
        <v>0</v>
      </c>
      <c r="AN18" s="10">
        <f t="shared" si="26"/>
        <v>0</v>
      </c>
      <c r="AO18" s="9">
        <f t="shared" si="27"/>
        <v>0</v>
      </c>
      <c r="AP18" s="8">
        <f t="shared" si="28"/>
        <v>0</v>
      </c>
      <c r="AQ18" s="7">
        <f t="shared" si="9"/>
        <v>0</v>
      </c>
      <c r="AR18" s="155"/>
      <c r="AS18" s="6">
        <f t="shared" si="29"/>
        <v>0</v>
      </c>
      <c r="AT18" s="5">
        <f t="shared" si="30"/>
        <v>0</v>
      </c>
      <c r="AU18" s="4">
        <f t="shared" si="10"/>
        <v>0</v>
      </c>
      <c r="AV18" s="3"/>
    </row>
    <row r="19" spans="1:48" x14ac:dyDescent="0.3">
      <c r="A19" s="18" t="s">
        <v>19</v>
      </c>
      <c r="B19" s="66">
        <v>10724599</v>
      </c>
      <c r="C19" s="67">
        <v>10718565</v>
      </c>
      <c r="D19" s="68">
        <v>10678632</v>
      </c>
      <c r="E19" s="68">
        <v>10459782</v>
      </c>
      <c r="F19" s="81">
        <f t="shared" si="0"/>
        <v>10618993</v>
      </c>
      <c r="G19" s="60">
        <v>131957</v>
      </c>
      <c r="H19" s="61">
        <v>131957</v>
      </c>
      <c r="I19" s="61">
        <v>131957</v>
      </c>
      <c r="J19" s="73">
        <v>131957</v>
      </c>
      <c r="K19" s="88">
        <f t="shared" si="11"/>
        <v>131957</v>
      </c>
      <c r="L19" s="70">
        <f t="shared" si="12"/>
        <v>218910514788</v>
      </c>
      <c r="M19" s="71">
        <f t="shared" si="13"/>
        <v>198657883710</v>
      </c>
      <c r="N19" s="72">
        <f t="shared" si="14"/>
        <v>219744889296</v>
      </c>
      <c r="O19" s="72">
        <f t="shared" si="15"/>
        <v>247196028006</v>
      </c>
      <c r="P19" s="89">
        <f t="shared" si="1"/>
        <v>221866267004</v>
      </c>
      <c r="Q19" s="60">
        <v>20412</v>
      </c>
      <c r="R19" s="61">
        <v>18534</v>
      </c>
      <c r="S19" s="62">
        <v>20578</v>
      </c>
      <c r="T19" s="62">
        <v>23633</v>
      </c>
      <c r="U19" s="86">
        <f t="shared" si="2"/>
        <v>20915</v>
      </c>
      <c r="V19" s="60">
        <f t="shared" si="3"/>
        <v>22094.605249919998</v>
      </c>
      <c r="W19" s="61">
        <f t="shared" si="4"/>
        <v>19668.429071999999</v>
      </c>
      <c r="X19" s="62">
        <f t="shared" si="5"/>
        <v>21409.351200000001</v>
      </c>
      <c r="Y19" s="62">
        <f t="shared" si="6"/>
        <v>24105.66</v>
      </c>
      <c r="Z19" s="87">
        <f t="shared" si="7"/>
        <v>21727.813424000004</v>
      </c>
      <c r="AA19" s="91">
        <f t="shared" si="8"/>
        <v>0.67490028846426764</v>
      </c>
      <c r="AB19" s="17">
        <f t="shared" si="16"/>
        <v>1</v>
      </c>
      <c r="AC19" s="16">
        <f t="shared" si="17"/>
        <v>10618993</v>
      </c>
      <c r="AD19" s="15">
        <f t="shared" si="18"/>
        <v>131957</v>
      </c>
      <c r="AE19" s="14">
        <f t="shared" si="19"/>
        <v>221866267004</v>
      </c>
      <c r="AF19" s="5">
        <f t="shared" si="20"/>
        <v>21727.813424000004</v>
      </c>
      <c r="AG19" s="155"/>
      <c r="AH19" s="11">
        <f t="shared" si="21"/>
        <v>5.4443279773001882E-2</v>
      </c>
      <c r="AI19" s="10">
        <f t="shared" si="22"/>
        <v>5.728208556677844E-2</v>
      </c>
      <c r="AJ19" s="13">
        <f t="shared" si="23"/>
        <v>0</v>
      </c>
      <c r="AK19" s="12">
        <f t="shared" si="24"/>
        <v>5.5862682669890161E-2</v>
      </c>
      <c r="AL19" s="155"/>
      <c r="AM19" s="11">
        <f t="shared" si="25"/>
        <v>0.99650645107881608</v>
      </c>
      <c r="AN19" s="10">
        <f t="shared" si="26"/>
        <v>3.4935489211839199E-3</v>
      </c>
      <c r="AO19" s="9">
        <f t="shared" si="27"/>
        <v>1.1645163070613065E-3</v>
      </c>
      <c r="AP19" s="8">
        <f t="shared" si="28"/>
        <v>5.5927735674815439E-2</v>
      </c>
      <c r="AQ19" s="7">
        <f t="shared" si="9"/>
        <v>5.6378434025870748E-2</v>
      </c>
      <c r="AR19" s="155"/>
      <c r="AS19" s="6">
        <f t="shared" si="29"/>
        <v>691676003.0346818</v>
      </c>
      <c r="AT19" s="5">
        <f t="shared" si="30"/>
        <v>4841732021.2427731</v>
      </c>
      <c r="AU19" s="4">
        <f t="shared" si="10"/>
        <v>7.7956936776070532E-2</v>
      </c>
      <c r="AV19" s="3"/>
    </row>
    <row r="20" spans="1:48" x14ac:dyDescent="0.3">
      <c r="A20" s="18" t="s">
        <v>18</v>
      </c>
      <c r="B20" s="66">
        <v>46918951</v>
      </c>
      <c r="C20" s="67">
        <v>47318050</v>
      </c>
      <c r="D20" s="68">
        <v>47400798</v>
      </c>
      <c r="E20" s="68">
        <v>47486843</v>
      </c>
      <c r="F20" s="81">
        <f t="shared" si="0"/>
        <v>47401897</v>
      </c>
      <c r="G20" s="60">
        <v>505944</v>
      </c>
      <c r="H20" s="61">
        <v>505944</v>
      </c>
      <c r="I20" s="61">
        <v>505944</v>
      </c>
      <c r="J20" s="73">
        <v>505944</v>
      </c>
      <c r="K20" s="88">
        <f t="shared" si="11"/>
        <v>505944</v>
      </c>
      <c r="L20" s="70">
        <f t="shared" si="12"/>
        <v>1340380592168</v>
      </c>
      <c r="M20" s="71">
        <f t="shared" si="13"/>
        <v>1182856613900</v>
      </c>
      <c r="N20" s="72">
        <f t="shared" si="14"/>
        <v>1319922621108</v>
      </c>
      <c r="O20" s="72">
        <f t="shared" si="15"/>
        <v>1449678343104</v>
      </c>
      <c r="P20" s="89">
        <f t="shared" si="1"/>
        <v>1317485859370.6667</v>
      </c>
      <c r="Q20" s="60">
        <v>28568</v>
      </c>
      <c r="R20" s="61">
        <v>24998</v>
      </c>
      <c r="S20" s="62">
        <v>27846</v>
      </c>
      <c r="T20" s="62">
        <v>30528</v>
      </c>
      <c r="U20" s="86">
        <f t="shared" si="2"/>
        <v>27790.666666666668</v>
      </c>
      <c r="V20" s="60">
        <f t="shared" si="3"/>
        <v>30922.92194688</v>
      </c>
      <c r="W20" s="61">
        <f t="shared" si="4"/>
        <v>26528.077583999999</v>
      </c>
      <c r="X20" s="62">
        <f t="shared" si="5"/>
        <v>28970.9784</v>
      </c>
      <c r="Y20" s="62">
        <f t="shared" si="6"/>
        <v>31138.560000000001</v>
      </c>
      <c r="Z20" s="87">
        <f t="shared" si="7"/>
        <v>28879.205328</v>
      </c>
      <c r="AA20" s="91">
        <f t="shared" si="8"/>
        <v>0.89703384441607914</v>
      </c>
      <c r="AB20" s="17">
        <f t="shared" si="16"/>
        <v>1</v>
      </c>
      <c r="AC20" s="16">
        <f t="shared" si="17"/>
        <v>47401897</v>
      </c>
      <c r="AD20" s="15">
        <f t="shared" si="18"/>
        <v>505944</v>
      </c>
      <c r="AE20" s="14">
        <f t="shared" si="19"/>
        <v>1317485859370.6667</v>
      </c>
      <c r="AF20" s="5">
        <f t="shared" si="20"/>
        <v>28879.205328</v>
      </c>
      <c r="AG20" s="155"/>
      <c r="AH20" s="11">
        <f t="shared" si="21"/>
        <v>0.24302819863823419</v>
      </c>
      <c r="AI20" s="10">
        <f t="shared" si="22"/>
        <v>0.21962857218638004</v>
      </c>
      <c r="AJ20" s="13">
        <f t="shared" si="23"/>
        <v>0</v>
      </c>
      <c r="AK20" s="12">
        <f t="shared" si="24"/>
        <v>0.2313283854123071</v>
      </c>
      <c r="AL20" s="155"/>
      <c r="AM20" s="11">
        <f t="shared" si="25"/>
        <v>1.3244919702593683</v>
      </c>
      <c r="AN20" s="10">
        <f t="shared" si="26"/>
        <v>-0.32449197025936827</v>
      </c>
      <c r="AO20" s="9">
        <f t="shared" si="27"/>
        <v>-0.10816399008645608</v>
      </c>
      <c r="AP20" s="8">
        <f t="shared" si="28"/>
        <v>0.20630698422585442</v>
      </c>
      <c r="AQ20" s="7">
        <f t="shared" si="9"/>
        <v>0.20796952637028199</v>
      </c>
      <c r="AR20" s="155"/>
      <c r="AS20" s="6">
        <f t="shared" si="29"/>
        <v>2551463750.9584646</v>
      </c>
      <c r="AT20" s="5">
        <f t="shared" si="30"/>
        <v>17860246256.709251</v>
      </c>
      <c r="AU20" s="4">
        <f t="shared" si="10"/>
        <v>0.28756859779322336</v>
      </c>
      <c r="AV20" s="3"/>
    </row>
    <row r="21" spans="1:48" x14ac:dyDescent="0.3">
      <c r="A21" s="18" t="s">
        <v>17</v>
      </c>
      <c r="B21" s="66">
        <v>67290471</v>
      </c>
      <c r="C21" s="67">
        <v>67473651</v>
      </c>
      <c r="D21" s="68">
        <v>67728568</v>
      </c>
      <c r="E21" s="68">
        <v>67957053</v>
      </c>
      <c r="F21" s="81">
        <f t="shared" si="0"/>
        <v>67719757.333333328</v>
      </c>
      <c r="G21" s="60">
        <v>633186.6</v>
      </c>
      <c r="H21" s="61">
        <v>633186.6</v>
      </c>
      <c r="I21" s="61">
        <v>633186.6</v>
      </c>
      <c r="J21" s="73">
        <v>633186.6</v>
      </c>
      <c r="K21" s="88">
        <f t="shared" si="11"/>
        <v>633186.6</v>
      </c>
      <c r="L21" s="70">
        <f t="shared" si="12"/>
        <v>2291240537550</v>
      </c>
      <c r="M21" s="71">
        <f t="shared" si="13"/>
        <v>2150047889115</v>
      </c>
      <c r="N21" s="72">
        <f t="shared" si="14"/>
        <v>2349436295352</v>
      </c>
      <c r="O21" s="72">
        <f t="shared" si="15"/>
        <v>2469015649596</v>
      </c>
      <c r="P21" s="89">
        <f t="shared" si="1"/>
        <v>2322833278021</v>
      </c>
      <c r="Q21" s="60">
        <v>34050</v>
      </c>
      <c r="R21" s="61">
        <v>31865</v>
      </c>
      <c r="S21" s="62">
        <v>34689</v>
      </c>
      <c r="T21" s="62">
        <v>36332</v>
      </c>
      <c r="U21" s="86">
        <f t="shared" si="2"/>
        <v>34295.333333333336</v>
      </c>
      <c r="V21" s="60">
        <f t="shared" si="3"/>
        <v>36856.815047999997</v>
      </c>
      <c r="W21" s="61">
        <f t="shared" si="4"/>
        <v>33815.392919999998</v>
      </c>
      <c r="X21" s="62">
        <f t="shared" si="5"/>
        <v>36090.435599999997</v>
      </c>
      <c r="Y21" s="62">
        <f t="shared" si="6"/>
        <v>37058.639999999999</v>
      </c>
      <c r="Z21" s="87">
        <f t="shared" si="7"/>
        <v>35654.822840000001</v>
      </c>
      <c r="AA21" s="91">
        <f t="shared" si="8"/>
        <v>1.1074952527564725</v>
      </c>
      <c r="AB21" s="17">
        <f t="shared" si="16"/>
        <v>0</v>
      </c>
      <c r="AC21" s="16">
        <f t="shared" si="17"/>
        <v>0</v>
      </c>
      <c r="AD21" s="15">
        <f t="shared" si="18"/>
        <v>0</v>
      </c>
      <c r="AE21" s="14">
        <f t="shared" si="19"/>
        <v>0</v>
      </c>
      <c r="AF21" s="5">
        <f t="shared" si="20"/>
        <v>0</v>
      </c>
      <c r="AG21" s="155"/>
      <c r="AH21" s="11">
        <f t="shared" si="21"/>
        <v>0</v>
      </c>
      <c r="AI21" s="10">
        <f t="shared" si="22"/>
        <v>0</v>
      </c>
      <c r="AJ21" s="13">
        <f t="shared" si="23"/>
        <v>0</v>
      </c>
      <c r="AK21" s="12">
        <f t="shared" si="24"/>
        <v>0</v>
      </c>
      <c r="AL21" s="155"/>
      <c r="AM21" s="11">
        <f t="shared" si="25"/>
        <v>0</v>
      </c>
      <c r="AN21" s="10">
        <f t="shared" si="26"/>
        <v>0</v>
      </c>
      <c r="AO21" s="9">
        <f t="shared" si="27"/>
        <v>0</v>
      </c>
      <c r="AP21" s="8">
        <f t="shared" si="28"/>
        <v>0</v>
      </c>
      <c r="AQ21" s="7">
        <f t="shared" si="9"/>
        <v>0</v>
      </c>
      <c r="AR21" s="155"/>
      <c r="AS21" s="6">
        <f t="shared" si="29"/>
        <v>0</v>
      </c>
      <c r="AT21" s="5">
        <f t="shared" si="30"/>
        <v>0</v>
      </c>
      <c r="AU21" s="4">
        <f t="shared" si="10"/>
        <v>0</v>
      </c>
      <c r="AV21" s="3"/>
    </row>
    <row r="22" spans="1:48" x14ac:dyDescent="0.3">
      <c r="A22" s="18" t="s">
        <v>16</v>
      </c>
      <c r="B22" s="66">
        <v>3968676</v>
      </c>
      <c r="C22" s="67">
        <v>3933511</v>
      </c>
      <c r="D22" s="68">
        <v>3893026</v>
      </c>
      <c r="E22" s="68">
        <v>3862305</v>
      </c>
      <c r="F22" s="81">
        <f t="shared" si="0"/>
        <v>3896280.6666666665</v>
      </c>
      <c r="G22" s="60">
        <v>56594</v>
      </c>
      <c r="H22" s="61">
        <v>56594</v>
      </c>
      <c r="I22" s="61">
        <v>56594</v>
      </c>
      <c r="J22" s="73">
        <v>56594</v>
      </c>
      <c r="K22" s="88">
        <f t="shared" si="11"/>
        <v>56594</v>
      </c>
      <c r="L22" s="70">
        <f t="shared" si="12"/>
        <v>83866061232</v>
      </c>
      <c r="M22" s="71">
        <f t="shared" si="13"/>
        <v>77800914069</v>
      </c>
      <c r="N22" s="72">
        <f t="shared" si="14"/>
        <v>88764885826</v>
      </c>
      <c r="O22" s="72">
        <f t="shared" si="15"/>
        <v>99755613540</v>
      </c>
      <c r="P22" s="89">
        <f t="shared" si="1"/>
        <v>88773804478.333328</v>
      </c>
      <c r="Q22" s="60">
        <v>21132</v>
      </c>
      <c r="R22" s="61">
        <v>19779</v>
      </c>
      <c r="S22" s="62">
        <v>22801</v>
      </c>
      <c r="T22" s="62">
        <v>25828</v>
      </c>
      <c r="U22" s="86">
        <f t="shared" si="2"/>
        <v>22802.666666666668</v>
      </c>
      <c r="V22" s="60">
        <f t="shared" si="3"/>
        <v>22873.95640512</v>
      </c>
      <c r="W22" s="61">
        <f t="shared" si="4"/>
        <v>20989.633031999998</v>
      </c>
      <c r="X22" s="62">
        <f t="shared" si="5"/>
        <v>23722.160400000001</v>
      </c>
      <c r="Y22" s="62">
        <f t="shared" si="6"/>
        <v>26344.560000000001</v>
      </c>
      <c r="Z22" s="87">
        <f t="shared" si="7"/>
        <v>23685.451144000002</v>
      </c>
      <c r="AA22" s="91">
        <f t="shared" si="8"/>
        <v>0.73570761574355825</v>
      </c>
      <c r="AB22" s="17">
        <f t="shared" si="16"/>
        <v>1</v>
      </c>
      <c r="AC22" s="16">
        <f t="shared" si="17"/>
        <v>3896280.6666666665</v>
      </c>
      <c r="AD22" s="15">
        <f t="shared" si="18"/>
        <v>56594</v>
      </c>
      <c r="AE22" s="14">
        <f t="shared" si="19"/>
        <v>88773804478.333328</v>
      </c>
      <c r="AF22" s="5">
        <f t="shared" si="20"/>
        <v>23685.451144000002</v>
      </c>
      <c r="AG22" s="155"/>
      <c r="AH22" s="11">
        <f t="shared" si="21"/>
        <v>1.9976121879868608E-2</v>
      </c>
      <c r="AI22" s="10">
        <f t="shared" si="22"/>
        <v>2.4567263203666794E-2</v>
      </c>
      <c r="AJ22" s="13">
        <f t="shared" si="23"/>
        <v>0</v>
      </c>
      <c r="AK22" s="12">
        <f t="shared" si="24"/>
        <v>2.2271692541767703E-2</v>
      </c>
      <c r="AL22" s="155"/>
      <c r="AM22" s="11">
        <f t="shared" si="25"/>
        <v>1.0862899271602344</v>
      </c>
      <c r="AN22" s="10">
        <f t="shared" si="26"/>
        <v>-8.6289927160234425E-2</v>
      </c>
      <c r="AO22" s="9">
        <f t="shared" si="27"/>
        <v>-2.8763309053411474E-2</v>
      </c>
      <c r="AP22" s="8">
        <f t="shared" si="28"/>
        <v>2.163108496604628E-2</v>
      </c>
      <c r="AQ22" s="7">
        <f t="shared" si="9"/>
        <v>2.1805400879395948E-2</v>
      </c>
      <c r="AR22" s="155"/>
      <c r="AS22" s="6">
        <f t="shared" si="29"/>
        <v>267518472.00843892</v>
      </c>
      <c r="AT22" s="5">
        <f t="shared" si="30"/>
        <v>1872629304.0590725</v>
      </c>
      <c r="AU22" s="4">
        <f t="shared" si="10"/>
        <v>3.0151285453439629E-2</v>
      </c>
      <c r="AV22" s="3"/>
    </row>
    <row r="23" spans="1:48" x14ac:dyDescent="0.3">
      <c r="A23" s="18" t="s">
        <v>15</v>
      </c>
      <c r="B23" s="66">
        <v>59816673</v>
      </c>
      <c r="C23" s="67">
        <v>59641488</v>
      </c>
      <c r="D23" s="68">
        <v>59236213</v>
      </c>
      <c r="E23" s="68">
        <v>59030133</v>
      </c>
      <c r="F23" s="81">
        <f t="shared" si="0"/>
        <v>59302611.333333336</v>
      </c>
      <c r="G23" s="60">
        <v>302073</v>
      </c>
      <c r="H23" s="61">
        <v>302073</v>
      </c>
      <c r="I23" s="61">
        <v>302073</v>
      </c>
      <c r="J23" s="73">
        <v>302073</v>
      </c>
      <c r="K23" s="88">
        <f t="shared" si="11"/>
        <v>302073</v>
      </c>
      <c r="L23" s="70">
        <f t="shared" si="12"/>
        <v>1825604859960</v>
      </c>
      <c r="M23" s="71">
        <f t="shared" si="13"/>
        <v>1708012933344</v>
      </c>
      <c r="N23" s="72">
        <f t="shared" si="14"/>
        <v>1893367076119</v>
      </c>
      <c r="O23" s="72">
        <f t="shared" si="15"/>
        <v>2053776387336</v>
      </c>
      <c r="P23" s="89">
        <f t="shared" si="1"/>
        <v>1885052132266.3333</v>
      </c>
      <c r="Q23" s="60">
        <v>30520</v>
      </c>
      <c r="R23" s="61">
        <v>28638</v>
      </c>
      <c r="S23" s="62">
        <v>31963</v>
      </c>
      <c r="T23" s="62">
        <v>34792</v>
      </c>
      <c r="U23" s="86">
        <f t="shared" si="2"/>
        <v>31797.666666666668</v>
      </c>
      <c r="V23" s="60">
        <f t="shared" si="3"/>
        <v>33035.829523200002</v>
      </c>
      <c r="W23" s="61">
        <f t="shared" si="4"/>
        <v>30390.874703999998</v>
      </c>
      <c r="X23" s="62">
        <f t="shared" si="5"/>
        <v>33254.305200000003</v>
      </c>
      <c r="Y23" s="62">
        <f t="shared" si="6"/>
        <v>35487.840000000004</v>
      </c>
      <c r="Z23" s="87">
        <f t="shared" si="7"/>
        <v>33044.339968000008</v>
      </c>
      <c r="AA23" s="91">
        <f t="shared" si="8"/>
        <v>1.0264095213502111</v>
      </c>
      <c r="AB23" s="17">
        <f t="shared" si="16"/>
        <v>0</v>
      </c>
      <c r="AC23" s="16">
        <f t="shared" si="17"/>
        <v>0</v>
      </c>
      <c r="AD23" s="15">
        <f t="shared" si="18"/>
        <v>0</v>
      </c>
      <c r="AE23" s="14">
        <f t="shared" si="19"/>
        <v>0</v>
      </c>
      <c r="AF23" s="5">
        <f t="shared" si="20"/>
        <v>0</v>
      </c>
      <c r="AG23" s="155"/>
      <c r="AH23" s="11">
        <f t="shared" si="21"/>
        <v>0</v>
      </c>
      <c r="AI23" s="10">
        <f t="shared" si="22"/>
        <v>0</v>
      </c>
      <c r="AJ23" s="13">
        <f t="shared" si="23"/>
        <v>0</v>
      </c>
      <c r="AK23" s="12">
        <f t="shared" si="24"/>
        <v>0</v>
      </c>
      <c r="AL23" s="155"/>
      <c r="AM23" s="11">
        <f t="shared" si="25"/>
        <v>0</v>
      </c>
      <c r="AN23" s="10">
        <f t="shared" si="26"/>
        <v>0</v>
      </c>
      <c r="AO23" s="9">
        <f t="shared" si="27"/>
        <v>0</v>
      </c>
      <c r="AP23" s="8">
        <f t="shared" si="28"/>
        <v>0</v>
      </c>
      <c r="AQ23" s="7">
        <f t="shared" si="9"/>
        <v>0</v>
      </c>
      <c r="AR23" s="155"/>
      <c r="AS23" s="6">
        <f t="shared" si="29"/>
        <v>0</v>
      </c>
      <c r="AT23" s="5">
        <f t="shared" si="30"/>
        <v>0</v>
      </c>
      <c r="AU23" s="4">
        <f t="shared" si="10"/>
        <v>0</v>
      </c>
      <c r="AV23" s="3"/>
    </row>
    <row r="24" spans="1:48" x14ac:dyDescent="0.3">
      <c r="A24" s="18" t="s">
        <v>14</v>
      </c>
      <c r="B24" s="66">
        <v>875899</v>
      </c>
      <c r="C24" s="67">
        <v>888005</v>
      </c>
      <c r="D24" s="68">
        <v>896007</v>
      </c>
      <c r="E24" s="68">
        <v>904705</v>
      </c>
      <c r="F24" s="81">
        <f t="shared" si="0"/>
        <v>896239</v>
      </c>
      <c r="G24" s="60">
        <v>9251</v>
      </c>
      <c r="H24" s="61">
        <v>9251</v>
      </c>
      <c r="I24" s="61">
        <v>9251</v>
      </c>
      <c r="J24" s="73">
        <v>9251</v>
      </c>
      <c r="K24" s="88">
        <f t="shared" si="11"/>
        <v>9251</v>
      </c>
      <c r="L24" s="70">
        <f t="shared" si="12"/>
        <v>24124886157</v>
      </c>
      <c r="M24" s="71">
        <f t="shared" si="13"/>
        <v>22618375355</v>
      </c>
      <c r="N24" s="72">
        <f t="shared" si="14"/>
        <v>25051459713</v>
      </c>
      <c r="O24" s="72">
        <f t="shared" si="15"/>
        <v>27989763290</v>
      </c>
      <c r="P24" s="89">
        <f t="shared" si="1"/>
        <v>25219866119.333332</v>
      </c>
      <c r="Q24" s="60">
        <v>27543</v>
      </c>
      <c r="R24" s="61">
        <v>25471</v>
      </c>
      <c r="S24" s="62">
        <v>27959</v>
      </c>
      <c r="T24" s="62">
        <v>30938</v>
      </c>
      <c r="U24" s="86">
        <f t="shared" si="2"/>
        <v>28122.666666666668</v>
      </c>
      <c r="V24" s="60">
        <f t="shared" si="3"/>
        <v>29813.428982879999</v>
      </c>
      <c r="W24" s="61">
        <f t="shared" si="4"/>
        <v>27030.028967999999</v>
      </c>
      <c r="X24" s="62">
        <f t="shared" si="5"/>
        <v>29088.543600000001</v>
      </c>
      <c r="Y24" s="62">
        <f t="shared" si="6"/>
        <v>31556.760000000002</v>
      </c>
      <c r="Z24" s="87">
        <f t="shared" si="7"/>
        <v>29225.110856000003</v>
      </c>
      <c r="AA24" s="91">
        <f t="shared" si="8"/>
        <v>0.9077782178177175</v>
      </c>
      <c r="AB24" s="17">
        <f t="shared" si="16"/>
        <v>0</v>
      </c>
      <c r="AC24" s="16">
        <f t="shared" si="17"/>
        <v>0</v>
      </c>
      <c r="AD24" s="15">
        <f t="shared" si="18"/>
        <v>0</v>
      </c>
      <c r="AE24" s="14">
        <f t="shared" si="19"/>
        <v>0</v>
      </c>
      <c r="AF24" s="5">
        <f t="shared" si="20"/>
        <v>0</v>
      </c>
      <c r="AG24" s="155"/>
      <c r="AH24" s="11">
        <f t="shared" si="21"/>
        <v>0</v>
      </c>
      <c r="AI24" s="10">
        <f t="shared" si="22"/>
        <v>0</v>
      </c>
      <c r="AJ24" s="13">
        <f t="shared" si="23"/>
        <v>0</v>
      </c>
      <c r="AK24" s="12">
        <f t="shared" si="24"/>
        <v>0</v>
      </c>
      <c r="AL24" s="155"/>
      <c r="AM24" s="11">
        <f t="shared" si="25"/>
        <v>0</v>
      </c>
      <c r="AN24" s="10">
        <f t="shared" si="26"/>
        <v>0</v>
      </c>
      <c r="AO24" s="9">
        <f t="shared" si="27"/>
        <v>0</v>
      </c>
      <c r="AP24" s="8">
        <f t="shared" si="28"/>
        <v>0</v>
      </c>
      <c r="AQ24" s="7">
        <f t="shared" si="9"/>
        <v>0</v>
      </c>
      <c r="AR24" s="155"/>
      <c r="AS24" s="6">
        <f t="shared" si="29"/>
        <v>0</v>
      </c>
      <c r="AT24" s="5">
        <f t="shared" si="30"/>
        <v>0</v>
      </c>
      <c r="AU24" s="4">
        <f t="shared" si="10"/>
        <v>0</v>
      </c>
      <c r="AV24" s="3"/>
    </row>
    <row r="25" spans="1:48" x14ac:dyDescent="0.3">
      <c r="A25" s="18" t="s">
        <v>13</v>
      </c>
      <c r="B25" s="66">
        <v>1919968</v>
      </c>
      <c r="C25" s="67">
        <v>1907675</v>
      </c>
      <c r="D25" s="68">
        <v>1893223</v>
      </c>
      <c r="E25" s="68">
        <v>1875757</v>
      </c>
      <c r="F25" s="81">
        <f t="shared" si="0"/>
        <v>1892218.3333333333</v>
      </c>
      <c r="G25" s="60">
        <v>64573</v>
      </c>
      <c r="H25" s="61">
        <v>64573</v>
      </c>
      <c r="I25" s="61">
        <v>64573</v>
      </c>
      <c r="J25" s="73">
        <v>64573</v>
      </c>
      <c r="K25" s="88">
        <f t="shared" si="11"/>
        <v>64573</v>
      </c>
      <c r="L25" s="70">
        <f t="shared" si="12"/>
        <v>41058515680</v>
      </c>
      <c r="M25" s="71">
        <f t="shared" si="13"/>
        <v>41152365100</v>
      </c>
      <c r="N25" s="72">
        <f t="shared" si="14"/>
        <v>43243106543</v>
      </c>
      <c r="O25" s="72">
        <f t="shared" si="15"/>
        <v>47666736884</v>
      </c>
      <c r="P25" s="89">
        <f t="shared" si="1"/>
        <v>44020736175.666664</v>
      </c>
      <c r="Q25" s="60">
        <v>21385</v>
      </c>
      <c r="R25" s="61">
        <v>21572</v>
      </c>
      <c r="S25" s="62">
        <v>22841</v>
      </c>
      <c r="T25" s="62">
        <v>25412</v>
      </c>
      <c r="U25" s="86">
        <f t="shared" si="2"/>
        <v>23275</v>
      </c>
      <c r="V25" s="60">
        <f t="shared" si="3"/>
        <v>23147.811741599999</v>
      </c>
      <c r="W25" s="61">
        <f t="shared" si="4"/>
        <v>22892.378976</v>
      </c>
      <c r="X25" s="62">
        <f t="shared" si="5"/>
        <v>23763.776399999999</v>
      </c>
      <c r="Y25" s="62">
        <f t="shared" si="6"/>
        <v>25920.240000000002</v>
      </c>
      <c r="Z25" s="87">
        <f t="shared" si="7"/>
        <v>24192.131792</v>
      </c>
      <c r="AA25" s="91">
        <f t="shared" si="8"/>
        <v>0.75144591894146495</v>
      </c>
      <c r="AB25" s="17">
        <f t="shared" si="16"/>
        <v>1</v>
      </c>
      <c r="AC25" s="16">
        <f t="shared" si="17"/>
        <v>1892218.3333333333</v>
      </c>
      <c r="AD25" s="15">
        <f t="shared" si="18"/>
        <v>64573</v>
      </c>
      <c r="AE25" s="14">
        <f t="shared" si="19"/>
        <v>44020736175.666664</v>
      </c>
      <c r="AF25" s="5">
        <f t="shared" si="20"/>
        <v>24192.131792</v>
      </c>
      <c r="AG25" s="155"/>
      <c r="AH25" s="11">
        <f t="shared" si="21"/>
        <v>9.7013504117829247E-3</v>
      </c>
      <c r="AI25" s="10">
        <f t="shared" si="22"/>
        <v>2.8030920006544439E-2</v>
      </c>
      <c r="AJ25" s="13">
        <f t="shared" si="23"/>
        <v>0</v>
      </c>
      <c r="AK25" s="12">
        <f t="shared" si="24"/>
        <v>1.8866135209163682E-2</v>
      </c>
      <c r="AL25" s="155"/>
      <c r="AM25" s="11">
        <f t="shared" si="25"/>
        <v>1.1095279090278014</v>
      </c>
      <c r="AN25" s="10">
        <f t="shared" si="26"/>
        <v>-0.10952790902780141</v>
      </c>
      <c r="AO25" s="9">
        <f t="shared" si="27"/>
        <v>-3.6509303009267136E-2</v>
      </c>
      <c r="AP25" s="8">
        <f t="shared" si="28"/>
        <v>1.8177345762198521E-2</v>
      </c>
      <c r="AQ25" s="7">
        <f t="shared" si="9"/>
        <v>1.8323829428356923E-2</v>
      </c>
      <c r="AR25" s="155"/>
      <c r="AS25" s="6">
        <f t="shared" si="29"/>
        <v>224804986.48613265</v>
      </c>
      <c r="AT25" s="5">
        <f t="shared" si="30"/>
        <v>1573634905.4029286</v>
      </c>
      <c r="AU25" s="4">
        <f t="shared" si="10"/>
        <v>2.5337163703171142E-2</v>
      </c>
      <c r="AV25" s="3"/>
    </row>
    <row r="26" spans="1:48" x14ac:dyDescent="0.3">
      <c r="A26" s="18" t="s">
        <v>12</v>
      </c>
      <c r="B26" s="66">
        <v>2812200</v>
      </c>
      <c r="C26" s="67">
        <v>2809977</v>
      </c>
      <c r="D26" s="68">
        <v>2810761</v>
      </c>
      <c r="E26" s="68">
        <v>2805998</v>
      </c>
      <c r="F26" s="81">
        <f t="shared" si="0"/>
        <v>2808912</v>
      </c>
      <c r="G26" s="60">
        <v>65286</v>
      </c>
      <c r="H26" s="61">
        <v>65286</v>
      </c>
      <c r="I26" s="61">
        <v>65286</v>
      </c>
      <c r="J26" s="73">
        <v>65286</v>
      </c>
      <c r="K26" s="88">
        <f t="shared" si="11"/>
        <v>65286</v>
      </c>
      <c r="L26" s="70">
        <f t="shared" si="12"/>
        <v>71767344000</v>
      </c>
      <c r="M26" s="71">
        <f t="shared" si="13"/>
        <v>71873591706</v>
      </c>
      <c r="N26" s="72">
        <f t="shared" si="14"/>
        <v>79125732911</v>
      </c>
      <c r="O26" s="72">
        <f t="shared" si="15"/>
        <v>85787776854</v>
      </c>
      <c r="P26" s="89">
        <f t="shared" si="1"/>
        <v>78929033823.666672</v>
      </c>
      <c r="Q26" s="60">
        <v>25520</v>
      </c>
      <c r="R26" s="61">
        <v>25578</v>
      </c>
      <c r="S26" s="62">
        <v>28151</v>
      </c>
      <c r="T26" s="62">
        <v>30573</v>
      </c>
      <c r="U26" s="86">
        <f t="shared" si="2"/>
        <v>28100.666666666668</v>
      </c>
      <c r="V26" s="60">
        <f t="shared" si="3"/>
        <v>27623.6687232</v>
      </c>
      <c r="W26" s="61">
        <f t="shared" si="4"/>
        <v>27143.578223999997</v>
      </c>
      <c r="X26" s="62">
        <f t="shared" si="5"/>
        <v>29288.3004</v>
      </c>
      <c r="Y26" s="62">
        <f t="shared" si="6"/>
        <v>31184.46</v>
      </c>
      <c r="Z26" s="87">
        <f t="shared" si="7"/>
        <v>29205.446207999998</v>
      </c>
      <c r="AA26" s="91">
        <f t="shared" si="8"/>
        <v>0.90716740271410978</v>
      </c>
      <c r="AB26" s="17">
        <f t="shared" si="16"/>
        <v>0</v>
      </c>
      <c r="AC26" s="16">
        <f t="shared" si="17"/>
        <v>0</v>
      </c>
      <c r="AD26" s="15">
        <f t="shared" si="18"/>
        <v>0</v>
      </c>
      <c r="AE26" s="14">
        <f t="shared" si="19"/>
        <v>0</v>
      </c>
      <c r="AF26" s="5">
        <f t="shared" si="20"/>
        <v>0</v>
      </c>
      <c r="AG26" s="155"/>
      <c r="AH26" s="11">
        <f t="shared" si="21"/>
        <v>0</v>
      </c>
      <c r="AI26" s="10">
        <f t="shared" si="22"/>
        <v>0</v>
      </c>
      <c r="AJ26" s="13">
        <f t="shared" si="23"/>
        <v>0</v>
      </c>
      <c r="AK26" s="12">
        <f t="shared" si="24"/>
        <v>0</v>
      </c>
      <c r="AL26" s="155"/>
      <c r="AM26" s="11">
        <f t="shared" si="25"/>
        <v>0</v>
      </c>
      <c r="AN26" s="10">
        <f t="shared" si="26"/>
        <v>0</v>
      </c>
      <c r="AO26" s="9">
        <f t="shared" si="27"/>
        <v>0</v>
      </c>
      <c r="AP26" s="8">
        <f t="shared" si="28"/>
        <v>0</v>
      </c>
      <c r="AQ26" s="7">
        <f t="shared" si="9"/>
        <v>0</v>
      </c>
      <c r="AR26" s="155"/>
      <c r="AS26" s="6">
        <f t="shared" si="29"/>
        <v>0</v>
      </c>
      <c r="AT26" s="5">
        <f t="shared" si="30"/>
        <v>0</v>
      </c>
      <c r="AU26" s="4">
        <f t="shared" si="10"/>
        <v>0</v>
      </c>
      <c r="AV26" s="3"/>
    </row>
    <row r="27" spans="1:48" x14ac:dyDescent="0.3">
      <c r="A27" s="18" t="s">
        <v>11</v>
      </c>
      <c r="B27" s="66">
        <v>613894</v>
      </c>
      <c r="C27" s="67">
        <v>626108</v>
      </c>
      <c r="D27" s="68">
        <v>634730</v>
      </c>
      <c r="E27" s="68">
        <v>645397</v>
      </c>
      <c r="F27" s="81">
        <f t="shared" si="0"/>
        <v>635411.66666666663</v>
      </c>
      <c r="G27" s="60">
        <v>2586</v>
      </c>
      <c r="H27" s="61">
        <v>2586</v>
      </c>
      <c r="I27" s="61">
        <v>2586</v>
      </c>
      <c r="J27" s="73">
        <v>2586</v>
      </c>
      <c r="K27" s="88">
        <f t="shared" si="11"/>
        <v>2586</v>
      </c>
      <c r="L27" s="70">
        <f t="shared" si="12"/>
        <v>33266301966</v>
      </c>
      <c r="M27" s="71">
        <f t="shared" si="13"/>
        <v>34367068120</v>
      </c>
      <c r="N27" s="72">
        <f t="shared" si="14"/>
        <v>37928925880</v>
      </c>
      <c r="O27" s="72">
        <f t="shared" si="15"/>
        <v>39600269126</v>
      </c>
      <c r="P27" s="89">
        <f t="shared" si="1"/>
        <v>37298754375.333336</v>
      </c>
      <c r="Q27" s="60">
        <v>54189</v>
      </c>
      <c r="R27" s="61">
        <v>54890</v>
      </c>
      <c r="S27" s="62">
        <v>59756</v>
      </c>
      <c r="T27" s="62">
        <v>61358</v>
      </c>
      <c r="U27" s="86">
        <f t="shared" si="2"/>
        <v>58668</v>
      </c>
      <c r="V27" s="60">
        <f t="shared" si="3"/>
        <v>58655.916318240001</v>
      </c>
      <c r="W27" s="61">
        <f t="shared" si="4"/>
        <v>58249.707119999999</v>
      </c>
      <c r="X27" s="62">
        <f t="shared" si="5"/>
        <v>62170.142399999997</v>
      </c>
      <c r="Y27" s="62">
        <f t="shared" si="6"/>
        <v>62585.16</v>
      </c>
      <c r="Z27" s="87">
        <f t="shared" si="7"/>
        <v>61001.669839999995</v>
      </c>
      <c r="AA27" s="91">
        <f t="shared" si="8"/>
        <v>1.8948084544182713</v>
      </c>
      <c r="AB27" s="17">
        <f t="shared" si="16"/>
        <v>0</v>
      </c>
      <c r="AC27" s="16">
        <f t="shared" si="17"/>
        <v>0</v>
      </c>
      <c r="AD27" s="15">
        <f t="shared" si="18"/>
        <v>0</v>
      </c>
      <c r="AE27" s="14">
        <f t="shared" si="19"/>
        <v>0</v>
      </c>
      <c r="AF27" s="5">
        <f t="shared" si="20"/>
        <v>0</v>
      </c>
      <c r="AG27" s="155"/>
      <c r="AH27" s="11">
        <f t="shared" si="21"/>
        <v>0</v>
      </c>
      <c r="AI27" s="10">
        <f t="shared" si="22"/>
        <v>0</v>
      </c>
      <c r="AJ27" s="13">
        <f t="shared" si="23"/>
        <v>0</v>
      </c>
      <c r="AK27" s="12">
        <f t="shared" si="24"/>
        <v>0</v>
      </c>
      <c r="AL27" s="155"/>
      <c r="AM27" s="11">
        <f t="shared" si="25"/>
        <v>0</v>
      </c>
      <c r="AN27" s="10">
        <f t="shared" si="26"/>
        <v>0</v>
      </c>
      <c r="AO27" s="9">
        <f t="shared" si="27"/>
        <v>0</v>
      </c>
      <c r="AP27" s="8">
        <f t="shared" si="28"/>
        <v>0</v>
      </c>
      <c r="AQ27" s="7">
        <f t="shared" si="9"/>
        <v>0</v>
      </c>
      <c r="AR27" s="155"/>
      <c r="AS27" s="6">
        <f t="shared" si="29"/>
        <v>0</v>
      </c>
      <c r="AT27" s="5">
        <f t="shared" si="30"/>
        <v>0</v>
      </c>
      <c r="AU27" s="4">
        <f t="shared" si="10"/>
        <v>0</v>
      </c>
      <c r="AV27" s="3"/>
    </row>
    <row r="28" spans="1:48" x14ac:dyDescent="0.3">
      <c r="A28" s="18" t="s">
        <v>10</v>
      </c>
      <c r="B28" s="66">
        <v>9700272</v>
      </c>
      <c r="C28" s="67">
        <v>9689376</v>
      </c>
      <c r="D28" s="68">
        <v>9651461</v>
      </c>
      <c r="E28" s="68">
        <v>9610403</v>
      </c>
      <c r="F28" s="81">
        <f t="shared" si="0"/>
        <v>9650413.333333334</v>
      </c>
      <c r="G28" s="60">
        <v>93011</v>
      </c>
      <c r="H28" s="61">
        <v>93011</v>
      </c>
      <c r="I28" s="61">
        <v>93011</v>
      </c>
      <c r="J28" s="73">
        <v>93011</v>
      </c>
      <c r="K28" s="88">
        <f t="shared" si="11"/>
        <v>93011</v>
      </c>
      <c r="L28" s="70">
        <f t="shared" si="12"/>
        <v>216316065600</v>
      </c>
      <c r="M28" s="71">
        <f t="shared" si="13"/>
        <v>211867895616</v>
      </c>
      <c r="N28" s="72">
        <f t="shared" si="14"/>
        <v>228334264338</v>
      </c>
      <c r="O28" s="72">
        <f t="shared" si="15"/>
        <v>251802169003</v>
      </c>
      <c r="P28" s="89">
        <f t="shared" si="1"/>
        <v>230668109652.33334</v>
      </c>
      <c r="Q28" s="60">
        <v>22300</v>
      </c>
      <c r="R28" s="61">
        <v>21866</v>
      </c>
      <c r="S28" s="62">
        <v>23658</v>
      </c>
      <c r="T28" s="62">
        <v>26201</v>
      </c>
      <c r="U28" s="86">
        <f t="shared" si="2"/>
        <v>23908.333333333332</v>
      </c>
      <c r="V28" s="60">
        <f t="shared" si="3"/>
        <v>24138.237168</v>
      </c>
      <c r="W28" s="61">
        <f t="shared" si="4"/>
        <v>23204.374127999999</v>
      </c>
      <c r="X28" s="62">
        <f t="shared" si="5"/>
        <v>24613.783199999998</v>
      </c>
      <c r="Y28" s="62">
        <f t="shared" si="6"/>
        <v>26725.02</v>
      </c>
      <c r="Z28" s="87">
        <f t="shared" si="7"/>
        <v>24847.725776000003</v>
      </c>
      <c r="AA28" s="91">
        <f t="shared" si="8"/>
        <v>0.77180970614281807</v>
      </c>
      <c r="AB28" s="17">
        <f t="shared" si="16"/>
        <v>1</v>
      </c>
      <c r="AC28" s="16">
        <f t="shared" si="17"/>
        <v>9650413.333333334</v>
      </c>
      <c r="AD28" s="15">
        <f t="shared" si="18"/>
        <v>93011</v>
      </c>
      <c r="AE28" s="14">
        <f t="shared" si="19"/>
        <v>230668109652.33334</v>
      </c>
      <c r="AF28" s="5">
        <f t="shared" si="20"/>
        <v>24847.725776000003</v>
      </c>
      <c r="AG28" s="155"/>
      <c r="AH28" s="11">
        <f t="shared" si="21"/>
        <v>4.9477398942797526E-2</v>
      </c>
      <c r="AI28" s="10">
        <f t="shared" si="22"/>
        <v>4.037575922953409E-2</v>
      </c>
      <c r="AJ28" s="13">
        <f t="shared" si="23"/>
        <v>0</v>
      </c>
      <c r="AK28" s="12">
        <f t="shared" si="24"/>
        <v>4.4926579086165805E-2</v>
      </c>
      <c r="AL28" s="155"/>
      <c r="AM28" s="11">
        <f t="shared" si="25"/>
        <v>1.1395955288842405</v>
      </c>
      <c r="AN28" s="10">
        <f t="shared" si="26"/>
        <v>-0.13959552888424054</v>
      </c>
      <c r="AO28" s="9">
        <f t="shared" si="27"/>
        <v>-4.6531842961413508E-2</v>
      </c>
      <c r="AP28" s="8">
        <f t="shared" si="28"/>
        <v>4.283606256333481E-2</v>
      </c>
      <c r="AQ28" s="7">
        <f t="shared" si="9"/>
        <v>4.3181260568046644E-2</v>
      </c>
      <c r="AR28" s="155"/>
      <c r="AS28" s="6">
        <f t="shared" si="29"/>
        <v>529767139.36396575</v>
      </c>
      <c r="AT28" s="5">
        <f t="shared" si="30"/>
        <v>3708369975.54776</v>
      </c>
      <c r="AU28" s="4">
        <f t="shared" si="10"/>
        <v>5.9708625437690101E-2</v>
      </c>
      <c r="AV28" s="3"/>
    </row>
    <row r="29" spans="1:48" x14ac:dyDescent="0.3">
      <c r="A29" s="18" t="s">
        <v>9</v>
      </c>
      <c r="B29" s="66">
        <v>492968</v>
      </c>
      <c r="C29" s="67">
        <v>514855</v>
      </c>
      <c r="D29" s="68">
        <v>516125</v>
      </c>
      <c r="E29" s="68">
        <v>520174</v>
      </c>
      <c r="F29" s="81">
        <f t="shared" si="0"/>
        <v>517051.33333333331</v>
      </c>
      <c r="G29" s="60">
        <v>315.39999999999998</v>
      </c>
      <c r="H29" s="61">
        <v>315.39999999999998</v>
      </c>
      <c r="I29" s="61">
        <v>315.39999999999998</v>
      </c>
      <c r="J29" s="73">
        <v>315.39999999999998</v>
      </c>
      <c r="K29" s="88">
        <f t="shared" si="11"/>
        <v>315.39999999999998</v>
      </c>
      <c r="L29" s="70">
        <f t="shared" si="12"/>
        <v>14694883112</v>
      </c>
      <c r="M29" s="71">
        <f t="shared" si="13"/>
        <v>13720885750</v>
      </c>
      <c r="N29" s="72">
        <f t="shared" si="14"/>
        <v>15678845250</v>
      </c>
      <c r="O29" s="72">
        <f t="shared" si="15"/>
        <v>17089796596</v>
      </c>
      <c r="P29" s="89">
        <f t="shared" si="1"/>
        <v>15496509198.666666</v>
      </c>
      <c r="Q29" s="60">
        <v>29809</v>
      </c>
      <c r="R29" s="61">
        <v>26650</v>
      </c>
      <c r="S29" s="62">
        <v>30378</v>
      </c>
      <c r="T29" s="62">
        <v>32854</v>
      </c>
      <c r="U29" s="86">
        <f t="shared" si="2"/>
        <v>29960.666666666668</v>
      </c>
      <c r="V29" s="60">
        <f t="shared" si="3"/>
        <v>32266.22025744</v>
      </c>
      <c r="W29" s="61">
        <f t="shared" si="4"/>
        <v>28281.193199999998</v>
      </c>
      <c r="X29" s="62">
        <f t="shared" si="5"/>
        <v>31605.271199999999</v>
      </c>
      <c r="Y29" s="62">
        <f t="shared" si="6"/>
        <v>33511.08</v>
      </c>
      <c r="Z29" s="87">
        <f t="shared" si="7"/>
        <v>31132.514800000001</v>
      </c>
      <c r="AA29" s="91">
        <f t="shared" si="8"/>
        <v>0.96702520447499218</v>
      </c>
      <c r="AB29" s="17">
        <f t="shared" si="16"/>
        <v>0</v>
      </c>
      <c r="AC29" s="16">
        <f t="shared" si="17"/>
        <v>0</v>
      </c>
      <c r="AD29" s="15">
        <f t="shared" si="18"/>
        <v>0</v>
      </c>
      <c r="AE29" s="14">
        <f t="shared" si="19"/>
        <v>0</v>
      </c>
      <c r="AF29" s="5">
        <f t="shared" si="20"/>
        <v>0</v>
      </c>
      <c r="AG29" s="155"/>
      <c r="AH29" s="11">
        <f t="shared" si="21"/>
        <v>0</v>
      </c>
      <c r="AI29" s="10">
        <f t="shared" si="22"/>
        <v>0</v>
      </c>
      <c r="AJ29" s="13">
        <f t="shared" si="23"/>
        <v>0</v>
      </c>
      <c r="AK29" s="12">
        <f t="shared" si="24"/>
        <v>0</v>
      </c>
      <c r="AL29" s="155"/>
      <c r="AM29" s="11">
        <f t="shared" si="25"/>
        <v>0</v>
      </c>
      <c r="AN29" s="10">
        <f t="shared" si="26"/>
        <v>0</v>
      </c>
      <c r="AO29" s="9">
        <f t="shared" si="27"/>
        <v>0</v>
      </c>
      <c r="AP29" s="8">
        <f t="shared" si="28"/>
        <v>0</v>
      </c>
      <c r="AQ29" s="7">
        <f t="shared" si="9"/>
        <v>0</v>
      </c>
      <c r="AR29" s="155"/>
      <c r="AS29" s="6">
        <f t="shared" si="29"/>
        <v>0</v>
      </c>
      <c r="AT29" s="5">
        <f t="shared" si="30"/>
        <v>0</v>
      </c>
      <c r="AU29" s="4">
        <f t="shared" si="10"/>
        <v>0</v>
      </c>
      <c r="AV29" s="3"/>
    </row>
    <row r="30" spans="1:48" s="19" customFormat="1" x14ac:dyDescent="0.3">
      <c r="A30" s="18" t="s">
        <v>8</v>
      </c>
      <c r="B30" s="66">
        <v>17282163</v>
      </c>
      <c r="C30" s="67">
        <v>17407585</v>
      </c>
      <c r="D30" s="68">
        <v>17475415</v>
      </c>
      <c r="E30" s="68">
        <v>17590672</v>
      </c>
      <c r="F30" s="81">
        <f t="shared" si="0"/>
        <v>17491224</v>
      </c>
      <c r="G30" s="60">
        <v>41542</v>
      </c>
      <c r="H30" s="61">
        <v>41542</v>
      </c>
      <c r="I30" s="61">
        <v>41542</v>
      </c>
      <c r="J30" s="73">
        <v>41542</v>
      </c>
      <c r="K30" s="88">
        <f t="shared" si="11"/>
        <v>41542</v>
      </c>
      <c r="L30" s="70">
        <f t="shared" si="12"/>
        <v>673606867251</v>
      </c>
      <c r="M30" s="71">
        <f t="shared" si="13"/>
        <v>659120798440</v>
      </c>
      <c r="N30" s="72">
        <f t="shared" si="14"/>
        <v>760722290365</v>
      </c>
      <c r="O30" s="72">
        <f t="shared" si="15"/>
        <v>808256197056</v>
      </c>
      <c r="P30" s="89">
        <f t="shared" si="1"/>
        <v>742699761953.66663</v>
      </c>
      <c r="Q30" s="60">
        <v>38977</v>
      </c>
      <c r="R30" s="61">
        <v>37864</v>
      </c>
      <c r="S30" s="62">
        <v>43531</v>
      </c>
      <c r="T30" s="62">
        <v>45948</v>
      </c>
      <c r="U30" s="86">
        <f t="shared" si="2"/>
        <v>42447.666666666664</v>
      </c>
      <c r="V30" s="60">
        <f t="shared" si="3"/>
        <v>42189.958300320002</v>
      </c>
      <c r="W30" s="61">
        <f t="shared" si="4"/>
        <v>40181.579711999999</v>
      </c>
      <c r="X30" s="62">
        <f t="shared" si="5"/>
        <v>45289.652399999999</v>
      </c>
      <c r="Y30" s="62">
        <f t="shared" si="6"/>
        <v>46866.96</v>
      </c>
      <c r="Z30" s="87">
        <f t="shared" si="7"/>
        <v>44112.730703999994</v>
      </c>
      <c r="AA30" s="91">
        <f t="shared" si="8"/>
        <v>1.3702112631449181</v>
      </c>
      <c r="AB30" s="17">
        <f t="shared" si="16"/>
        <v>0</v>
      </c>
      <c r="AC30" s="16">
        <f t="shared" si="17"/>
        <v>0</v>
      </c>
      <c r="AD30" s="15">
        <f t="shared" si="18"/>
        <v>0</v>
      </c>
      <c r="AE30" s="14">
        <f t="shared" si="19"/>
        <v>0</v>
      </c>
      <c r="AF30" s="5">
        <f t="shared" si="20"/>
        <v>0</v>
      </c>
      <c r="AG30" s="155"/>
      <c r="AH30" s="11">
        <f t="shared" si="21"/>
        <v>0</v>
      </c>
      <c r="AI30" s="10">
        <f t="shared" si="22"/>
        <v>0</v>
      </c>
      <c r="AJ30" s="13">
        <f t="shared" si="23"/>
        <v>0</v>
      </c>
      <c r="AK30" s="12">
        <f t="shared" si="24"/>
        <v>0</v>
      </c>
      <c r="AL30" s="155"/>
      <c r="AM30" s="11">
        <f t="shared" si="25"/>
        <v>0</v>
      </c>
      <c r="AN30" s="10">
        <f t="shared" si="26"/>
        <v>0</v>
      </c>
      <c r="AO30" s="9">
        <f t="shared" si="27"/>
        <v>0</v>
      </c>
      <c r="AP30" s="8">
        <f t="shared" si="28"/>
        <v>0</v>
      </c>
      <c r="AQ30" s="7">
        <f t="shared" si="9"/>
        <v>0</v>
      </c>
      <c r="AR30" s="155"/>
      <c r="AS30" s="6">
        <f t="shared" si="29"/>
        <v>0</v>
      </c>
      <c r="AT30" s="5">
        <f t="shared" si="30"/>
        <v>0</v>
      </c>
      <c r="AU30" s="4">
        <f t="shared" si="10"/>
        <v>0</v>
      </c>
      <c r="AV30" s="3"/>
    </row>
    <row r="31" spans="1:48" x14ac:dyDescent="0.3">
      <c r="A31" s="18" t="s">
        <v>7</v>
      </c>
      <c r="B31" s="66">
        <v>8858775</v>
      </c>
      <c r="C31" s="67">
        <v>8901064</v>
      </c>
      <c r="D31" s="68">
        <v>8932664</v>
      </c>
      <c r="E31" s="68">
        <v>8978929</v>
      </c>
      <c r="F31" s="81">
        <f t="shared" si="0"/>
        <v>8937552.333333334</v>
      </c>
      <c r="G31" s="60">
        <v>83879</v>
      </c>
      <c r="H31" s="61">
        <v>83879</v>
      </c>
      <c r="I31" s="61">
        <v>83879</v>
      </c>
      <c r="J31" s="73">
        <v>83879</v>
      </c>
      <c r="K31" s="88">
        <f t="shared" si="11"/>
        <v>83879</v>
      </c>
      <c r="L31" s="70">
        <f t="shared" si="12"/>
        <v>348734536650</v>
      </c>
      <c r="M31" s="71">
        <f t="shared" si="13"/>
        <v>337199007512</v>
      </c>
      <c r="N31" s="72">
        <f t="shared" si="14"/>
        <v>363970327344</v>
      </c>
      <c r="O31" s="72">
        <f t="shared" si="15"/>
        <v>395620590669</v>
      </c>
      <c r="P31" s="89">
        <f t="shared" si="1"/>
        <v>365596641841.66669</v>
      </c>
      <c r="Q31" s="60">
        <v>39366</v>
      </c>
      <c r="R31" s="61">
        <v>37883</v>
      </c>
      <c r="S31" s="62">
        <v>40746</v>
      </c>
      <c r="T31" s="62">
        <v>44061</v>
      </c>
      <c r="U31" s="86">
        <f t="shared" si="2"/>
        <v>40896.666666666664</v>
      </c>
      <c r="V31" s="60">
        <f t="shared" si="3"/>
        <v>42611.02441056</v>
      </c>
      <c r="W31" s="61">
        <f t="shared" si="4"/>
        <v>40201.742663999998</v>
      </c>
      <c r="X31" s="62">
        <f t="shared" si="5"/>
        <v>42392.138399999996</v>
      </c>
      <c r="Y31" s="62">
        <f t="shared" si="6"/>
        <v>44942.22</v>
      </c>
      <c r="Z31" s="87">
        <f t="shared" si="7"/>
        <v>42512.033687999996</v>
      </c>
      <c r="AA31" s="91">
        <f t="shared" si="8"/>
        <v>1.3204910793067688</v>
      </c>
      <c r="AB31" s="17">
        <f t="shared" si="16"/>
        <v>0</v>
      </c>
      <c r="AC31" s="16">
        <f t="shared" si="17"/>
        <v>0</v>
      </c>
      <c r="AD31" s="15">
        <f t="shared" si="18"/>
        <v>0</v>
      </c>
      <c r="AE31" s="14">
        <f t="shared" si="19"/>
        <v>0</v>
      </c>
      <c r="AF31" s="5">
        <f t="shared" si="20"/>
        <v>0</v>
      </c>
      <c r="AG31" s="155"/>
      <c r="AH31" s="11">
        <f t="shared" si="21"/>
        <v>0</v>
      </c>
      <c r="AI31" s="10">
        <f t="shared" si="22"/>
        <v>0</v>
      </c>
      <c r="AJ31" s="13">
        <f t="shared" si="23"/>
        <v>0</v>
      </c>
      <c r="AK31" s="12">
        <f t="shared" si="24"/>
        <v>0</v>
      </c>
      <c r="AL31" s="155"/>
      <c r="AM31" s="11">
        <f t="shared" si="25"/>
        <v>0</v>
      </c>
      <c r="AN31" s="10">
        <f t="shared" si="26"/>
        <v>0</v>
      </c>
      <c r="AO31" s="9">
        <f t="shared" si="27"/>
        <v>0</v>
      </c>
      <c r="AP31" s="8">
        <f t="shared" si="28"/>
        <v>0</v>
      </c>
      <c r="AQ31" s="7">
        <f t="shared" si="9"/>
        <v>0</v>
      </c>
      <c r="AR31" s="155"/>
      <c r="AS31" s="6">
        <f t="shared" si="29"/>
        <v>0</v>
      </c>
      <c r="AT31" s="5">
        <f t="shared" si="30"/>
        <v>0</v>
      </c>
      <c r="AU31" s="4">
        <f t="shared" si="10"/>
        <v>0</v>
      </c>
      <c r="AV31" s="3"/>
    </row>
    <row r="32" spans="1:48" x14ac:dyDescent="0.3">
      <c r="A32" s="18" t="s">
        <v>6</v>
      </c>
      <c r="B32" s="66">
        <v>37972812</v>
      </c>
      <c r="C32" s="67">
        <v>37958138</v>
      </c>
      <c r="D32" s="68">
        <v>37073357</v>
      </c>
      <c r="E32" s="68">
        <v>36889761</v>
      </c>
      <c r="F32" s="81">
        <f t="shared" si="0"/>
        <v>37307085.333333336</v>
      </c>
      <c r="G32" s="60">
        <v>312679</v>
      </c>
      <c r="H32" s="61">
        <v>312679</v>
      </c>
      <c r="I32" s="61">
        <v>312679</v>
      </c>
      <c r="J32" s="73">
        <v>312679</v>
      </c>
      <c r="K32" s="88">
        <f t="shared" si="11"/>
        <v>312679</v>
      </c>
      <c r="L32" s="70">
        <f t="shared" si="12"/>
        <v>836009428992</v>
      </c>
      <c r="M32" s="71">
        <f t="shared" si="13"/>
        <v>842366998496</v>
      </c>
      <c r="N32" s="72">
        <f t="shared" si="14"/>
        <v>899362567463</v>
      </c>
      <c r="O32" s="72">
        <f t="shared" si="15"/>
        <v>1002184137087</v>
      </c>
      <c r="P32" s="89">
        <f t="shared" si="1"/>
        <v>914637901015.33337</v>
      </c>
      <c r="Q32" s="60">
        <v>22016</v>
      </c>
      <c r="R32" s="61">
        <v>22192</v>
      </c>
      <c r="S32" s="62">
        <v>24259</v>
      </c>
      <c r="T32" s="62">
        <v>27167</v>
      </c>
      <c r="U32" s="86">
        <f t="shared" si="2"/>
        <v>24539.333333333332</v>
      </c>
      <c r="V32" s="60">
        <f t="shared" si="3"/>
        <v>23830.82643456</v>
      </c>
      <c r="W32" s="61">
        <f t="shared" si="4"/>
        <v>23550.327935999998</v>
      </c>
      <c r="X32" s="62">
        <f t="shared" si="5"/>
        <v>25239.063600000001</v>
      </c>
      <c r="Y32" s="62">
        <f t="shared" si="6"/>
        <v>27710.34</v>
      </c>
      <c r="Z32" s="87">
        <f t="shared" si="7"/>
        <v>25499.910511999999</v>
      </c>
      <c r="AA32" s="91">
        <f t="shared" si="8"/>
        <v>0.79206759670313565</v>
      </c>
      <c r="AB32" s="17">
        <f t="shared" si="16"/>
        <v>1</v>
      </c>
      <c r="AC32" s="16">
        <f t="shared" si="17"/>
        <v>37307085.333333336</v>
      </c>
      <c r="AD32" s="15">
        <f t="shared" si="18"/>
        <v>312679</v>
      </c>
      <c r="AE32" s="14">
        <f t="shared" si="19"/>
        <v>914637901015.33337</v>
      </c>
      <c r="AF32" s="5">
        <f t="shared" si="20"/>
        <v>25499.910511999999</v>
      </c>
      <c r="AG32" s="155"/>
      <c r="AH32" s="11">
        <f t="shared" si="21"/>
        <v>0.19127238188384924</v>
      </c>
      <c r="AI32" s="10">
        <f t="shared" si="22"/>
        <v>0.1357328920249378</v>
      </c>
      <c r="AJ32" s="13">
        <f t="shared" si="23"/>
        <v>0</v>
      </c>
      <c r="AK32" s="12">
        <f t="shared" si="24"/>
        <v>0.16350263695439352</v>
      </c>
      <c r="AL32" s="155"/>
      <c r="AM32" s="11">
        <f t="shared" si="25"/>
        <v>1.1695067898121929</v>
      </c>
      <c r="AN32" s="10">
        <f t="shared" si="26"/>
        <v>-0.16950678981219292</v>
      </c>
      <c r="AO32" s="9">
        <f t="shared" si="27"/>
        <v>-5.6502263270730969E-2</v>
      </c>
      <c r="AP32" s="8">
        <f t="shared" si="28"/>
        <v>0.15426436791573764</v>
      </c>
      <c r="AQ32" s="7">
        <f t="shared" si="9"/>
        <v>0.15550752026952622</v>
      </c>
      <c r="AR32" s="155"/>
      <c r="AS32" s="6">
        <f t="shared" si="29"/>
        <v>1907836248.387167</v>
      </c>
      <c r="AT32" s="5">
        <f t="shared" si="30"/>
        <v>13354853738.710169</v>
      </c>
      <c r="AU32" s="4">
        <f t="shared" si="10"/>
        <v>0.21502707791231038</v>
      </c>
      <c r="AV32" s="3"/>
    </row>
    <row r="33" spans="1:48" x14ac:dyDescent="0.3">
      <c r="A33" s="18" t="s">
        <v>5</v>
      </c>
      <c r="B33" s="66">
        <v>10333496</v>
      </c>
      <c r="C33" s="67">
        <v>10375395</v>
      </c>
      <c r="D33" s="68">
        <v>10394297</v>
      </c>
      <c r="E33" s="68">
        <v>10421117</v>
      </c>
      <c r="F33" s="81">
        <f t="shared" si="0"/>
        <v>10396936.333333334</v>
      </c>
      <c r="G33" s="60">
        <v>92226</v>
      </c>
      <c r="H33" s="61">
        <v>92226</v>
      </c>
      <c r="I33" s="61">
        <v>92226</v>
      </c>
      <c r="J33" s="73">
        <v>92226</v>
      </c>
      <c r="K33" s="88">
        <f t="shared" si="11"/>
        <v>92226</v>
      </c>
      <c r="L33" s="70">
        <f t="shared" si="12"/>
        <v>248200240424</v>
      </c>
      <c r="M33" s="71">
        <f t="shared" si="13"/>
        <v>234411299235</v>
      </c>
      <c r="N33" s="72">
        <f t="shared" si="14"/>
        <v>253995041492</v>
      </c>
      <c r="O33" s="72">
        <f t="shared" si="15"/>
        <v>287424827977</v>
      </c>
      <c r="P33" s="89">
        <f t="shared" si="1"/>
        <v>258610389568</v>
      </c>
      <c r="Q33" s="60">
        <v>24019</v>
      </c>
      <c r="R33" s="61">
        <v>22593</v>
      </c>
      <c r="S33" s="62">
        <v>24436</v>
      </c>
      <c r="T33" s="62">
        <v>27581</v>
      </c>
      <c r="U33" s="86">
        <f t="shared" si="2"/>
        <v>24870</v>
      </c>
      <c r="V33" s="60">
        <f t="shared" si="3"/>
        <v>25998.938051040001</v>
      </c>
      <c r="W33" s="61">
        <f t="shared" si="4"/>
        <v>23975.872343999999</v>
      </c>
      <c r="X33" s="62">
        <f t="shared" si="5"/>
        <v>25423.214400000001</v>
      </c>
      <c r="Y33" s="62">
        <f t="shared" si="6"/>
        <v>28132.62</v>
      </c>
      <c r="Z33" s="87">
        <f t="shared" si="7"/>
        <v>25843.902247999999</v>
      </c>
      <c r="AA33" s="91">
        <f t="shared" si="8"/>
        <v>0.80275252469498248</v>
      </c>
      <c r="AB33" s="17">
        <f t="shared" si="16"/>
        <v>1</v>
      </c>
      <c r="AC33" s="16">
        <f t="shared" si="17"/>
        <v>10396936.333333334</v>
      </c>
      <c r="AD33" s="15">
        <f t="shared" si="18"/>
        <v>92226</v>
      </c>
      <c r="AE33" s="14">
        <f t="shared" si="19"/>
        <v>258610389568</v>
      </c>
      <c r="AF33" s="5">
        <f t="shared" si="20"/>
        <v>25843.902247999999</v>
      </c>
      <c r="AG33" s="155"/>
      <c r="AH33" s="11">
        <f t="shared" si="21"/>
        <v>5.3304801460718074E-2</v>
      </c>
      <c r="AI33" s="10">
        <f t="shared" si="22"/>
        <v>4.0034993395437216E-2</v>
      </c>
      <c r="AJ33" s="13">
        <f t="shared" si="23"/>
        <v>0</v>
      </c>
      <c r="AK33" s="12">
        <f t="shared" si="24"/>
        <v>4.6669897428077645E-2</v>
      </c>
      <c r="AL33" s="155"/>
      <c r="AM33" s="11">
        <f t="shared" si="25"/>
        <v>1.185283342075071</v>
      </c>
      <c r="AN33" s="10">
        <f t="shared" si="26"/>
        <v>-0.18528334207507102</v>
      </c>
      <c r="AO33" s="9">
        <f t="shared" si="27"/>
        <v>-6.176111402502367E-2</v>
      </c>
      <c r="AP33" s="8">
        <f t="shared" si="28"/>
        <v>4.3787512571485984E-2</v>
      </c>
      <c r="AQ33" s="7">
        <f t="shared" si="9"/>
        <v>4.4140377915928473E-2</v>
      </c>
      <c r="AR33" s="155"/>
      <c r="AS33" s="6">
        <f t="shared" si="29"/>
        <v>541534022.66050625</v>
      </c>
      <c r="AT33" s="5">
        <f t="shared" si="30"/>
        <v>3790738158.6235437</v>
      </c>
      <c r="AU33" s="4">
        <f t="shared" si="10"/>
        <v>6.1034839117469611E-2</v>
      </c>
      <c r="AV33" s="3"/>
    </row>
    <row r="34" spans="1:48" x14ac:dyDescent="0.3">
      <c r="A34" s="18" t="s">
        <v>4</v>
      </c>
      <c r="B34" s="66">
        <v>19414458</v>
      </c>
      <c r="C34" s="67">
        <v>19328838</v>
      </c>
      <c r="D34" s="68">
        <v>19201662</v>
      </c>
      <c r="E34" s="68">
        <v>19042455</v>
      </c>
      <c r="F34" s="81">
        <f t="shared" si="0"/>
        <v>19190985</v>
      </c>
      <c r="G34" s="60">
        <v>238390.7</v>
      </c>
      <c r="H34" s="61">
        <v>238390.7</v>
      </c>
      <c r="I34" s="61">
        <v>238390.7</v>
      </c>
      <c r="J34" s="73">
        <v>238390.7</v>
      </c>
      <c r="K34" s="88">
        <f t="shared" si="11"/>
        <v>238390.70000000004</v>
      </c>
      <c r="L34" s="70">
        <f t="shared" si="12"/>
        <v>417702063870</v>
      </c>
      <c r="M34" s="71">
        <f t="shared" si="13"/>
        <v>416729747280</v>
      </c>
      <c r="N34" s="72">
        <f t="shared" si="14"/>
        <v>451219855338</v>
      </c>
      <c r="O34" s="72">
        <f t="shared" si="15"/>
        <v>495465636645</v>
      </c>
      <c r="P34" s="89">
        <f t="shared" si="1"/>
        <v>454471746421</v>
      </c>
      <c r="Q34" s="60">
        <v>21515</v>
      </c>
      <c r="R34" s="61">
        <v>21560</v>
      </c>
      <c r="S34" s="62">
        <v>23499</v>
      </c>
      <c r="T34" s="62">
        <v>26019</v>
      </c>
      <c r="U34" s="86">
        <f t="shared" si="2"/>
        <v>23692.666666666668</v>
      </c>
      <c r="V34" s="60">
        <f t="shared" si="3"/>
        <v>23288.527922400001</v>
      </c>
      <c r="W34" s="61">
        <f t="shared" si="4"/>
        <v>22879.644479999999</v>
      </c>
      <c r="X34" s="62">
        <f t="shared" si="5"/>
        <v>24448.3596</v>
      </c>
      <c r="Y34" s="62">
        <f t="shared" si="6"/>
        <v>26539.38</v>
      </c>
      <c r="Z34" s="87">
        <f t="shared" si="7"/>
        <v>24622.461360000001</v>
      </c>
      <c r="AA34" s="91">
        <f t="shared" si="8"/>
        <v>0.76481263670134336</v>
      </c>
      <c r="AB34" s="17">
        <f t="shared" si="16"/>
        <v>1</v>
      </c>
      <c r="AC34" s="16">
        <f t="shared" si="17"/>
        <v>19190985</v>
      </c>
      <c r="AD34" s="15">
        <f t="shared" si="18"/>
        <v>238390.70000000004</v>
      </c>
      <c r="AE34" s="14">
        <f t="shared" si="19"/>
        <v>454471746421</v>
      </c>
      <c r="AF34" s="5">
        <f t="shared" si="20"/>
        <v>24622.461360000001</v>
      </c>
      <c r="AG34" s="155"/>
      <c r="AH34" s="11">
        <f t="shared" si="21"/>
        <v>9.839164273622579E-2</v>
      </c>
      <c r="AI34" s="10">
        <f t="shared" si="22"/>
        <v>0.10348459328208592</v>
      </c>
      <c r="AJ34" s="13">
        <f t="shared" si="23"/>
        <v>0</v>
      </c>
      <c r="AK34" s="12">
        <f t="shared" si="24"/>
        <v>0.10093811800915586</v>
      </c>
      <c r="AL34" s="155"/>
      <c r="AM34" s="11">
        <f t="shared" si="25"/>
        <v>1.1292641881569425</v>
      </c>
      <c r="AN34" s="10">
        <f t="shared" si="26"/>
        <v>-0.12926418815694252</v>
      </c>
      <c r="AO34" s="9">
        <f t="shared" si="27"/>
        <v>-4.3088062718980837E-2</v>
      </c>
      <c r="AP34" s="8">
        <f t="shared" si="28"/>
        <v>9.6588890049641468E-2</v>
      </c>
      <c r="AQ34" s="7">
        <f t="shared" si="9"/>
        <v>9.7367259725266275E-2</v>
      </c>
      <c r="AR34" s="155"/>
      <c r="AS34" s="6">
        <f t="shared" si="29"/>
        <v>1194545364.6745162</v>
      </c>
      <c r="AT34" s="5">
        <f t="shared" si="30"/>
        <v>8361817552.7216129</v>
      </c>
      <c r="AU34" s="4">
        <f t="shared" si="10"/>
        <v>0.13463398623272754</v>
      </c>
      <c r="AV34" s="3"/>
    </row>
    <row r="35" spans="1:48" x14ac:dyDescent="0.3">
      <c r="A35" s="18" t="s">
        <v>3</v>
      </c>
      <c r="B35" s="66">
        <v>2080908</v>
      </c>
      <c r="C35" s="67">
        <v>2095861</v>
      </c>
      <c r="D35" s="68">
        <v>2108977</v>
      </c>
      <c r="E35" s="68">
        <v>2107180</v>
      </c>
      <c r="F35" s="81">
        <f t="shared" si="0"/>
        <v>2104006</v>
      </c>
      <c r="G35" s="60">
        <v>20273</v>
      </c>
      <c r="H35" s="61">
        <v>20273</v>
      </c>
      <c r="I35" s="61">
        <v>20273</v>
      </c>
      <c r="J35" s="73">
        <v>20273</v>
      </c>
      <c r="K35" s="88">
        <f t="shared" si="11"/>
        <v>20273</v>
      </c>
      <c r="L35" s="70">
        <f t="shared" si="12"/>
        <v>57412251720</v>
      </c>
      <c r="M35" s="71">
        <f t="shared" si="13"/>
        <v>55865174955</v>
      </c>
      <c r="N35" s="72">
        <f t="shared" si="14"/>
        <v>61046448242</v>
      </c>
      <c r="O35" s="72">
        <f t="shared" si="15"/>
        <v>65725051380</v>
      </c>
      <c r="P35" s="89">
        <f t="shared" si="1"/>
        <v>60878891525.666664</v>
      </c>
      <c r="Q35" s="60">
        <v>27590</v>
      </c>
      <c r="R35" s="61">
        <v>26655</v>
      </c>
      <c r="S35" s="62">
        <v>28946</v>
      </c>
      <c r="T35" s="62">
        <v>31191</v>
      </c>
      <c r="U35" s="86">
        <f t="shared" si="2"/>
        <v>28930.666666666668</v>
      </c>
      <c r="V35" s="60">
        <f t="shared" si="3"/>
        <v>29864.303294400001</v>
      </c>
      <c r="W35" s="61">
        <f t="shared" si="4"/>
        <v>28286.499239999997</v>
      </c>
      <c r="X35" s="62">
        <f t="shared" si="5"/>
        <v>30115.418399999999</v>
      </c>
      <c r="Y35" s="62">
        <f t="shared" si="6"/>
        <v>31814.82</v>
      </c>
      <c r="Z35" s="87">
        <f t="shared" si="7"/>
        <v>30072.245880000002</v>
      </c>
      <c r="AA35" s="91">
        <f t="shared" si="8"/>
        <v>0.93409157300486512</v>
      </c>
      <c r="AB35" s="17">
        <f t="shared" si="16"/>
        <v>0</v>
      </c>
      <c r="AC35" s="16">
        <f t="shared" si="17"/>
        <v>0</v>
      </c>
      <c r="AD35" s="15">
        <f t="shared" si="18"/>
        <v>0</v>
      </c>
      <c r="AE35" s="14">
        <f t="shared" si="19"/>
        <v>0</v>
      </c>
      <c r="AF35" s="5">
        <f t="shared" si="20"/>
        <v>0</v>
      </c>
      <c r="AG35" s="155"/>
      <c r="AH35" s="11">
        <f t="shared" si="21"/>
        <v>0</v>
      </c>
      <c r="AI35" s="10">
        <f t="shared" si="22"/>
        <v>0</v>
      </c>
      <c r="AJ35" s="13">
        <f t="shared" si="23"/>
        <v>0</v>
      </c>
      <c r="AK35" s="12">
        <f t="shared" si="24"/>
        <v>0</v>
      </c>
      <c r="AL35" s="155"/>
      <c r="AM35" s="11">
        <f t="shared" si="25"/>
        <v>0</v>
      </c>
      <c r="AN35" s="10">
        <f t="shared" si="26"/>
        <v>0</v>
      </c>
      <c r="AO35" s="9">
        <f t="shared" si="27"/>
        <v>0</v>
      </c>
      <c r="AP35" s="8">
        <f t="shared" si="28"/>
        <v>0</v>
      </c>
      <c r="AQ35" s="7">
        <f t="shared" si="9"/>
        <v>0</v>
      </c>
      <c r="AR35" s="155"/>
      <c r="AS35" s="6">
        <f t="shared" si="29"/>
        <v>0</v>
      </c>
      <c r="AT35" s="5">
        <f t="shared" si="30"/>
        <v>0</v>
      </c>
      <c r="AU35" s="4">
        <f t="shared" si="10"/>
        <v>0</v>
      </c>
      <c r="AV35" s="3"/>
    </row>
    <row r="36" spans="1:48" s="131" customFormat="1" x14ac:dyDescent="0.3">
      <c r="A36" s="97" t="s">
        <v>2</v>
      </c>
      <c r="B36" s="98">
        <v>5450421</v>
      </c>
      <c r="C36" s="99">
        <v>5457873</v>
      </c>
      <c r="D36" s="100">
        <v>5459781</v>
      </c>
      <c r="E36" s="100">
        <v>5434712</v>
      </c>
      <c r="F36" s="101">
        <f t="shared" si="0"/>
        <v>5450788.666666667</v>
      </c>
      <c r="G36" s="102">
        <v>49035</v>
      </c>
      <c r="H36" s="103">
        <v>49035</v>
      </c>
      <c r="I36" s="103">
        <v>49035</v>
      </c>
      <c r="J36" s="104">
        <v>49035</v>
      </c>
      <c r="K36" s="105">
        <f t="shared" si="11"/>
        <v>49035</v>
      </c>
      <c r="L36" s="106">
        <f t="shared" si="12"/>
        <v>117674589390</v>
      </c>
      <c r="M36" s="107">
        <f t="shared" si="13"/>
        <v>121104743997</v>
      </c>
      <c r="N36" s="108">
        <f t="shared" si="14"/>
        <v>126961747374</v>
      </c>
      <c r="O36" s="108">
        <f t="shared" si="15"/>
        <v>134933029536</v>
      </c>
      <c r="P36" s="109">
        <f t="shared" si="1"/>
        <v>127666506969</v>
      </c>
      <c r="Q36" s="102">
        <v>21590</v>
      </c>
      <c r="R36" s="103">
        <v>22189</v>
      </c>
      <c r="S36" s="110">
        <v>23254</v>
      </c>
      <c r="T36" s="110">
        <v>24828</v>
      </c>
      <c r="U36" s="136">
        <f t="shared" si="2"/>
        <v>23423.666666666668</v>
      </c>
      <c r="V36" s="102">
        <f t="shared" si="3"/>
        <v>23369.710334399999</v>
      </c>
      <c r="W36" s="103">
        <f t="shared" si="4"/>
        <v>23547.144311999997</v>
      </c>
      <c r="X36" s="110">
        <f t="shared" si="5"/>
        <v>24193.461599999999</v>
      </c>
      <c r="Y36" s="110">
        <f>T36*1.02</f>
        <v>25324.560000000001</v>
      </c>
      <c r="Z36" s="111">
        <f t="shared" si="7"/>
        <v>24355.055303999998</v>
      </c>
      <c r="AA36" s="112">
        <f t="shared" si="8"/>
        <v>0.75650658119498715</v>
      </c>
      <c r="AB36" s="113">
        <f t="shared" si="16"/>
        <v>1</v>
      </c>
      <c r="AC36" s="114">
        <f t="shared" si="17"/>
        <v>5450788.666666667</v>
      </c>
      <c r="AD36" s="115">
        <f t="shared" si="18"/>
        <v>49035</v>
      </c>
      <c r="AE36" s="116">
        <f t="shared" si="19"/>
        <v>127666506969</v>
      </c>
      <c r="AF36" s="117">
        <f t="shared" si="20"/>
        <v>24355.055303999998</v>
      </c>
      <c r="AG36" s="155"/>
      <c r="AH36" s="118">
        <f t="shared" si="21"/>
        <v>2.7946040868737858E-2</v>
      </c>
      <c r="AI36" s="119">
        <f t="shared" si="22"/>
        <v>2.1285926974446076E-2</v>
      </c>
      <c r="AJ36" s="120">
        <f t="shared" si="23"/>
        <v>0</v>
      </c>
      <c r="AK36" s="121">
        <f t="shared" si="24"/>
        <v>2.4615983921591967E-2</v>
      </c>
      <c r="AL36" s="155"/>
      <c r="AM36" s="122">
        <f t="shared" si="25"/>
        <v>1.1170000981327153</v>
      </c>
      <c r="AN36" s="123">
        <f t="shared" si="26"/>
        <v>-0.11700009813271528</v>
      </c>
      <c r="AO36" s="124">
        <f t="shared" si="27"/>
        <v>-3.9000032710905089E-2</v>
      </c>
      <c r="AP36" s="125">
        <f t="shared" si="28"/>
        <v>2.3655959743438766E-2</v>
      </c>
      <c r="AQ36" s="126">
        <f t="shared" si="9"/>
        <v>2.3846593280097386E-2</v>
      </c>
      <c r="AR36" s="155"/>
      <c r="AS36" s="127">
        <f t="shared" si="29"/>
        <v>292560739.0656274</v>
      </c>
      <c r="AT36" s="128">
        <f t="shared" si="30"/>
        <v>2047925173.4593918</v>
      </c>
      <c r="AU36" s="129">
        <f t="shared" si="10"/>
        <v>3.297373183171716E-2</v>
      </c>
      <c r="AV36" s="130"/>
    </row>
    <row r="37" spans="1:48" x14ac:dyDescent="0.3">
      <c r="A37" s="18" t="s">
        <v>1</v>
      </c>
      <c r="B37" s="66">
        <v>5517919</v>
      </c>
      <c r="C37" s="67">
        <v>5525292</v>
      </c>
      <c r="D37" s="68">
        <v>5533793</v>
      </c>
      <c r="E37" s="68">
        <v>5548241</v>
      </c>
      <c r="F37" s="81">
        <f t="shared" si="0"/>
        <v>5535775.333333333</v>
      </c>
      <c r="G37" s="60">
        <v>338440</v>
      </c>
      <c r="H37" s="61">
        <v>338440</v>
      </c>
      <c r="I37" s="61">
        <v>338440</v>
      </c>
      <c r="J37" s="73">
        <v>338440</v>
      </c>
      <c r="K37" s="88">
        <f t="shared" si="11"/>
        <v>338440</v>
      </c>
      <c r="L37" s="70">
        <f t="shared" si="12"/>
        <v>189981951170</v>
      </c>
      <c r="M37" s="71">
        <f t="shared" si="13"/>
        <v>192755336712</v>
      </c>
      <c r="N37" s="72">
        <f t="shared" si="14"/>
        <v>205558274778</v>
      </c>
      <c r="O37" s="72">
        <f t="shared" si="15"/>
        <v>218589598918</v>
      </c>
      <c r="P37" s="89">
        <f t="shared" si="1"/>
        <v>205634403469.33334</v>
      </c>
      <c r="Q37" s="60">
        <v>34430</v>
      </c>
      <c r="R37" s="61">
        <v>34886</v>
      </c>
      <c r="S37" s="62">
        <v>37146</v>
      </c>
      <c r="T37" s="62">
        <v>39398</v>
      </c>
      <c r="U37" s="86">
        <f t="shared" si="2"/>
        <v>37143.333333333336</v>
      </c>
      <c r="V37" s="60">
        <f t="shared" si="3"/>
        <v>37268.139268799998</v>
      </c>
      <c r="W37" s="61">
        <f t="shared" si="4"/>
        <v>37021.302287999999</v>
      </c>
      <c r="X37" s="62">
        <f t="shared" si="5"/>
        <v>38646.698400000001</v>
      </c>
      <c r="Y37" s="62">
        <f>T37*1.02</f>
        <v>40185.96</v>
      </c>
      <c r="Z37" s="87">
        <f t="shared" si="7"/>
        <v>38617.986895999995</v>
      </c>
      <c r="AA37" s="91">
        <f t="shared" si="8"/>
        <v>1.1995358201682109</v>
      </c>
      <c r="AB37" s="17">
        <f t="shared" si="16"/>
        <v>0</v>
      </c>
      <c r="AC37" s="16">
        <f t="shared" si="17"/>
        <v>0</v>
      </c>
      <c r="AD37" s="15">
        <f t="shared" si="18"/>
        <v>0</v>
      </c>
      <c r="AE37" s="14">
        <f t="shared" si="19"/>
        <v>0</v>
      </c>
      <c r="AF37" s="5">
        <f t="shared" si="20"/>
        <v>0</v>
      </c>
      <c r="AG37" s="155"/>
      <c r="AH37" s="11">
        <f t="shared" si="21"/>
        <v>0</v>
      </c>
      <c r="AI37" s="10">
        <f t="shared" si="22"/>
        <v>0</v>
      </c>
      <c r="AJ37" s="13">
        <f t="shared" si="23"/>
        <v>0</v>
      </c>
      <c r="AK37" s="12">
        <f t="shared" si="24"/>
        <v>0</v>
      </c>
      <c r="AL37" s="155"/>
      <c r="AM37" s="11">
        <f t="shared" si="25"/>
        <v>0</v>
      </c>
      <c r="AN37" s="10">
        <f t="shared" si="26"/>
        <v>0</v>
      </c>
      <c r="AO37" s="9">
        <f t="shared" si="27"/>
        <v>0</v>
      </c>
      <c r="AP37" s="8">
        <f t="shared" si="28"/>
        <v>0</v>
      </c>
      <c r="AQ37" s="7">
        <f t="shared" si="9"/>
        <v>0</v>
      </c>
      <c r="AR37" s="155"/>
      <c r="AS37" s="6">
        <f t="shared" si="29"/>
        <v>0</v>
      </c>
      <c r="AT37" s="5">
        <f t="shared" si="30"/>
        <v>0</v>
      </c>
      <c r="AU37" s="4">
        <f t="shared" si="10"/>
        <v>0</v>
      </c>
      <c r="AV37" s="3"/>
    </row>
    <row r="38" spans="1:48" x14ac:dyDescent="0.3">
      <c r="A38" s="18" t="s">
        <v>0</v>
      </c>
      <c r="B38" s="66">
        <v>10230185</v>
      </c>
      <c r="C38" s="67">
        <v>10327589</v>
      </c>
      <c r="D38" s="68">
        <v>10379295</v>
      </c>
      <c r="E38" s="68">
        <v>10452326</v>
      </c>
      <c r="F38" s="81">
        <f t="shared" si="0"/>
        <v>10386403.333333334</v>
      </c>
      <c r="G38" s="60">
        <v>438574</v>
      </c>
      <c r="H38" s="61">
        <v>438574</v>
      </c>
      <c r="I38" s="61">
        <v>438574</v>
      </c>
      <c r="J38" s="73">
        <v>438574</v>
      </c>
      <c r="K38" s="88">
        <f t="shared" si="11"/>
        <v>438574</v>
      </c>
      <c r="L38" s="70">
        <f t="shared" si="12"/>
        <v>392992556775</v>
      </c>
      <c r="M38" s="71">
        <f t="shared" si="13"/>
        <v>395071589606</v>
      </c>
      <c r="N38" s="72">
        <f t="shared" si="14"/>
        <v>432328774635</v>
      </c>
      <c r="O38" s="72">
        <f t="shared" si="15"/>
        <v>460048676564</v>
      </c>
      <c r="P38" s="89">
        <f t="shared" si="1"/>
        <v>429149680268.33331</v>
      </c>
      <c r="Q38" s="60">
        <v>38415</v>
      </c>
      <c r="R38" s="61">
        <v>38254</v>
      </c>
      <c r="S38" s="62">
        <v>41653</v>
      </c>
      <c r="T38" s="62">
        <v>44014</v>
      </c>
      <c r="U38" s="86">
        <f t="shared" si="2"/>
        <v>41307</v>
      </c>
      <c r="V38" s="60">
        <f t="shared" si="3"/>
        <v>41581.631426399996</v>
      </c>
      <c r="W38" s="61">
        <f t="shared" si="4"/>
        <v>40595.450831999995</v>
      </c>
      <c r="X38" s="62">
        <f t="shared" si="5"/>
        <v>43335.781199999998</v>
      </c>
      <c r="Y38" s="62">
        <f>T38*1.02</f>
        <v>44894.28</v>
      </c>
      <c r="Z38" s="87">
        <f t="shared" si="7"/>
        <v>42941.837344</v>
      </c>
      <c r="AA38" s="91">
        <f t="shared" si="8"/>
        <v>1.3338414614072054</v>
      </c>
      <c r="AB38" s="17">
        <f t="shared" si="16"/>
        <v>0</v>
      </c>
      <c r="AC38" s="16">
        <f t="shared" si="17"/>
        <v>0</v>
      </c>
      <c r="AD38" s="15">
        <f t="shared" si="18"/>
        <v>0</v>
      </c>
      <c r="AE38" s="14">
        <f t="shared" si="19"/>
        <v>0</v>
      </c>
      <c r="AF38" s="5">
        <f t="shared" si="20"/>
        <v>0</v>
      </c>
      <c r="AG38" s="155"/>
      <c r="AH38" s="11">
        <f t="shared" si="21"/>
        <v>0</v>
      </c>
      <c r="AI38" s="10">
        <f t="shared" si="22"/>
        <v>0</v>
      </c>
      <c r="AJ38" s="13">
        <f t="shared" si="23"/>
        <v>0</v>
      </c>
      <c r="AK38" s="12">
        <f t="shared" si="24"/>
        <v>0</v>
      </c>
      <c r="AL38" s="155"/>
      <c r="AM38" s="11">
        <f t="shared" si="25"/>
        <v>0</v>
      </c>
      <c r="AN38" s="10">
        <f t="shared" si="26"/>
        <v>0</v>
      </c>
      <c r="AO38" s="9">
        <f t="shared" si="27"/>
        <v>0</v>
      </c>
      <c r="AP38" s="8">
        <f t="shared" si="28"/>
        <v>0</v>
      </c>
      <c r="AQ38" s="7">
        <f t="shared" si="9"/>
        <v>0</v>
      </c>
      <c r="AR38" s="155"/>
      <c r="AS38" s="6">
        <f t="shared" si="29"/>
        <v>0</v>
      </c>
      <c r="AT38" s="5">
        <f t="shared" si="30"/>
        <v>0</v>
      </c>
      <c r="AU38" s="4">
        <f t="shared" si="10"/>
        <v>0</v>
      </c>
      <c r="AV38" s="3"/>
    </row>
    <row r="39" spans="1:48" x14ac:dyDescent="0.3">
      <c r="A39" s="55" t="s">
        <v>68</v>
      </c>
      <c r="B39" s="66">
        <v>41983564</v>
      </c>
      <c r="C39" s="66">
        <v>41732779</v>
      </c>
      <c r="D39" s="66">
        <v>41418717</v>
      </c>
      <c r="E39" s="66">
        <v>40997698</v>
      </c>
      <c r="F39" s="93">
        <v>41383064.666666664</v>
      </c>
      <c r="G39" s="60">
        <v>603628</v>
      </c>
      <c r="H39" s="60">
        <v>603628</v>
      </c>
      <c r="I39" s="60">
        <v>603628</v>
      </c>
      <c r="J39" s="60">
        <v>603628</v>
      </c>
      <c r="K39" s="94">
        <v>603628</v>
      </c>
      <c r="L39" s="70">
        <f t="shared" si="12"/>
        <v>397751135101.36987</v>
      </c>
      <c r="M39" s="70">
        <f t="shared" si="13"/>
        <v>427326851814.09399</v>
      </c>
      <c r="N39" s="70">
        <f t="shared" si="14"/>
        <v>456538493872.84766</v>
      </c>
      <c r="O39" s="70">
        <f t="shared" si="15"/>
        <v>430716991929.41174</v>
      </c>
      <c r="P39" s="89">
        <f t="shared" si="1"/>
        <v>438194112538.78448</v>
      </c>
      <c r="Q39" s="60">
        <v>9473.9726027397264</v>
      </c>
      <c r="R39" s="60">
        <v>10239.597315436242</v>
      </c>
      <c r="S39" s="60">
        <v>11022.51655629139</v>
      </c>
      <c r="T39" s="60">
        <v>10505.882352941177</v>
      </c>
      <c r="U39" s="86">
        <f t="shared" si="2"/>
        <v>10589.332074889602</v>
      </c>
      <c r="V39" s="60">
        <f t="shared" si="3"/>
        <v>10254.932628164384</v>
      </c>
      <c r="W39" s="60">
        <f>R39*1.02^4</f>
        <v>11083.669439677853</v>
      </c>
      <c r="X39" s="60">
        <f>S39*1.02^4</f>
        <v>11931.126404662251</v>
      </c>
      <c r="Y39" s="60">
        <f>T39*1.02^4</f>
        <v>11371.904928</v>
      </c>
      <c r="Z39" s="87">
        <f t="shared" si="7"/>
        <v>11462.233590780035</v>
      </c>
      <c r="AA39" s="91">
        <f t="shared" si="8"/>
        <v>0.35603512446942409</v>
      </c>
      <c r="AB39" s="17">
        <f t="shared" si="16"/>
        <v>1</v>
      </c>
      <c r="AC39" s="16">
        <f t="shared" si="17"/>
        <v>41383064.666666664</v>
      </c>
      <c r="AD39" s="15">
        <f t="shared" si="18"/>
        <v>603628</v>
      </c>
      <c r="AE39" s="14">
        <f t="shared" si="19"/>
        <v>438194112538.78448</v>
      </c>
      <c r="AF39" s="5">
        <f t="shared" si="20"/>
        <v>11462.233590780035</v>
      </c>
      <c r="AH39" s="11">
        <f t="shared" si="21"/>
        <v>0.21216981379605035</v>
      </c>
      <c r="AI39" s="10">
        <f t="shared" si="22"/>
        <v>0.2620328648461494</v>
      </c>
      <c r="AJ39" s="13">
        <f t="shared" si="23"/>
        <v>0</v>
      </c>
      <c r="AK39" s="12">
        <f t="shared" si="24"/>
        <v>0.23710133932109989</v>
      </c>
      <c r="AM39" s="11">
        <f t="shared" si="25"/>
        <v>0.52569439428120002</v>
      </c>
      <c r="AN39" s="10">
        <f t="shared" si="26"/>
        <v>0.47430560571879998</v>
      </c>
      <c r="AO39" s="9">
        <f t="shared" si="27"/>
        <v>0.15810186857293332</v>
      </c>
      <c r="AP39" s="8">
        <f t="shared" si="28"/>
        <v>0.27458750410891086</v>
      </c>
      <c r="AQ39" s="7">
        <f t="shared" si="9"/>
        <v>0.27680029055250732</v>
      </c>
      <c r="AS39" s="6">
        <f t="shared" si="29"/>
        <v>3395910544.8076496</v>
      </c>
      <c r="AT39" s="5">
        <f t="shared" si="30"/>
        <v>23771373813.653549</v>
      </c>
      <c r="AU39" s="4">
        <f t="shared" si="10"/>
        <v>0.38274391836243438</v>
      </c>
    </row>
  </sheetData>
  <mergeCells count="8">
    <mergeCell ref="AL10:AL38"/>
    <mergeCell ref="AR10:AR38"/>
    <mergeCell ref="B9:F9"/>
    <mergeCell ref="G9:K9"/>
    <mergeCell ref="L9:P9"/>
    <mergeCell ref="Q9:U9"/>
    <mergeCell ref="V9:Z9"/>
    <mergeCell ref="AG10:AG38"/>
  </mergeCells>
  <conditionalFormatting sqref="AJ12:AJ39">
    <cfRule type="cellIs" dxfId="3" priority="2" operator="greaterThan">
      <formula>0</formula>
    </cfRule>
  </conditionalFormatting>
  <conditionalFormatting sqref="AB11:AB39">
    <cfRule type="cellIs" dxfId="2" priority="1" operator="equal">
      <formula>1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FA0B9-E318-4C1D-934F-2F7019D4ED77}">
  <dimension ref="A1:AV44"/>
  <sheetViews>
    <sheetView tabSelected="1" zoomScale="80" zoomScaleNormal="80" workbookViewId="0">
      <pane xSplit="1" ySplit="10" topLeftCell="B20" activePane="bottomRight" state="frozen"/>
      <selection activeCell="AC4" sqref="AC4"/>
      <selection pane="topRight" activeCell="AC4" sqref="AC4"/>
      <selection pane="bottomLeft" activeCell="AC4" sqref="AC4"/>
      <selection pane="bottomRight" activeCell="B47" sqref="B47"/>
    </sheetView>
  </sheetViews>
  <sheetFormatPr defaultColWidth="9" defaultRowHeight="16.5" x14ac:dyDescent="0.3"/>
  <cols>
    <col min="1" max="1" width="22.42578125" style="1" customWidth="1"/>
    <col min="2" max="2" width="11.140625" style="1" customWidth="1"/>
    <col min="3" max="3" width="10.42578125" style="1" customWidth="1"/>
    <col min="4" max="4" width="10.5703125" style="1" customWidth="1"/>
    <col min="5" max="5" width="10.85546875" style="1" customWidth="1"/>
    <col min="6" max="6" width="12" style="1" customWidth="1"/>
    <col min="7" max="7" width="11.85546875" style="1" customWidth="1"/>
    <col min="8" max="9" width="12.42578125" style="1" customWidth="1"/>
    <col min="10" max="10" width="12.7109375" style="1" customWidth="1"/>
    <col min="11" max="11" width="11.5703125" style="1" customWidth="1"/>
    <col min="12" max="12" width="9.42578125" style="1" customWidth="1"/>
    <col min="13" max="13" width="8.5703125" style="1" customWidth="1"/>
    <col min="14" max="14" width="9.140625" style="1" customWidth="1"/>
    <col min="15" max="16" width="10.85546875" style="1" customWidth="1"/>
    <col min="17" max="17" width="10" style="1" customWidth="1"/>
    <col min="18" max="26" width="10.85546875" style="1" customWidth="1"/>
    <col min="27" max="27" width="11" style="1" customWidth="1"/>
    <col min="28" max="28" width="12.140625" style="1" bestFit="1" customWidth="1"/>
    <col min="29" max="29" width="10.85546875" style="1" customWidth="1"/>
    <col min="30" max="30" width="19.7109375" style="1" customWidth="1"/>
    <col min="31" max="31" width="16.28515625" style="1" customWidth="1"/>
    <col min="32" max="32" width="13.5703125" style="1" customWidth="1"/>
    <col min="33" max="33" width="4.85546875" style="1" customWidth="1"/>
    <col min="34" max="37" width="10.85546875" style="1" customWidth="1"/>
    <col min="38" max="38" width="4.85546875" style="1" customWidth="1"/>
    <col min="39" max="43" width="10.85546875" style="1" customWidth="1"/>
    <col min="44" max="44" width="4.85546875" style="1" customWidth="1"/>
    <col min="45" max="45" width="18.140625" style="1" customWidth="1"/>
    <col min="46" max="46" width="17.5703125" style="1" customWidth="1"/>
    <col min="47" max="16384" width="9" style="1"/>
  </cols>
  <sheetData>
    <row r="1" spans="1:48" x14ac:dyDescent="0.3">
      <c r="A1" s="19" t="s">
        <v>62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</row>
    <row r="2" spans="1:48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48" x14ac:dyDescent="0.3">
      <c r="A3" s="19" t="s">
        <v>61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" t="s">
        <v>60</v>
      </c>
      <c r="AD3" s="52">
        <v>0.9</v>
      </c>
    </row>
    <row r="4" spans="1:48" x14ac:dyDescent="0.3">
      <c r="AA4" s="1" t="s">
        <v>59</v>
      </c>
      <c r="AD4" s="51">
        <v>62.9</v>
      </c>
    </row>
    <row r="5" spans="1:48" x14ac:dyDescent="0.3">
      <c r="AA5" s="1" t="s">
        <v>58</v>
      </c>
      <c r="AD5" s="50">
        <f>AC11/1000</f>
        <v>162119.00433333335</v>
      </c>
    </row>
    <row r="6" spans="1:48" ht="17.25" thickBot="1" x14ac:dyDescent="0.35">
      <c r="AA6" s="1" t="s">
        <v>57</v>
      </c>
      <c r="AD6" s="49">
        <f>AD5*1000*AD4</f>
        <v>10197285372.566668</v>
      </c>
    </row>
    <row r="7" spans="1:48" ht="17.25" hidden="1" thickBot="1" x14ac:dyDescent="0.35"/>
    <row r="8" spans="1:48" ht="17.25" hidden="1" thickBot="1" x14ac:dyDescent="0.35"/>
    <row r="9" spans="1:48" ht="17.25" thickBot="1" x14ac:dyDescent="0.35">
      <c r="B9" s="156" t="s">
        <v>56</v>
      </c>
      <c r="C9" s="157"/>
      <c r="D9" s="157"/>
      <c r="E9" s="157"/>
      <c r="F9" s="158"/>
      <c r="G9" s="156" t="s">
        <v>55</v>
      </c>
      <c r="H9" s="157"/>
      <c r="I9" s="157"/>
      <c r="J9" s="157"/>
      <c r="K9" s="158"/>
      <c r="L9" s="156" t="s">
        <v>54</v>
      </c>
      <c r="M9" s="157"/>
      <c r="N9" s="157"/>
      <c r="O9" s="157"/>
      <c r="P9" s="158"/>
      <c r="Q9" s="156" t="s">
        <v>53</v>
      </c>
      <c r="R9" s="157"/>
      <c r="S9" s="157"/>
      <c r="T9" s="157"/>
      <c r="U9" s="158"/>
      <c r="V9" s="156" t="s">
        <v>52</v>
      </c>
      <c r="W9" s="157"/>
      <c r="X9" s="157"/>
      <c r="Y9" s="157"/>
      <c r="Z9" s="158"/>
    </row>
    <row r="10" spans="1:48" ht="50.25" customHeight="1" thickBot="1" x14ac:dyDescent="0.35">
      <c r="A10" s="48" t="s">
        <v>51</v>
      </c>
      <c r="B10" s="47">
        <v>2019</v>
      </c>
      <c r="C10" s="46">
        <v>2020</v>
      </c>
      <c r="D10" s="45">
        <v>2021</v>
      </c>
      <c r="E10" s="45">
        <v>2022</v>
      </c>
      <c r="F10" s="44" t="s">
        <v>50</v>
      </c>
      <c r="G10" s="151">
        <v>2019</v>
      </c>
      <c r="H10" s="152">
        <v>2020</v>
      </c>
      <c r="I10" s="153">
        <v>2021</v>
      </c>
      <c r="J10" s="153">
        <v>2022</v>
      </c>
      <c r="K10" s="44" t="s">
        <v>49</v>
      </c>
      <c r="L10" s="47">
        <v>2019</v>
      </c>
      <c r="M10" s="46">
        <v>2020</v>
      </c>
      <c r="N10" s="45">
        <v>2021</v>
      </c>
      <c r="O10" s="45">
        <v>2022</v>
      </c>
      <c r="P10" s="44" t="s">
        <v>48</v>
      </c>
      <c r="Q10" s="47">
        <v>2019</v>
      </c>
      <c r="R10" s="46">
        <v>2020</v>
      </c>
      <c r="S10" s="45">
        <v>2021</v>
      </c>
      <c r="T10" s="45">
        <v>2022</v>
      </c>
      <c r="U10" s="44" t="s">
        <v>42</v>
      </c>
      <c r="V10" s="47">
        <v>2019</v>
      </c>
      <c r="W10" s="46">
        <v>2020</v>
      </c>
      <c r="X10" s="45">
        <v>2021</v>
      </c>
      <c r="Y10" s="45">
        <v>2022</v>
      </c>
      <c r="Z10" s="44" t="s">
        <v>42</v>
      </c>
      <c r="AA10" s="44" t="s">
        <v>47</v>
      </c>
      <c r="AB10" s="40" t="s">
        <v>46</v>
      </c>
      <c r="AC10" s="39" t="s">
        <v>45</v>
      </c>
      <c r="AD10" s="39" t="s">
        <v>44</v>
      </c>
      <c r="AE10" s="42" t="s">
        <v>43</v>
      </c>
      <c r="AF10" s="34" t="s">
        <v>42</v>
      </c>
      <c r="AG10" s="154" t="s">
        <v>41</v>
      </c>
      <c r="AH10" s="35" t="s">
        <v>40</v>
      </c>
      <c r="AI10" s="43" t="s">
        <v>39</v>
      </c>
      <c r="AJ10" s="42" t="s">
        <v>38</v>
      </c>
      <c r="AK10" s="41" t="s">
        <v>37</v>
      </c>
      <c r="AL10" s="154" t="s">
        <v>36</v>
      </c>
      <c r="AM10" s="40" t="s">
        <v>35</v>
      </c>
      <c r="AN10" s="39" t="s">
        <v>34</v>
      </c>
      <c r="AO10" s="38" t="s">
        <v>33</v>
      </c>
      <c r="AP10" s="37" t="s">
        <v>32</v>
      </c>
      <c r="AQ10" s="36" t="s">
        <v>31</v>
      </c>
      <c r="AR10" s="154" t="s">
        <v>30</v>
      </c>
      <c r="AS10" s="35" t="s">
        <v>29</v>
      </c>
      <c r="AT10" s="34" t="s">
        <v>28</v>
      </c>
    </row>
    <row r="11" spans="1:48" s="19" customFormat="1" ht="16.5" customHeight="1" x14ac:dyDescent="0.3">
      <c r="A11" s="33" t="s">
        <v>27</v>
      </c>
      <c r="B11" s="63">
        <f>SUM(B12:B44)</f>
        <v>504005698</v>
      </c>
      <c r="C11" s="63">
        <f>SUM(C12:C44)</f>
        <v>504537167</v>
      </c>
      <c r="D11" s="63">
        <f>SUM(D12:D44)</f>
        <v>502953094</v>
      </c>
      <c r="E11" s="63">
        <f>SUM(E12:E44)</f>
        <v>502114566</v>
      </c>
      <c r="F11" s="149">
        <f t="shared" ref="F11:F38" si="0">AVERAGE(C11:E11)</f>
        <v>503201609</v>
      </c>
      <c r="G11" s="141">
        <f>SUM(G12:G44)</f>
        <v>5015461.9000000004</v>
      </c>
      <c r="H11" s="141">
        <f>SUM(H12:H44)</f>
        <v>5015461.9000000004</v>
      </c>
      <c r="I11" s="141">
        <f>SUM(I12:I44)</f>
        <v>5015461.9000000004</v>
      </c>
      <c r="J11" s="141">
        <f>SUM(J12:J44)</f>
        <v>5015461.9000000004</v>
      </c>
      <c r="K11" s="150">
        <f>AVERAGE(G11:J11)</f>
        <v>5015461.9000000004</v>
      </c>
      <c r="L11" s="57">
        <f>SUM(L12:L44)</f>
        <v>14614197809513.77</v>
      </c>
      <c r="M11" s="57">
        <f>SUM(M12:M44)</f>
        <v>14054363197046.34</v>
      </c>
      <c r="N11" s="57">
        <f>SUM(N12:N44)</f>
        <v>15346138740377.268</v>
      </c>
      <c r="O11" s="57">
        <f>SUM(O12:O44)</f>
        <v>16485294713164.348</v>
      </c>
      <c r="P11" s="89">
        <f t="shared" ref="P11:P44" si="1">AVERAGE(M11:O11)</f>
        <v>15295265550195.984</v>
      </c>
      <c r="Q11" s="60">
        <f>L11/B11</f>
        <v>28996.096408246896</v>
      </c>
      <c r="R11" s="60">
        <f>M11/C11</f>
        <v>27855.952180122222</v>
      </c>
      <c r="S11" s="60">
        <f>N11/D11</f>
        <v>30512.067473984498</v>
      </c>
      <c r="T11" s="60">
        <f>O11/E11</f>
        <v>32831.739665493689</v>
      </c>
      <c r="U11" s="86">
        <f t="shared" ref="U11:U44" si="2">AVERAGE(R11:T11)</f>
        <v>30399.919773200138</v>
      </c>
      <c r="V11" s="60">
        <f t="shared" ref="V11:V44" si="3">Q11*1.02^4</f>
        <v>31386.307266746928</v>
      </c>
      <c r="W11" s="61">
        <f t="shared" ref="W11:W44" si="4">R11*1.02^3</f>
        <v>29560.95930116314</v>
      </c>
      <c r="X11" s="62">
        <f t="shared" ref="X11:X44" si="5">S11*1.02^2</f>
        <v>31744.754999933473</v>
      </c>
      <c r="Y11" s="62">
        <f t="shared" ref="Y11:Y35" si="6">T11*1.02</f>
        <v>33488.374458803562</v>
      </c>
      <c r="Z11" s="86">
        <f t="shared" ref="Z11:Z44" si="7">AVERAGE(W11:Y11)</f>
        <v>31598.029586633391</v>
      </c>
      <c r="AA11" s="90">
        <f t="shared" ref="AA11:AA44" si="8">Z11/$Z$11</f>
        <v>1</v>
      </c>
      <c r="AB11" s="32"/>
      <c r="AC11" s="31">
        <f>SUM(AC12:AC44)</f>
        <v>162119004.33333334</v>
      </c>
      <c r="AD11" s="30">
        <f>SUM(AD12:AD44)</f>
        <v>1949391.9</v>
      </c>
      <c r="AE11" s="29">
        <f>SUM(AE12:AE44)</f>
        <v>3092312563887.6523</v>
      </c>
      <c r="AF11" s="54">
        <f>AE11*1000000000/(AC11*1000)</f>
        <v>19074337253.697533</v>
      </c>
      <c r="AG11" s="155"/>
      <c r="AH11" s="26">
        <f>SUM(AH12:AH44)</f>
        <v>1</v>
      </c>
      <c r="AI11" s="25">
        <f>SUM(AI12:AI44)</f>
        <v>1</v>
      </c>
      <c r="AJ11" s="24"/>
      <c r="AK11" s="27">
        <f>SUM(AK12:AK44)</f>
        <v>1</v>
      </c>
      <c r="AL11" s="155"/>
      <c r="AM11" s="26"/>
      <c r="AN11" s="25"/>
      <c r="AO11" s="24"/>
      <c r="AP11" s="23">
        <f>SUM(AP12:AP44)</f>
        <v>1.3333329948326997</v>
      </c>
      <c r="AQ11" s="22">
        <f t="shared" ref="AQ11:AQ44" si="9">AP11/$AP$11</f>
        <v>1</v>
      </c>
      <c r="AR11" s="155"/>
      <c r="AS11" s="21">
        <f>AD6</f>
        <v>10197285372.566668</v>
      </c>
      <c r="AT11" s="20">
        <f>SUM(AT12:AT44)</f>
        <v>71380997607.96669</v>
      </c>
      <c r="AU11" s="4">
        <f t="shared" ref="AU11:AU44" si="10">AT11/$AT$11</f>
        <v>1</v>
      </c>
    </row>
    <row r="12" spans="1:48" x14ac:dyDescent="0.3">
      <c r="A12" s="18" t="s">
        <v>26</v>
      </c>
      <c r="B12" s="66">
        <v>11455519</v>
      </c>
      <c r="C12" s="67">
        <v>11522440</v>
      </c>
      <c r="D12" s="68">
        <v>11554767</v>
      </c>
      <c r="E12" s="69">
        <v>11617623</v>
      </c>
      <c r="F12" s="81">
        <f t="shared" si="0"/>
        <v>11564943.333333334</v>
      </c>
      <c r="G12" s="60">
        <v>30528</v>
      </c>
      <c r="H12" s="61">
        <v>30528</v>
      </c>
      <c r="I12" s="61">
        <v>30528</v>
      </c>
      <c r="J12" s="62">
        <v>30528</v>
      </c>
      <c r="K12" s="87">
        <f t="shared" ref="K12:K38" si="11">AVERAGE(H12:J12)</f>
        <v>30528</v>
      </c>
      <c r="L12" s="70">
        <f t="shared" ref="L12:L43" si="12">Q12*B12</f>
        <v>426729538269</v>
      </c>
      <c r="M12" s="71">
        <f t="shared" ref="M12:M43" si="13">R12*C12</f>
        <v>415015243920</v>
      </c>
      <c r="N12" s="72">
        <f t="shared" ref="N12:N43" si="14">S12*D12</f>
        <v>458377606890</v>
      </c>
      <c r="O12" s="72">
        <f t="shared" ref="O12:O43" si="15">T12*E12</f>
        <v>501021609498</v>
      </c>
      <c r="P12" s="89">
        <f t="shared" si="1"/>
        <v>458138153436</v>
      </c>
      <c r="Q12" s="60">
        <v>37251</v>
      </c>
      <c r="R12" s="61">
        <v>36018</v>
      </c>
      <c r="S12" s="62">
        <v>39670</v>
      </c>
      <c r="T12" s="62">
        <v>43126</v>
      </c>
      <c r="U12" s="86">
        <f t="shared" si="2"/>
        <v>39604.666666666664</v>
      </c>
      <c r="V12" s="60">
        <f t="shared" si="3"/>
        <v>40321.68039216</v>
      </c>
      <c r="W12" s="61">
        <f t="shared" si="4"/>
        <v>38222.589743999997</v>
      </c>
      <c r="X12" s="62">
        <f t="shared" si="5"/>
        <v>41272.667999999998</v>
      </c>
      <c r="Y12" s="62">
        <f t="shared" si="6"/>
        <v>43988.520000000004</v>
      </c>
      <c r="Z12" s="87">
        <f t="shared" si="7"/>
        <v>41161.259248000002</v>
      </c>
      <c r="AA12" s="91">
        <f t="shared" si="8"/>
        <v>1.3026527219093451</v>
      </c>
      <c r="AB12" s="17">
        <f t="shared" ref="AB12:AB44" si="16">IF(AA12&lt;$AD$3,1,0)</f>
        <v>0</v>
      </c>
      <c r="AC12" s="16">
        <f t="shared" ref="AC12:AC44" si="17">AB12*F12</f>
        <v>0</v>
      </c>
      <c r="AD12" s="15">
        <f t="shared" ref="AD12:AD44" si="18">AB12*K12</f>
        <v>0</v>
      </c>
      <c r="AE12" s="14">
        <f t="shared" ref="AE12:AE44" si="19">AB12*P12</f>
        <v>0</v>
      </c>
      <c r="AF12" s="5">
        <f t="shared" ref="AF12:AF44" si="20">AB12*Z12</f>
        <v>0</v>
      </c>
      <c r="AG12" s="155"/>
      <c r="AH12" s="11">
        <f t="shared" ref="AH12:AH44" si="21">AC12/$AC$11</f>
        <v>0</v>
      </c>
      <c r="AI12" s="10">
        <f t="shared" ref="AI12:AI44" si="22">AD12/$AD$11</f>
        <v>0</v>
      </c>
      <c r="AJ12" s="13">
        <f t="shared" ref="AJ12:AJ44" si="23">IF(AI12&gt;0,IF(AH12/AI12&gt;5,1,0),0)</f>
        <v>0</v>
      </c>
      <c r="AK12" s="12">
        <f t="shared" ref="AK12:AK44" si="24">IF(AI12&gt;0,IF(AH12/AI12&gt;5,AH12,(AH12+AI12)/2),0)</f>
        <v>0</v>
      </c>
      <c r="AL12" s="155"/>
      <c r="AM12" s="11">
        <f t="shared" ref="AM12:AM44" si="25">AB12*AF12/$AF$11</f>
        <v>0</v>
      </c>
      <c r="AN12" s="10">
        <f t="shared" ref="AN12:AN44" si="26">AB12*(1-AM12)</f>
        <v>0</v>
      </c>
      <c r="AO12" s="9">
        <f t="shared" ref="AO12:AO44" si="27">1/3*AN12</f>
        <v>0</v>
      </c>
      <c r="AP12" s="8">
        <f t="shared" ref="AP12:AP44" si="28">AK12+AO12*AK12</f>
        <v>0</v>
      </c>
      <c r="AQ12" s="7">
        <f t="shared" si="9"/>
        <v>0</v>
      </c>
      <c r="AR12" s="155"/>
      <c r="AS12" s="6">
        <f t="shared" ref="AS12:AS44" si="29">AQ12*$AD$6</f>
        <v>0</v>
      </c>
      <c r="AT12" s="5">
        <f t="shared" ref="AT12:AT44" si="30">7*AS12</f>
        <v>0</v>
      </c>
      <c r="AU12" s="4">
        <f t="shared" si="10"/>
        <v>0</v>
      </c>
      <c r="AV12" s="3"/>
    </row>
    <row r="13" spans="1:48" x14ac:dyDescent="0.3">
      <c r="A13" s="18" t="s">
        <v>25</v>
      </c>
      <c r="B13" s="66">
        <v>6664177</v>
      </c>
      <c r="C13" s="67">
        <v>6569275</v>
      </c>
      <c r="D13" s="68">
        <v>6532117</v>
      </c>
      <c r="E13" s="68">
        <v>6482484</v>
      </c>
      <c r="F13" s="81">
        <f t="shared" si="0"/>
        <v>6527958.666666667</v>
      </c>
      <c r="G13" s="60">
        <v>110370</v>
      </c>
      <c r="H13" s="61">
        <v>110370</v>
      </c>
      <c r="I13" s="61">
        <v>110370</v>
      </c>
      <c r="J13" s="62">
        <v>110370</v>
      </c>
      <c r="K13" s="87">
        <f t="shared" si="11"/>
        <v>110370</v>
      </c>
      <c r="L13" s="70">
        <f t="shared" si="12"/>
        <v>107713092851</v>
      </c>
      <c r="M13" s="71">
        <f t="shared" si="13"/>
        <v>104451472500</v>
      </c>
      <c r="N13" s="72">
        <f t="shared" si="14"/>
        <v>116637481152</v>
      </c>
      <c r="O13" s="72">
        <f t="shared" si="15"/>
        <v>138329726076</v>
      </c>
      <c r="P13" s="89">
        <f t="shared" si="1"/>
        <v>119806226576</v>
      </c>
      <c r="Q13" s="60">
        <v>16163</v>
      </c>
      <c r="R13" s="61">
        <v>15900</v>
      </c>
      <c r="S13" s="62">
        <v>17856</v>
      </c>
      <c r="T13" s="62">
        <v>21339</v>
      </c>
      <c r="U13" s="86">
        <f t="shared" si="2"/>
        <v>18365</v>
      </c>
      <c r="V13" s="60">
        <f t="shared" si="3"/>
        <v>17495.351002079999</v>
      </c>
      <c r="W13" s="61">
        <f t="shared" si="4"/>
        <v>16873.207199999997</v>
      </c>
      <c r="X13" s="62">
        <f t="shared" si="5"/>
        <v>18577.382399999999</v>
      </c>
      <c r="Y13" s="62">
        <f t="shared" si="6"/>
        <v>21765.78</v>
      </c>
      <c r="Z13" s="87">
        <f t="shared" si="7"/>
        <v>19072.123199999998</v>
      </c>
      <c r="AA13" s="91">
        <f t="shared" si="8"/>
        <v>0.60358583903813723</v>
      </c>
      <c r="AB13" s="17">
        <f t="shared" si="16"/>
        <v>1</v>
      </c>
      <c r="AC13" s="16">
        <f t="shared" si="17"/>
        <v>6527958.666666667</v>
      </c>
      <c r="AD13" s="15">
        <f t="shared" si="18"/>
        <v>110370</v>
      </c>
      <c r="AE13" s="14">
        <f t="shared" si="19"/>
        <v>119806226576</v>
      </c>
      <c r="AF13" s="5">
        <f t="shared" si="20"/>
        <v>19072.123199999998</v>
      </c>
      <c r="AG13" s="155"/>
      <c r="AH13" s="11">
        <f t="shared" si="21"/>
        <v>4.0266461624970953E-2</v>
      </c>
      <c r="AI13" s="10">
        <f t="shared" si="22"/>
        <v>5.6617655998262843E-2</v>
      </c>
      <c r="AJ13" s="13">
        <f t="shared" si="23"/>
        <v>0</v>
      </c>
      <c r="AK13" s="12">
        <f t="shared" si="24"/>
        <v>4.8442058811616895E-2</v>
      </c>
      <c r="AL13" s="155"/>
      <c r="AM13" s="11">
        <f t="shared" si="25"/>
        <v>9.9988392499995741E-7</v>
      </c>
      <c r="AN13" s="10">
        <f t="shared" si="26"/>
        <v>0.99999900011607501</v>
      </c>
      <c r="AO13" s="9">
        <f t="shared" si="27"/>
        <v>0.33333300003869165</v>
      </c>
      <c r="AP13" s="8">
        <f t="shared" si="28"/>
        <v>6.4589395603343897E-2</v>
      </c>
      <c r="AQ13" s="7">
        <f t="shared" si="9"/>
        <v>4.8442059000758673E-2</v>
      </c>
      <c r="AR13" s="155"/>
      <c r="AS13" s="6">
        <f t="shared" si="29"/>
        <v>493977499.66544789</v>
      </c>
      <c r="AT13" s="5">
        <f t="shared" si="30"/>
        <v>3457842497.6581354</v>
      </c>
      <c r="AU13" s="4">
        <f t="shared" si="10"/>
        <v>4.8442059000758667E-2</v>
      </c>
      <c r="AV13" s="3"/>
    </row>
    <row r="14" spans="1:48" x14ac:dyDescent="0.3">
      <c r="A14" s="18" t="s">
        <v>24</v>
      </c>
      <c r="B14" s="66">
        <v>10649800</v>
      </c>
      <c r="C14" s="67">
        <v>10693939</v>
      </c>
      <c r="D14" s="68">
        <v>10494836</v>
      </c>
      <c r="E14" s="68">
        <v>10516707</v>
      </c>
      <c r="F14" s="81">
        <f t="shared" si="0"/>
        <v>10568494</v>
      </c>
      <c r="G14" s="60">
        <v>78868</v>
      </c>
      <c r="H14" s="61">
        <v>78868</v>
      </c>
      <c r="I14" s="61">
        <v>78868</v>
      </c>
      <c r="J14" s="62">
        <v>78868</v>
      </c>
      <c r="K14" s="87">
        <f t="shared" si="11"/>
        <v>78868</v>
      </c>
      <c r="L14" s="70">
        <f t="shared" si="12"/>
        <v>292550006000</v>
      </c>
      <c r="M14" s="71">
        <f t="shared" si="13"/>
        <v>285442619788</v>
      </c>
      <c r="N14" s="72">
        <f t="shared" si="14"/>
        <v>302671070240</v>
      </c>
      <c r="O14" s="72">
        <f t="shared" si="15"/>
        <v>321800717493</v>
      </c>
      <c r="P14" s="89">
        <f t="shared" si="1"/>
        <v>303304802507</v>
      </c>
      <c r="Q14" s="60">
        <v>27470</v>
      </c>
      <c r="R14" s="61">
        <v>26692</v>
      </c>
      <c r="S14" s="62">
        <v>28840</v>
      </c>
      <c r="T14" s="62">
        <v>30599</v>
      </c>
      <c r="U14" s="86">
        <f t="shared" si="2"/>
        <v>28710.333333333332</v>
      </c>
      <c r="V14" s="60">
        <f t="shared" si="3"/>
        <v>29734.4114352</v>
      </c>
      <c r="W14" s="61">
        <f t="shared" si="4"/>
        <v>28325.763935999999</v>
      </c>
      <c r="X14" s="62">
        <f t="shared" si="5"/>
        <v>30005.135999999999</v>
      </c>
      <c r="Y14" s="62">
        <f t="shared" si="6"/>
        <v>31210.98</v>
      </c>
      <c r="Z14" s="87">
        <f t="shared" si="7"/>
        <v>29847.293311999998</v>
      </c>
      <c r="AA14" s="91">
        <f t="shared" si="8"/>
        <v>0.94459349847010743</v>
      </c>
      <c r="AB14" s="17">
        <f t="shared" si="16"/>
        <v>0</v>
      </c>
      <c r="AC14" s="16">
        <f t="shared" si="17"/>
        <v>0</v>
      </c>
      <c r="AD14" s="15">
        <f t="shared" si="18"/>
        <v>0</v>
      </c>
      <c r="AE14" s="14">
        <f t="shared" si="19"/>
        <v>0</v>
      </c>
      <c r="AF14" s="5">
        <f t="shared" si="20"/>
        <v>0</v>
      </c>
      <c r="AG14" s="155"/>
      <c r="AH14" s="11">
        <f t="shared" si="21"/>
        <v>0</v>
      </c>
      <c r="AI14" s="10">
        <f t="shared" si="22"/>
        <v>0</v>
      </c>
      <c r="AJ14" s="13">
        <f t="shared" si="23"/>
        <v>0</v>
      </c>
      <c r="AK14" s="12">
        <f t="shared" si="24"/>
        <v>0</v>
      </c>
      <c r="AL14" s="155"/>
      <c r="AM14" s="11">
        <f t="shared" si="25"/>
        <v>0</v>
      </c>
      <c r="AN14" s="10">
        <f t="shared" si="26"/>
        <v>0</v>
      </c>
      <c r="AO14" s="9">
        <f t="shared" si="27"/>
        <v>0</v>
      </c>
      <c r="AP14" s="8">
        <f t="shared" si="28"/>
        <v>0</v>
      </c>
      <c r="AQ14" s="7">
        <f t="shared" si="9"/>
        <v>0</v>
      </c>
      <c r="AR14" s="155"/>
      <c r="AS14" s="6">
        <f t="shared" si="29"/>
        <v>0</v>
      </c>
      <c r="AT14" s="5">
        <f t="shared" si="30"/>
        <v>0</v>
      </c>
      <c r="AU14" s="4">
        <f t="shared" si="10"/>
        <v>0</v>
      </c>
      <c r="AV14" s="3"/>
    </row>
    <row r="15" spans="1:48" x14ac:dyDescent="0.3">
      <c r="A15" s="18" t="s">
        <v>23</v>
      </c>
      <c r="B15" s="66">
        <v>5806081</v>
      </c>
      <c r="C15" s="67">
        <v>5822763</v>
      </c>
      <c r="D15" s="68">
        <v>5840045</v>
      </c>
      <c r="E15" s="68">
        <v>5873420</v>
      </c>
      <c r="F15" s="81">
        <f t="shared" si="0"/>
        <v>5845409.333333333</v>
      </c>
      <c r="G15" s="60">
        <v>42924</v>
      </c>
      <c r="H15" s="61">
        <v>42924</v>
      </c>
      <c r="I15" s="61">
        <v>42924</v>
      </c>
      <c r="J15" s="62">
        <v>42924</v>
      </c>
      <c r="K15" s="87">
        <f t="shared" si="11"/>
        <v>42924</v>
      </c>
      <c r="L15" s="70">
        <f t="shared" si="12"/>
        <v>237399039928</v>
      </c>
      <c r="M15" s="71">
        <f t="shared" si="13"/>
        <v>241574791344</v>
      </c>
      <c r="N15" s="72">
        <f t="shared" si="14"/>
        <v>269290314995</v>
      </c>
      <c r="O15" s="72">
        <f t="shared" si="15"/>
        <v>294998392920</v>
      </c>
      <c r="P15" s="89">
        <f t="shared" si="1"/>
        <v>268621166419.66666</v>
      </c>
      <c r="Q15" s="60">
        <v>40888</v>
      </c>
      <c r="R15" s="61">
        <v>41488</v>
      </c>
      <c r="S15" s="62">
        <v>46111</v>
      </c>
      <c r="T15" s="62">
        <v>50226</v>
      </c>
      <c r="U15" s="86">
        <f t="shared" si="2"/>
        <v>45941.666666666664</v>
      </c>
      <c r="V15" s="60">
        <f t="shared" si="3"/>
        <v>44258.486158079999</v>
      </c>
      <c r="W15" s="61">
        <f t="shared" si="4"/>
        <v>44027.397504</v>
      </c>
      <c r="X15" s="62">
        <f t="shared" si="5"/>
        <v>47973.884400000003</v>
      </c>
      <c r="Y15" s="62">
        <f t="shared" si="6"/>
        <v>51230.520000000004</v>
      </c>
      <c r="Z15" s="87">
        <f t="shared" si="7"/>
        <v>47743.933967999998</v>
      </c>
      <c r="AA15" s="91">
        <f t="shared" si="8"/>
        <v>1.5109782031534222</v>
      </c>
      <c r="AB15" s="17">
        <f t="shared" si="16"/>
        <v>0</v>
      </c>
      <c r="AC15" s="16">
        <f t="shared" si="17"/>
        <v>0</v>
      </c>
      <c r="AD15" s="15">
        <f t="shared" si="18"/>
        <v>0</v>
      </c>
      <c r="AE15" s="14">
        <f t="shared" si="19"/>
        <v>0</v>
      </c>
      <c r="AF15" s="5">
        <f t="shared" si="20"/>
        <v>0</v>
      </c>
      <c r="AG15" s="155"/>
      <c r="AH15" s="11">
        <f t="shared" si="21"/>
        <v>0</v>
      </c>
      <c r="AI15" s="10">
        <f t="shared" si="22"/>
        <v>0</v>
      </c>
      <c r="AJ15" s="13">
        <f t="shared" si="23"/>
        <v>0</v>
      </c>
      <c r="AK15" s="12">
        <f t="shared" si="24"/>
        <v>0</v>
      </c>
      <c r="AL15" s="155"/>
      <c r="AM15" s="11">
        <f t="shared" si="25"/>
        <v>0</v>
      </c>
      <c r="AN15" s="10">
        <f t="shared" si="26"/>
        <v>0</v>
      </c>
      <c r="AO15" s="9">
        <f t="shared" si="27"/>
        <v>0</v>
      </c>
      <c r="AP15" s="8">
        <f t="shared" si="28"/>
        <v>0</v>
      </c>
      <c r="AQ15" s="7">
        <f t="shared" si="9"/>
        <v>0</v>
      </c>
      <c r="AR15" s="155"/>
      <c r="AS15" s="6">
        <f t="shared" si="29"/>
        <v>0</v>
      </c>
      <c r="AT15" s="5">
        <f t="shared" si="30"/>
        <v>0</v>
      </c>
      <c r="AU15" s="4">
        <f t="shared" si="10"/>
        <v>0</v>
      </c>
      <c r="AV15" s="3"/>
    </row>
    <row r="16" spans="1:48" x14ac:dyDescent="0.3">
      <c r="A16" s="18" t="s">
        <v>22</v>
      </c>
      <c r="B16" s="66">
        <v>83019213</v>
      </c>
      <c r="C16" s="67">
        <v>83166711</v>
      </c>
      <c r="D16" s="68">
        <v>83155031</v>
      </c>
      <c r="E16" s="68">
        <v>83237124</v>
      </c>
      <c r="F16" s="81">
        <f t="shared" si="0"/>
        <v>83186288.666666672</v>
      </c>
      <c r="G16" s="60">
        <v>357376</v>
      </c>
      <c r="H16" s="61">
        <v>357376</v>
      </c>
      <c r="I16" s="61">
        <v>357376</v>
      </c>
      <c r="J16" s="62">
        <v>357376</v>
      </c>
      <c r="K16" s="87">
        <f t="shared" si="11"/>
        <v>357376</v>
      </c>
      <c r="L16" s="70">
        <f t="shared" si="12"/>
        <v>3267221127615</v>
      </c>
      <c r="M16" s="71">
        <f t="shared" si="13"/>
        <v>3166572521325</v>
      </c>
      <c r="N16" s="72">
        <f t="shared" si="14"/>
        <v>3382247730894</v>
      </c>
      <c r="O16" s="72">
        <f t="shared" si="15"/>
        <v>3582775528332</v>
      </c>
      <c r="P16" s="89">
        <f t="shared" si="1"/>
        <v>3377198593517</v>
      </c>
      <c r="Q16" s="60">
        <v>39355</v>
      </c>
      <c r="R16" s="61">
        <v>38075</v>
      </c>
      <c r="S16" s="62">
        <v>40674</v>
      </c>
      <c r="T16" s="62">
        <v>43043</v>
      </c>
      <c r="U16" s="86">
        <f t="shared" si="2"/>
        <v>40597.333333333336</v>
      </c>
      <c r="V16" s="60">
        <f t="shared" si="3"/>
        <v>42599.117656800001</v>
      </c>
      <c r="W16" s="61">
        <f t="shared" si="4"/>
        <v>40405.494599999998</v>
      </c>
      <c r="X16" s="62">
        <f t="shared" si="5"/>
        <v>42317.229599999999</v>
      </c>
      <c r="Y16" s="62">
        <f t="shared" si="6"/>
        <v>43903.86</v>
      </c>
      <c r="Z16" s="87">
        <f t="shared" si="7"/>
        <v>42208.861400000002</v>
      </c>
      <c r="AA16" s="91">
        <f t="shared" si="8"/>
        <v>1.3358067560597262</v>
      </c>
      <c r="AB16" s="17">
        <f t="shared" si="16"/>
        <v>0</v>
      </c>
      <c r="AC16" s="16">
        <f t="shared" si="17"/>
        <v>0</v>
      </c>
      <c r="AD16" s="15">
        <f t="shared" si="18"/>
        <v>0</v>
      </c>
      <c r="AE16" s="14">
        <f t="shared" si="19"/>
        <v>0</v>
      </c>
      <c r="AF16" s="5">
        <f t="shared" si="20"/>
        <v>0</v>
      </c>
      <c r="AG16" s="155"/>
      <c r="AH16" s="11">
        <f t="shared" si="21"/>
        <v>0</v>
      </c>
      <c r="AI16" s="10">
        <f t="shared" si="22"/>
        <v>0</v>
      </c>
      <c r="AJ16" s="13">
        <f t="shared" si="23"/>
        <v>0</v>
      </c>
      <c r="AK16" s="12">
        <f t="shared" si="24"/>
        <v>0</v>
      </c>
      <c r="AL16" s="155"/>
      <c r="AM16" s="11">
        <f t="shared" si="25"/>
        <v>0</v>
      </c>
      <c r="AN16" s="10">
        <f t="shared" si="26"/>
        <v>0</v>
      </c>
      <c r="AO16" s="9">
        <f t="shared" si="27"/>
        <v>0</v>
      </c>
      <c r="AP16" s="8">
        <f t="shared" si="28"/>
        <v>0</v>
      </c>
      <c r="AQ16" s="7">
        <f t="shared" si="9"/>
        <v>0</v>
      </c>
      <c r="AR16" s="155"/>
      <c r="AS16" s="6">
        <f t="shared" si="29"/>
        <v>0</v>
      </c>
      <c r="AT16" s="5">
        <f t="shared" si="30"/>
        <v>0</v>
      </c>
      <c r="AU16" s="4">
        <f t="shared" si="10"/>
        <v>0</v>
      </c>
      <c r="AV16" s="3"/>
    </row>
    <row r="17" spans="1:48" x14ac:dyDescent="0.3">
      <c r="A17" s="18" t="s">
        <v>21</v>
      </c>
      <c r="B17" s="66">
        <v>1324820</v>
      </c>
      <c r="C17" s="67">
        <v>1328976</v>
      </c>
      <c r="D17" s="68">
        <v>1330068</v>
      </c>
      <c r="E17" s="68">
        <v>1331796</v>
      </c>
      <c r="F17" s="81">
        <f t="shared" si="0"/>
        <v>1330280</v>
      </c>
      <c r="G17" s="60">
        <v>45227</v>
      </c>
      <c r="H17" s="61">
        <v>45227</v>
      </c>
      <c r="I17" s="61">
        <v>45227</v>
      </c>
      <c r="J17" s="62">
        <v>45227</v>
      </c>
      <c r="K17" s="87">
        <f t="shared" si="11"/>
        <v>45227</v>
      </c>
      <c r="L17" s="70">
        <f t="shared" si="12"/>
        <v>33777610720</v>
      </c>
      <c r="M17" s="71">
        <f t="shared" si="13"/>
        <v>33591197376</v>
      </c>
      <c r="N17" s="72">
        <f t="shared" si="14"/>
        <v>36977220468</v>
      </c>
      <c r="O17" s="72">
        <f t="shared" si="15"/>
        <v>39226719384</v>
      </c>
      <c r="P17" s="89">
        <f t="shared" si="1"/>
        <v>36598379076</v>
      </c>
      <c r="Q17" s="60">
        <v>25496</v>
      </c>
      <c r="R17" s="61">
        <v>25276</v>
      </c>
      <c r="S17" s="62">
        <v>27801</v>
      </c>
      <c r="T17" s="62">
        <v>29454</v>
      </c>
      <c r="U17" s="86">
        <f t="shared" si="2"/>
        <v>27510.333333333332</v>
      </c>
      <c r="V17" s="60">
        <f t="shared" si="3"/>
        <v>27597.690351360001</v>
      </c>
      <c r="W17" s="61">
        <f t="shared" si="4"/>
        <v>26823.093407999997</v>
      </c>
      <c r="X17" s="62">
        <f t="shared" si="5"/>
        <v>28924.160400000001</v>
      </c>
      <c r="Y17" s="62">
        <f t="shared" si="6"/>
        <v>30043.08</v>
      </c>
      <c r="Z17" s="87">
        <f t="shared" si="7"/>
        <v>28596.777935999999</v>
      </c>
      <c r="AA17" s="91">
        <f t="shared" si="8"/>
        <v>0.90501775933829165</v>
      </c>
      <c r="AB17" s="17">
        <f t="shared" si="16"/>
        <v>0</v>
      </c>
      <c r="AC17" s="16">
        <f t="shared" si="17"/>
        <v>0</v>
      </c>
      <c r="AD17" s="15">
        <f t="shared" si="18"/>
        <v>0</v>
      </c>
      <c r="AE17" s="14">
        <f t="shared" si="19"/>
        <v>0</v>
      </c>
      <c r="AF17" s="5">
        <f t="shared" si="20"/>
        <v>0</v>
      </c>
      <c r="AG17" s="155"/>
      <c r="AH17" s="11">
        <f t="shared" si="21"/>
        <v>0</v>
      </c>
      <c r="AI17" s="10">
        <f t="shared" si="22"/>
        <v>0</v>
      </c>
      <c r="AJ17" s="13">
        <f t="shared" si="23"/>
        <v>0</v>
      </c>
      <c r="AK17" s="12">
        <f t="shared" si="24"/>
        <v>0</v>
      </c>
      <c r="AL17" s="155"/>
      <c r="AM17" s="11">
        <f t="shared" si="25"/>
        <v>0</v>
      </c>
      <c r="AN17" s="10">
        <f t="shared" si="26"/>
        <v>0</v>
      </c>
      <c r="AO17" s="9">
        <f t="shared" si="27"/>
        <v>0</v>
      </c>
      <c r="AP17" s="8">
        <f t="shared" si="28"/>
        <v>0</v>
      </c>
      <c r="AQ17" s="7">
        <f t="shared" si="9"/>
        <v>0</v>
      </c>
      <c r="AR17" s="155"/>
      <c r="AS17" s="6">
        <f t="shared" si="29"/>
        <v>0</v>
      </c>
      <c r="AT17" s="5">
        <f t="shared" si="30"/>
        <v>0</v>
      </c>
      <c r="AU17" s="4">
        <f t="shared" si="10"/>
        <v>0</v>
      </c>
      <c r="AV17" s="3"/>
    </row>
    <row r="18" spans="1:48" x14ac:dyDescent="0.3">
      <c r="A18" s="18" t="s">
        <v>20</v>
      </c>
      <c r="B18" s="66">
        <v>4940311</v>
      </c>
      <c r="C18" s="67">
        <v>5012600</v>
      </c>
      <c r="D18" s="68">
        <v>5066893</v>
      </c>
      <c r="E18" s="68">
        <v>5154277</v>
      </c>
      <c r="F18" s="81">
        <f t="shared" si="0"/>
        <v>5077923.333333333</v>
      </c>
      <c r="G18" s="60">
        <v>69797</v>
      </c>
      <c r="H18" s="61">
        <v>69797</v>
      </c>
      <c r="I18" s="61">
        <v>69797</v>
      </c>
      <c r="J18" s="62">
        <v>69797</v>
      </c>
      <c r="K18" s="87">
        <f t="shared" si="11"/>
        <v>69797</v>
      </c>
      <c r="L18" s="70">
        <f t="shared" si="12"/>
        <v>227644590569</v>
      </c>
      <c r="M18" s="71">
        <f t="shared" si="13"/>
        <v>235827792200</v>
      </c>
      <c r="N18" s="72">
        <f t="shared" si="14"/>
        <v>273794630148</v>
      </c>
      <c r="O18" s="72">
        <f t="shared" si="15"/>
        <v>308828815009</v>
      </c>
      <c r="P18" s="89">
        <f t="shared" si="1"/>
        <v>272817079119</v>
      </c>
      <c r="Q18" s="60">
        <v>46079</v>
      </c>
      <c r="R18" s="61">
        <v>47047</v>
      </c>
      <c r="S18" s="62">
        <v>54036</v>
      </c>
      <c r="T18" s="62">
        <v>59917</v>
      </c>
      <c r="U18" s="86">
        <f t="shared" si="2"/>
        <v>53666.666666666664</v>
      </c>
      <c r="V18" s="60">
        <f t="shared" si="3"/>
        <v>49877.391500639998</v>
      </c>
      <c r="W18" s="61">
        <f t="shared" si="4"/>
        <v>49926.652775999995</v>
      </c>
      <c r="X18" s="62">
        <f t="shared" si="5"/>
        <v>56219.054400000001</v>
      </c>
      <c r="Y18" s="62">
        <f t="shared" si="6"/>
        <v>61115.340000000004</v>
      </c>
      <c r="Z18" s="87">
        <f t="shared" si="7"/>
        <v>55753.682391999995</v>
      </c>
      <c r="AA18" s="91">
        <f t="shared" si="8"/>
        <v>1.7644670608063782</v>
      </c>
      <c r="AB18" s="17">
        <f t="shared" si="16"/>
        <v>0</v>
      </c>
      <c r="AC18" s="16">
        <f t="shared" si="17"/>
        <v>0</v>
      </c>
      <c r="AD18" s="15">
        <f t="shared" si="18"/>
        <v>0</v>
      </c>
      <c r="AE18" s="14">
        <f t="shared" si="19"/>
        <v>0</v>
      </c>
      <c r="AF18" s="5">
        <f t="shared" si="20"/>
        <v>0</v>
      </c>
      <c r="AG18" s="155"/>
      <c r="AH18" s="11">
        <f t="shared" si="21"/>
        <v>0</v>
      </c>
      <c r="AI18" s="10">
        <f t="shared" si="22"/>
        <v>0</v>
      </c>
      <c r="AJ18" s="13">
        <f t="shared" si="23"/>
        <v>0</v>
      </c>
      <c r="AK18" s="12">
        <f t="shared" si="24"/>
        <v>0</v>
      </c>
      <c r="AL18" s="155"/>
      <c r="AM18" s="11">
        <f t="shared" si="25"/>
        <v>0</v>
      </c>
      <c r="AN18" s="10">
        <f t="shared" si="26"/>
        <v>0</v>
      </c>
      <c r="AO18" s="9">
        <f t="shared" si="27"/>
        <v>0</v>
      </c>
      <c r="AP18" s="8">
        <f t="shared" si="28"/>
        <v>0</v>
      </c>
      <c r="AQ18" s="7">
        <f t="shared" si="9"/>
        <v>0</v>
      </c>
      <c r="AR18" s="155"/>
      <c r="AS18" s="6">
        <f t="shared" si="29"/>
        <v>0</v>
      </c>
      <c r="AT18" s="5">
        <f t="shared" si="30"/>
        <v>0</v>
      </c>
      <c r="AU18" s="4">
        <f t="shared" si="10"/>
        <v>0</v>
      </c>
      <c r="AV18" s="3"/>
    </row>
    <row r="19" spans="1:48" x14ac:dyDescent="0.3">
      <c r="A19" s="18" t="s">
        <v>19</v>
      </c>
      <c r="B19" s="66">
        <v>10724599</v>
      </c>
      <c r="C19" s="67">
        <v>10718565</v>
      </c>
      <c r="D19" s="68">
        <v>10678632</v>
      </c>
      <c r="E19" s="68">
        <v>10459782</v>
      </c>
      <c r="F19" s="81">
        <f t="shared" si="0"/>
        <v>10618993</v>
      </c>
      <c r="G19" s="60">
        <v>131957</v>
      </c>
      <c r="H19" s="61">
        <v>131957</v>
      </c>
      <c r="I19" s="61">
        <v>131957</v>
      </c>
      <c r="J19" s="73">
        <v>131957</v>
      </c>
      <c r="K19" s="88">
        <f t="shared" si="11"/>
        <v>131957</v>
      </c>
      <c r="L19" s="70">
        <f t="shared" si="12"/>
        <v>218910514788</v>
      </c>
      <c r="M19" s="71">
        <f t="shared" si="13"/>
        <v>198657883710</v>
      </c>
      <c r="N19" s="72">
        <f t="shared" si="14"/>
        <v>219744889296</v>
      </c>
      <c r="O19" s="72">
        <f t="shared" si="15"/>
        <v>247196028006</v>
      </c>
      <c r="P19" s="89">
        <f t="shared" si="1"/>
        <v>221866267004</v>
      </c>
      <c r="Q19" s="60">
        <v>20412</v>
      </c>
      <c r="R19" s="61">
        <v>18534</v>
      </c>
      <c r="S19" s="62">
        <v>20578</v>
      </c>
      <c r="T19" s="62">
        <v>23633</v>
      </c>
      <c r="U19" s="86">
        <f t="shared" si="2"/>
        <v>20915</v>
      </c>
      <c r="V19" s="60">
        <f t="shared" si="3"/>
        <v>22094.605249919998</v>
      </c>
      <c r="W19" s="61">
        <f t="shared" si="4"/>
        <v>19668.429071999999</v>
      </c>
      <c r="X19" s="62">
        <f t="shared" si="5"/>
        <v>21409.351200000001</v>
      </c>
      <c r="Y19" s="62">
        <f t="shared" si="6"/>
        <v>24105.66</v>
      </c>
      <c r="Z19" s="87">
        <f t="shared" si="7"/>
        <v>21727.813424000004</v>
      </c>
      <c r="AA19" s="91">
        <f t="shared" si="8"/>
        <v>0.68763190959196108</v>
      </c>
      <c r="AB19" s="17">
        <f t="shared" si="16"/>
        <v>1</v>
      </c>
      <c r="AC19" s="16">
        <f t="shared" si="17"/>
        <v>10618993</v>
      </c>
      <c r="AD19" s="15">
        <f t="shared" si="18"/>
        <v>131957</v>
      </c>
      <c r="AE19" s="14">
        <f t="shared" si="19"/>
        <v>221866267004</v>
      </c>
      <c r="AF19" s="5">
        <f t="shared" si="20"/>
        <v>21727.813424000004</v>
      </c>
      <c r="AG19" s="155"/>
      <c r="AH19" s="11">
        <f t="shared" si="21"/>
        <v>6.550122265842602E-2</v>
      </c>
      <c r="AI19" s="10">
        <f t="shared" si="22"/>
        <v>6.7691365702299264E-2</v>
      </c>
      <c r="AJ19" s="13">
        <f t="shared" si="23"/>
        <v>0</v>
      </c>
      <c r="AK19" s="12">
        <f t="shared" si="24"/>
        <v>6.6596294180362642E-2</v>
      </c>
      <c r="AL19" s="155"/>
      <c r="AM19" s="11">
        <f t="shared" si="25"/>
        <v>1.1391123652166787E-6</v>
      </c>
      <c r="AN19" s="10">
        <f t="shared" si="26"/>
        <v>0.99999886088763479</v>
      </c>
      <c r="AO19" s="9">
        <f t="shared" si="27"/>
        <v>0.33333295362921156</v>
      </c>
      <c r="AP19" s="8">
        <f t="shared" si="28"/>
        <v>8.8795033620262795E-2</v>
      </c>
      <c r="AQ19" s="7">
        <f t="shared" si="9"/>
        <v>6.6596292122362399E-2</v>
      </c>
      <c r="AR19" s="155"/>
      <c r="AS19" s="6">
        <f t="shared" si="29"/>
        <v>679101395.5265429</v>
      </c>
      <c r="AT19" s="5">
        <f t="shared" si="30"/>
        <v>4753709768.6858006</v>
      </c>
      <c r="AU19" s="4">
        <f t="shared" si="10"/>
        <v>6.6596292122362385E-2</v>
      </c>
      <c r="AV19" s="3"/>
    </row>
    <row r="20" spans="1:48" x14ac:dyDescent="0.3">
      <c r="A20" s="18" t="s">
        <v>18</v>
      </c>
      <c r="B20" s="66">
        <v>46918951</v>
      </c>
      <c r="C20" s="67">
        <v>47318050</v>
      </c>
      <c r="D20" s="68">
        <v>47400798</v>
      </c>
      <c r="E20" s="68">
        <v>47486843</v>
      </c>
      <c r="F20" s="81">
        <f t="shared" si="0"/>
        <v>47401897</v>
      </c>
      <c r="G20" s="60">
        <v>505944</v>
      </c>
      <c r="H20" s="61">
        <v>505944</v>
      </c>
      <c r="I20" s="61">
        <v>505944</v>
      </c>
      <c r="J20" s="73">
        <v>505944</v>
      </c>
      <c r="K20" s="88">
        <f t="shared" si="11"/>
        <v>505944</v>
      </c>
      <c r="L20" s="70">
        <f t="shared" si="12"/>
        <v>1340380592168</v>
      </c>
      <c r="M20" s="71">
        <f t="shared" si="13"/>
        <v>1182856613900</v>
      </c>
      <c r="N20" s="72">
        <f t="shared" si="14"/>
        <v>1319922621108</v>
      </c>
      <c r="O20" s="72">
        <f t="shared" si="15"/>
        <v>1449678343104</v>
      </c>
      <c r="P20" s="89">
        <f t="shared" si="1"/>
        <v>1317485859370.6667</v>
      </c>
      <c r="Q20" s="60">
        <v>28568</v>
      </c>
      <c r="R20" s="61">
        <v>24998</v>
      </c>
      <c r="S20" s="62">
        <v>27846</v>
      </c>
      <c r="T20" s="62">
        <v>30528</v>
      </c>
      <c r="U20" s="86">
        <f t="shared" si="2"/>
        <v>27790.666666666668</v>
      </c>
      <c r="V20" s="60">
        <f t="shared" si="3"/>
        <v>30922.92194688</v>
      </c>
      <c r="W20" s="61">
        <f t="shared" si="4"/>
        <v>26528.077583999999</v>
      </c>
      <c r="X20" s="62">
        <f t="shared" si="5"/>
        <v>28970.9784</v>
      </c>
      <c r="Y20" s="62">
        <f t="shared" si="6"/>
        <v>31138.560000000001</v>
      </c>
      <c r="Z20" s="87">
        <f t="shared" si="7"/>
        <v>28879.205328</v>
      </c>
      <c r="AA20" s="91">
        <f t="shared" si="8"/>
        <v>0.91395589237046893</v>
      </c>
      <c r="AB20" s="17">
        <f t="shared" si="16"/>
        <v>0</v>
      </c>
      <c r="AC20" s="16">
        <f t="shared" si="17"/>
        <v>0</v>
      </c>
      <c r="AD20" s="15">
        <f t="shared" si="18"/>
        <v>0</v>
      </c>
      <c r="AE20" s="14">
        <f t="shared" si="19"/>
        <v>0</v>
      </c>
      <c r="AF20" s="5">
        <f t="shared" si="20"/>
        <v>0</v>
      </c>
      <c r="AG20" s="155"/>
      <c r="AH20" s="11">
        <f t="shared" si="21"/>
        <v>0</v>
      </c>
      <c r="AI20" s="10">
        <f t="shared" si="22"/>
        <v>0</v>
      </c>
      <c r="AJ20" s="13">
        <f t="shared" si="23"/>
        <v>0</v>
      </c>
      <c r="AK20" s="12">
        <f t="shared" si="24"/>
        <v>0</v>
      </c>
      <c r="AL20" s="155"/>
      <c r="AM20" s="11">
        <f t="shared" si="25"/>
        <v>0</v>
      </c>
      <c r="AN20" s="10">
        <f t="shared" si="26"/>
        <v>0</v>
      </c>
      <c r="AO20" s="9">
        <f t="shared" si="27"/>
        <v>0</v>
      </c>
      <c r="AP20" s="8">
        <f t="shared" si="28"/>
        <v>0</v>
      </c>
      <c r="AQ20" s="7">
        <f t="shared" si="9"/>
        <v>0</v>
      </c>
      <c r="AR20" s="155"/>
      <c r="AS20" s="6">
        <f t="shared" si="29"/>
        <v>0</v>
      </c>
      <c r="AT20" s="5">
        <f t="shared" si="30"/>
        <v>0</v>
      </c>
      <c r="AU20" s="4">
        <f t="shared" si="10"/>
        <v>0</v>
      </c>
      <c r="AV20" s="3"/>
    </row>
    <row r="21" spans="1:48" x14ac:dyDescent="0.3">
      <c r="A21" s="18" t="s">
        <v>17</v>
      </c>
      <c r="B21" s="66">
        <v>67290471</v>
      </c>
      <c r="C21" s="67">
        <v>67473651</v>
      </c>
      <c r="D21" s="68">
        <v>67728568</v>
      </c>
      <c r="E21" s="68">
        <v>67957053</v>
      </c>
      <c r="F21" s="81">
        <f t="shared" si="0"/>
        <v>67719757.333333328</v>
      </c>
      <c r="G21" s="60">
        <v>633186.6</v>
      </c>
      <c r="H21" s="61">
        <v>633186.6</v>
      </c>
      <c r="I21" s="61">
        <v>633186.6</v>
      </c>
      <c r="J21" s="73">
        <v>633186.6</v>
      </c>
      <c r="K21" s="88">
        <f t="shared" si="11"/>
        <v>633186.6</v>
      </c>
      <c r="L21" s="70">
        <f t="shared" si="12"/>
        <v>2291240537550</v>
      </c>
      <c r="M21" s="71">
        <f t="shared" si="13"/>
        <v>2150047889115</v>
      </c>
      <c r="N21" s="72">
        <f t="shared" si="14"/>
        <v>2349436295352</v>
      </c>
      <c r="O21" s="72">
        <f t="shared" si="15"/>
        <v>2469015649596</v>
      </c>
      <c r="P21" s="89">
        <f t="shared" si="1"/>
        <v>2322833278021</v>
      </c>
      <c r="Q21" s="60">
        <v>34050</v>
      </c>
      <c r="R21" s="61">
        <v>31865</v>
      </c>
      <c r="S21" s="62">
        <v>34689</v>
      </c>
      <c r="T21" s="62">
        <v>36332</v>
      </c>
      <c r="U21" s="86">
        <f t="shared" si="2"/>
        <v>34295.333333333336</v>
      </c>
      <c r="V21" s="60">
        <f t="shared" si="3"/>
        <v>36856.815047999997</v>
      </c>
      <c r="W21" s="61">
        <f t="shared" si="4"/>
        <v>33815.392919999998</v>
      </c>
      <c r="X21" s="62">
        <f t="shared" si="5"/>
        <v>36090.435599999997</v>
      </c>
      <c r="Y21" s="62">
        <f t="shared" si="6"/>
        <v>37058.639999999999</v>
      </c>
      <c r="Z21" s="87">
        <f t="shared" si="7"/>
        <v>35654.822840000001</v>
      </c>
      <c r="AA21" s="91">
        <f t="shared" si="8"/>
        <v>1.1283875389205509</v>
      </c>
      <c r="AB21" s="17">
        <f t="shared" si="16"/>
        <v>0</v>
      </c>
      <c r="AC21" s="16">
        <f t="shared" si="17"/>
        <v>0</v>
      </c>
      <c r="AD21" s="15">
        <f t="shared" si="18"/>
        <v>0</v>
      </c>
      <c r="AE21" s="14">
        <f t="shared" si="19"/>
        <v>0</v>
      </c>
      <c r="AF21" s="5">
        <f t="shared" si="20"/>
        <v>0</v>
      </c>
      <c r="AG21" s="155"/>
      <c r="AH21" s="11">
        <f t="shared" si="21"/>
        <v>0</v>
      </c>
      <c r="AI21" s="10">
        <f t="shared" si="22"/>
        <v>0</v>
      </c>
      <c r="AJ21" s="13">
        <f t="shared" si="23"/>
        <v>0</v>
      </c>
      <c r="AK21" s="12">
        <f t="shared" si="24"/>
        <v>0</v>
      </c>
      <c r="AL21" s="155"/>
      <c r="AM21" s="11">
        <f t="shared" si="25"/>
        <v>0</v>
      </c>
      <c r="AN21" s="10">
        <f t="shared" si="26"/>
        <v>0</v>
      </c>
      <c r="AO21" s="9">
        <f t="shared" si="27"/>
        <v>0</v>
      </c>
      <c r="AP21" s="8">
        <f t="shared" si="28"/>
        <v>0</v>
      </c>
      <c r="AQ21" s="7">
        <f t="shared" si="9"/>
        <v>0</v>
      </c>
      <c r="AR21" s="155"/>
      <c r="AS21" s="6">
        <f t="shared" si="29"/>
        <v>0</v>
      </c>
      <c r="AT21" s="5">
        <f t="shared" si="30"/>
        <v>0</v>
      </c>
      <c r="AU21" s="4">
        <f t="shared" si="10"/>
        <v>0</v>
      </c>
      <c r="AV21" s="3"/>
    </row>
    <row r="22" spans="1:48" x14ac:dyDescent="0.3">
      <c r="A22" s="18" t="s">
        <v>16</v>
      </c>
      <c r="B22" s="66">
        <v>3968676</v>
      </c>
      <c r="C22" s="67">
        <v>3933511</v>
      </c>
      <c r="D22" s="68">
        <v>3893026</v>
      </c>
      <c r="E22" s="68">
        <v>3862305</v>
      </c>
      <c r="F22" s="81">
        <f t="shared" si="0"/>
        <v>3896280.6666666665</v>
      </c>
      <c r="G22" s="60">
        <v>56594</v>
      </c>
      <c r="H22" s="61">
        <v>56594</v>
      </c>
      <c r="I22" s="61">
        <v>56594</v>
      </c>
      <c r="J22" s="73">
        <v>56594</v>
      </c>
      <c r="K22" s="88">
        <f t="shared" si="11"/>
        <v>56594</v>
      </c>
      <c r="L22" s="70">
        <f t="shared" si="12"/>
        <v>83866061232</v>
      </c>
      <c r="M22" s="71">
        <f t="shared" si="13"/>
        <v>77800914069</v>
      </c>
      <c r="N22" s="72">
        <f t="shared" si="14"/>
        <v>88764885826</v>
      </c>
      <c r="O22" s="72">
        <f t="shared" si="15"/>
        <v>99755613540</v>
      </c>
      <c r="P22" s="89">
        <f t="shared" si="1"/>
        <v>88773804478.333328</v>
      </c>
      <c r="Q22" s="60">
        <v>21132</v>
      </c>
      <c r="R22" s="61">
        <v>19779</v>
      </c>
      <c r="S22" s="62">
        <v>22801</v>
      </c>
      <c r="T22" s="62">
        <v>25828</v>
      </c>
      <c r="U22" s="86">
        <f t="shared" si="2"/>
        <v>22802.666666666668</v>
      </c>
      <c r="V22" s="60">
        <f t="shared" si="3"/>
        <v>22873.95640512</v>
      </c>
      <c r="W22" s="61">
        <f t="shared" si="4"/>
        <v>20989.633031999998</v>
      </c>
      <c r="X22" s="62">
        <f t="shared" si="5"/>
        <v>23722.160400000001</v>
      </c>
      <c r="Y22" s="62">
        <f t="shared" si="6"/>
        <v>26344.560000000001</v>
      </c>
      <c r="Z22" s="87">
        <f t="shared" si="7"/>
        <v>23685.451144000002</v>
      </c>
      <c r="AA22" s="91">
        <f t="shared" si="8"/>
        <v>0.74958633351047399</v>
      </c>
      <c r="AB22" s="17">
        <f t="shared" si="16"/>
        <v>1</v>
      </c>
      <c r="AC22" s="16">
        <f t="shared" si="17"/>
        <v>3896280.6666666665</v>
      </c>
      <c r="AD22" s="15">
        <f t="shared" si="18"/>
        <v>56594</v>
      </c>
      <c r="AE22" s="14">
        <f t="shared" si="19"/>
        <v>88773804478.333328</v>
      </c>
      <c r="AF22" s="5">
        <f t="shared" si="20"/>
        <v>23685.451144000002</v>
      </c>
      <c r="AG22" s="155"/>
      <c r="AH22" s="11">
        <f t="shared" si="21"/>
        <v>2.4033460374920098E-2</v>
      </c>
      <c r="AI22" s="10">
        <f t="shared" si="22"/>
        <v>2.9031617500821668E-2</v>
      </c>
      <c r="AJ22" s="13">
        <f t="shared" si="23"/>
        <v>0</v>
      </c>
      <c r="AK22" s="12">
        <f t="shared" si="24"/>
        <v>2.6532538937870883E-2</v>
      </c>
      <c r="AL22" s="155"/>
      <c r="AM22" s="11">
        <f t="shared" si="25"/>
        <v>1.2417443829881226E-6</v>
      </c>
      <c r="AN22" s="10">
        <f t="shared" si="26"/>
        <v>0.99999875825561702</v>
      </c>
      <c r="AO22" s="9">
        <f t="shared" si="27"/>
        <v>0.33333291941853899</v>
      </c>
      <c r="AP22" s="8">
        <f t="shared" si="28"/>
        <v>3.5376707601617444E-2</v>
      </c>
      <c r="AQ22" s="7">
        <f t="shared" si="9"/>
        <v>2.6532537437173632E-2</v>
      </c>
      <c r="AR22" s="155"/>
      <c r="AS22" s="6">
        <f t="shared" si="29"/>
        <v>270559855.90516818</v>
      </c>
      <c r="AT22" s="5">
        <f t="shared" si="30"/>
        <v>1893918991.3361773</v>
      </c>
      <c r="AU22" s="4">
        <f t="shared" si="10"/>
        <v>2.6532537437173629E-2</v>
      </c>
      <c r="AV22" s="3"/>
    </row>
    <row r="23" spans="1:48" x14ac:dyDescent="0.3">
      <c r="A23" s="18" t="s">
        <v>15</v>
      </c>
      <c r="B23" s="66">
        <v>59816673</v>
      </c>
      <c r="C23" s="67">
        <v>59641488</v>
      </c>
      <c r="D23" s="68">
        <v>59236213</v>
      </c>
      <c r="E23" s="68">
        <v>59030133</v>
      </c>
      <c r="F23" s="81">
        <f t="shared" si="0"/>
        <v>59302611.333333336</v>
      </c>
      <c r="G23" s="60">
        <v>302073</v>
      </c>
      <c r="H23" s="61">
        <v>302073</v>
      </c>
      <c r="I23" s="61">
        <v>302073</v>
      </c>
      <c r="J23" s="73">
        <v>302073</v>
      </c>
      <c r="K23" s="88">
        <f t="shared" si="11"/>
        <v>302073</v>
      </c>
      <c r="L23" s="70">
        <f t="shared" si="12"/>
        <v>1825604859960</v>
      </c>
      <c r="M23" s="71">
        <f t="shared" si="13"/>
        <v>1708012933344</v>
      </c>
      <c r="N23" s="72">
        <f t="shared" si="14"/>
        <v>1893367076119</v>
      </c>
      <c r="O23" s="72">
        <f t="shared" si="15"/>
        <v>2053776387336</v>
      </c>
      <c r="P23" s="89">
        <f t="shared" si="1"/>
        <v>1885052132266.3333</v>
      </c>
      <c r="Q23" s="60">
        <v>30520</v>
      </c>
      <c r="R23" s="61">
        <v>28638</v>
      </c>
      <c r="S23" s="62">
        <v>31963</v>
      </c>
      <c r="T23" s="62">
        <v>34792</v>
      </c>
      <c r="U23" s="86">
        <f t="shared" si="2"/>
        <v>31797.666666666668</v>
      </c>
      <c r="V23" s="60">
        <f t="shared" si="3"/>
        <v>33035.829523200002</v>
      </c>
      <c r="W23" s="61">
        <f t="shared" si="4"/>
        <v>30390.874703999998</v>
      </c>
      <c r="X23" s="62">
        <f t="shared" si="5"/>
        <v>33254.305200000003</v>
      </c>
      <c r="Y23" s="62">
        <f t="shared" si="6"/>
        <v>35487.840000000004</v>
      </c>
      <c r="Z23" s="87">
        <f t="shared" si="7"/>
        <v>33044.339968000008</v>
      </c>
      <c r="AA23" s="91">
        <f t="shared" si="8"/>
        <v>1.0457721699829801</v>
      </c>
      <c r="AB23" s="17">
        <f t="shared" si="16"/>
        <v>0</v>
      </c>
      <c r="AC23" s="16">
        <f t="shared" si="17"/>
        <v>0</v>
      </c>
      <c r="AD23" s="15">
        <f t="shared" si="18"/>
        <v>0</v>
      </c>
      <c r="AE23" s="14">
        <f t="shared" si="19"/>
        <v>0</v>
      </c>
      <c r="AF23" s="5">
        <f t="shared" si="20"/>
        <v>0</v>
      </c>
      <c r="AG23" s="155"/>
      <c r="AH23" s="11">
        <f t="shared" si="21"/>
        <v>0</v>
      </c>
      <c r="AI23" s="10">
        <f t="shared" si="22"/>
        <v>0</v>
      </c>
      <c r="AJ23" s="13">
        <f t="shared" si="23"/>
        <v>0</v>
      </c>
      <c r="AK23" s="12">
        <f t="shared" si="24"/>
        <v>0</v>
      </c>
      <c r="AL23" s="155"/>
      <c r="AM23" s="11">
        <f t="shared" si="25"/>
        <v>0</v>
      </c>
      <c r="AN23" s="10">
        <f t="shared" si="26"/>
        <v>0</v>
      </c>
      <c r="AO23" s="9">
        <f t="shared" si="27"/>
        <v>0</v>
      </c>
      <c r="AP23" s="8">
        <f t="shared" si="28"/>
        <v>0</v>
      </c>
      <c r="AQ23" s="7">
        <f t="shared" si="9"/>
        <v>0</v>
      </c>
      <c r="AR23" s="155"/>
      <c r="AS23" s="6">
        <f t="shared" si="29"/>
        <v>0</v>
      </c>
      <c r="AT23" s="5">
        <f t="shared" si="30"/>
        <v>0</v>
      </c>
      <c r="AU23" s="4">
        <f t="shared" si="10"/>
        <v>0</v>
      </c>
      <c r="AV23" s="3"/>
    </row>
    <row r="24" spans="1:48" x14ac:dyDescent="0.3">
      <c r="A24" s="18" t="s">
        <v>14</v>
      </c>
      <c r="B24" s="66">
        <v>875899</v>
      </c>
      <c r="C24" s="67">
        <v>888005</v>
      </c>
      <c r="D24" s="68">
        <v>896007</v>
      </c>
      <c r="E24" s="68">
        <v>904705</v>
      </c>
      <c r="F24" s="81">
        <f t="shared" si="0"/>
        <v>896239</v>
      </c>
      <c r="G24" s="60">
        <v>9251</v>
      </c>
      <c r="H24" s="61">
        <v>9251</v>
      </c>
      <c r="I24" s="61">
        <v>9251</v>
      </c>
      <c r="J24" s="73">
        <v>9251</v>
      </c>
      <c r="K24" s="88">
        <f t="shared" si="11"/>
        <v>9251</v>
      </c>
      <c r="L24" s="70">
        <f t="shared" si="12"/>
        <v>24124886157</v>
      </c>
      <c r="M24" s="71">
        <f t="shared" si="13"/>
        <v>22618375355</v>
      </c>
      <c r="N24" s="72">
        <f t="shared" si="14"/>
        <v>25051459713</v>
      </c>
      <c r="O24" s="72">
        <f t="shared" si="15"/>
        <v>27989763290</v>
      </c>
      <c r="P24" s="89">
        <f t="shared" si="1"/>
        <v>25219866119.333332</v>
      </c>
      <c r="Q24" s="60">
        <v>27543</v>
      </c>
      <c r="R24" s="61">
        <v>25471</v>
      </c>
      <c r="S24" s="62">
        <v>27959</v>
      </c>
      <c r="T24" s="62">
        <v>30938</v>
      </c>
      <c r="U24" s="86">
        <f t="shared" si="2"/>
        <v>28122.666666666668</v>
      </c>
      <c r="V24" s="60">
        <f t="shared" si="3"/>
        <v>29813.428982879999</v>
      </c>
      <c r="W24" s="61">
        <f t="shared" si="4"/>
        <v>27030.028967999999</v>
      </c>
      <c r="X24" s="62">
        <f t="shared" si="5"/>
        <v>29088.543600000001</v>
      </c>
      <c r="Y24" s="62">
        <f t="shared" si="6"/>
        <v>31556.760000000002</v>
      </c>
      <c r="Z24" s="87">
        <f t="shared" si="7"/>
        <v>29225.110856000003</v>
      </c>
      <c r="AA24" s="91">
        <f t="shared" si="8"/>
        <v>0.92490295244114906</v>
      </c>
      <c r="AB24" s="17">
        <f t="shared" si="16"/>
        <v>0</v>
      </c>
      <c r="AC24" s="16">
        <f t="shared" si="17"/>
        <v>0</v>
      </c>
      <c r="AD24" s="15">
        <f t="shared" si="18"/>
        <v>0</v>
      </c>
      <c r="AE24" s="14">
        <f t="shared" si="19"/>
        <v>0</v>
      </c>
      <c r="AF24" s="5">
        <f t="shared" si="20"/>
        <v>0</v>
      </c>
      <c r="AG24" s="155"/>
      <c r="AH24" s="11">
        <f t="shared" si="21"/>
        <v>0</v>
      </c>
      <c r="AI24" s="10">
        <f t="shared" si="22"/>
        <v>0</v>
      </c>
      <c r="AJ24" s="13">
        <f t="shared" si="23"/>
        <v>0</v>
      </c>
      <c r="AK24" s="12">
        <f t="shared" si="24"/>
        <v>0</v>
      </c>
      <c r="AL24" s="155"/>
      <c r="AM24" s="11">
        <f t="shared" si="25"/>
        <v>0</v>
      </c>
      <c r="AN24" s="10">
        <f t="shared" si="26"/>
        <v>0</v>
      </c>
      <c r="AO24" s="9">
        <f t="shared" si="27"/>
        <v>0</v>
      </c>
      <c r="AP24" s="8">
        <f t="shared" si="28"/>
        <v>0</v>
      </c>
      <c r="AQ24" s="7">
        <f t="shared" si="9"/>
        <v>0</v>
      </c>
      <c r="AR24" s="155"/>
      <c r="AS24" s="6">
        <f t="shared" si="29"/>
        <v>0</v>
      </c>
      <c r="AT24" s="5">
        <f t="shared" si="30"/>
        <v>0</v>
      </c>
      <c r="AU24" s="4">
        <f t="shared" si="10"/>
        <v>0</v>
      </c>
      <c r="AV24" s="3"/>
    </row>
    <row r="25" spans="1:48" x14ac:dyDescent="0.3">
      <c r="A25" s="18" t="s">
        <v>13</v>
      </c>
      <c r="B25" s="66">
        <v>1919968</v>
      </c>
      <c r="C25" s="67">
        <v>1907675</v>
      </c>
      <c r="D25" s="68">
        <v>1893223</v>
      </c>
      <c r="E25" s="68">
        <v>1875757</v>
      </c>
      <c r="F25" s="81">
        <f t="shared" si="0"/>
        <v>1892218.3333333333</v>
      </c>
      <c r="G25" s="60">
        <v>64573</v>
      </c>
      <c r="H25" s="61">
        <v>64573</v>
      </c>
      <c r="I25" s="61">
        <v>64573</v>
      </c>
      <c r="J25" s="73">
        <v>64573</v>
      </c>
      <c r="K25" s="88">
        <f t="shared" si="11"/>
        <v>64573</v>
      </c>
      <c r="L25" s="70">
        <f t="shared" si="12"/>
        <v>41058515680</v>
      </c>
      <c r="M25" s="71">
        <f t="shared" si="13"/>
        <v>41152365100</v>
      </c>
      <c r="N25" s="72">
        <f t="shared" si="14"/>
        <v>43243106543</v>
      </c>
      <c r="O25" s="72">
        <f t="shared" si="15"/>
        <v>47666736884</v>
      </c>
      <c r="P25" s="89">
        <f t="shared" si="1"/>
        <v>44020736175.666664</v>
      </c>
      <c r="Q25" s="60">
        <v>21385</v>
      </c>
      <c r="R25" s="61">
        <v>21572</v>
      </c>
      <c r="S25" s="62">
        <v>22841</v>
      </c>
      <c r="T25" s="62">
        <v>25412</v>
      </c>
      <c r="U25" s="86">
        <f t="shared" si="2"/>
        <v>23275</v>
      </c>
      <c r="V25" s="60">
        <f t="shared" si="3"/>
        <v>23147.811741599999</v>
      </c>
      <c r="W25" s="61">
        <f t="shared" si="4"/>
        <v>22892.378976</v>
      </c>
      <c r="X25" s="62">
        <f t="shared" si="5"/>
        <v>23763.776399999999</v>
      </c>
      <c r="Y25" s="62">
        <f t="shared" si="6"/>
        <v>25920.240000000002</v>
      </c>
      <c r="Z25" s="87">
        <f t="shared" si="7"/>
        <v>24192.131792</v>
      </c>
      <c r="AA25" s="91">
        <f t="shared" si="8"/>
        <v>0.76562153110438769</v>
      </c>
      <c r="AB25" s="17">
        <f t="shared" si="16"/>
        <v>1</v>
      </c>
      <c r="AC25" s="16">
        <f t="shared" si="17"/>
        <v>1892218.3333333333</v>
      </c>
      <c r="AD25" s="15">
        <f t="shared" si="18"/>
        <v>64573</v>
      </c>
      <c r="AE25" s="14">
        <f t="shared" si="19"/>
        <v>44020736175.666664</v>
      </c>
      <c r="AF25" s="5">
        <f t="shared" si="20"/>
        <v>24192.131792</v>
      </c>
      <c r="AG25" s="155"/>
      <c r="AH25" s="11">
        <f t="shared" si="21"/>
        <v>1.1671786050713326E-2</v>
      </c>
      <c r="AI25" s="10">
        <f t="shared" si="22"/>
        <v>3.3124688781152732E-2</v>
      </c>
      <c r="AJ25" s="13">
        <f t="shared" si="23"/>
        <v>0</v>
      </c>
      <c r="AK25" s="12">
        <f t="shared" si="24"/>
        <v>2.2398237415933029E-2</v>
      </c>
      <c r="AL25" s="155"/>
      <c r="AM25" s="11">
        <f t="shared" si="25"/>
        <v>1.2683078562695745E-6</v>
      </c>
      <c r="AN25" s="10">
        <f t="shared" si="26"/>
        <v>0.99999873169214371</v>
      </c>
      <c r="AO25" s="9">
        <f t="shared" si="27"/>
        <v>0.3333329105640479</v>
      </c>
      <c r="AP25" s="8">
        <f t="shared" si="28"/>
        <v>2.9864307085290545E-2</v>
      </c>
      <c r="AQ25" s="7">
        <f t="shared" si="9"/>
        <v>2.2398236000330717E-2</v>
      </c>
      <c r="AR25" s="155"/>
      <c r="AS25" s="6">
        <f t="shared" si="29"/>
        <v>228401204.33746856</v>
      </c>
      <c r="AT25" s="5">
        <f t="shared" si="30"/>
        <v>1598808430.3622799</v>
      </c>
      <c r="AU25" s="4">
        <f t="shared" si="10"/>
        <v>2.239823600033071E-2</v>
      </c>
      <c r="AV25" s="3"/>
    </row>
    <row r="26" spans="1:48" x14ac:dyDescent="0.3">
      <c r="A26" s="18" t="s">
        <v>12</v>
      </c>
      <c r="B26" s="66">
        <v>2812200</v>
      </c>
      <c r="C26" s="67">
        <v>2809977</v>
      </c>
      <c r="D26" s="68">
        <v>2810761</v>
      </c>
      <c r="E26" s="68">
        <v>2805998</v>
      </c>
      <c r="F26" s="81">
        <f t="shared" si="0"/>
        <v>2808912</v>
      </c>
      <c r="G26" s="60">
        <v>65286</v>
      </c>
      <c r="H26" s="61">
        <v>65286</v>
      </c>
      <c r="I26" s="61">
        <v>65286</v>
      </c>
      <c r="J26" s="73">
        <v>65286</v>
      </c>
      <c r="K26" s="88">
        <f t="shared" si="11"/>
        <v>65286</v>
      </c>
      <c r="L26" s="70">
        <f t="shared" si="12"/>
        <v>71767344000</v>
      </c>
      <c r="M26" s="71">
        <f t="shared" si="13"/>
        <v>71873591706</v>
      </c>
      <c r="N26" s="72">
        <f t="shared" si="14"/>
        <v>79125732911</v>
      </c>
      <c r="O26" s="72">
        <f t="shared" si="15"/>
        <v>85787776854</v>
      </c>
      <c r="P26" s="89">
        <f t="shared" si="1"/>
        <v>78929033823.666672</v>
      </c>
      <c r="Q26" s="60">
        <v>25520</v>
      </c>
      <c r="R26" s="61">
        <v>25578</v>
      </c>
      <c r="S26" s="62">
        <v>28151</v>
      </c>
      <c r="T26" s="62">
        <v>30573</v>
      </c>
      <c r="U26" s="86">
        <f t="shared" si="2"/>
        <v>28100.666666666668</v>
      </c>
      <c r="V26" s="60">
        <f t="shared" si="3"/>
        <v>27623.6687232</v>
      </c>
      <c r="W26" s="61">
        <f t="shared" si="4"/>
        <v>27143.578223999997</v>
      </c>
      <c r="X26" s="62">
        <f t="shared" si="5"/>
        <v>29288.3004</v>
      </c>
      <c r="Y26" s="62">
        <f t="shared" si="6"/>
        <v>31184.46</v>
      </c>
      <c r="Z26" s="87">
        <f t="shared" si="7"/>
        <v>29205.446207999998</v>
      </c>
      <c r="AA26" s="91">
        <f t="shared" si="8"/>
        <v>0.92428061464802524</v>
      </c>
      <c r="AB26" s="17">
        <f t="shared" si="16"/>
        <v>0</v>
      </c>
      <c r="AC26" s="16">
        <f t="shared" si="17"/>
        <v>0</v>
      </c>
      <c r="AD26" s="15">
        <f t="shared" si="18"/>
        <v>0</v>
      </c>
      <c r="AE26" s="14">
        <f t="shared" si="19"/>
        <v>0</v>
      </c>
      <c r="AF26" s="5">
        <f t="shared" si="20"/>
        <v>0</v>
      </c>
      <c r="AG26" s="155"/>
      <c r="AH26" s="11">
        <f t="shared" si="21"/>
        <v>0</v>
      </c>
      <c r="AI26" s="10">
        <f t="shared" si="22"/>
        <v>0</v>
      </c>
      <c r="AJ26" s="13">
        <f t="shared" si="23"/>
        <v>0</v>
      </c>
      <c r="AK26" s="12">
        <f t="shared" si="24"/>
        <v>0</v>
      </c>
      <c r="AL26" s="155"/>
      <c r="AM26" s="11">
        <f t="shared" si="25"/>
        <v>0</v>
      </c>
      <c r="AN26" s="10">
        <f t="shared" si="26"/>
        <v>0</v>
      </c>
      <c r="AO26" s="9">
        <f t="shared" si="27"/>
        <v>0</v>
      </c>
      <c r="AP26" s="8">
        <f t="shared" si="28"/>
        <v>0</v>
      </c>
      <c r="AQ26" s="7">
        <f t="shared" si="9"/>
        <v>0</v>
      </c>
      <c r="AR26" s="155"/>
      <c r="AS26" s="6">
        <f t="shared" si="29"/>
        <v>0</v>
      </c>
      <c r="AT26" s="5">
        <f t="shared" si="30"/>
        <v>0</v>
      </c>
      <c r="AU26" s="4">
        <f t="shared" si="10"/>
        <v>0</v>
      </c>
      <c r="AV26" s="3"/>
    </row>
    <row r="27" spans="1:48" x14ac:dyDescent="0.3">
      <c r="A27" s="18" t="s">
        <v>11</v>
      </c>
      <c r="B27" s="66">
        <v>613894</v>
      </c>
      <c r="C27" s="67">
        <v>626108</v>
      </c>
      <c r="D27" s="68">
        <v>634730</v>
      </c>
      <c r="E27" s="68">
        <v>645397</v>
      </c>
      <c r="F27" s="81">
        <f t="shared" si="0"/>
        <v>635411.66666666663</v>
      </c>
      <c r="G27" s="60">
        <v>2586</v>
      </c>
      <c r="H27" s="61">
        <v>2586</v>
      </c>
      <c r="I27" s="61">
        <v>2586</v>
      </c>
      <c r="J27" s="73">
        <v>2586</v>
      </c>
      <c r="K27" s="88">
        <f t="shared" si="11"/>
        <v>2586</v>
      </c>
      <c r="L27" s="70">
        <f t="shared" si="12"/>
        <v>33266301966</v>
      </c>
      <c r="M27" s="71">
        <f t="shared" si="13"/>
        <v>34367068120</v>
      </c>
      <c r="N27" s="72">
        <f t="shared" si="14"/>
        <v>37928925880</v>
      </c>
      <c r="O27" s="72">
        <f t="shared" si="15"/>
        <v>39600269126</v>
      </c>
      <c r="P27" s="89">
        <f t="shared" si="1"/>
        <v>37298754375.333336</v>
      </c>
      <c r="Q27" s="60">
        <v>54189</v>
      </c>
      <c r="R27" s="61">
        <v>54890</v>
      </c>
      <c r="S27" s="62">
        <v>59756</v>
      </c>
      <c r="T27" s="62">
        <v>61358</v>
      </c>
      <c r="U27" s="86">
        <f t="shared" si="2"/>
        <v>58668</v>
      </c>
      <c r="V27" s="60">
        <f t="shared" si="3"/>
        <v>58655.916318240001</v>
      </c>
      <c r="W27" s="61">
        <f t="shared" si="4"/>
        <v>58249.707119999999</v>
      </c>
      <c r="X27" s="62">
        <f t="shared" si="5"/>
        <v>62170.142399999997</v>
      </c>
      <c r="Y27" s="62">
        <f t="shared" si="6"/>
        <v>62585.16</v>
      </c>
      <c r="Z27" s="87">
        <f t="shared" si="7"/>
        <v>61001.669839999995</v>
      </c>
      <c r="AA27" s="91">
        <f t="shared" si="8"/>
        <v>1.9305529692207435</v>
      </c>
      <c r="AB27" s="17">
        <f t="shared" si="16"/>
        <v>0</v>
      </c>
      <c r="AC27" s="16">
        <f t="shared" si="17"/>
        <v>0</v>
      </c>
      <c r="AD27" s="15">
        <f t="shared" si="18"/>
        <v>0</v>
      </c>
      <c r="AE27" s="14">
        <f t="shared" si="19"/>
        <v>0</v>
      </c>
      <c r="AF27" s="5">
        <f t="shared" si="20"/>
        <v>0</v>
      </c>
      <c r="AG27" s="155"/>
      <c r="AH27" s="11">
        <f t="shared" si="21"/>
        <v>0</v>
      </c>
      <c r="AI27" s="10">
        <f t="shared" si="22"/>
        <v>0</v>
      </c>
      <c r="AJ27" s="13">
        <f t="shared" si="23"/>
        <v>0</v>
      </c>
      <c r="AK27" s="12">
        <f t="shared" si="24"/>
        <v>0</v>
      </c>
      <c r="AL27" s="155"/>
      <c r="AM27" s="11">
        <f t="shared" si="25"/>
        <v>0</v>
      </c>
      <c r="AN27" s="10">
        <f t="shared" si="26"/>
        <v>0</v>
      </c>
      <c r="AO27" s="9">
        <f t="shared" si="27"/>
        <v>0</v>
      </c>
      <c r="AP27" s="8">
        <f t="shared" si="28"/>
        <v>0</v>
      </c>
      <c r="AQ27" s="7">
        <f t="shared" si="9"/>
        <v>0</v>
      </c>
      <c r="AR27" s="155"/>
      <c r="AS27" s="6">
        <f t="shared" si="29"/>
        <v>0</v>
      </c>
      <c r="AT27" s="5">
        <f t="shared" si="30"/>
        <v>0</v>
      </c>
      <c r="AU27" s="4">
        <f t="shared" si="10"/>
        <v>0</v>
      </c>
      <c r="AV27" s="3"/>
    </row>
    <row r="28" spans="1:48" x14ac:dyDescent="0.3">
      <c r="A28" s="18" t="s">
        <v>10</v>
      </c>
      <c r="B28" s="66">
        <v>9700272</v>
      </c>
      <c r="C28" s="67">
        <v>9689376</v>
      </c>
      <c r="D28" s="68">
        <v>9651461</v>
      </c>
      <c r="E28" s="68">
        <v>9610403</v>
      </c>
      <c r="F28" s="81">
        <f t="shared" si="0"/>
        <v>9650413.333333334</v>
      </c>
      <c r="G28" s="60">
        <v>93011</v>
      </c>
      <c r="H28" s="61">
        <v>93011</v>
      </c>
      <c r="I28" s="61">
        <v>93011</v>
      </c>
      <c r="J28" s="73">
        <v>93011</v>
      </c>
      <c r="K28" s="88">
        <f t="shared" si="11"/>
        <v>93011</v>
      </c>
      <c r="L28" s="70">
        <f t="shared" si="12"/>
        <v>216316065600</v>
      </c>
      <c r="M28" s="71">
        <f t="shared" si="13"/>
        <v>211867895616</v>
      </c>
      <c r="N28" s="72">
        <f t="shared" si="14"/>
        <v>228334264338</v>
      </c>
      <c r="O28" s="72">
        <f t="shared" si="15"/>
        <v>251802169003</v>
      </c>
      <c r="P28" s="89">
        <f t="shared" si="1"/>
        <v>230668109652.33334</v>
      </c>
      <c r="Q28" s="60">
        <v>22300</v>
      </c>
      <c r="R28" s="61">
        <v>21866</v>
      </c>
      <c r="S28" s="62">
        <v>23658</v>
      </c>
      <c r="T28" s="62">
        <v>26201</v>
      </c>
      <c r="U28" s="86">
        <f t="shared" si="2"/>
        <v>23908.333333333332</v>
      </c>
      <c r="V28" s="60">
        <f t="shared" si="3"/>
        <v>24138.237168</v>
      </c>
      <c r="W28" s="61">
        <f t="shared" si="4"/>
        <v>23204.374127999999</v>
      </c>
      <c r="X28" s="62">
        <f t="shared" si="5"/>
        <v>24613.783199999998</v>
      </c>
      <c r="Y28" s="62">
        <f t="shared" si="6"/>
        <v>26725.02</v>
      </c>
      <c r="Z28" s="87">
        <f t="shared" si="7"/>
        <v>24847.725776000003</v>
      </c>
      <c r="AA28" s="91">
        <f t="shared" si="8"/>
        <v>0.78636946990236045</v>
      </c>
      <c r="AB28" s="17">
        <f t="shared" si="16"/>
        <v>1</v>
      </c>
      <c r="AC28" s="16">
        <f t="shared" si="17"/>
        <v>9650413.333333334</v>
      </c>
      <c r="AD28" s="15">
        <f t="shared" si="18"/>
        <v>93011</v>
      </c>
      <c r="AE28" s="14">
        <f t="shared" si="19"/>
        <v>230668109652.33334</v>
      </c>
      <c r="AF28" s="5">
        <f t="shared" si="20"/>
        <v>24847.725776000003</v>
      </c>
      <c r="AG28" s="155"/>
      <c r="AH28" s="11">
        <f t="shared" si="21"/>
        <v>5.952672466141657E-2</v>
      </c>
      <c r="AI28" s="10">
        <f t="shared" si="22"/>
        <v>4.7712827779780968E-2</v>
      </c>
      <c r="AJ28" s="13">
        <f t="shared" si="23"/>
        <v>0</v>
      </c>
      <c r="AK28" s="12">
        <f t="shared" si="24"/>
        <v>5.3619776220598769E-2</v>
      </c>
      <c r="AL28" s="155"/>
      <c r="AM28" s="11">
        <f t="shared" si="25"/>
        <v>1.3026783287677955E-6</v>
      </c>
      <c r="AN28" s="10">
        <f t="shared" si="26"/>
        <v>0.99999869732167124</v>
      </c>
      <c r="AO28" s="9">
        <f t="shared" si="27"/>
        <v>0.33333289910722375</v>
      </c>
      <c r="AP28" s="8">
        <f t="shared" si="28"/>
        <v>7.1493011677691537E-2</v>
      </c>
      <c r="AQ28" s="7">
        <f t="shared" si="9"/>
        <v>5.3619772371013841E-2</v>
      </c>
      <c r="AR28" s="155"/>
      <c r="AS28" s="6">
        <f t="shared" si="29"/>
        <v>546776120.47929382</v>
      </c>
      <c r="AT28" s="5">
        <f t="shared" si="30"/>
        <v>3827432843.3550568</v>
      </c>
      <c r="AU28" s="4">
        <f t="shared" si="10"/>
        <v>5.3619772371013834E-2</v>
      </c>
      <c r="AV28" s="3"/>
    </row>
    <row r="29" spans="1:48" x14ac:dyDescent="0.3">
      <c r="A29" s="18" t="s">
        <v>9</v>
      </c>
      <c r="B29" s="66">
        <v>492968</v>
      </c>
      <c r="C29" s="67">
        <v>514855</v>
      </c>
      <c r="D29" s="68">
        <v>516125</v>
      </c>
      <c r="E29" s="68">
        <v>520174</v>
      </c>
      <c r="F29" s="81">
        <f t="shared" si="0"/>
        <v>517051.33333333331</v>
      </c>
      <c r="G29" s="60">
        <v>315.39999999999998</v>
      </c>
      <c r="H29" s="61">
        <v>315.39999999999998</v>
      </c>
      <c r="I29" s="61">
        <v>315.39999999999998</v>
      </c>
      <c r="J29" s="73">
        <v>315.39999999999998</v>
      </c>
      <c r="K29" s="88">
        <f t="shared" si="11"/>
        <v>315.39999999999998</v>
      </c>
      <c r="L29" s="70">
        <f t="shared" si="12"/>
        <v>14694883112</v>
      </c>
      <c r="M29" s="71">
        <f t="shared" si="13"/>
        <v>13720885750</v>
      </c>
      <c r="N29" s="72">
        <f t="shared" si="14"/>
        <v>15678845250</v>
      </c>
      <c r="O29" s="72">
        <f t="shared" si="15"/>
        <v>17089796596</v>
      </c>
      <c r="P29" s="89">
        <f t="shared" si="1"/>
        <v>15496509198.666666</v>
      </c>
      <c r="Q29" s="60">
        <v>29809</v>
      </c>
      <c r="R29" s="61">
        <v>26650</v>
      </c>
      <c r="S29" s="62">
        <v>30378</v>
      </c>
      <c r="T29" s="62">
        <v>32854</v>
      </c>
      <c r="U29" s="86">
        <f t="shared" si="2"/>
        <v>29960.666666666668</v>
      </c>
      <c r="V29" s="60">
        <f t="shared" si="3"/>
        <v>32266.22025744</v>
      </c>
      <c r="W29" s="61">
        <f t="shared" si="4"/>
        <v>28281.193199999998</v>
      </c>
      <c r="X29" s="62">
        <f t="shared" si="5"/>
        <v>31605.271199999999</v>
      </c>
      <c r="Y29" s="62">
        <f t="shared" si="6"/>
        <v>33511.08</v>
      </c>
      <c r="Z29" s="87">
        <f t="shared" si="7"/>
        <v>31132.514800000001</v>
      </c>
      <c r="AA29" s="91">
        <f t="shared" si="8"/>
        <v>0.9852676007737422</v>
      </c>
      <c r="AB29" s="17">
        <f t="shared" si="16"/>
        <v>0</v>
      </c>
      <c r="AC29" s="16">
        <f t="shared" si="17"/>
        <v>0</v>
      </c>
      <c r="AD29" s="15">
        <f t="shared" si="18"/>
        <v>0</v>
      </c>
      <c r="AE29" s="14">
        <f t="shared" si="19"/>
        <v>0</v>
      </c>
      <c r="AF29" s="5">
        <f t="shared" si="20"/>
        <v>0</v>
      </c>
      <c r="AG29" s="155"/>
      <c r="AH29" s="11">
        <f t="shared" si="21"/>
        <v>0</v>
      </c>
      <c r="AI29" s="10">
        <f t="shared" si="22"/>
        <v>0</v>
      </c>
      <c r="AJ29" s="13">
        <f t="shared" si="23"/>
        <v>0</v>
      </c>
      <c r="AK29" s="12">
        <f t="shared" si="24"/>
        <v>0</v>
      </c>
      <c r="AL29" s="155"/>
      <c r="AM29" s="11">
        <f t="shared" si="25"/>
        <v>0</v>
      </c>
      <c r="AN29" s="10">
        <f t="shared" si="26"/>
        <v>0</v>
      </c>
      <c r="AO29" s="9">
        <f t="shared" si="27"/>
        <v>0</v>
      </c>
      <c r="AP29" s="8">
        <f t="shared" si="28"/>
        <v>0</v>
      </c>
      <c r="AQ29" s="7">
        <f t="shared" si="9"/>
        <v>0</v>
      </c>
      <c r="AR29" s="155"/>
      <c r="AS29" s="6">
        <f t="shared" si="29"/>
        <v>0</v>
      </c>
      <c r="AT29" s="5">
        <f t="shared" si="30"/>
        <v>0</v>
      </c>
      <c r="AU29" s="4">
        <f t="shared" si="10"/>
        <v>0</v>
      </c>
      <c r="AV29" s="3"/>
    </row>
    <row r="30" spans="1:48" s="19" customFormat="1" x14ac:dyDescent="0.3">
      <c r="A30" s="18" t="s">
        <v>8</v>
      </c>
      <c r="B30" s="66">
        <v>17282163</v>
      </c>
      <c r="C30" s="67">
        <v>17407585</v>
      </c>
      <c r="D30" s="68">
        <v>17475415</v>
      </c>
      <c r="E30" s="68">
        <v>17590672</v>
      </c>
      <c r="F30" s="81">
        <f t="shared" si="0"/>
        <v>17491224</v>
      </c>
      <c r="G30" s="60">
        <v>41542</v>
      </c>
      <c r="H30" s="61">
        <v>41542</v>
      </c>
      <c r="I30" s="61">
        <v>41542</v>
      </c>
      <c r="J30" s="73">
        <v>41542</v>
      </c>
      <c r="K30" s="88">
        <f t="shared" si="11"/>
        <v>41542</v>
      </c>
      <c r="L30" s="70">
        <f t="shared" si="12"/>
        <v>673606867251</v>
      </c>
      <c r="M30" s="71">
        <f t="shared" si="13"/>
        <v>659120798440</v>
      </c>
      <c r="N30" s="72">
        <f t="shared" si="14"/>
        <v>760722290365</v>
      </c>
      <c r="O30" s="72">
        <f t="shared" si="15"/>
        <v>808256197056</v>
      </c>
      <c r="P30" s="89">
        <f t="shared" si="1"/>
        <v>742699761953.66663</v>
      </c>
      <c r="Q30" s="60">
        <v>38977</v>
      </c>
      <c r="R30" s="61">
        <v>37864</v>
      </c>
      <c r="S30" s="62">
        <v>43531</v>
      </c>
      <c r="T30" s="62">
        <v>45948</v>
      </c>
      <c r="U30" s="86">
        <f t="shared" si="2"/>
        <v>42447.666666666664</v>
      </c>
      <c r="V30" s="60">
        <f t="shared" si="3"/>
        <v>42189.958300320002</v>
      </c>
      <c r="W30" s="61">
        <f t="shared" si="4"/>
        <v>40181.579711999999</v>
      </c>
      <c r="X30" s="62">
        <f t="shared" si="5"/>
        <v>45289.652399999999</v>
      </c>
      <c r="Y30" s="62">
        <f t="shared" si="6"/>
        <v>46866.96</v>
      </c>
      <c r="Z30" s="87">
        <f t="shared" si="7"/>
        <v>44112.730703999994</v>
      </c>
      <c r="AA30" s="91">
        <f t="shared" si="8"/>
        <v>1.3960595417209363</v>
      </c>
      <c r="AB30" s="17">
        <f t="shared" si="16"/>
        <v>0</v>
      </c>
      <c r="AC30" s="16">
        <f t="shared" si="17"/>
        <v>0</v>
      </c>
      <c r="AD30" s="15">
        <f t="shared" si="18"/>
        <v>0</v>
      </c>
      <c r="AE30" s="14">
        <f t="shared" si="19"/>
        <v>0</v>
      </c>
      <c r="AF30" s="5">
        <f t="shared" si="20"/>
        <v>0</v>
      </c>
      <c r="AG30" s="155"/>
      <c r="AH30" s="11">
        <f t="shared" si="21"/>
        <v>0</v>
      </c>
      <c r="AI30" s="10">
        <f t="shared" si="22"/>
        <v>0</v>
      </c>
      <c r="AJ30" s="13">
        <f t="shared" si="23"/>
        <v>0</v>
      </c>
      <c r="AK30" s="12">
        <f t="shared" si="24"/>
        <v>0</v>
      </c>
      <c r="AL30" s="155"/>
      <c r="AM30" s="11">
        <f t="shared" si="25"/>
        <v>0</v>
      </c>
      <c r="AN30" s="10">
        <f t="shared" si="26"/>
        <v>0</v>
      </c>
      <c r="AO30" s="9">
        <f t="shared" si="27"/>
        <v>0</v>
      </c>
      <c r="AP30" s="8">
        <f t="shared" si="28"/>
        <v>0</v>
      </c>
      <c r="AQ30" s="7">
        <f t="shared" si="9"/>
        <v>0</v>
      </c>
      <c r="AR30" s="155"/>
      <c r="AS30" s="6">
        <f t="shared" si="29"/>
        <v>0</v>
      </c>
      <c r="AT30" s="5">
        <f t="shared" si="30"/>
        <v>0</v>
      </c>
      <c r="AU30" s="4">
        <f t="shared" si="10"/>
        <v>0</v>
      </c>
      <c r="AV30" s="3"/>
    </row>
    <row r="31" spans="1:48" x14ac:dyDescent="0.3">
      <c r="A31" s="18" t="s">
        <v>7</v>
      </c>
      <c r="B31" s="66">
        <v>8858775</v>
      </c>
      <c r="C31" s="67">
        <v>8901064</v>
      </c>
      <c r="D31" s="68">
        <v>8932664</v>
      </c>
      <c r="E31" s="68">
        <v>8978929</v>
      </c>
      <c r="F31" s="81">
        <f t="shared" si="0"/>
        <v>8937552.333333334</v>
      </c>
      <c r="G31" s="60">
        <v>83879</v>
      </c>
      <c r="H31" s="61">
        <v>83879</v>
      </c>
      <c r="I31" s="61">
        <v>83879</v>
      </c>
      <c r="J31" s="73">
        <v>83879</v>
      </c>
      <c r="K31" s="88">
        <f t="shared" si="11"/>
        <v>83879</v>
      </c>
      <c r="L31" s="70">
        <f t="shared" si="12"/>
        <v>348734536650</v>
      </c>
      <c r="M31" s="71">
        <f t="shared" si="13"/>
        <v>337199007512</v>
      </c>
      <c r="N31" s="72">
        <f t="shared" si="14"/>
        <v>363970327344</v>
      </c>
      <c r="O31" s="72">
        <f t="shared" si="15"/>
        <v>395620590669</v>
      </c>
      <c r="P31" s="89">
        <f t="shared" si="1"/>
        <v>365596641841.66669</v>
      </c>
      <c r="Q31" s="60">
        <v>39366</v>
      </c>
      <c r="R31" s="61">
        <v>37883</v>
      </c>
      <c r="S31" s="62">
        <v>40746</v>
      </c>
      <c r="T31" s="62">
        <v>44061</v>
      </c>
      <c r="U31" s="86">
        <f t="shared" si="2"/>
        <v>40896.666666666664</v>
      </c>
      <c r="V31" s="60">
        <f t="shared" si="3"/>
        <v>42611.02441056</v>
      </c>
      <c r="W31" s="61">
        <f t="shared" si="4"/>
        <v>40201.742663999998</v>
      </c>
      <c r="X31" s="62">
        <f t="shared" si="5"/>
        <v>42392.138399999996</v>
      </c>
      <c r="Y31" s="62">
        <f t="shared" si="6"/>
        <v>44942.22</v>
      </c>
      <c r="Z31" s="87">
        <f t="shared" si="7"/>
        <v>42512.033687999996</v>
      </c>
      <c r="AA31" s="91">
        <f t="shared" si="8"/>
        <v>1.3454014140800554</v>
      </c>
      <c r="AB31" s="17">
        <f t="shared" si="16"/>
        <v>0</v>
      </c>
      <c r="AC31" s="16">
        <f t="shared" si="17"/>
        <v>0</v>
      </c>
      <c r="AD31" s="15">
        <f t="shared" si="18"/>
        <v>0</v>
      </c>
      <c r="AE31" s="14">
        <f t="shared" si="19"/>
        <v>0</v>
      </c>
      <c r="AF31" s="5">
        <f t="shared" si="20"/>
        <v>0</v>
      </c>
      <c r="AG31" s="155"/>
      <c r="AH31" s="11">
        <f t="shared" si="21"/>
        <v>0</v>
      </c>
      <c r="AI31" s="10">
        <f t="shared" si="22"/>
        <v>0</v>
      </c>
      <c r="AJ31" s="13">
        <f t="shared" si="23"/>
        <v>0</v>
      </c>
      <c r="AK31" s="12">
        <f t="shared" si="24"/>
        <v>0</v>
      </c>
      <c r="AL31" s="155"/>
      <c r="AM31" s="11">
        <f t="shared" si="25"/>
        <v>0</v>
      </c>
      <c r="AN31" s="10">
        <f t="shared" si="26"/>
        <v>0</v>
      </c>
      <c r="AO31" s="9">
        <f t="shared" si="27"/>
        <v>0</v>
      </c>
      <c r="AP31" s="8">
        <f t="shared" si="28"/>
        <v>0</v>
      </c>
      <c r="AQ31" s="7">
        <f t="shared" si="9"/>
        <v>0</v>
      </c>
      <c r="AR31" s="155"/>
      <c r="AS31" s="6">
        <f t="shared" si="29"/>
        <v>0</v>
      </c>
      <c r="AT31" s="5">
        <f t="shared" si="30"/>
        <v>0</v>
      </c>
      <c r="AU31" s="4">
        <f t="shared" si="10"/>
        <v>0</v>
      </c>
      <c r="AV31" s="3"/>
    </row>
    <row r="32" spans="1:48" x14ac:dyDescent="0.3">
      <c r="A32" s="18" t="s">
        <v>6</v>
      </c>
      <c r="B32" s="66">
        <v>37972812</v>
      </c>
      <c r="C32" s="67">
        <v>37958138</v>
      </c>
      <c r="D32" s="68">
        <v>37073357</v>
      </c>
      <c r="E32" s="68">
        <v>36889761</v>
      </c>
      <c r="F32" s="81">
        <f t="shared" si="0"/>
        <v>37307085.333333336</v>
      </c>
      <c r="G32" s="60">
        <v>312679</v>
      </c>
      <c r="H32" s="61">
        <v>312679</v>
      </c>
      <c r="I32" s="61">
        <v>312679</v>
      </c>
      <c r="J32" s="73">
        <v>312679</v>
      </c>
      <c r="K32" s="88">
        <f t="shared" si="11"/>
        <v>312679</v>
      </c>
      <c r="L32" s="70">
        <f t="shared" si="12"/>
        <v>836009428992</v>
      </c>
      <c r="M32" s="71">
        <f t="shared" si="13"/>
        <v>842366998496</v>
      </c>
      <c r="N32" s="72">
        <f t="shared" si="14"/>
        <v>899362567463</v>
      </c>
      <c r="O32" s="72">
        <f t="shared" si="15"/>
        <v>1002184137087</v>
      </c>
      <c r="P32" s="89">
        <f t="shared" si="1"/>
        <v>914637901015.33337</v>
      </c>
      <c r="Q32" s="60">
        <v>22016</v>
      </c>
      <c r="R32" s="61">
        <v>22192</v>
      </c>
      <c r="S32" s="62">
        <v>24259</v>
      </c>
      <c r="T32" s="62">
        <v>27167</v>
      </c>
      <c r="U32" s="86">
        <f t="shared" si="2"/>
        <v>24539.333333333332</v>
      </c>
      <c r="V32" s="60">
        <f t="shared" si="3"/>
        <v>23830.82643456</v>
      </c>
      <c r="W32" s="61">
        <f t="shared" si="4"/>
        <v>23550.327935999998</v>
      </c>
      <c r="X32" s="62">
        <f t="shared" si="5"/>
        <v>25239.063600000001</v>
      </c>
      <c r="Y32" s="62">
        <f t="shared" si="6"/>
        <v>27710.34</v>
      </c>
      <c r="Z32" s="87">
        <f t="shared" si="7"/>
        <v>25499.910511999999</v>
      </c>
      <c r="AA32" s="91">
        <f t="shared" si="8"/>
        <v>0.80700951437766166</v>
      </c>
      <c r="AB32" s="17">
        <f t="shared" si="16"/>
        <v>1</v>
      </c>
      <c r="AC32" s="16">
        <f t="shared" si="17"/>
        <v>37307085.333333336</v>
      </c>
      <c r="AD32" s="15">
        <f t="shared" si="18"/>
        <v>312679</v>
      </c>
      <c r="AE32" s="14">
        <f t="shared" si="19"/>
        <v>914637901015.33337</v>
      </c>
      <c r="AF32" s="5">
        <f t="shared" si="20"/>
        <v>25499.910511999999</v>
      </c>
      <c r="AG32" s="155"/>
      <c r="AH32" s="11">
        <f t="shared" si="21"/>
        <v>0.23012160410648794</v>
      </c>
      <c r="AI32" s="10">
        <f t="shared" si="22"/>
        <v>0.16039822469766085</v>
      </c>
      <c r="AJ32" s="13">
        <f t="shared" si="23"/>
        <v>0</v>
      </c>
      <c r="AK32" s="12">
        <f t="shared" si="24"/>
        <v>0.19525991440207441</v>
      </c>
      <c r="AL32" s="155"/>
      <c r="AM32" s="11">
        <f t="shared" si="25"/>
        <v>1.3368700664583707E-6</v>
      </c>
      <c r="AN32" s="10">
        <f t="shared" si="26"/>
        <v>0.99999866312993357</v>
      </c>
      <c r="AO32" s="9">
        <f t="shared" si="27"/>
        <v>0.33333288770997782</v>
      </c>
      <c r="AP32" s="8">
        <f t="shared" si="28"/>
        <v>0.26034646552372098</v>
      </c>
      <c r="AQ32" s="7">
        <f t="shared" si="9"/>
        <v>0.19525989871449032</v>
      </c>
      <c r="AR32" s="155"/>
      <c r="AS32" s="6">
        <f t="shared" si="29"/>
        <v>1991120909.0101211</v>
      </c>
      <c r="AT32" s="5">
        <f t="shared" si="30"/>
        <v>13937846363.070848</v>
      </c>
      <c r="AU32" s="4">
        <f t="shared" si="10"/>
        <v>0.19525989871449029</v>
      </c>
      <c r="AV32" s="3"/>
    </row>
    <row r="33" spans="1:48" x14ac:dyDescent="0.3">
      <c r="A33" s="18" t="s">
        <v>5</v>
      </c>
      <c r="B33" s="66">
        <v>10333496</v>
      </c>
      <c r="C33" s="67">
        <v>10375395</v>
      </c>
      <c r="D33" s="68">
        <v>10394297</v>
      </c>
      <c r="E33" s="68">
        <v>10421117</v>
      </c>
      <c r="F33" s="81">
        <f t="shared" si="0"/>
        <v>10396936.333333334</v>
      </c>
      <c r="G33" s="60">
        <v>92226</v>
      </c>
      <c r="H33" s="61">
        <v>92226</v>
      </c>
      <c r="I33" s="61">
        <v>92226</v>
      </c>
      <c r="J33" s="73">
        <v>92226</v>
      </c>
      <c r="K33" s="88">
        <f t="shared" si="11"/>
        <v>92226</v>
      </c>
      <c r="L33" s="70">
        <f t="shared" si="12"/>
        <v>248200240424</v>
      </c>
      <c r="M33" s="71">
        <f t="shared" si="13"/>
        <v>234411299235</v>
      </c>
      <c r="N33" s="72">
        <f t="shared" si="14"/>
        <v>253995041492</v>
      </c>
      <c r="O33" s="72">
        <f t="shared" si="15"/>
        <v>287424827977</v>
      </c>
      <c r="P33" s="89">
        <f t="shared" si="1"/>
        <v>258610389568</v>
      </c>
      <c r="Q33" s="60">
        <v>24019</v>
      </c>
      <c r="R33" s="61">
        <v>22593</v>
      </c>
      <c r="S33" s="62">
        <v>24436</v>
      </c>
      <c r="T33" s="62">
        <v>27581</v>
      </c>
      <c r="U33" s="86">
        <f t="shared" si="2"/>
        <v>24870</v>
      </c>
      <c r="V33" s="60">
        <f t="shared" si="3"/>
        <v>25998.938051040001</v>
      </c>
      <c r="W33" s="61">
        <f t="shared" si="4"/>
        <v>23975.872343999999</v>
      </c>
      <c r="X33" s="62">
        <f t="shared" si="5"/>
        <v>25423.214400000001</v>
      </c>
      <c r="Y33" s="62">
        <f t="shared" si="6"/>
        <v>28132.62</v>
      </c>
      <c r="Z33" s="87">
        <f t="shared" si="7"/>
        <v>25843.902247999999</v>
      </c>
      <c r="AA33" s="91">
        <f t="shared" si="8"/>
        <v>0.81789600763373216</v>
      </c>
      <c r="AB33" s="17">
        <f t="shared" si="16"/>
        <v>1</v>
      </c>
      <c r="AC33" s="16">
        <f t="shared" si="17"/>
        <v>10396936.333333334</v>
      </c>
      <c r="AD33" s="15">
        <f t="shared" si="18"/>
        <v>92226</v>
      </c>
      <c r="AE33" s="14">
        <f t="shared" si="19"/>
        <v>258610389568</v>
      </c>
      <c r="AF33" s="5">
        <f t="shared" si="20"/>
        <v>25843.902247999999</v>
      </c>
      <c r="AG33" s="155"/>
      <c r="AH33" s="11">
        <f t="shared" si="21"/>
        <v>6.4131508678379023E-2</v>
      </c>
      <c r="AI33" s="10">
        <f t="shared" si="22"/>
        <v>4.7310138099989033E-2</v>
      </c>
      <c r="AJ33" s="13">
        <f t="shared" si="23"/>
        <v>0</v>
      </c>
      <c r="AK33" s="12">
        <f t="shared" si="24"/>
        <v>5.5720823389184028E-2</v>
      </c>
      <c r="AL33" s="155"/>
      <c r="AM33" s="11">
        <f t="shared" si="25"/>
        <v>1.3549043358237883E-6</v>
      </c>
      <c r="AN33" s="10">
        <f t="shared" si="26"/>
        <v>0.99999864509566416</v>
      </c>
      <c r="AO33" s="9">
        <f t="shared" si="27"/>
        <v>0.33333288169855468</v>
      </c>
      <c r="AP33" s="8">
        <f t="shared" si="28"/>
        <v>7.4294406020116971E-2</v>
      </c>
      <c r="AQ33" s="7">
        <f t="shared" si="9"/>
        <v>5.5720818661237043E-2</v>
      </c>
      <c r="AR33" s="155"/>
      <c r="AS33" s="6">
        <f t="shared" si="29"/>
        <v>568201089.08167231</v>
      </c>
      <c r="AT33" s="5">
        <f t="shared" si="30"/>
        <v>3977407623.5717063</v>
      </c>
      <c r="AU33" s="4">
        <f t="shared" si="10"/>
        <v>5.5720818661237029E-2</v>
      </c>
      <c r="AV33" s="3"/>
    </row>
    <row r="34" spans="1:48" x14ac:dyDescent="0.3">
      <c r="A34" s="18" t="s">
        <v>4</v>
      </c>
      <c r="B34" s="66">
        <v>19414458</v>
      </c>
      <c r="C34" s="67">
        <v>19328838</v>
      </c>
      <c r="D34" s="68">
        <v>19201662</v>
      </c>
      <c r="E34" s="68">
        <v>19042455</v>
      </c>
      <c r="F34" s="81">
        <f t="shared" si="0"/>
        <v>19190985</v>
      </c>
      <c r="G34" s="60">
        <v>238390.7</v>
      </c>
      <c r="H34" s="61">
        <v>238390.7</v>
      </c>
      <c r="I34" s="61">
        <v>238390.7</v>
      </c>
      <c r="J34" s="73">
        <v>238390.7</v>
      </c>
      <c r="K34" s="88">
        <f t="shared" si="11"/>
        <v>238390.70000000004</v>
      </c>
      <c r="L34" s="70">
        <f t="shared" si="12"/>
        <v>417702063870</v>
      </c>
      <c r="M34" s="71">
        <f t="shared" si="13"/>
        <v>416729747280</v>
      </c>
      <c r="N34" s="72">
        <f t="shared" si="14"/>
        <v>451219855338</v>
      </c>
      <c r="O34" s="72">
        <f t="shared" si="15"/>
        <v>495465636645</v>
      </c>
      <c r="P34" s="89">
        <f t="shared" si="1"/>
        <v>454471746421</v>
      </c>
      <c r="Q34" s="60">
        <v>21515</v>
      </c>
      <c r="R34" s="61">
        <v>21560</v>
      </c>
      <c r="S34" s="62">
        <v>23499</v>
      </c>
      <c r="T34" s="62">
        <v>26019</v>
      </c>
      <c r="U34" s="86">
        <f t="shared" si="2"/>
        <v>23692.666666666668</v>
      </c>
      <c r="V34" s="60">
        <f t="shared" si="3"/>
        <v>23288.527922400001</v>
      </c>
      <c r="W34" s="61">
        <f t="shared" si="4"/>
        <v>22879.644479999999</v>
      </c>
      <c r="X34" s="62">
        <f t="shared" si="5"/>
        <v>24448.3596</v>
      </c>
      <c r="Y34" s="62">
        <f t="shared" si="6"/>
        <v>26539.38</v>
      </c>
      <c r="Z34" s="87">
        <f t="shared" si="7"/>
        <v>24622.461360000001</v>
      </c>
      <c r="AA34" s="91">
        <f t="shared" si="8"/>
        <v>0.77924040461104582</v>
      </c>
      <c r="AB34" s="17">
        <f t="shared" si="16"/>
        <v>1</v>
      </c>
      <c r="AC34" s="16">
        <f t="shared" si="17"/>
        <v>19190985</v>
      </c>
      <c r="AD34" s="15">
        <f t="shared" si="18"/>
        <v>238390.70000000004</v>
      </c>
      <c r="AE34" s="14">
        <f t="shared" si="19"/>
        <v>454471746421</v>
      </c>
      <c r="AF34" s="5">
        <f t="shared" si="20"/>
        <v>24622.461360000001</v>
      </c>
      <c r="AG34" s="155"/>
      <c r="AH34" s="11">
        <f t="shared" si="21"/>
        <v>0.11837591205865884</v>
      </c>
      <c r="AI34" s="10">
        <f t="shared" si="22"/>
        <v>0.12228977662213537</v>
      </c>
      <c r="AJ34" s="13">
        <f t="shared" si="23"/>
        <v>0</v>
      </c>
      <c r="AK34" s="12">
        <f t="shared" si="24"/>
        <v>0.12033284434039711</v>
      </c>
      <c r="AL34" s="155"/>
      <c r="AM34" s="11">
        <f t="shared" si="25"/>
        <v>1.2908685126256208E-6</v>
      </c>
      <c r="AN34" s="10">
        <f t="shared" si="26"/>
        <v>0.99999870913148736</v>
      </c>
      <c r="AO34" s="9">
        <f t="shared" si="27"/>
        <v>0.33333290304382912</v>
      </c>
      <c r="AP34" s="8">
        <f t="shared" si="28"/>
        <v>0.16044374067590289</v>
      </c>
      <c r="AQ34" s="7">
        <f t="shared" si="9"/>
        <v>0.12033283605648311</v>
      </c>
      <c r="AR34" s="155"/>
      <c r="AS34" s="6">
        <f t="shared" si="29"/>
        <v>1227068268.9582381</v>
      </c>
      <c r="AT34" s="5">
        <f t="shared" si="30"/>
        <v>8589477882.7076664</v>
      </c>
      <c r="AU34" s="4">
        <f t="shared" si="10"/>
        <v>0.12033283605648308</v>
      </c>
      <c r="AV34" s="3"/>
    </row>
    <row r="35" spans="1:48" x14ac:dyDescent="0.3">
      <c r="A35" s="18" t="s">
        <v>3</v>
      </c>
      <c r="B35" s="66">
        <v>2080908</v>
      </c>
      <c r="C35" s="67">
        <v>2095861</v>
      </c>
      <c r="D35" s="68">
        <v>2108977</v>
      </c>
      <c r="E35" s="68">
        <v>2107180</v>
      </c>
      <c r="F35" s="81">
        <f t="shared" si="0"/>
        <v>2104006</v>
      </c>
      <c r="G35" s="60">
        <v>20273</v>
      </c>
      <c r="H35" s="61">
        <v>20273</v>
      </c>
      <c r="I35" s="61">
        <v>20273</v>
      </c>
      <c r="J35" s="73">
        <v>20273</v>
      </c>
      <c r="K35" s="88">
        <f t="shared" si="11"/>
        <v>20273</v>
      </c>
      <c r="L35" s="70">
        <f t="shared" si="12"/>
        <v>57412251720</v>
      </c>
      <c r="M35" s="71">
        <f t="shared" si="13"/>
        <v>55865174955</v>
      </c>
      <c r="N35" s="72">
        <f t="shared" si="14"/>
        <v>61046448242</v>
      </c>
      <c r="O35" s="72">
        <f t="shared" si="15"/>
        <v>65725051380</v>
      </c>
      <c r="P35" s="89">
        <f t="shared" si="1"/>
        <v>60878891525.666664</v>
      </c>
      <c r="Q35" s="60">
        <v>27590</v>
      </c>
      <c r="R35" s="61">
        <v>26655</v>
      </c>
      <c r="S35" s="62">
        <v>28946</v>
      </c>
      <c r="T35" s="62">
        <v>31191</v>
      </c>
      <c r="U35" s="86">
        <f t="shared" si="2"/>
        <v>28930.666666666668</v>
      </c>
      <c r="V35" s="60">
        <f t="shared" si="3"/>
        <v>29864.303294400001</v>
      </c>
      <c r="W35" s="61">
        <f t="shared" si="4"/>
        <v>28286.499239999997</v>
      </c>
      <c r="X35" s="62">
        <f t="shared" si="5"/>
        <v>30115.418399999999</v>
      </c>
      <c r="Y35" s="62">
        <f t="shared" si="6"/>
        <v>31814.82</v>
      </c>
      <c r="Z35" s="87">
        <f t="shared" si="7"/>
        <v>30072.245880000002</v>
      </c>
      <c r="AA35" s="91">
        <f t="shared" si="8"/>
        <v>0.95171269453843332</v>
      </c>
      <c r="AB35" s="17">
        <f t="shared" si="16"/>
        <v>0</v>
      </c>
      <c r="AC35" s="16">
        <f t="shared" si="17"/>
        <v>0</v>
      </c>
      <c r="AD35" s="15">
        <f t="shared" si="18"/>
        <v>0</v>
      </c>
      <c r="AE35" s="14">
        <f t="shared" si="19"/>
        <v>0</v>
      </c>
      <c r="AF35" s="5">
        <f t="shared" si="20"/>
        <v>0</v>
      </c>
      <c r="AG35" s="155"/>
      <c r="AH35" s="11">
        <f t="shared" si="21"/>
        <v>0</v>
      </c>
      <c r="AI35" s="10">
        <f t="shared" si="22"/>
        <v>0</v>
      </c>
      <c r="AJ35" s="13">
        <f t="shared" si="23"/>
        <v>0</v>
      </c>
      <c r="AK35" s="12">
        <f t="shared" si="24"/>
        <v>0</v>
      </c>
      <c r="AL35" s="155"/>
      <c r="AM35" s="11">
        <f t="shared" si="25"/>
        <v>0</v>
      </c>
      <c r="AN35" s="10">
        <f t="shared" si="26"/>
        <v>0</v>
      </c>
      <c r="AO35" s="9">
        <f t="shared" si="27"/>
        <v>0</v>
      </c>
      <c r="AP35" s="8">
        <f t="shared" si="28"/>
        <v>0</v>
      </c>
      <c r="AQ35" s="7">
        <f t="shared" si="9"/>
        <v>0</v>
      </c>
      <c r="AR35" s="155"/>
      <c r="AS35" s="6">
        <f t="shared" si="29"/>
        <v>0</v>
      </c>
      <c r="AT35" s="5">
        <f t="shared" si="30"/>
        <v>0</v>
      </c>
      <c r="AU35" s="4">
        <f t="shared" si="10"/>
        <v>0</v>
      </c>
      <c r="AV35" s="3"/>
    </row>
    <row r="36" spans="1:48" s="131" customFormat="1" x14ac:dyDescent="0.3">
      <c r="A36" s="97" t="s">
        <v>2</v>
      </c>
      <c r="B36" s="98">
        <v>5450421</v>
      </c>
      <c r="C36" s="99">
        <v>5457873</v>
      </c>
      <c r="D36" s="100">
        <v>5459781</v>
      </c>
      <c r="E36" s="100">
        <v>5434712</v>
      </c>
      <c r="F36" s="101">
        <f t="shared" si="0"/>
        <v>5450788.666666667</v>
      </c>
      <c r="G36" s="102">
        <v>49035</v>
      </c>
      <c r="H36" s="103">
        <v>49035</v>
      </c>
      <c r="I36" s="103">
        <v>49035</v>
      </c>
      <c r="J36" s="104">
        <v>49035</v>
      </c>
      <c r="K36" s="105">
        <f t="shared" si="11"/>
        <v>49035</v>
      </c>
      <c r="L36" s="106">
        <f t="shared" si="12"/>
        <v>117674589390</v>
      </c>
      <c r="M36" s="107">
        <f t="shared" si="13"/>
        <v>121104743997</v>
      </c>
      <c r="N36" s="108">
        <f t="shared" si="14"/>
        <v>126961747374</v>
      </c>
      <c r="O36" s="108">
        <f t="shared" si="15"/>
        <v>134933029536</v>
      </c>
      <c r="P36" s="109">
        <f t="shared" si="1"/>
        <v>127666506969</v>
      </c>
      <c r="Q36" s="102">
        <v>21590</v>
      </c>
      <c r="R36" s="103">
        <v>22189</v>
      </c>
      <c r="S36" s="110">
        <v>23254</v>
      </c>
      <c r="T36" s="110">
        <v>24828</v>
      </c>
      <c r="U36" s="136">
        <f t="shared" si="2"/>
        <v>23423.666666666668</v>
      </c>
      <c r="V36" s="102">
        <f t="shared" si="3"/>
        <v>23369.710334399999</v>
      </c>
      <c r="W36" s="103">
        <f t="shared" si="4"/>
        <v>23547.144311999997</v>
      </c>
      <c r="X36" s="110">
        <f t="shared" si="5"/>
        <v>24193.461599999999</v>
      </c>
      <c r="Y36" s="110">
        <f>T36*1.02</f>
        <v>25324.560000000001</v>
      </c>
      <c r="Z36" s="111">
        <f t="shared" si="7"/>
        <v>24355.055303999998</v>
      </c>
      <c r="AA36" s="112">
        <f t="shared" si="8"/>
        <v>0.77077765995581826</v>
      </c>
      <c r="AB36" s="113">
        <f t="shared" si="16"/>
        <v>1</v>
      </c>
      <c r="AC36" s="114">
        <f t="shared" si="17"/>
        <v>5450788.666666667</v>
      </c>
      <c r="AD36" s="115">
        <f t="shared" si="18"/>
        <v>49035</v>
      </c>
      <c r="AE36" s="116">
        <f t="shared" si="19"/>
        <v>127666506969</v>
      </c>
      <c r="AF36" s="117">
        <f t="shared" si="20"/>
        <v>24355.055303999998</v>
      </c>
      <c r="AG36" s="155"/>
      <c r="AH36" s="118">
        <f t="shared" si="21"/>
        <v>3.3622144973573145E-2</v>
      </c>
      <c r="AI36" s="119">
        <f t="shared" si="22"/>
        <v>2.5153998023691389E-2</v>
      </c>
      <c r="AJ36" s="120">
        <f t="shared" si="23"/>
        <v>0</v>
      </c>
      <c r="AK36" s="121">
        <f t="shared" si="24"/>
        <v>2.9388071498632269E-2</v>
      </c>
      <c r="AL36" s="155"/>
      <c r="AM36" s="122">
        <f t="shared" si="25"/>
        <v>1.2768493594333825E-6</v>
      </c>
      <c r="AN36" s="123">
        <f t="shared" si="26"/>
        <v>0.99999872315064053</v>
      </c>
      <c r="AO36" s="124">
        <f t="shared" si="27"/>
        <v>0.33333290771688018</v>
      </c>
      <c r="AP36" s="125">
        <f t="shared" si="28"/>
        <v>3.9184082823462932E-2</v>
      </c>
      <c r="AQ36" s="126">
        <f t="shared" si="9"/>
        <v>2.9388069578507328E-2</v>
      </c>
      <c r="AR36" s="155"/>
      <c r="AS36" s="127">
        <f t="shared" si="29"/>
        <v>299678532.04088426</v>
      </c>
      <c r="AT36" s="128">
        <f t="shared" si="30"/>
        <v>2097749724.2861898</v>
      </c>
      <c r="AU36" s="129">
        <f t="shared" si="10"/>
        <v>2.9388069578507321E-2</v>
      </c>
      <c r="AV36" s="130"/>
    </row>
    <row r="37" spans="1:48" x14ac:dyDescent="0.3">
      <c r="A37" s="18" t="s">
        <v>1</v>
      </c>
      <c r="B37" s="66">
        <v>5517919</v>
      </c>
      <c r="C37" s="67">
        <v>5525292</v>
      </c>
      <c r="D37" s="68">
        <v>5533793</v>
      </c>
      <c r="E37" s="68">
        <v>5548241</v>
      </c>
      <c r="F37" s="81">
        <f t="shared" si="0"/>
        <v>5535775.333333333</v>
      </c>
      <c r="G37" s="60">
        <v>338440</v>
      </c>
      <c r="H37" s="61">
        <v>338440</v>
      </c>
      <c r="I37" s="61">
        <v>338440</v>
      </c>
      <c r="J37" s="73">
        <v>338440</v>
      </c>
      <c r="K37" s="88">
        <f t="shared" si="11"/>
        <v>338440</v>
      </c>
      <c r="L37" s="70">
        <f t="shared" si="12"/>
        <v>189981951170</v>
      </c>
      <c r="M37" s="71">
        <f t="shared" si="13"/>
        <v>192755336712</v>
      </c>
      <c r="N37" s="72">
        <f t="shared" si="14"/>
        <v>205558274778</v>
      </c>
      <c r="O37" s="72">
        <f t="shared" si="15"/>
        <v>218589598918</v>
      </c>
      <c r="P37" s="89">
        <f t="shared" si="1"/>
        <v>205634403469.33334</v>
      </c>
      <c r="Q37" s="60">
        <v>34430</v>
      </c>
      <c r="R37" s="61">
        <v>34886</v>
      </c>
      <c r="S37" s="62">
        <v>37146</v>
      </c>
      <c r="T37" s="62">
        <v>39398</v>
      </c>
      <c r="U37" s="86">
        <f t="shared" si="2"/>
        <v>37143.333333333336</v>
      </c>
      <c r="V37" s="60">
        <f t="shared" si="3"/>
        <v>37268.139268799998</v>
      </c>
      <c r="W37" s="61">
        <f t="shared" si="4"/>
        <v>37021.302287999999</v>
      </c>
      <c r="X37" s="62">
        <f t="shared" si="5"/>
        <v>38646.698400000001</v>
      </c>
      <c r="Y37" s="62">
        <f t="shared" ref="Y37:Y44" si="31">T37*1.02</f>
        <v>40185.96</v>
      </c>
      <c r="Z37" s="87">
        <f t="shared" si="7"/>
        <v>38617.986895999995</v>
      </c>
      <c r="AA37" s="91">
        <f t="shared" si="8"/>
        <v>1.2221644007934023</v>
      </c>
      <c r="AB37" s="17">
        <f t="shared" si="16"/>
        <v>0</v>
      </c>
      <c r="AC37" s="16">
        <f t="shared" si="17"/>
        <v>0</v>
      </c>
      <c r="AD37" s="15">
        <f t="shared" si="18"/>
        <v>0</v>
      </c>
      <c r="AE37" s="14">
        <f t="shared" si="19"/>
        <v>0</v>
      </c>
      <c r="AF37" s="5">
        <f t="shared" si="20"/>
        <v>0</v>
      </c>
      <c r="AG37" s="155"/>
      <c r="AH37" s="11">
        <f t="shared" si="21"/>
        <v>0</v>
      </c>
      <c r="AI37" s="10">
        <f t="shared" si="22"/>
        <v>0</v>
      </c>
      <c r="AJ37" s="13">
        <f t="shared" si="23"/>
        <v>0</v>
      </c>
      <c r="AK37" s="12">
        <f t="shared" si="24"/>
        <v>0</v>
      </c>
      <c r="AL37" s="155"/>
      <c r="AM37" s="11">
        <f t="shared" si="25"/>
        <v>0</v>
      </c>
      <c r="AN37" s="10">
        <f t="shared" si="26"/>
        <v>0</v>
      </c>
      <c r="AO37" s="9">
        <f t="shared" si="27"/>
        <v>0</v>
      </c>
      <c r="AP37" s="8">
        <f t="shared" si="28"/>
        <v>0</v>
      </c>
      <c r="AQ37" s="7">
        <f t="shared" si="9"/>
        <v>0</v>
      </c>
      <c r="AR37" s="155"/>
      <c r="AS37" s="6">
        <f t="shared" si="29"/>
        <v>0</v>
      </c>
      <c r="AT37" s="5">
        <f t="shared" si="30"/>
        <v>0</v>
      </c>
      <c r="AU37" s="4">
        <f t="shared" si="10"/>
        <v>0</v>
      </c>
      <c r="AV37" s="3"/>
    </row>
    <row r="38" spans="1:48" x14ac:dyDescent="0.3">
      <c r="A38" s="18" t="s">
        <v>0</v>
      </c>
      <c r="B38" s="66">
        <v>10230185</v>
      </c>
      <c r="C38" s="67">
        <v>10327589</v>
      </c>
      <c r="D38" s="68">
        <v>10379295</v>
      </c>
      <c r="E38" s="68">
        <v>10452326</v>
      </c>
      <c r="F38" s="81">
        <f t="shared" si="0"/>
        <v>10386403.333333334</v>
      </c>
      <c r="G38" s="60">
        <v>438574</v>
      </c>
      <c r="H38" s="61">
        <v>438574</v>
      </c>
      <c r="I38" s="61">
        <v>438574</v>
      </c>
      <c r="J38" s="73">
        <v>438574</v>
      </c>
      <c r="K38" s="88">
        <f t="shared" si="11"/>
        <v>438574</v>
      </c>
      <c r="L38" s="70">
        <f t="shared" si="12"/>
        <v>392992556775</v>
      </c>
      <c r="M38" s="71">
        <f t="shared" si="13"/>
        <v>395071589606</v>
      </c>
      <c r="N38" s="72">
        <f t="shared" si="14"/>
        <v>432328774635</v>
      </c>
      <c r="O38" s="72">
        <f t="shared" si="15"/>
        <v>460048676564</v>
      </c>
      <c r="P38" s="89">
        <f t="shared" si="1"/>
        <v>429149680268.33331</v>
      </c>
      <c r="Q38" s="60">
        <v>38415</v>
      </c>
      <c r="R38" s="61">
        <v>38254</v>
      </c>
      <c r="S38" s="62">
        <v>41653</v>
      </c>
      <c r="T38" s="62">
        <v>44014</v>
      </c>
      <c r="U38" s="86">
        <f t="shared" si="2"/>
        <v>41307</v>
      </c>
      <c r="V38" s="60">
        <f t="shared" si="3"/>
        <v>41581.631426399996</v>
      </c>
      <c r="W38" s="61">
        <f t="shared" si="4"/>
        <v>40595.450831999995</v>
      </c>
      <c r="X38" s="62">
        <f t="shared" si="5"/>
        <v>43335.781199999998</v>
      </c>
      <c r="Y38" s="62">
        <f t="shared" si="31"/>
        <v>44894.28</v>
      </c>
      <c r="Z38" s="87">
        <f t="shared" si="7"/>
        <v>42941.837344</v>
      </c>
      <c r="AA38" s="91">
        <f t="shared" si="8"/>
        <v>1.3590036437640804</v>
      </c>
      <c r="AB38" s="17">
        <f t="shared" si="16"/>
        <v>0</v>
      </c>
      <c r="AC38" s="16">
        <f t="shared" si="17"/>
        <v>0</v>
      </c>
      <c r="AD38" s="15">
        <f t="shared" si="18"/>
        <v>0</v>
      </c>
      <c r="AE38" s="14">
        <f t="shared" si="19"/>
        <v>0</v>
      </c>
      <c r="AF38" s="5">
        <f t="shared" si="20"/>
        <v>0</v>
      </c>
      <c r="AG38" s="155"/>
      <c r="AH38" s="11">
        <f t="shared" si="21"/>
        <v>0</v>
      </c>
      <c r="AI38" s="10">
        <f t="shared" si="22"/>
        <v>0</v>
      </c>
      <c r="AJ38" s="13">
        <f t="shared" si="23"/>
        <v>0</v>
      </c>
      <c r="AK38" s="12">
        <f t="shared" si="24"/>
        <v>0</v>
      </c>
      <c r="AL38" s="155"/>
      <c r="AM38" s="11">
        <f t="shared" si="25"/>
        <v>0</v>
      </c>
      <c r="AN38" s="10">
        <f t="shared" si="26"/>
        <v>0</v>
      </c>
      <c r="AO38" s="9">
        <f t="shared" si="27"/>
        <v>0</v>
      </c>
      <c r="AP38" s="8">
        <f t="shared" si="28"/>
        <v>0</v>
      </c>
      <c r="AQ38" s="7">
        <f t="shared" si="9"/>
        <v>0</v>
      </c>
      <c r="AR38" s="155"/>
      <c r="AS38" s="6">
        <f t="shared" si="29"/>
        <v>0</v>
      </c>
      <c r="AT38" s="5">
        <f t="shared" si="30"/>
        <v>0</v>
      </c>
      <c r="AU38" s="4">
        <f t="shared" si="10"/>
        <v>0</v>
      </c>
      <c r="AV38" s="3"/>
    </row>
    <row r="39" spans="1:48" ht="18" customHeight="1" x14ac:dyDescent="0.3">
      <c r="A39" s="53" t="s">
        <v>67</v>
      </c>
      <c r="B39" s="144">
        <v>2862427</v>
      </c>
      <c r="C39" s="137">
        <v>2845955</v>
      </c>
      <c r="D39" s="137">
        <v>2829741</v>
      </c>
      <c r="E39" s="138">
        <v>2793592</v>
      </c>
      <c r="F39" s="145">
        <f t="shared" ref="F39:F44" si="32">AVERAGE(B39:E39)</f>
        <v>2832928.75</v>
      </c>
      <c r="G39" s="74">
        <v>28791</v>
      </c>
      <c r="H39" s="61">
        <v>28791</v>
      </c>
      <c r="I39" s="61">
        <v>28791</v>
      </c>
      <c r="J39" s="61">
        <v>28791</v>
      </c>
      <c r="K39" s="83">
        <v>28791</v>
      </c>
      <c r="L39" s="70">
        <f t="shared" si="12"/>
        <v>26757967596</v>
      </c>
      <c r="M39" s="70">
        <f t="shared" si="13"/>
        <v>25729110577.401623</v>
      </c>
      <c r="N39" s="70">
        <f t="shared" si="14"/>
        <v>28411303558.980492</v>
      </c>
      <c r="O39" s="75">
        <f t="shared" si="15"/>
        <v>32909551760.454617</v>
      </c>
      <c r="P39" s="96">
        <f t="shared" si="1"/>
        <v>29016655298.945576</v>
      </c>
      <c r="Q39" s="61">
        <v>9348</v>
      </c>
      <c r="R39" s="74">
        <v>9040.5893899944385</v>
      </c>
      <c r="S39" s="62">
        <v>10040.248757388217</v>
      </c>
      <c r="T39" s="62">
        <v>11780.371564800664</v>
      </c>
      <c r="U39" s="86">
        <f t="shared" si="2"/>
        <v>10287.069904061107</v>
      </c>
      <c r="V39" s="61">
        <f t="shared" si="3"/>
        <v>10118.57583168</v>
      </c>
      <c r="W39" s="74">
        <f t="shared" si="4"/>
        <v>9593.9457853772183</v>
      </c>
      <c r="X39" s="62">
        <f t="shared" si="5"/>
        <v>10445.874807186701</v>
      </c>
      <c r="Y39" s="62">
        <f t="shared" si="31"/>
        <v>12015.978996096677</v>
      </c>
      <c r="Z39" s="87">
        <f t="shared" si="7"/>
        <v>10685.266529553532</v>
      </c>
      <c r="AA39" s="91">
        <f t="shared" si="8"/>
        <v>0.33816243194080736</v>
      </c>
      <c r="AB39" s="17">
        <f t="shared" si="16"/>
        <v>1</v>
      </c>
      <c r="AC39" s="16">
        <f t="shared" si="17"/>
        <v>2832928.75</v>
      </c>
      <c r="AD39" s="15">
        <f t="shared" si="18"/>
        <v>28791</v>
      </c>
      <c r="AE39" s="14">
        <f t="shared" si="19"/>
        <v>29016655298.945576</v>
      </c>
      <c r="AF39" s="5">
        <f t="shared" si="20"/>
        <v>10685.266529553532</v>
      </c>
      <c r="AH39" s="11">
        <f t="shared" si="21"/>
        <v>1.747437792163593E-2</v>
      </c>
      <c r="AI39" s="10">
        <f t="shared" si="22"/>
        <v>1.4769221109413659E-2</v>
      </c>
      <c r="AJ39" s="13">
        <f t="shared" si="23"/>
        <v>0</v>
      </c>
      <c r="AK39" s="12">
        <f t="shared" si="24"/>
        <v>1.6121799515524796E-2</v>
      </c>
      <c r="AM39" s="11">
        <f t="shared" si="25"/>
        <v>5.601907100327802E-7</v>
      </c>
      <c r="AN39" s="10">
        <f t="shared" si="26"/>
        <v>0.99999943980928996</v>
      </c>
      <c r="AO39" s="9">
        <f t="shared" si="27"/>
        <v>0.33333314660309665</v>
      </c>
      <c r="AP39" s="8">
        <f t="shared" si="28"/>
        <v>2.1495729676938954E-2</v>
      </c>
      <c r="AQ39" s="7">
        <f t="shared" si="9"/>
        <v>1.6121801350634193E-2</v>
      </c>
      <c r="AS39" s="6">
        <f t="shared" si="29"/>
        <v>164398609.09224761</v>
      </c>
      <c r="AT39" s="5">
        <f t="shared" si="30"/>
        <v>1150790263.6457334</v>
      </c>
      <c r="AU39" s="4">
        <f t="shared" si="10"/>
        <v>1.612180135063419E-2</v>
      </c>
    </row>
    <row r="40" spans="1:48" x14ac:dyDescent="0.3">
      <c r="A40" s="53" t="s">
        <v>66</v>
      </c>
      <c r="B40" s="146">
        <v>3361000</v>
      </c>
      <c r="C40" s="147">
        <v>3318000</v>
      </c>
      <c r="D40" s="147">
        <v>3271000</v>
      </c>
      <c r="E40" s="148">
        <v>3234000</v>
      </c>
      <c r="F40" s="145">
        <f t="shared" si="32"/>
        <v>3296000</v>
      </c>
      <c r="G40" s="76">
        <v>51209.2</v>
      </c>
      <c r="H40" s="76">
        <v>51209.2</v>
      </c>
      <c r="I40" s="76">
        <v>51209.2</v>
      </c>
      <c r="J40" s="76">
        <v>51209.2</v>
      </c>
      <c r="K40" s="95">
        <v>51209.2</v>
      </c>
      <c r="L40" s="70">
        <f t="shared" si="12"/>
        <v>35658529500</v>
      </c>
      <c r="M40" s="70">
        <f t="shared" si="13"/>
        <v>34294445618.006432</v>
      </c>
      <c r="N40" s="70">
        <f t="shared" si="14"/>
        <v>37436511606.211197</v>
      </c>
      <c r="O40" s="75">
        <f t="shared" si="15"/>
        <v>41554406078.213943</v>
      </c>
      <c r="P40" s="96">
        <f t="shared" si="1"/>
        <v>37761787767.477188</v>
      </c>
      <c r="Q40" s="61">
        <v>10609.5</v>
      </c>
      <c r="R40" s="74">
        <v>10335.878727548654</v>
      </c>
      <c r="S40" s="62">
        <v>11444.974505108896</v>
      </c>
      <c r="T40" s="62">
        <v>12849.22884298514</v>
      </c>
      <c r="U40" s="86">
        <f t="shared" si="2"/>
        <v>11543.360691880896</v>
      </c>
      <c r="V40" s="61">
        <f t="shared" si="3"/>
        <v>11484.064001520001</v>
      </c>
      <c r="W40" s="74">
        <f t="shared" si="4"/>
        <v>10968.51719270445</v>
      </c>
      <c r="X40" s="62">
        <f t="shared" si="5"/>
        <v>11907.351475115294</v>
      </c>
      <c r="Y40" s="62">
        <f t="shared" si="31"/>
        <v>13106.213419844842</v>
      </c>
      <c r="Z40" s="87">
        <f t="shared" si="7"/>
        <v>11994.027362554863</v>
      </c>
      <c r="AA40" s="91">
        <f t="shared" si="8"/>
        <v>0.37958149667752006</v>
      </c>
      <c r="AB40" s="17">
        <f t="shared" si="16"/>
        <v>1</v>
      </c>
      <c r="AC40" s="16">
        <f t="shared" si="17"/>
        <v>3296000</v>
      </c>
      <c r="AD40" s="15">
        <f t="shared" si="18"/>
        <v>51209.2</v>
      </c>
      <c r="AE40" s="14">
        <f t="shared" si="19"/>
        <v>37761787767.477188</v>
      </c>
      <c r="AF40" s="5">
        <f t="shared" si="20"/>
        <v>11994.027362554863</v>
      </c>
      <c r="AH40" s="11">
        <f t="shared" si="21"/>
        <v>2.0330744156453646E-2</v>
      </c>
      <c r="AI40" s="10">
        <f t="shared" si="22"/>
        <v>2.6269320191594107E-2</v>
      </c>
      <c r="AJ40" s="13">
        <f t="shared" si="23"/>
        <v>0</v>
      </c>
      <c r="AK40" s="12">
        <f t="shared" si="24"/>
        <v>2.3300032174023877E-2</v>
      </c>
      <c r="AM40" s="11">
        <f t="shared" si="25"/>
        <v>6.288044089306347E-7</v>
      </c>
      <c r="AN40" s="10">
        <f t="shared" si="26"/>
        <v>0.99999937119559112</v>
      </c>
      <c r="AO40" s="9">
        <f t="shared" si="27"/>
        <v>0.33333312373186369</v>
      </c>
      <c r="AP40" s="8">
        <f t="shared" si="28"/>
        <v>3.1066704681644183E-2</v>
      </c>
      <c r="AQ40" s="7">
        <f t="shared" si="9"/>
        <v>2.330003442654045E-2</v>
      </c>
      <c r="AS40" s="6">
        <f t="shared" si="29"/>
        <v>237597100.23806071</v>
      </c>
      <c r="AT40" s="5">
        <f t="shared" si="30"/>
        <v>1663179701.666425</v>
      </c>
      <c r="AU40" s="4">
        <f t="shared" si="10"/>
        <v>2.3300034426540446E-2</v>
      </c>
    </row>
    <row r="41" spans="1:48" x14ac:dyDescent="0.3">
      <c r="A41" s="53" t="s">
        <v>65</v>
      </c>
      <c r="B41" s="144">
        <v>2077132</v>
      </c>
      <c r="C41" s="137">
        <v>2076255</v>
      </c>
      <c r="D41" s="137">
        <v>2068808</v>
      </c>
      <c r="E41" s="138">
        <v>1837114</v>
      </c>
      <c r="F41" s="145">
        <f t="shared" si="32"/>
        <v>2014827.25</v>
      </c>
      <c r="G41" s="74">
        <v>25434</v>
      </c>
      <c r="H41" s="61">
        <v>25434</v>
      </c>
      <c r="I41" s="61">
        <v>25434</v>
      </c>
      <c r="J41" s="61">
        <v>25434</v>
      </c>
      <c r="K41" s="83">
        <v>25434</v>
      </c>
      <c r="L41" s="70">
        <f t="shared" si="12"/>
        <v>23520196488.799999</v>
      </c>
      <c r="M41" s="70">
        <f t="shared" si="13"/>
        <v>22762044861.089947</v>
      </c>
      <c r="N41" s="70">
        <f t="shared" si="14"/>
        <v>24762123495.83638</v>
      </c>
      <c r="O41" s="75">
        <f t="shared" si="15"/>
        <v>26226792727.295971</v>
      </c>
      <c r="P41" s="96">
        <f t="shared" si="1"/>
        <v>24583653694.740768</v>
      </c>
      <c r="Q41" s="61">
        <v>11323.4</v>
      </c>
      <c r="R41" s="74">
        <v>10963.029522428578</v>
      </c>
      <c r="S41" s="62">
        <v>11969.270950149255</v>
      </c>
      <c r="T41" s="62">
        <v>14276.083426121608</v>
      </c>
      <c r="U41" s="86">
        <f t="shared" si="2"/>
        <v>12402.794632899813</v>
      </c>
      <c r="V41" s="61">
        <f t="shared" si="3"/>
        <v>12256.812320543999</v>
      </c>
      <c r="W41" s="74">
        <f t="shared" si="4"/>
        <v>11634.054633437387</v>
      </c>
      <c r="X41" s="62">
        <f t="shared" si="5"/>
        <v>12452.829496535285</v>
      </c>
      <c r="Y41" s="62">
        <f t="shared" si="31"/>
        <v>14561.605094644041</v>
      </c>
      <c r="Z41" s="87">
        <f t="shared" si="7"/>
        <v>12882.829741538904</v>
      </c>
      <c r="AA41" s="91">
        <f t="shared" si="8"/>
        <v>0.40770990818328123</v>
      </c>
      <c r="AB41" s="17">
        <f t="shared" si="16"/>
        <v>1</v>
      </c>
      <c r="AC41" s="16">
        <f t="shared" si="17"/>
        <v>2014827.25</v>
      </c>
      <c r="AD41" s="15">
        <f t="shared" si="18"/>
        <v>25434</v>
      </c>
      <c r="AE41" s="14">
        <f t="shared" si="19"/>
        <v>24583653694.740768</v>
      </c>
      <c r="AF41" s="5">
        <f t="shared" si="20"/>
        <v>12882.829741538904</v>
      </c>
      <c r="AH41" s="11">
        <f t="shared" si="21"/>
        <v>1.242807564902945E-2</v>
      </c>
      <c r="AI41" s="10">
        <f t="shared" si="22"/>
        <v>1.3047145625258832E-2</v>
      </c>
      <c r="AJ41" s="13">
        <f t="shared" si="23"/>
        <v>0</v>
      </c>
      <c r="AK41" s="12">
        <f t="shared" si="24"/>
        <v>1.2737610637144141E-2</v>
      </c>
      <c r="AM41" s="11">
        <f t="shared" si="25"/>
        <v>6.7540117227619991E-7</v>
      </c>
      <c r="AN41" s="10">
        <f t="shared" si="26"/>
        <v>0.99999932459882768</v>
      </c>
      <c r="AO41" s="9">
        <f t="shared" si="27"/>
        <v>0.33333310819960921</v>
      </c>
      <c r="AP41" s="8">
        <f t="shared" si="28"/>
        <v>1.6983477981859802E-2</v>
      </c>
      <c r="AQ41" s="7">
        <f t="shared" si="9"/>
        <v>1.273761172016208E-2</v>
      </c>
      <c r="AS41" s="6">
        <f t="shared" si="29"/>
        <v>129889061.67544253</v>
      </c>
      <c r="AT41" s="5">
        <f t="shared" si="30"/>
        <v>909223431.72809768</v>
      </c>
      <c r="AU41" s="4">
        <f t="shared" si="10"/>
        <v>1.2737611720162077E-2</v>
      </c>
    </row>
    <row r="42" spans="1:48" x14ac:dyDescent="0.3">
      <c r="A42" s="53" t="s">
        <v>64</v>
      </c>
      <c r="B42" s="144">
        <v>622182</v>
      </c>
      <c r="C42" s="137">
        <v>621873</v>
      </c>
      <c r="D42" s="137">
        <v>620739</v>
      </c>
      <c r="E42" s="138">
        <v>617683</v>
      </c>
      <c r="F42" s="145">
        <f t="shared" si="32"/>
        <v>620619.25</v>
      </c>
      <c r="G42" s="140">
        <v>13882</v>
      </c>
      <c r="H42" s="141">
        <v>13882</v>
      </c>
      <c r="I42" s="141">
        <v>13882</v>
      </c>
      <c r="J42" s="141">
        <v>13882</v>
      </c>
      <c r="K42" s="142">
        <v>13882</v>
      </c>
      <c r="L42" s="70">
        <f t="shared" si="12"/>
        <v>9868242047.3999996</v>
      </c>
      <c r="M42" s="70">
        <f t="shared" si="13"/>
        <v>8465659133.7407665</v>
      </c>
      <c r="N42" s="70">
        <f t="shared" si="14"/>
        <v>9761208404.8078079</v>
      </c>
      <c r="O42" s="75">
        <f t="shared" si="15"/>
        <v>11038102683.518513</v>
      </c>
      <c r="P42" s="96">
        <f t="shared" si="1"/>
        <v>9754990074.0223637</v>
      </c>
      <c r="Q42" s="61">
        <v>15860.7</v>
      </c>
      <c r="R42" s="74">
        <v>13613.163996090467</v>
      </c>
      <c r="S42" s="62">
        <v>15725.141170133998</v>
      </c>
      <c r="T42" s="62">
        <v>17870.173994619428</v>
      </c>
      <c r="U42" s="86">
        <f t="shared" si="2"/>
        <v>15736.159720281299</v>
      </c>
      <c r="V42" s="61">
        <f t="shared" si="3"/>
        <v>17168.131760111999</v>
      </c>
      <c r="W42" s="74">
        <f t="shared" si="4"/>
        <v>14446.39853796317</v>
      </c>
      <c r="X42" s="62">
        <f t="shared" si="5"/>
        <v>16360.436873407412</v>
      </c>
      <c r="Y42" s="62">
        <f t="shared" si="31"/>
        <v>18227.577474511818</v>
      </c>
      <c r="Z42" s="87">
        <f t="shared" si="7"/>
        <v>16344.804295294132</v>
      </c>
      <c r="AA42" s="91">
        <f t="shared" si="8"/>
        <v>0.51727289673177335</v>
      </c>
      <c r="AB42" s="17">
        <f t="shared" si="16"/>
        <v>1</v>
      </c>
      <c r="AC42" s="16">
        <f t="shared" si="17"/>
        <v>620619.25</v>
      </c>
      <c r="AD42" s="15">
        <f t="shared" si="18"/>
        <v>13882</v>
      </c>
      <c r="AE42" s="14">
        <f t="shared" si="19"/>
        <v>9754990074.0223637</v>
      </c>
      <c r="AF42" s="5">
        <f t="shared" si="20"/>
        <v>16344.804295294132</v>
      </c>
      <c r="AH42" s="11">
        <f t="shared" si="21"/>
        <v>3.8281708708495584E-3</v>
      </c>
      <c r="AI42" s="10">
        <f t="shared" si="22"/>
        <v>7.1211950762696818E-3</v>
      </c>
      <c r="AJ42" s="13">
        <f t="shared" si="23"/>
        <v>0</v>
      </c>
      <c r="AK42" s="12">
        <f t="shared" si="24"/>
        <v>5.4746829735596199E-3</v>
      </c>
      <c r="AM42" s="11">
        <f t="shared" si="25"/>
        <v>8.5690024654071348E-7</v>
      </c>
      <c r="AN42" s="10">
        <f t="shared" si="26"/>
        <v>0.99999914309975346</v>
      </c>
      <c r="AO42" s="9">
        <f t="shared" si="27"/>
        <v>0.33333304769991778</v>
      </c>
      <c r="AP42" s="8">
        <f t="shared" si="28"/>
        <v>7.2995757343270965E-3</v>
      </c>
      <c r="AQ42" s="7">
        <f t="shared" si="9"/>
        <v>5.4746831906331188E-3</v>
      </c>
      <c r="AS42" s="6">
        <f t="shared" si="29"/>
        <v>55826906.819279715</v>
      </c>
      <c r="AT42" s="5">
        <f t="shared" si="30"/>
        <v>390788347.73495799</v>
      </c>
      <c r="AU42" s="4">
        <f t="shared" si="10"/>
        <v>5.4746831906331171E-3</v>
      </c>
    </row>
    <row r="43" spans="1:48" x14ac:dyDescent="0.3">
      <c r="A43" s="53" t="s">
        <v>63</v>
      </c>
      <c r="B43" s="144">
        <v>6963764</v>
      </c>
      <c r="C43" s="137">
        <v>6926705</v>
      </c>
      <c r="D43" s="137">
        <v>6871547</v>
      </c>
      <c r="E43" s="138">
        <v>6797105</v>
      </c>
      <c r="F43" s="145">
        <f t="shared" si="32"/>
        <v>6889780.25</v>
      </c>
      <c r="G43" s="74">
        <v>77612</v>
      </c>
      <c r="H43" s="61">
        <v>77612</v>
      </c>
      <c r="I43" s="61">
        <v>77612</v>
      </c>
      <c r="J43" s="61">
        <v>77612</v>
      </c>
      <c r="K43" s="83">
        <v>77612</v>
      </c>
      <c r="L43" s="70">
        <f t="shared" si="12"/>
        <v>84061684373.199997</v>
      </c>
      <c r="M43" s="70">
        <f t="shared" si="13"/>
        <v>85708334571.008026</v>
      </c>
      <c r="N43" s="70">
        <f t="shared" si="14"/>
        <v>93469615284.58461</v>
      </c>
      <c r="O43" s="75">
        <f t="shared" si="15"/>
        <v>98261080106.451645</v>
      </c>
      <c r="P43" s="96">
        <f t="shared" si="1"/>
        <v>92479676654.014771</v>
      </c>
      <c r="Q43" s="61">
        <v>12071.3</v>
      </c>
      <c r="R43" s="74">
        <v>12373.608313189032</v>
      </c>
      <c r="S43" s="62">
        <v>13602.412278426475</v>
      </c>
      <c r="T43" s="62">
        <v>14456.313402022131</v>
      </c>
      <c r="U43" s="86">
        <f t="shared" si="2"/>
        <v>13477.444664545879</v>
      </c>
      <c r="V43" s="61">
        <f t="shared" si="3"/>
        <v>13066.363333007999</v>
      </c>
      <c r="W43" s="74">
        <f t="shared" si="4"/>
        <v>13130.972130822705</v>
      </c>
      <c r="X43" s="62">
        <f t="shared" si="5"/>
        <v>14151.949734474903</v>
      </c>
      <c r="Y43" s="62">
        <f t="shared" si="31"/>
        <v>14745.439670062575</v>
      </c>
      <c r="Z43" s="87">
        <f t="shared" si="7"/>
        <v>14009.453845120062</v>
      </c>
      <c r="AA43" s="91">
        <f t="shared" si="8"/>
        <v>0.4433647929441254</v>
      </c>
      <c r="AB43" s="17">
        <f t="shared" si="16"/>
        <v>1</v>
      </c>
      <c r="AC43" s="16">
        <f t="shared" si="17"/>
        <v>6889780.25</v>
      </c>
      <c r="AD43" s="15">
        <f t="shared" si="18"/>
        <v>77612</v>
      </c>
      <c r="AE43" s="14">
        <f t="shared" si="19"/>
        <v>92479676654.014771</v>
      </c>
      <c r="AF43" s="5">
        <f t="shared" si="20"/>
        <v>14009.453845120062</v>
      </c>
      <c r="AH43" s="11">
        <f t="shared" si="21"/>
        <v>4.2498288700527076E-2</v>
      </c>
      <c r="AI43" s="10">
        <f t="shared" si="22"/>
        <v>3.981344130956941E-2</v>
      </c>
      <c r="AJ43" s="13">
        <f t="shared" si="23"/>
        <v>0</v>
      </c>
      <c r="AK43" s="12">
        <f t="shared" si="24"/>
        <v>4.1155865005048239E-2</v>
      </c>
      <c r="AM43" s="11">
        <f t="shared" si="25"/>
        <v>7.3446608701460129E-7</v>
      </c>
      <c r="AN43" s="10">
        <f t="shared" si="26"/>
        <v>0.99999926553391294</v>
      </c>
      <c r="AO43" s="9">
        <f t="shared" si="27"/>
        <v>0.33333308851130428</v>
      </c>
      <c r="AP43" s="8">
        <f t="shared" si="28"/>
        <v>5.4874476597535277E-2</v>
      </c>
      <c r="AQ43" s="7">
        <f t="shared" si="9"/>
        <v>4.1155867896616974E-2</v>
      </c>
      <c r="AS43" s="6">
        <f t="shared" si="29"/>
        <v>419678129.69745839</v>
      </c>
      <c r="AT43" s="5">
        <f t="shared" si="30"/>
        <v>2937746907.8822088</v>
      </c>
      <c r="AU43" s="4">
        <f t="shared" si="10"/>
        <v>4.1155867896616967E-2</v>
      </c>
    </row>
    <row r="44" spans="1:48" x14ac:dyDescent="0.3">
      <c r="A44" s="56" t="s">
        <v>68</v>
      </c>
      <c r="B44" s="144">
        <v>41983564</v>
      </c>
      <c r="C44" s="137">
        <v>41732779</v>
      </c>
      <c r="D44" s="137">
        <v>41418717</v>
      </c>
      <c r="E44" s="138">
        <v>40997698</v>
      </c>
      <c r="F44" s="145">
        <f t="shared" si="32"/>
        <v>41533189.5</v>
      </c>
      <c r="G44" s="74">
        <v>603628</v>
      </c>
      <c r="H44" s="61">
        <v>603628</v>
      </c>
      <c r="I44" s="61">
        <v>603628</v>
      </c>
      <c r="J44" s="61">
        <v>603628</v>
      </c>
      <c r="K44" s="83">
        <f>AVERAGE(H44:J44)</f>
        <v>603628</v>
      </c>
      <c r="L44" s="70">
        <v>397751135101.36987</v>
      </c>
      <c r="M44" s="70">
        <v>427326851814.09399</v>
      </c>
      <c r="N44" s="70">
        <v>456538493872.84766</v>
      </c>
      <c r="O44" s="75">
        <v>430716991929.41174</v>
      </c>
      <c r="P44" s="96">
        <f t="shared" si="1"/>
        <v>438194112538.78448</v>
      </c>
      <c r="Q44" s="61">
        <v>9473.9726027397264</v>
      </c>
      <c r="R44" s="74">
        <v>10239.597315436242</v>
      </c>
      <c r="S44" s="62">
        <v>11022.51655629139</v>
      </c>
      <c r="T44" s="62">
        <v>10505.882352941177</v>
      </c>
      <c r="U44" s="86">
        <f t="shared" si="2"/>
        <v>10589.332074889602</v>
      </c>
      <c r="V44" s="60">
        <f t="shared" si="3"/>
        <v>10254.932628164384</v>
      </c>
      <c r="W44" s="74">
        <f t="shared" si="4"/>
        <v>10866.342587919462</v>
      </c>
      <c r="X44" s="62">
        <f t="shared" si="5"/>
        <v>11467.826225165561</v>
      </c>
      <c r="Y44" s="62">
        <f t="shared" si="31"/>
        <v>10716</v>
      </c>
      <c r="Z44" s="87">
        <f t="shared" si="7"/>
        <v>11016.722937695007</v>
      </c>
      <c r="AA44" s="91">
        <f t="shared" si="8"/>
        <v>0.34865221286947923</v>
      </c>
      <c r="AB44" s="17">
        <f t="shared" si="16"/>
        <v>1</v>
      </c>
      <c r="AC44" s="16">
        <f t="shared" si="17"/>
        <v>41533189.5</v>
      </c>
      <c r="AD44" s="15">
        <f t="shared" si="18"/>
        <v>603628</v>
      </c>
      <c r="AE44" s="14">
        <f t="shared" si="19"/>
        <v>438194112538.78448</v>
      </c>
      <c r="AF44" s="5">
        <f t="shared" si="20"/>
        <v>11016.722937695007</v>
      </c>
      <c r="AH44" s="11">
        <f t="shared" si="21"/>
        <v>0.25618951751395841</v>
      </c>
      <c r="AI44" s="10">
        <f t="shared" si="22"/>
        <v>0.30964938348210025</v>
      </c>
      <c r="AJ44" s="13">
        <f t="shared" si="23"/>
        <v>0</v>
      </c>
      <c r="AK44" s="12">
        <f t="shared" si="24"/>
        <v>0.28291945049802936</v>
      </c>
      <c r="AM44" s="11">
        <f t="shared" si="25"/>
        <v>5.7756779651987288E-7</v>
      </c>
      <c r="AN44" s="10">
        <f t="shared" si="26"/>
        <v>0.99999942243220352</v>
      </c>
      <c r="AO44" s="9">
        <f t="shared" si="27"/>
        <v>0.33333314081073451</v>
      </c>
      <c r="AP44" s="8">
        <f t="shared" si="28"/>
        <v>0.37722587952898462</v>
      </c>
      <c r="AQ44" s="7">
        <f t="shared" si="9"/>
        <v>0.28291948147305629</v>
      </c>
      <c r="AS44" s="6">
        <f t="shared" si="29"/>
        <v>2885010690.0393434</v>
      </c>
      <c r="AT44" s="5">
        <f t="shared" si="30"/>
        <v>20195074830.275402</v>
      </c>
      <c r="AU44" s="4">
        <f t="shared" si="10"/>
        <v>0.28291948147305623</v>
      </c>
    </row>
  </sheetData>
  <mergeCells count="8">
    <mergeCell ref="AL10:AL38"/>
    <mergeCell ref="AR10:AR38"/>
    <mergeCell ref="B9:F9"/>
    <mergeCell ref="G9:K9"/>
    <mergeCell ref="L9:P9"/>
    <mergeCell ref="Q9:U9"/>
    <mergeCell ref="V9:Z9"/>
    <mergeCell ref="AG10:AG38"/>
  </mergeCells>
  <conditionalFormatting sqref="AJ12:AJ44">
    <cfRule type="cellIs" dxfId="1" priority="2" operator="greaterThan">
      <formula>0</formula>
    </cfRule>
  </conditionalFormatting>
  <conditionalFormatting sqref="AB11:AB44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E21DC5CDD18E4D88BAF1A931EB4023" ma:contentTypeVersion="19" ma:contentTypeDescription="Umožňuje vytvoriť nový dokument." ma:contentTypeScope="" ma:versionID="85c5b5c0c54873b9c9ef35c80d5af25e">
  <xsd:schema xmlns:xsd="http://www.w3.org/2001/XMLSchema" xmlns:xs="http://www.w3.org/2001/XMLSchema" xmlns:p="http://schemas.microsoft.com/office/2006/metadata/properties" xmlns:ns1="http://schemas.microsoft.com/sharepoint/v3" xmlns:ns2="86f6e348-abe5-4d56-9d23-1f98e7c16330" xmlns:ns3="a4ddc49a-2df6-4234-bb5b-ad51bd00edeb" targetNamespace="http://schemas.microsoft.com/office/2006/metadata/properties" ma:root="true" ma:fieldsID="770ef311a3204450b1d7381c2482a0ad" ns1:_="" ns2:_="" ns3:_="">
    <xsd:import namespace="http://schemas.microsoft.com/sharepoint/v3"/>
    <xsd:import namespace="86f6e348-abe5-4d56-9d23-1f98e7c16330"/>
    <xsd:import namespace="a4ddc49a-2df6-4234-bb5b-ad51bd00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Vlastnosti zjednotenej politiky dodržiavania súladu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Akcia v používateľskom rozhraní zjednotenej politiky dodržiavania súladu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f6e348-abe5-4d56-9d23-1f98e7c163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a" ma:readOnly="false" ma:fieldId="{5cf76f15-5ced-4ddc-b409-7134ff3c332f}" ma:taxonomyMulti="true" ma:sspId="823deb3c-b9f3-4fad-b534-fe0741e714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ddc49a-2df6-4234-bb5b-ad51bd00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597b84d-2dd6-486a-9e28-313ba63a00dd}" ma:internalName="TaxCatchAll" ma:showField="CatchAllData" ma:web="a4ddc49a-2df6-4234-bb5b-ad51bd00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a4ddc49a-2df6-4234-bb5b-ad51bd00edeb" xsi:nil="true"/>
    <_ip_UnifiedCompliancePolicyProperties xmlns="http://schemas.microsoft.com/sharepoint/v3" xsi:nil="true"/>
    <lcf76f155ced4ddcb4097134ff3c332f xmlns="86f6e348-abe5-4d56-9d23-1f98e7c163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3AFFC3-E2C2-4268-BEC3-FA259E26C4A2}"/>
</file>

<file path=customXml/itemProps2.xml><?xml version="1.0" encoding="utf-8"?>
<ds:datastoreItem xmlns:ds="http://schemas.openxmlformats.org/officeDocument/2006/customXml" ds:itemID="{8EDF0D34-AC20-475F-ACC7-974A4BAE5628}"/>
</file>

<file path=customXml/itemProps3.xml><?xml version="1.0" encoding="utf-8"?>
<ds:datastoreItem xmlns:ds="http://schemas.openxmlformats.org/officeDocument/2006/customXml" ds:itemID="{70DCCDCE-0419-447C-BEBA-A7804336F1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EU27</vt:lpstr>
      <vt:lpstr>EU27+Balkan5</vt:lpstr>
      <vt:lpstr>EU27+Ukrajina</vt:lpstr>
      <vt:lpstr>EU27+Balkan5+Ukrajina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Šesták, Šimon</dc:creator>
  <cp:lastModifiedBy>Šesták, Šimon</cp:lastModifiedBy>
  <dcterms:created xsi:type="dcterms:W3CDTF">2015-06-05T18:19:34Z</dcterms:created>
  <dcterms:modified xsi:type="dcterms:W3CDTF">2024-12-17T14:31:06Z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0x010100B5E21DC5CDD18E4D88BAF1A931EB4023</vt:lpwstr>
  </property>
</Properties>
</file>