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mc:AlternateContent xmlns:mc="http://schemas.openxmlformats.org/markup-compatibility/2006">
    <mc:Choice Requires="x15">
      <x15ac:absPath xmlns:x15ac="http://schemas.microsoft.com/office/spreadsheetml/2010/11/ac" url="C:\Users\hilcikova\Downloads\"/>
    </mc:Choice>
  </mc:AlternateContent>
  <xr:revisionPtr revIDLastSave="0" documentId="13_ncr:1_{C07D7464-BEF9-4835-B94D-CBB68443962B}" xr6:coauthVersionLast="47" xr6:coauthVersionMax="47" xr10:uidLastSave="{00000000-0000-0000-0000-000000000000}"/>
  <bookViews>
    <workbookView xWindow="-110" yWindow="-110" windowWidth="19420" windowHeight="10300" firstSheet="1" activeTab="2" xr2:uid="{00000000-000D-0000-FFFF-FFFF00000000}"/>
  </bookViews>
  <sheets>
    <sheet name="Zoznamy" sheetId="7" state="hidden" r:id="rId1"/>
    <sheet name="Implementacny plan ŽS 11" sheetId="3" r:id="rId2"/>
    <sheet name="Roadmapa" sheetId="15" r:id="rId3"/>
    <sheet name="pomocný hárok" sheetId="9" state="hidden" r:id="rId4"/>
  </sheets>
  <externalReferences>
    <externalReference r:id="rId5"/>
  </externalReferences>
  <definedNames>
    <definedName name="_xlnm._FilterDatabase" localSheetId="1" hidden="1">'Implementacny plan ŽS 11'!$A$2:$N$67</definedName>
    <definedName name="_xlnm._FilterDatabase" localSheetId="2" hidden="1">Roadmapa!$A$1:$N$1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E2" i="15"/>
  <c r="D2" i="15"/>
  <c r="G19" i="15"/>
  <c r="H19" i="15"/>
  <c r="I19" i="15"/>
  <c r="J19" i="15"/>
  <c r="K19" i="15"/>
  <c r="L19" i="15"/>
  <c r="M19" i="15"/>
  <c r="N19" i="15"/>
  <c r="G41" i="15"/>
  <c r="H41" i="15"/>
  <c r="I41" i="15"/>
  <c r="J41" i="15"/>
  <c r="K41" i="15"/>
  <c r="L41" i="15"/>
  <c r="M41" i="15"/>
  <c r="N41" i="15"/>
  <c r="G42" i="15"/>
  <c r="H42" i="15"/>
  <c r="I42" i="15"/>
  <c r="J42" i="15"/>
  <c r="K42" i="15"/>
  <c r="L42" i="15"/>
  <c r="M42" i="15"/>
  <c r="N42" i="15"/>
  <c r="E41" i="15"/>
  <c r="E42" i="15"/>
  <c r="D41" i="15"/>
  <c r="D42" i="15"/>
  <c r="D19" i="15"/>
  <c r="E19" i="15"/>
  <c r="G22" i="15"/>
  <c r="H22" i="15"/>
  <c r="I22" i="15"/>
  <c r="D22" i="15"/>
  <c r="E22" i="15"/>
  <c r="G61" i="15"/>
  <c r="H61" i="15"/>
  <c r="I61" i="15"/>
  <c r="G62" i="15"/>
  <c r="H62" i="15"/>
  <c r="D62" i="15"/>
  <c r="J62" i="15"/>
  <c r="K62" i="15"/>
  <c r="L62" i="15"/>
  <c r="M62" i="15"/>
  <c r="N62" i="15"/>
  <c r="I62" i="15"/>
  <c r="D61" i="15"/>
  <c r="G35" i="15"/>
  <c r="H35" i="15"/>
  <c r="I35" i="15"/>
  <c r="D35" i="15"/>
  <c r="E35" i="15"/>
  <c r="G27" i="15"/>
  <c r="H27" i="15"/>
  <c r="I27" i="15"/>
  <c r="D27" i="15"/>
  <c r="E27" i="15"/>
  <c r="G3" i="15"/>
  <c r="H3" i="15"/>
  <c r="J3" i="15" s="1"/>
  <c r="I3" i="15"/>
  <c r="D3" i="15"/>
  <c r="E3" i="15"/>
  <c r="G18" i="15"/>
  <c r="H18" i="15"/>
  <c r="N18" i="15" s="1"/>
  <c r="I18" i="15"/>
  <c r="D18" i="15"/>
  <c r="E18" i="15"/>
  <c r="G16" i="15"/>
  <c r="H16" i="15"/>
  <c r="J16" i="15" s="1"/>
  <c r="I16" i="15"/>
  <c r="D16" i="15"/>
  <c r="E16" i="15"/>
  <c r="G14" i="15"/>
  <c r="H14" i="15"/>
  <c r="L14" i="15" s="1"/>
  <c r="I14" i="15"/>
  <c r="D14" i="15"/>
  <c r="E14" i="15"/>
  <c r="G12" i="15"/>
  <c r="H12" i="15"/>
  <c r="J12" i="15" s="1"/>
  <c r="I12" i="15"/>
  <c r="D12" i="15"/>
  <c r="E12" i="15"/>
  <c r="H4" i="15"/>
  <c r="H5" i="15"/>
  <c r="H6" i="15"/>
  <c r="H7" i="15"/>
  <c r="H8" i="15"/>
  <c r="H9" i="15"/>
  <c r="H10" i="15"/>
  <c r="H11" i="15"/>
  <c r="H13" i="15"/>
  <c r="H15" i="15"/>
  <c r="H17" i="15"/>
  <c r="O17" i="15" s="1"/>
  <c r="H20" i="15"/>
  <c r="H21" i="15"/>
  <c r="H23" i="15"/>
  <c r="H24" i="15"/>
  <c r="H25" i="15"/>
  <c r="H26" i="15"/>
  <c r="H28" i="15"/>
  <c r="H29" i="15"/>
  <c r="H30" i="15"/>
  <c r="H31" i="15"/>
  <c r="H32" i="15"/>
  <c r="H33" i="15"/>
  <c r="H34" i="15"/>
  <c r="H36" i="15"/>
  <c r="H37" i="15"/>
  <c r="H38" i="15"/>
  <c r="H39" i="15"/>
  <c r="H40" i="15"/>
  <c r="H43" i="15"/>
  <c r="H44" i="15"/>
  <c r="H45" i="15"/>
  <c r="H46" i="15"/>
  <c r="H47" i="15"/>
  <c r="H48" i="15"/>
  <c r="H49" i="15"/>
  <c r="H50" i="15"/>
  <c r="H51" i="15"/>
  <c r="H52" i="15"/>
  <c r="H53" i="15"/>
  <c r="H54" i="15"/>
  <c r="H55" i="15"/>
  <c r="H56" i="15"/>
  <c r="H57" i="15"/>
  <c r="H58" i="15"/>
  <c r="H59" i="15"/>
  <c r="H60" i="15"/>
  <c r="H63" i="15"/>
  <c r="H64" i="15"/>
  <c r="H65" i="15"/>
  <c r="H66" i="15"/>
  <c r="D4" i="15"/>
  <c r="D5" i="15"/>
  <c r="D6" i="15"/>
  <c r="D7" i="15"/>
  <c r="D8" i="15"/>
  <c r="D9" i="15"/>
  <c r="D10" i="15"/>
  <c r="D11" i="15"/>
  <c r="D13" i="15"/>
  <c r="D15" i="15"/>
  <c r="D17" i="15"/>
  <c r="D20" i="15"/>
  <c r="D21" i="15"/>
  <c r="D23" i="15"/>
  <c r="D24" i="15"/>
  <c r="D25" i="15"/>
  <c r="D26" i="15"/>
  <c r="D28" i="15"/>
  <c r="D29" i="15"/>
  <c r="D30" i="15"/>
  <c r="D31" i="15"/>
  <c r="D32" i="15"/>
  <c r="D33" i="15"/>
  <c r="D34" i="15"/>
  <c r="D36" i="15"/>
  <c r="D37" i="15"/>
  <c r="D38" i="15"/>
  <c r="D39" i="15"/>
  <c r="D40" i="15"/>
  <c r="D43" i="15"/>
  <c r="D44" i="15"/>
  <c r="D45" i="15"/>
  <c r="D46" i="15"/>
  <c r="D47" i="15"/>
  <c r="D48" i="15"/>
  <c r="D49" i="15"/>
  <c r="D50" i="15"/>
  <c r="D51" i="15"/>
  <c r="D52" i="15"/>
  <c r="D53" i="15"/>
  <c r="D54" i="15"/>
  <c r="D55" i="15"/>
  <c r="D56" i="15"/>
  <c r="D57" i="15"/>
  <c r="D58" i="15"/>
  <c r="D59" i="15"/>
  <c r="D60" i="15"/>
  <c r="D63" i="15"/>
  <c r="D64" i="15"/>
  <c r="D65" i="15"/>
  <c r="D66" i="15"/>
  <c r="I4" i="15"/>
  <c r="I5" i="15"/>
  <c r="I6" i="15"/>
  <c r="I7" i="15"/>
  <c r="I8" i="15"/>
  <c r="I9" i="15"/>
  <c r="I10" i="15"/>
  <c r="I11" i="15"/>
  <c r="I13" i="15"/>
  <c r="I15" i="15"/>
  <c r="I17" i="15"/>
  <c r="I20" i="15"/>
  <c r="I21" i="15"/>
  <c r="I23" i="15"/>
  <c r="I24" i="15"/>
  <c r="I25" i="15"/>
  <c r="I26" i="15"/>
  <c r="I28" i="15"/>
  <c r="I29" i="15"/>
  <c r="I30" i="15"/>
  <c r="I31" i="15"/>
  <c r="I32" i="15"/>
  <c r="I33" i="15"/>
  <c r="I34" i="15"/>
  <c r="I36" i="15"/>
  <c r="I37" i="15"/>
  <c r="I38" i="15"/>
  <c r="I39" i="15"/>
  <c r="I40" i="15"/>
  <c r="I43" i="15"/>
  <c r="I44" i="15"/>
  <c r="I45" i="15"/>
  <c r="I46" i="15"/>
  <c r="I47" i="15"/>
  <c r="I48" i="15"/>
  <c r="I49" i="15"/>
  <c r="I50" i="15"/>
  <c r="I51" i="15"/>
  <c r="I52" i="15"/>
  <c r="I53" i="15"/>
  <c r="I54" i="15"/>
  <c r="I55" i="15"/>
  <c r="I56" i="15"/>
  <c r="I57" i="15"/>
  <c r="I58" i="15"/>
  <c r="I59" i="15"/>
  <c r="I63" i="15"/>
  <c r="I64" i="15"/>
  <c r="I65" i="15"/>
  <c r="I66" i="15"/>
  <c r="I60" i="15"/>
  <c r="J22" i="15" l="1"/>
  <c r="K22" i="15"/>
  <c r="L22" i="15"/>
  <c r="M22" i="15"/>
  <c r="N22" i="15"/>
  <c r="J27" i="15"/>
  <c r="K27" i="15"/>
  <c r="L27" i="15"/>
  <c r="M27" i="15"/>
  <c r="N27" i="15"/>
  <c r="J35" i="15"/>
  <c r="K35" i="15"/>
  <c r="L35" i="15"/>
  <c r="M35" i="15"/>
  <c r="N35" i="15"/>
  <c r="J61" i="15"/>
  <c r="K61" i="15"/>
  <c r="L61" i="15"/>
  <c r="M61" i="15"/>
  <c r="N61" i="15"/>
  <c r="M18" i="15"/>
  <c r="L18" i="15"/>
  <c r="K18" i="15"/>
  <c r="J18" i="15"/>
  <c r="N3" i="15"/>
  <c r="M3" i="15"/>
  <c r="L3" i="15"/>
  <c r="K3" i="15"/>
  <c r="J14" i="15"/>
  <c r="K14" i="15"/>
  <c r="N16" i="15"/>
  <c r="M16" i="15"/>
  <c r="L16" i="15"/>
  <c r="K16" i="15"/>
  <c r="N14" i="15"/>
  <c r="M14" i="15"/>
  <c r="M12" i="15"/>
  <c r="L12" i="15"/>
  <c r="K12" i="15"/>
  <c r="N12" i="15"/>
  <c r="G50" i="15"/>
  <c r="G58" i="15"/>
  <c r="G60" i="15"/>
  <c r="G59" i="15"/>
  <c r="G63" i="15"/>
  <c r="G51" i="15"/>
  <c r="G64" i="15"/>
  <c r="G65" i="15"/>
  <c r="G66" i="15"/>
  <c r="N66" i="15" l="1"/>
  <c r="M66" i="15"/>
  <c r="L66" i="15"/>
  <c r="K66" i="15"/>
  <c r="J66" i="15"/>
  <c r="N65" i="15"/>
  <c r="M65" i="15"/>
  <c r="L65" i="15"/>
  <c r="K65" i="15"/>
  <c r="J65" i="15"/>
  <c r="N64" i="15"/>
  <c r="M64" i="15"/>
  <c r="L64" i="15"/>
  <c r="K64" i="15"/>
  <c r="J64" i="15"/>
  <c r="N51" i="15"/>
  <c r="M51" i="15"/>
  <c r="L51" i="15"/>
  <c r="K51" i="15"/>
  <c r="J51" i="15"/>
  <c r="N63" i="15"/>
  <c r="M63" i="15"/>
  <c r="L63" i="15"/>
  <c r="K63" i="15"/>
  <c r="J63" i="15"/>
  <c r="N59" i="15"/>
  <c r="M59" i="15"/>
  <c r="L59" i="15"/>
  <c r="K59" i="15"/>
  <c r="J59" i="15"/>
  <c r="N60" i="15"/>
  <c r="M60" i="15"/>
  <c r="L60" i="15"/>
  <c r="K60" i="15"/>
  <c r="J60" i="15"/>
  <c r="N58" i="15"/>
  <c r="M58" i="15"/>
  <c r="L58" i="15"/>
  <c r="K58" i="15"/>
  <c r="J58" i="15"/>
  <c r="N50" i="15"/>
  <c r="M50" i="15"/>
  <c r="L50" i="15"/>
  <c r="K50" i="15"/>
  <c r="J50" i="15"/>
  <c r="J54" i="15"/>
  <c r="K54" i="15"/>
  <c r="L54" i="15"/>
  <c r="M54" i="15"/>
  <c r="N54" i="15"/>
  <c r="J55" i="15"/>
  <c r="K55" i="15"/>
  <c r="L55" i="15"/>
  <c r="M55" i="15"/>
  <c r="N55" i="15"/>
  <c r="J56" i="15"/>
  <c r="K56" i="15"/>
  <c r="L56" i="15"/>
  <c r="M56" i="15"/>
  <c r="N56" i="15"/>
  <c r="J57" i="15"/>
  <c r="K57" i="15"/>
  <c r="L57" i="15"/>
  <c r="M57" i="15"/>
  <c r="N57" i="15"/>
  <c r="J49" i="15"/>
  <c r="K49" i="15"/>
  <c r="L49" i="15"/>
  <c r="M49" i="15"/>
  <c r="N49" i="15"/>
  <c r="J52" i="15"/>
  <c r="K52" i="15"/>
  <c r="L52" i="15"/>
  <c r="M52" i="15"/>
  <c r="N52" i="15"/>
  <c r="J53" i="15"/>
  <c r="K53" i="15"/>
  <c r="L53" i="15"/>
  <c r="M53" i="15"/>
  <c r="N53" i="15"/>
  <c r="J7" i="15"/>
  <c r="K7" i="15"/>
  <c r="L7" i="15"/>
  <c r="M7" i="15"/>
  <c r="N7" i="15"/>
  <c r="J8" i="15"/>
  <c r="K8" i="15"/>
  <c r="L8" i="15"/>
  <c r="M8" i="15"/>
  <c r="N8" i="15"/>
  <c r="J9" i="15"/>
  <c r="K9" i="15"/>
  <c r="L9" i="15"/>
  <c r="M9" i="15"/>
  <c r="N9" i="15"/>
  <c r="J10" i="15"/>
  <c r="K10" i="15"/>
  <c r="L10" i="15"/>
  <c r="M10" i="15"/>
  <c r="N10" i="15"/>
  <c r="J11" i="15"/>
  <c r="K11" i="15"/>
  <c r="L11" i="15"/>
  <c r="M11" i="15"/>
  <c r="N11" i="15"/>
  <c r="J13" i="15"/>
  <c r="K13" i="15"/>
  <c r="L13" i="15"/>
  <c r="M13" i="15"/>
  <c r="N13" i="15"/>
  <c r="J15" i="15"/>
  <c r="K15" i="15"/>
  <c r="L15" i="15"/>
  <c r="M15" i="15"/>
  <c r="N15" i="15"/>
  <c r="J17" i="15"/>
  <c r="K17" i="15"/>
  <c r="L17" i="15"/>
  <c r="M17" i="15"/>
  <c r="N17" i="15"/>
  <c r="J20" i="15"/>
  <c r="K20" i="15"/>
  <c r="L20" i="15"/>
  <c r="M20" i="15"/>
  <c r="N20" i="15"/>
  <c r="J21" i="15"/>
  <c r="K21" i="15"/>
  <c r="L21" i="15"/>
  <c r="M21" i="15"/>
  <c r="N21" i="15"/>
  <c r="J23" i="15"/>
  <c r="K23" i="15"/>
  <c r="L23" i="15"/>
  <c r="M23" i="15"/>
  <c r="N23" i="15"/>
  <c r="J24" i="15"/>
  <c r="K24" i="15"/>
  <c r="L24" i="15"/>
  <c r="M24" i="15"/>
  <c r="N24" i="15"/>
  <c r="J25" i="15"/>
  <c r="K25" i="15"/>
  <c r="L25" i="15"/>
  <c r="M25" i="15"/>
  <c r="N25" i="15"/>
  <c r="J26" i="15"/>
  <c r="K26" i="15"/>
  <c r="L26" i="15"/>
  <c r="M26" i="15"/>
  <c r="N26" i="15"/>
  <c r="J28" i="15"/>
  <c r="K28" i="15"/>
  <c r="L28" i="15"/>
  <c r="M28" i="15"/>
  <c r="N28" i="15"/>
  <c r="J29" i="15"/>
  <c r="K29" i="15"/>
  <c r="L29" i="15"/>
  <c r="M29" i="15"/>
  <c r="N29" i="15"/>
  <c r="J30" i="15"/>
  <c r="K30" i="15"/>
  <c r="L30" i="15"/>
  <c r="M30" i="15"/>
  <c r="N30" i="15"/>
  <c r="J31" i="15"/>
  <c r="K31" i="15"/>
  <c r="L31" i="15"/>
  <c r="M31" i="15"/>
  <c r="N31" i="15"/>
  <c r="J32" i="15"/>
  <c r="K32" i="15"/>
  <c r="L32" i="15"/>
  <c r="M32" i="15"/>
  <c r="N32" i="15"/>
  <c r="J33" i="15"/>
  <c r="K33" i="15"/>
  <c r="L33" i="15"/>
  <c r="M33" i="15"/>
  <c r="N33" i="15"/>
  <c r="J34" i="15"/>
  <c r="K34" i="15"/>
  <c r="L34" i="15"/>
  <c r="M34" i="15"/>
  <c r="N34" i="15"/>
  <c r="J36" i="15"/>
  <c r="K36" i="15"/>
  <c r="L36" i="15"/>
  <c r="M36" i="15"/>
  <c r="N36" i="15"/>
  <c r="J37" i="15"/>
  <c r="K37" i="15"/>
  <c r="L37" i="15"/>
  <c r="M37" i="15"/>
  <c r="N37" i="15"/>
  <c r="J38" i="15"/>
  <c r="K38" i="15"/>
  <c r="L38" i="15"/>
  <c r="M38" i="15"/>
  <c r="N38" i="15"/>
  <c r="J39" i="15"/>
  <c r="K39" i="15"/>
  <c r="L39" i="15"/>
  <c r="M39" i="15"/>
  <c r="N39" i="15"/>
  <c r="J40" i="15"/>
  <c r="K40" i="15"/>
  <c r="L40" i="15"/>
  <c r="M40" i="15"/>
  <c r="N40" i="15"/>
  <c r="J43" i="15"/>
  <c r="K43" i="15"/>
  <c r="L43" i="15"/>
  <c r="M43" i="15"/>
  <c r="N43" i="15"/>
  <c r="J44" i="15"/>
  <c r="K44" i="15"/>
  <c r="L44" i="15"/>
  <c r="M44" i="15"/>
  <c r="N44" i="15"/>
  <c r="J45" i="15"/>
  <c r="K45" i="15"/>
  <c r="L45" i="15"/>
  <c r="M45" i="15"/>
  <c r="N45" i="15"/>
  <c r="J46" i="15"/>
  <c r="K46" i="15"/>
  <c r="L46" i="15"/>
  <c r="M46" i="15"/>
  <c r="N46" i="15"/>
  <c r="J47" i="15"/>
  <c r="K47" i="15"/>
  <c r="L47" i="15"/>
  <c r="M47" i="15"/>
  <c r="N47" i="15"/>
  <c r="J48" i="15"/>
  <c r="L48" i="15"/>
  <c r="M48" i="15"/>
  <c r="N48" i="15"/>
  <c r="J4" i="15"/>
  <c r="K4" i="15"/>
  <c r="L4" i="15"/>
  <c r="M4" i="15"/>
  <c r="N4" i="15"/>
  <c r="J5" i="15"/>
  <c r="K5" i="15"/>
  <c r="L5" i="15"/>
  <c r="M5" i="15"/>
  <c r="N5" i="15"/>
  <c r="J6" i="15"/>
  <c r="K6" i="15"/>
  <c r="L6" i="15"/>
  <c r="M6" i="15"/>
  <c r="N6" i="15"/>
  <c r="G4" i="15"/>
  <c r="G5" i="15"/>
  <c r="G6" i="15"/>
  <c r="G7" i="15"/>
  <c r="G8" i="15"/>
  <c r="G9" i="15"/>
  <c r="G10" i="15"/>
  <c r="G11" i="15"/>
  <c r="G13" i="15"/>
  <c r="G15" i="15"/>
  <c r="G17" i="15"/>
  <c r="G20" i="15"/>
  <c r="G21" i="15"/>
  <c r="G23" i="15"/>
  <c r="G24" i="15"/>
  <c r="G25" i="15"/>
  <c r="G26" i="15"/>
  <c r="G28" i="15"/>
  <c r="G29" i="15"/>
  <c r="G30" i="15"/>
  <c r="G31" i="15"/>
  <c r="G32" i="15"/>
  <c r="G33" i="15"/>
  <c r="G34" i="15"/>
  <c r="G36" i="15"/>
  <c r="G37" i="15"/>
  <c r="G38" i="15"/>
  <c r="G39" i="15"/>
  <c r="G40" i="15"/>
  <c r="G43" i="15"/>
  <c r="G44" i="15"/>
  <c r="G45" i="15"/>
  <c r="G46" i="15"/>
  <c r="G47" i="15"/>
  <c r="G48" i="15"/>
  <c r="G49" i="15"/>
  <c r="G52" i="15"/>
  <c r="G53" i="15"/>
  <c r="G54" i="15"/>
  <c r="G55" i="15"/>
  <c r="G56" i="15"/>
  <c r="G57" i="15"/>
  <c r="E4" i="15"/>
  <c r="E5" i="15"/>
  <c r="E6" i="15"/>
  <c r="E7" i="15"/>
  <c r="E8" i="15"/>
  <c r="E9" i="15"/>
  <c r="E10" i="15"/>
  <c r="E11" i="15"/>
  <c r="E13" i="15"/>
  <c r="E15" i="15"/>
  <c r="E17" i="15"/>
  <c r="E20" i="15"/>
  <c r="E21" i="15"/>
  <c r="E23" i="15"/>
  <c r="E24" i="15"/>
  <c r="E25" i="15"/>
  <c r="E26" i="15"/>
  <c r="E28" i="15"/>
  <c r="E29" i="15"/>
  <c r="E30" i="15"/>
  <c r="E31" i="15"/>
  <c r="E32" i="15"/>
  <c r="E33" i="15"/>
  <c r="E34" i="15"/>
  <c r="E36" i="15"/>
  <c r="E37" i="15"/>
  <c r="E38" i="15"/>
  <c r="E39" i="15"/>
  <c r="E40" i="15"/>
  <c r="E43" i="15"/>
  <c r="E44" i="15"/>
  <c r="E45" i="15"/>
  <c r="E46" i="15"/>
  <c r="E47" i="15"/>
  <c r="E48" i="15"/>
  <c r="E49" i="15"/>
  <c r="E52" i="15"/>
  <c r="E53" i="15"/>
  <c r="E54" i="15"/>
  <c r="E55" i="15"/>
  <c r="E56" i="15"/>
  <c r="E57" i="15"/>
  <c r="N2" i="15" l="1"/>
  <c r="J2" i="15"/>
  <c r="M2" i="15"/>
  <c r="L2" i="15"/>
  <c r="K2" i="15"/>
</calcChain>
</file>

<file path=xl/sharedStrings.xml><?xml version="1.0" encoding="utf-8"?>
<sst xmlns="http://schemas.openxmlformats.org/spreadsheetml/2006/main" count="1060" uniqueCount="415">
  <si>
    <t>MOSCOW</t>
  </si>
  <si>
    <t>Must have / Nice to have</t>
  </si>
  <si>
    <t>Typ BP</t>
  </si>
  <si>
    <t>Skratky</t>
  </si>
  <si>
    <t>Význam skratky</t>
  </si>
  <si>
    <t>Must have</t>
  </si>
  <si>
    <t>Návody</t>
  </si>
  <si>
    <t>ŠIS</t>
  </si>
  <si>
    <t>Školský informačný systém</t>
  </si>
  <si>
    <t>Shold have</t>
  </si>
  <si>
    <t>Nice to have</t>
  </si>
  <si>
    <t>eFormuláre</t>
  </si>
  <si>
    <t>Portál prihlášok</t>
  </si>
  <si>
    <t>webový portál - elektronické prihlášky -  s rozhraním pre rodičov/zákonných zástupcov, školy, MŠVVaM, Obce/mestá/RÚŠS</t>
  </si>
  <si>
    <t>Could have</t>
  </si>
  <si>
    <t>Notifikácie</t>
  </si>
  <si>
    <t>Centrálna prihláška</t>
  </si>
  <si>
    <t>server MŠVVaM určený pre zber, uchovávanie, zdieľanie údajov z elektronických prihlášok</t>
  </si>
  <si>
    <t>Will not have</t>
  </si>
  <si>
    <t>Osobná zóna mÚPVS</t>
  </si>
  <si>
    <t>ŠP</t>
  </si>
  <si>
    <t>Špecializovaný portál</t>
  </si>
  <si>
    <t>Autentifikácia</t>
  </si>
  <si>
    <t>OE</t>
  </si>
  <si>
    <t>Objekt evidencie</t>
  </si>
  <si>
    <t>Autorizácia</t>
  </si>
  <si>
    <t>EvuPP</t>
  </si>
  <si>
    <t>Evidenčný systém pre zariadenia poradenstva a prevencie</t>
  </si>
  <si>
    <t>Orchestrátor/ event</t>
  </si>
  <si>
    <t>ZPP</t>
  </si>
  <si>
    <t>Zariadenia poradenstva a prevencie</t>
  </si>
  <si>
    <t>Rozhodnutia</t>
  </si>
  <si>
    <t>CPP</t>
  </si>
  <si>
    <t>Centrum poradenstva a prevencie</t>
  </si>
  <si>
    <t>Vyhľadávanie</t>
  </si>
  <si>
    <t>ŠCPP</t>
  </si>
  <si>
    <t>Špecializované centrum poradenstva a prevencie</t>
  </si>
  <si>
    <t>Informačné systémy</t>
  </si>
  <si>
    <t>Zbernica</t>
  </si>
  <si>
    <t>Integrácia</t>
  </si>
  <si>
    <t>Autorizácia autentifikáciou</t>
  </si>
  <si>
    <t>Proces/ Legislatíva</t>
  </si>
  <si>
    <t>Správy eDesk</t>
  </si>
  <si>
    <t>Kalendár</t>
  </si>
  <si>
    <t>Reporting</t>
  </si>
  <si>
    <t>Platobný modul</t>
  </si>
  <si>
    <t>MIRRI</t>
  </si>
  <si>
    <t>Implementačný plán ŽS 11 Materská škola</t>
  </si>
  <si>
    <t>Kde sa to deje z pohľadu používateľa</t>
  </si>
  <si>
    <t>Číslo BP</t>
  </si>
  <si>
    <t>OVM_projekt _zapojené OVM</t>
  </si>
  <si>
    <t>Číslo oblasti</t>
  </si>
  <si>
    <t>User story</t>
  </si>
  <si>
    <t>MMP</t>
  </si>
  <si>
    <t>Názov biznis požiadavky</t>
  </si>
  <si>
    <t>Popis biznis požiadavky</t>
  </si>
  <si>
    <t>Dopad na legislatívu</t>
  </si>
  <si>
    <t>Architektúra</t>
  </si>
  <si>
    <t>Termín 
Produkcia</t>
  </si>
  <si>
    <t>Číslo BP z centrálneho katalógu ŽS závislosti</t>
  </si>
  <si>
    <t>Zhodné BP s inými ŽS</t>
  </si>
  <si>
    <t>IS DCOM</t>
  </si>
  <si>
    <t>ŽS11_BP_01</t>
  </si>
  <si>
    <t>DEUS</t>
  </si>
  <si>
    <t>ŽS11_01_Prijímanie do MŠ</t>
  </si>
  <si>
    <t>Ako úradník obce potrebujem mať k dispozícii zoznam MŠ.</t>
  </si>
  <si>
    <t>Áno</t>
  </si>
  <si>
    <t>Zoznam všetkých MŠ, na ktorých môžu byť umiestnené deti v danej obci.</t>
  </si>
  <si>
    <t>Kompletný zoznam všetkých MŠ obecné, súkromné, cirkevné, štátne.</t>
  </si>
  <si>
    <t>Vytvorenie konektora pre pravidelné dávkové stiahnutia a spracovania zoznamu všetkých MŠ v SR, ktoré publikuje MŠVVaM.</t>
  </si>
  <si>
    <t>Q2/2025</t>
  </si>
  <si>
    <t>ŽS_CBP_9</t>
  </si>
  <si>
    <t>ŽS11_BP_02</t>
  </si>
  <si>
    <t>Ako úradník obce potrebujem mať k dispozícii zoznam žiakov s trvalým pobytom v obci.</t>
  </si>
  <si>
    <t>Vytvorenie zoznamu žiakov s trvalým pobytom v obci s informáciou, ktoré MŠ navštevujú. Informácia bude obsahovať názov MŠ.</t>
  </si>
  <si>
    <t>Zoznam bude obsahovať všetky deti danej obce a ich rozmiestnenie na MŠ príslušnej samosprávy (obec).</t>
  </si>
  <si>
    <t xml:space="preserve">Vytvorenie konektora pre pravidelné dávkové spracovania zoznamu detí s trvalým pobytom v obci. Primárne zdrojové dáta poskytne ministerstvo školstva prostredníctvom hromadného PoNŠ (DoNŠ). </t>
  </si>
  <si>
    <t>ŽS11_BP_03</t>
  </si>
  <si>
    <t>Ako úradník obce potrebujem mať k dispozícii zoznam žiakov s trvalým pobytom mimo obce.</t>
  </si>
  <si>
    <t>Nie</t>
  </si>
  <si>
    <t>Vytvorenie zoznamu žiakov s trvalým pobytom mimo mojej obce s informáciou, ktoré MŠ navštevujú. Informácia bude obsahovať názov MŠ. Informácie o žiakoch mimo trvalého pobytu mojej obce budú primerane anonymizované (potrebujeme identifikovať obec odkiaľ žiak pochádza, MŠ ktorú na obci navštevuje).</t>
  </si>
  <si>
    <t xml:space="preserve">Zoznam bude obsahovať počet žiakov mimo obce a ich rozmiestnenie v materských školách zriaďované príslušnou obcou. </t>
  </si>
  <si>
    <t xml:space="preserve">Legislatívne oprávnenie na individualizované údaje zo škôl, pre ktoré obec nie je zriaďovateľom 
</t>
  </si>
  <si>
    <r>
      <t>Vytvorenie konektora</t>
    </r>
    <r>
      <rPr>
        <strike/>
        <sz val="12"/>
        <color rgb="FF1F4E78"/>
        <rFont val="Calibri"/>
        <family val="2"/>
        <charset val="238"/>
        <scheme val="minor"/>
      </rPr>
      <t xml:space="preserve"> </t>
    </r>
    <r>
      <rPr>
        <sz val="12"/>
        <color rgb="FF1F4E78"/>
        <rFont val="Calibri"/>
        <family val="2"/>
        <charset val="238"/>
        <scheme val="minor"/>
      </rPr>
      <t>pre pravidelné dávkové spracovania zoznamu detí s trvalým pobytom mimo obce. Primárne zdrojové dáta poskytne ministerstvo školstva. Zdrojom bude Národný katalóg otvorených dát data.slovensko.sk - Počet žiakov s trvalým pobytom mimo obce</t>
    </r>
  </si>
  <si>
    <t>Q4/2025</t>
  </si>
  <si>
    <t>ŽS11_BP_04</t>
  </si>
  <si>
    <t>Ako úradník obce potrebujem mať k dispozícii  prehľady o tom, aké MŠ navštevujú žiaci s trvalým pobytom na území obce.</t>
  </si>
  <si>
    <t>Analýza a vyhodnotenie dát pre potreby vizualizovania dát pre obce.</t>
  </si>
  <si>
    <t>Zoznam na základe potreby obecných záležitostí v zmysle fungovania obce.</t>
  </si>
  <si>
    <t xml:space="preserve">Budú použité dáta z hromadného PoNŠ (DoNŠ). </t>
  </si>
  <si>
    <t>ŽS11_BP_05</t>
  </si>
  <si>
    <t>Ako úradník obce potrebujem mať k dispozícii o tom, aké MŠ v obci navštevujú žiaci s trvalým pobytom mimo územia obce.</t>
  </si>
  <si>
    <t>Legislatívne oprávnenie na individualizované údaje zo škôl, pre ktoré obec nie je zriaďovateľom.Obce majú povinnosť iba kontrolovať že dieťa plní PPV/PŠD, nie robiť vizualizácie.</t>
  </si>
  <si>
    <t xml:space="preserve"> Zdrojom bude Národný katalóg otvorených dát data.slovensko.sk - Počet žiakov s trvalým pobytom mimo obce.</t>
  </si>
  <si>
    <t>eZdravie</t>
  </si>
  <si>
    <t>ŽS11_BP_07</t>
  </si>
  <si>
    <t>NCZI</t>
  </si>
  <si>
    <t>ŽS11_02_Doručenie lekárskeho potvrdenia predškolskému zariadeniu</t>
  </si>
  <si>
    <t>Chcem ako rodič mať elektronickú formu podávania ospravedlneniek neprítomnosti dieťaťa a iné potvrdenia na žiadosť súvisiace so zdravotným stavom</t>
  </si>
  <si>
    <t>Výmena dát medzi NCZI a IS MŠVVaM (od NCZI do MŠVVaM)</t>
  </si>
  <si>
    <t xml:space="preserve">Na žiadosť rodiča bude mať možnosť poskytovateľ zdravotnej staroslivosti (zastúpený lekárom/sestrou ako ošetrujúci zdravotnícky pracovník) vystaviť elektronickú formu zaznamenania ospravedlnenia (vyradenie z kolektívu) neprítomnosti dieťaťa a súčasne na žiadosť rodiča mať možnosť vystaviť ďalšie potvrdenia súvisiace so vzniknutým zdravotným stavom dieťaťa (potvrdenie na vyžiadanie).
</t>
  </si>
  <si>
    <t xml:space="preserve"> V Zákone č. 153/2023 Z. z. o NZIS​  sa doplní príslušný register/dataset a IS MŠVVaM ako konzument dát 
</t>
  </si>
  <si>
    <t>Q1/2026</t>
  </si>
  <si>
    <t>spoločná požiadavka pre ŽS11, ŽS12 a ŽS13</t>
  </si>
  <si>
    <t>ŽS11_BP_08</t>
  </si>
  <si>
    <t>Register detí, žiakov a poslucháčov</t>
  </si>
  <si>
    <t>Integrácia NCZI na register detí, žiakov a poslucháčov.</t>
  </si>
  <si>
    <t>V Zákone č. 153/2023 Z. z. o NZIS​ sa doplní príslušný register/dataset</t>
  </si>
  <si>
    <t>ŽS11_BP_09</t>
  </si>
  <si>
    <t>Chcem vystaviť žiadosť potvrdenia na vyžiadanie (ospravedlnenie/vyradenie z kolektívu) elektronicky bez potreby jej tlače a celú komunikáciu chcem riešiť elektronicky</t>
  </si>
  <si>
    <r>
      <t>Doplnenie služieb a rozšírenie rozsahu dát zapisovaných do eZdravia (ADL schém) o potvrdenia na vyžiadanie (</t>
    </r>
    <r>
      <rPr>
        <sz val="12"/>
        <color theme="8" tint="-0.249977111117893"/>
        <rFont val="Calibri"/>
        <family val="2"/>
        <charset val="238"/>
        <scheme val="minor"/>
      </rPr>
      <t>ospravedlnenky)</t>
    </r>
  </si>
  <si>
    <t>Bude nadefinovaný rozsah dát ktoré budú zapisovať poskytovatelia zdravotnej starostlivosti do ezdravia (NCZI), pre potreby potvrdení.</t>
  </si>
  <si>
    <t xml:space="preserve">→ Prejdené na str. z NCZI 6.8.2024
Potenciálne legislatívna úprava súvisiaca s rozsahom zapisovaných dát  (Zákon č. 576/2004 Zákon o zdravotnej starostlivosti) - NCZI preverí so sekciou zdravia na MZSR.
→ Vyjadrenie sekcie zdravia MZ SR 16.1.2025
- Upresnenie za MZ SR nie je potrebné legislatívne zasahovať do 576/2004 (otvárať zákon) za predmetne BP. 
- Elektronizácia BP je len zmenou na strane NCZI teda vytvoriť technické riešenie, ktoré toto bude umožňovať.
</t>
  </si>
  <si>
    <t>ŽS11_BP_10</t>
  </si>
  <si>
    <t>Chcem ako rodič mať elektronickú formu získania potvrdenia o zdravotnej spôsobilosti k žiadosti o prijatie na školu</t>
  </si>
  <si>
    <t>Výmena dát medzi NCZI a IS MŠVVaV  
(od NCZI do MŠVVaM)</t>
  </si>
  <si>
    <t>Na žiadosť rodiča bude mať možnosť poskytovateľ zdravotnej staroslivosti (zastúpený všeobecným lekárom pre deti a dorast) vystaviť elektronickú formu potvrdenia o zdravotnej spôsobilosti k žiadosti o prijatie.</t>
  </si>
  <si>
    <t>V Zákone č. 153/2023 Z. z. o NZIS​  sa doplní príslušný register/dataset a IS MŠVVaM ako konzument dát /</t>
  </si>
  <si>
    <t>ŽS11_BP_11</t>
  </si>
  <si>
    <t>Integrácia na register/evidenciu žiadostí a prihlášok.</t>
  </si>
  <si>
    <t>Integrácia na register/evidenciu žiadostí a prihlášok na školu so súhlasmi zákonných zástupcov.</t>
  </si>
  <si>
    <t>ŽS11_BP_12</t>
  </si>
  <si>
    <t>Chcem doplniť k žiadosti (žiadosť o prijatie) potvrdenie zdravotnej spôsobilosti elektronicky bez potreby jej tlače a celú komunikáciu chcem riešiť elektronicky</t>
  </si>
  <si>
    <r>
      <t>Doplnenie služieb a rozšírenie rozsahu dát zapisovaných do eZdravia (ADL schém) o potvrdení o zdravotnej spôsobilosti (</t>
    </r>
    <r>
      <rPr>
        <sz val="12"/>
        <color theme="8" tint="-0.249977111117893"/>
        <rFont val="Calibri"/>
        <family val="2"/>
        <charset val="238"/>
        <scheme val="minor"/>
      </rPr>
      <t>žiadosť o prijatie)</t>
    </r>
  </si>
  <si>
    <t>Nadefinovanie rozsahu dát pre potreby potvrdení ktoré majú byť zapisované do eZdravia.</t>
  </si>
  <si>
    <t>ŽS11_BP_14</t>
  </si>
  <si>
    <t>MŠVVaM</t>
  </si>
  <si>
    <t>Chcem ako rodič mať elektronickú formu získania potvrdenia o zdravotnej spôsobilosti k žiadosti o prijatie</t>
  </si>
  <si>
    <t>Výmena dát medzi NCZI a IS MŠVVaM (od MŠVVaM do NCZI)</t>
  </si>
  <si>
    <t>Na žiadosť rodiča/zákonného zástupcu bude mať možnosť poskytovateľ zdravotnej staroslivosti (zastúpený všeobecným lekárom pre deti a dorast) vystaviť elektronickú formu potvrdenia o zdravotnej spôsobilosti</t>
  </si>
  <si>
    <t>Upraviť legislatívu tak, že NCZI bude konzumentom dát za prislúšny register:
- v zákone školskom - Ide o Zákon č. 245/2008 Z. z.o výchove a vzdelávaní (školský zákon) a o zmene a doplnení niektorých zákonov</t>
  </si>
  <si>
    <t>Spoločná požiadavka pre ŽS11, ŽS12 a ŽS13</t>
  </si>
  <si>
    <t>mÚPVS</t>
  </si>
  <si>
    <t>ŽS11_BP_16</t>
  </si>
  <si>
    <t>ŽS11_Prierezové</t>
  </si>
  <si>
    <t>Ako rodič chcem nájsť informácie o predprimárnom vzdelávaní, o podmienkach prijímania a spôsobe podania žiadosti</t>
  </si>
  <si>
    <t>Interaktívny sprievodca s personalizovanými návodmi</t>
  </si>
  <si>
    <t>V systéme ePrihlášky bude publikovaný interaktívny sprievodca s rozhodovacím stromom a personalizovanými návodmi zodpovedajúcimi rôznym okolnostiam v rámci životnej situácie.</t>
  </si>
  <si>
    <t>ŽS_CBP_15</t>
  </si>
  <si>
    <t>ŽS11_BP_17</t>
  </si>
  <si>
    <t>Komplexný návod na riešenie životnej situácie</t>
  </si>
  <si>
    <t xml:space="preserve">Návody na mÚPVS + udržiavanie aktuálnosti obsahu návodov a ich súladu s informáciami uvedenými na špecializovaných portáloch OVM. </t>
  </si>
  <si>
    <t>Q1/2025</t>
  </si>
  <si>
    <t>ŽS_CBP_14, ŽS_CBP_16</t>
  </si>
  <si>
    <t>podobná požiadavka pre ŽS11, ŽS12 a ŽS13</t>
  </si>
  <si>
    <t>IS RIS - ePrihlášky</t>
  </si>
  <si>
    <t>ŽS11_BP_18</t>
  </si>
  <si>
    <r>
      <t xml:space="preserve">Komplexný návod na riešenie životnej situácie a podanie žiadosti v systéme Elektronických prihláškok dô škôl (ďalej len skrátene </t>
    </r>
    <r>
      <rPr>
        <b/>
        <sz val="12"/>
        <color theme="8" tint="-0.249977111117893"/>
        <rFont val="Calibri"/>
      </rPr>
      <t>"ePrihlášky"</t>
    </r>
    <r>
      <rPr>
        <sz val="12"/>
        <color theme="8" tint="-0.249977111117893"/>
        <rFont val="Calibri"/>
      </rPr>
      <t>)</t>
    </r>
  </si>
  <si>
    <t>Verejná časť systému ePrihlášky s informáciami o prijímacom konaní do škôl, s návodmi na používanie elektronických žiadostí pre prihlásených používateľov a iné</t>
  </si>
  <si>
    <t>Systém ePrihlášky - Verejná časť 
Rozhranie pre školy - CMS pre OVM</t>
  </si>
  <si>
    <t>ŽS11_BP_19</t>
  </si>
  <si>
    <t>Interaktívna mapa škôl</t>
  </si>
  <si>
    <t>Verejná časť systému ePrihlášky s interaktívnou mapou škôl s možnosťou overenia základných informácií (podmienky, termíny, kontakty) a podaním žiadosti o prijatie do MŠ</t>
  </si>
  <si>
    <t>Systém ePrihlášky - Verejná časť</t>
  </si>
  <si>
    <t>ŽS11_BP_20</t>
  </si>
  <si>
    <t>Ako rodič chcem mať informáciu o tom, do ktorého školského obvodu patrí moje dieťa.</t>
  </si>
  <si>
    <t>Register spádových škôl</t>
  </si>
  <si>
    <t>Vytvorenie registra spádových škôl</t>
  </si>
  <si>
    <t>ms</t>
  </si>
  <si>
    <t>ŽS11_BP_21</t>
  </si>
  <si>
    <t>Zber kapacít škôl</t>
  </si>
  <si>
    <t>Zber kapacít škôl za účelom sprístupnenia pre rodiča / zákonného zástupcu pre lepšie rozhodovanie o podaní žiadosti o prijatie na MŠ</t>
  </si>
  <si>
    <t>IS MŠVVaM SR
Zber dát v RIS</t>
  </si>
  <si>
    <t>ŽS11_BP_22</t>
  </si>
  <si>
    <t>Chcem podať žiadosť elektronicky bez potreby jej tlače a celú komunikáciu chcem riešiť elektronicky</t>
  </si>
  <si>
    <t>Úprava IS v súvislosti s podaním elektronickej žiadosti o prijatie do MŠ (občan)</t>
  </si>
  <si>
    <t>a) Rozšírenie systému ePrihlášky o novú elektronickú službu - žiadosť o prijatie do MŠ
b) Rozšírenie systému ePrihlášky o zobrazovanie zmien stavov spracovania podania
c) Zavedenie úpravy podania v systéme ePrihlášky
d) Vytvorenie eformulára s optimalizovaným množstvom vstupných údajov</t>
  </si>
  <si>
    <r>
      <t>*Zákon č. 245/2008 Z. z. o výchove a vzdelávaní (školský zákon)
- Rozšírenie údajov, ktoré vedie MŠVVaM o zákonných zástupcoch o číslo občianskeho preukazu.
- Zmena zákonom predpísaného vzoru formuláru pre žiadosť o predprimárne vzdelávanie na vzor ktorý zverejňuje ministerstvo</t>
    </r>
    <r>
      <rPr>
        <strike/>
        <sz val="12"/>
        <color theme="8" tint="-0.249977111117893"/>
        <rFont val="Calibri"/>
        <family val="2"/>
        <charset val="238"/>
      </rPr>
      <t xml:space="preserve"> 
</t>
    </r>
    <r>
      <rPr>
        <sz val="12"/>
        <color theme="8" tint="-0.249977111117893"/>
        <rFont val="Calibri"/>
        <family val="2"/>
        <charset val="238"/>
      </rPr>
      <t>-MIRRI - paragraf 20 školského zákona (č. 245/2008 Z.) už teraz definuje viaceré spôsoby el. podania</t>
    </r>
  </si>
  <si>
    <t>Úprava RIS</t>
  </si>
  <si>
    <t>ŽS11_BP_23</t>
  </si>
  <si>
    <t>Úprava IS v súvislosti s podaním elektronickej žiadosti o prijatie do MŠ (škola)</t>
  </si>
  <si>
    <t>a) Rozšírenie systému ePrihlášky o novú elektronickú službu - žiadosť o prijatie do MŠ
b) Rozšírenie systému ePrihlášky o zobrazovanie zmien stavov spracovania podania
c) Spracovanie zmeny podania v systéme ePrihlášky
d) Vytvorenie rozhrania pre integráciu do ŠIS</t>
  </si>
  <si>
    <t>Systém ePrihlášky - Rozhranie pre školy</t>
  </si>
  <si>
    <t>ŽS11_BP_25</t>
  </si>
  <si>
    <t>Riadenie prístupov</t>
  </si>
  <si>
    <t>Bezpečné prihlásenie a riadenie prístupov, dvojfaktorové prihlásenie.</t>
  </si>
  <si>
    <t>Systém ePrihlášky - Rozhranie pre rodiča / zákonného zástupcu - Privátna časť</t>
  </si>
  <si>
    <t>IS MŠVVaM</t>
  </si>
  <si>
    <t>ŽS11_BP_26</t>
  </si>
  <si>
    <t>Overenie alebo vyplnenie údajov o dieťati pomocou integrácie systému ePrihlášky na RIS integrovaný s Registrom fyzických osôb (RFO)</t>
  </si>
  <si>
    <t>Údaje o dieťati a zákonnom zástupcovi budú vo Formulári vyplnené a overené s RIS integrovaným na RFO.</t>
  </si>
  <si>
    <t>ŽS11_BP_28</t>
  </si>
  <si>
    <t>Možnosť výberu škôl z aktuálneho zoznamu v sieti škôl</t>
  </si>
  <si>
    <t>Systém bude do možnosti výberu školy/škôl poskytovať aktuálny zoznam podľa siete škôl  (všetky na Slovensku s možnosťou filtrovania)</t>
  </si>
  <si>
    <t>Spoločná funkcia pre všetky ŽS (+ obmedzenie zobrazovania druhu škôl pre rôzne formuláre MŠ, ZŠ, SŠ)</t>
  </si>
  <si>
    <t>ŽS11_BP_29</t>
  </si>
  <si>
    <t>Možnosť vloženia príloh k žiadosti o prijatie</t>
  </si>
  <si>
    <t>Možnosť priložiť prílohy do elektronickej prihlášky</t>
  </si>
  <si>
    <t>ŽS11_BP_33</t>
  </si>
  <si>
    <t>Notifikácia druhého rodiča o možnosti zobrazenia žiadosti o prijatie do MŠ</t>
  </si>
  <si>
    <t>Po vyplnení žiadosti o prijatie do MŠ odošle systém notifikáciu druhému zákonnnému zástupcovi. E-mailová notifikácia bude obsahovať prílohu - prihlášku v pdf. Detail BP a jej realizovateľnosť bude upresnená po analytickej fáze vrátane komplexnej legislatívnej analýzy.</t>
  </si>
  <si>
    <t>ePrihlášky
CNM</t>
  </si>
  <si>
    <t>ŽS_CBP_19 ,ŽS_CBP_37</t>
  </si>
  <si>
    <t>Spoločná funkcia pre všetky ŽS</t>
  </si>
  <si>
    <t>ŽS11_BP_34</t>
  </si>
  <si>
    <t>Zobrazenie vyplnenej žiadosti o prijatie do MŠ druhému rodičovi</t>
  </si>
  <si>
    <t>Druhý rodič má možnosť spustiť read only formulár vyplnený podľa podania prvého rodiča a údaje potvrdiť elektronicky.</t>
  </si>
  <si>
    <t>Systém ePrihlášky - Rozhranie pre rodiča / zákonného zástupcu - Privátna zóna</t>
  </si>
  <si>
    <t>ŽS_CBP_37</t>
  </si>
  <si>
    <t>iEDU</t>
  </si>
  <si>
    <t>ŽS11_BP_35</t>
  </si>
  <si>
    <t>Zasielanie správ zo špecializovaného portálu eprihlasky.iedu.sk rodičovi/rodičom o zmene stavu prihlášky</t>
  </si>
  <si>
    <t>Zasielanie správy rodičovi o zmene stavu pri žiadosti - odoslaní, začatí spracovania, prijatí resp. neprijatí atď.</t>
  </si>
  <si>
    <t>ŽS11_BP_36</t>
  </si>
  <si>
    <t>Vytvorenie správ zo systému ePrihlášky rodičovi/rodičom o zmene stavu žiadosti</t>
  </si>
  <si>
    <t xml:space="preserve">Zasielanie správy rodičovi o zmene stavu pri žiadosti - odoslaní, začatí spracovania, prijatí resp. neprijatí </t>
  </si>
  <si>
    <t>ŽS11_BP_43</t>
  </si>
  <si>
    <t>Kontrola duplicitných žiadostí o prijatie do MŠ</t>
  </si>
  <si>
    <t>Systém zabezpečí overenie duplicity žiadostí za dieťa a materskú školu</t>
  </si>
  <si>
    <t>ŽS11_BP_45</t>
  </si>
  <si>
    <t>Úprava IS v súvislosti so  spracovaním dát a zobrazením potvrdenia od poskytovateľa zdravotnej starostlivosti</t>
  </si>
  <si>
    <t>V rozhraní systému ePrihlášky riaditeľa školy, bude možnosť zobraziť potvrdenie od poskytovateľa zdravotnej starostlivosti.</t>
  </si>
  <si>
    <t>ŽS11_BP_46</t>
  </si>
  <si>
    <t>Notifikácia rodičov o chýbajúcom potvrdení o spôsobilosti</t>
  </si>
  <si>
    <t>Rodič/rodičia/ZZ dostanú informáciu o chýbajúcom potvrdení o spôsobilosti. Potvrdenie bude doplné automatizovane z IS NCZI alebo ho zákonný zástupca doplní manuálne ako prílohu.</t>
  </si>
  <si>
    <t>ŽS11_BP_48</t>
  </si>
  <si>
    <t>Notifikácia druhého rodiča o potrebe potvrdiť  odvolanie voči rozhodnutiu</t>
  </si>
  <si>
    <t>Po využití služby jedným z rodičov bude druhý rodič notifikovaný o potrebe potvrdiť odvolanie voči rozhodnutiu. Detail BP a jej realizovateľnosť bude upresnená po analytickej fáze vrátane komplexnej legislatívnej analýzy.</t>
  </si>
  <si>
    <t>ŽS11_BP_49</t>
  </si>
  <si>
    <t>Zobrazenie vyplneného odvolania do MŠ druhému rodičovi</t>
  </si>
  <si>
    <t>Systém ePrihlášky - Rozhranie pre rodiča / zákonného zástupcu - Privátna zóna - časť Zoznam správ</t>
  </si>
  <si>
    <t>ŽS11_BP_50</t>
  </si>
  <si>
    <t xml:space="preserve">Doručenie rozhodnutia rodičovi/rodičom o neprijatí dieťaťa na školu </t>
  </si>
  <si>
    <t>Doručenie rozhodnutia rodičovi/rodičom o neprijatí dieťaťa na školu</t>
  </si>
  <si>
    <t>Aktívna elektronická schránka mÚPVS</t>
  </si>
  <si>
    <t>ŽS11_BP_51</t>
  </si>
  <si>
    <t>Zasielanie správ zo Systém ePrihlášky rodičovi/rodičom o zmene stavu pri odvolaní</t>
  </si>
  <si>
    <t>Zasielanie správy rodičovi o zmene stavu pri odvolaní - odoslanie, prijatie školou</t>
  </si>
  <si>
    <t>ŽS11_BP_52</t>
  </si>
  <si>
    <t>Úprava IS v súvislosti s podaním elektronického odvolania (občan)</t>
  </si>
  <si>
    <t>a) Rozšírenie systému ePrihlášky o novú elektronickú službu - odvolanie
b) Rozšírenie systému ePrihlášky o zobrazovanie zmien stavov spracovania podania
c) Zavedenie úpravy podania v systéme ePrihlášky
d) Vytvorenie eformulára s optimalizovaným množstvom vstupných údajov</t>
  </si>
  <si>
    <t>systém Centrálna prihláška</t>
  </si>
  <si>
    <t xml:space="preserve">Spoločná funkcia pre všetky ŽS (funkcia bude pridaná do všetkých formulárov MŠ, ZŠ, SŠ)
</t>
  </si>
  <si>
    <t>ŽS11_BP_53</t>
  </si>
  <si>
    <t>Úprava IS v súvislosti s podaním elektronického odvolania (škola)</t>
  </si>
  <si>
    <t>a) Rozšírenie systému ePrihlášky o novú elektronickú službu - odovolanie
b) Rozšírenie systému ePrihlášky o zobrazovanie zmien stavov spracovania podania
c) Spracovanie zmeny podania v systéme ePrihlášky
d) Vytvorenie rozhrania pre integráciu z/do ŠIS</t>
  </si>
  <si>
    <t>Spoločná funkcia pre všetky ŽS (funkcia bude pridaná do všetkých formulárov MŠ, ZŠ, SŠ)</t>
  </si>
  <si>
    <t>ŽS11_BP_56</t>
  </si>
  <si>
    <t>Úprava IS v súvislosti s podaním elektronickej návratky (občan)</t>
  </si>
  <si>
    <t>a) Rozšírenie systému ePrihlášky o novú  funkcionalitu- návratka
b) Rozšírenie systému ePrihlášky o zobrazovanie zmien stavov spracovania podania
c) Zavedenie úpravy podania v systéme ePrihlášky</t>
  </si>
  <si>
    <t>* Bez aktuálnej opory v legislatíve - V súčasnosti môže dieťa navštevovať viac ako jednu  materskú školu. Potrebné je zvážiť možnosť, či je proces možný pre MŠ.</t>
  </si>
  <si>
    <t>ŽS11_BP_57</t>
  </si>
  <si>
    <t>Úprava IS v súvislosti s podaním elektronickej návratky (škola)</t>
  </si>
  <si>
    <t>a) Rozšírenie systému ePrihlášky o novú funkcionalitu - návratka
b) Rozšírenie systému ePrihlášky o zobrazovanie zmien stavov spracovania podania
c) Spracovanie zmeny podania v systéme ePrihlášky
d) Vytvorenie rozhrania pre integráciu do ŠIS</t>
  </si>
  <si>
    <t>ŽS11_BP_58</t>
  </si>
  <si>
    <t>Rozšírenie systému ePrihlášky - Admininistrácia prijatej žiadosti o prijatie do MŠ (admin modul)</t>
  </si>
  <si>
    <r>
      <t>Úprava a rozšírenie systému ePrihlášky- vytvorenie rozhrania pre školy:
a) prehľad doručených elektronických žiadostí
b) možnosť vložiť žiadosť prijatú v tlačenej forme do elektronického systému
c) odosielanie správ rodičom/zákonným zástupcom
d) spracovanie údajov zo žiadostí (stiahnutie dát do ŠIS)</t>
    </r>
    <r>
      <rPr>
        <strike/>
        <sz val="12"/>
        <color theme="8" tint="-0.249977111117893"/>
        <rFont val="Calibri"/>
      </rPr>
      <t xml:space="preserve"> </t>
    </r>
  </si>
  <si>
    <t>Systém ePrihlášky - Rozhranie pre školy
Systém Centrálna prihláška MŠVVaM s centrálnou správou údajov z prihlášok</t>
  </si>
  <si>
    <t>ŽS11_BP_59</t>
  </si>
  <si>
    <t>Rozšírenie systému ePrihlášky - Admin modul žiadostí o prijatie do MŠ pre MŠVVaM</t>
  </si>
  <si>
    <t>Úprava a rozšírenie Systém ePrihlášky - vytvorenie rozhrania  pre potreby ministerstva - administrátorské rozhranie</t>
  </si>
  <si>
    <t>Systém ePrihlášky - Rozhranie pre MŠVVaM</t>
  </si>
  <si>
    <t>ŽS11_BP_60</t>
  </si>
  <si>
    <t>Rozšírenie systému ePrihlášky - Admin modul pre obce a zriaďovateľov</t>
  </si>
  <si>
    <t>Úprava a rozšírenie Systém ePrihlášky vytvorenie rozhrania pre zriaďovateľa/obce/RÚŠS
a) informácie o deťoch v PPV
b) prehľad o deťoch neprihlásených do vzdelávania PPV (bez žiadosti o prijatie)
c) zistenie počtu detí neprijatých do školy pre nedostatok kapacít
d) odstúpenie neprijatia zriaďovateľovi za účelom prijatia do inej MŠ</t>
  </si>
  <si>
    <t>Systém ePrihlášky - Rozhranie pre obec</t>
  </si>
  <si>
    <t>ŽS11_BP_61</t>
  </si>
  <si>
    <t>Chcem poskytnúť a aktualizovať údaje o našej škole</t>
  </si>
  <si>
    <t>CMS pre správu obsahu školy</t>
  </si>
  <si>
    <t>CMS pre správu všeobecných informácií o škole, plánovaných a disponibilných kapacít za účelom vybudovania knižnice informácií o školách</t>
  </si>
  <si>
    <t>Systém ePrihlášky - Rozhranie pre školy
Systém ePrihlášky - Verejná zóna</t>
  </si>
  <si>
    <t>ŽS11_BP_62</t>
  </si>
  <si>
    <t>MŠVVaM získa údaje pre štatistické výkazy (napr. údaje o deťoch, kt. budú navštevovať MŠ v budúcom školskom roku) z údajov zozbieraných zo žiadostí o prijatie do MŠ</t>
  </si>
  <si>
    <t>MŠVVaM získa údaje pre štatistické výkazy (napr. údaje o deťoch, kt. budú navštevovať MŠ v budúcom školskom roku)  z údajov zozbieraných zo žiadosti o prijatie do MŠ</t>
  </si>
  <si>
    <t>Štatistické výkazy alebo ich časť bude možné vyplniť automatizovane zo  zozbieraných údajov zo žiadostí o prijati do MŠ</t>
  </si>
  <si>
    <t>*Úprava oprávnenia MŠVVaM poskytovať údaje oprávneným osobám (MPSVaR) zo zozbieraných údajov zo žiadostí / zo systému Centrálna prihláška</t>
  </si>
  <si>
    <t>systém Centrálna prihláška
RIS</t>
  </si>
  <si>
    <t>ŽS11_BP_64</t>
  </si>
  <si>
    <t xml:space="preserve">Chcem zanechať spätnú väzbu štátu na službu alebo informačný obsah.
</t>
  </si>
  <si>
    <t>Monitoring</t>
  </si>
  <si>
    <t>Zobrazenie a zber spätnej väzby</t>
  </si>
  <si>
    <t xml:space="preserve">Zber spätnej väzby v systéme ePrihlášky
 </t>
  </si>
  <si>
    <t>Systém ePrihlášky - Formulár spätnej väzby</t>
  </si>
  <si>
    <t>ŽS_CBP_42</t>
  </si>
  <si>
    <t>ŽS11_BP_65</t>
  </si>
  <si>
    <t>Ako OVM chcem monitorovať používanosť služieb súvisiacich so životnými situáciami.</t>
  </si>
  <si>
    <t>Monitoring služieb</t>
  </si>
  <si>
    <t>Monitoring služieb (mesačne) - celkový počet podaní, počet elektronických podaní, návšteva informačného obsahu, vybavené podania</t>
  </si>
  <si>
    <t>Systém ePrihlášky - Rozhranie pre MŠVVaM
KAV / IS MIRRI</t>
  </si>
  <si>
    <t>ŽS11_BP_66</t>
  </si>
  <si>
    <t>Svoju komunikáciu so štátom chcem riadiť prostredníctvom ÚPVS</t>
  </si>
  <si>
    <t>Single sign on pri prechode medzi systémom ePrihlášky a ÚPVS.</t>
  </si>
  <si>
    <t>Pri kliknutí na el. službu na ÚPVS/ SvM po prihlásení cez eID (na link k elektronickému prihlasovaniu na školu), sa občan automaticky dostane do svojho konta na ePrihláškach.</t>
  </si>
  <si>
    <t>ŽS11_BP_67</t>
  </si>
  <si>
    <t xml:space="preserve">Chcem podpisovať elektronicky </t>
  </si>
  <si>
    <t>Potvrdenie žiadosti o prijatie do MŠ/odvolania/návratky akceptovaným spôsobom podania</t>
  </si>
  <si>
    <t>Implementácia nástroja na autorizáciu podania odoslaním alebo opätovným zadaním BOKu (rozhodnutie po právnej analýze). Zákonný zástupca dieťaťa autorizuje el.prihlášku, odvolanie, alebo návratku.</t>
  </si>
  <si>
    <t>*Potrebné je upraviť legislatívne požiadavky v § 59 ods. 6 zákona 245/2008 Z. z. o výchove a vzdelávaní</t>
  </si>
  <si>
    <t>ŽS11_BP_69</t>
  </si>
  <si>
    <t>Chcem mať viacero spôsobov ako sa prihlasiť a registrovať sa</t>
  </si>
  <si>
    <t>Autentifikácia a registrácia v systéme ePrihlášky prostrednítvom RČ, OP a mID</t>
  </si>
  <si>
    <t>Rozšírenie registrácie a autentifikácie v systéme ePrihláškyi o možnosť použitia RČ a č. OP</t>
  </si>
  <si>
    <t>ŽS_CBP_2</t>
  </si>
  <si>
    <t>ŽS11_BP_70</t>
  </si>
  <si>
    <t>Chcem ako rodič mať elektronickú formu podávania ospravedlneniek neprítomnosti dieťaťa a iné potvrdenia súvisiace so zdravotným stavom</t>
  </si>
  <si>
    <t>Úprava IS v súvislosti so spracovaním potvrdení o zdravotnej spôsobilosti (prihláška) a potvrdení o návšteve lekára (ospravedlnenka)</t>
  </si>
  <si>
    <t>Úprava IS MŠVVaM v súvislosti s prijímaním, spracovaním a následným poskytovaním dát materským školám. 
Na základe údajov automaticky doručených zo systému NCZI bude školský informačný systém schopný sprístupniť riaditeľovi školy elektronické ospravedlnenie neprítomnosti dieťaťa z dôvodu choroby. Riaditeľ školy získa túto informáciu bez potreby zásahu rodiča a bude ju môcť využiť pri rozhodovaní o ospravedlnení neprítomnosti.“</t>
  </si>
  <si>
    <t>ŽS11_BP_71</t>
  </si>
  <si>
    <t>Občan nemusí vypĺňať údaje, ktoré o ňom štát už má</t>
  </si>
  <si>
    <t>Predvypĺňanie formulárov</t>
  </si>
  <si>
    <t>Možnosť nastavenia predvypĺňania dostupných dát do formulárov na základe dátových integrácií</t>
  </si>
  <si>
    <t>ŽS_CBP_44</t>
  </si>
  <si>
    <t>ŽS11_BP_72</t>
  </si>
  <si>
    <t>Elektronické služby a formuláre pre občana sú vytvorené v používateľsky prívetivom dizajne a sú responzívne pre PC/mobil/tablet</t>
  </si>
  <si>
    <t>Tvorba formulárov a systém ePrihlášky v ID SK v aktuálne platnej verzii v čase štartu realizácie biznis požiadavky</t>
  </si>
  <si>
    <t>Koncové elektronické služby (aj vrátane eformulárov) v dizajne ID SK podľa aktuálne platnej verzie v čase štartu realizácie biznis požiadavky (vrátane zabezpečenia responzivity služieb pre PC/tablet/mobil)</t>
  </si>
  <si>
    <t>ŽS_CBP_35</t>
  </si>
  <si>
    <t>ŽS11_BP_75</t>
  </si>
  <si>
    <t>Elektronické služby a formuláre pre občana sú dostupné v jazykových mutáciách</t>
  </si>
  <si>
    <t>Systém ePrihlášky je dostupný vo viacerých jazykových mutáciách</t>
  </si>
  <si>
    <t>Architektúra webu bude dostupná v jazykových mutáciách</t>
  </si>
  <si>
    <t>Systém ePrihlášky - Verejná zóna
Systém ePrihlášky - Rozhranie pre rodiča/zákonného zástupcu</t>
  </si>
  <si>
    <t>ŽS11_BP_76</t>
  </si>
  <si>
    <t>Chcem ako rodič mať elektronickú formu získania potvrdenia z centra poradenstva a prevencie k žiadosti o prijatie</t>
  </si>
  <si>
    <t>Príprava integračného prostredia na strane MŠVVaM na integráciu s CPP</t>
  </si>
  <si>
    <r>
      <t xml:space="preserve">Príprava integračného prostredia na strane MŠVVaM na integráciu s CPP pre zasielanie potvrdení z centra poradenstva a prevencie do infromačného systému MŠVVaM SR
</t>
    </r>
    <r>
      <rPr>
        <b/>
        <sz val="12"/>
        <color theme="8" tint="-0.249977111117893"/>
        <rFont val="Calibri"/>
        <family val="2"/>
        <charset val="238"/>
      </rPr>
      <t xml:space="preserve">
</t>
    </r>
  </si>
  <si>
    <t>Zákon č. 245/2008 Z. z.o výchove a vzdelávaní (školský zákon) a o zmene a doplnení niektorých zákonov</t>
  </si>
  <si>
    <t>Integrácia informačného systému centra pomoci a prevencie na informačný systém MšVVaM</t>
  </si>
  <si>
    <t>ŽS11_BP_79</t>
  </si>
  <si>
    <t>Vytvorenie eformulára s optimalizovaným množstvom vstupných údajov</t>
  </si>
  <si>
    <t xml:space="preserve">* Bez aktuálnej opory v legislatíve - V súčasnosti môže dieťa navštevovať viac ako jednu  materskú školu. Potrebné je zvážiť možnosť, či je proces možný pre MŠ.
*Zákon č. 245/2008 Z. z. o výchove a vzdelávaní (školský zákon) - Prepojenie preferencie zákonného zástupcu a výsledku prijímania na výchovu a vzdelávanie </t>
  </si>
  <si>
    <t>ŽS11_BP_80</t>
  </si>
  <si>
    <t>Vytvorenie rozhrania pre integráciu zo ŠIS</t>
  </si>
  <si>
    <t>ŽS11_BP_81</t>
  </si>
  <si>
    <t>Úprava a rozšírenie Systém ePrihlášky - vytvorenie rozhrania pre školy:
a) prehľad o elektronických odvolaniach
b) postúpenie odvolania na vyšší odvolací orgán (obec/RÚŠS)
c) spracovanie údajov zo žiadostí (stiahnutie dát do ŠIS) s predpokladom integrácie ŠIS na systém ePrihláška; automatizované vyplnenie časti výkazov)
d) CMS pre základné údaje o škole zverejnené vo Verejnej zóne</t>
  </si>
  <si>
    <t>Zákon č. 596/2003 Z. z. o štátnej správe v školstve a školskej samospráve - Podpisovanie elektronických rozhodnutí riaditeľmi</t>
  </si>
  <si>
    <t>Systém ePrihlášky - Rozhranie pre školy
Systém ePrihláška MŠVVaM s centrálnou správou údajov z prihlášok</t>
  </si>
  <si>
    <t>ŽS11_BP_83</t>
  </si>
  <si>
    <r>
      <t xml:space="preserve">Ja ako prihlásený zákonný zástupca vidím po prihlásení do svojho účtu ktorá základná škola je pre moje dieťa spádová, aby som vedel v ktorej škole má moje dieťa preferenciu. Ja ako obec, viem zadať cez grafické rozhranie a aplikačné programové rozhranie adresy spádových škôl, aby mali zákonní zástupcovia túto informáciu </t>
    </r>
    <r>
      <rPr>
        <strike/>
        <sz val="11"/>
        <color theme="8" tint="-0.249977111117893"/>
        <rFont val="Calibri"/>
        <family val="2"/>
        <charset val="238"/>
        <scheme val="minor"/>
      </rPr>
      <t xml:space="preserve"> </t>
    </r>
    <r>
      <rPr>
        <sz val="11"/>
        <color theme="8" tint="-0.249977111117893"/>
        <rFont val="Calibri"/>
        <family val="2"/>
        <charset val="238"/>
        <scheme val="minor"/>
      </rPr>
      <t>zobrazenú. Ja ako riaditeľ školy, vidím v zozname prihlášok ktorá adresa dieťaťa je pre moju školu spádová a môžem túto informáciu potvrdiť, aby som strávil menej času kontrolou údajov na prihláškach</t>
    </r>
  </si>
  <si>
    <t>Rozvoj Registra školských obvodov (Zákonný zástupca, Obec, Riaditeľ)</t>
  </si>
  <si>
    <t>Rozvoj registra školských obvodov, ktorý poskytne zákonným zástupcom prezentačnú službu (na jednom mieste) v zozname škol informáciu ktorá škola je pre moje dieťa spádová na základe adresy TP dieťaťa. Vznik nového registra školských obvodov, ktorý poskytne G2E službu na evidenciu a zmenu adries, ktoré patria do školských obvodov materských a základných skôl v pôsobnosti danej obce. G2E služba poskytne asistenciu pri vyplnanú adries, validácie a kontroly, vrátane prístupu k RA a aplikačnému programovému rozhraniu pre import a export údajov. Vznik nového registra školských obvodov, ktorý poskytne prezentačnú G2E službu pre riaditeľov škol v zozname prihlášok. Vďaka službe budú vidieť podľa adresy TP dieťaťa či patría, alebo nepatrí do školského obvodu. Informácia bude automaticky poskytnutá, riaditeľ bude mať možnosť "potvrdiť" ručne informáciu.</t>
  </si>
  <si>
    <t>V MPK novela zákona č. 596/2003 Z. z. zavádza povinnosť obciam evidovať túto informáciu</t>
  </si>
  <si>
    <t>IS RIS</t>
  </si>
  <si>
    <t>ŽS11_BP_84</t>
  </si>
  <si>
    <t>Ja ako zákonný zástupca po prihlásení viem potvrdiť predvyplnenú prihlášku do spádovej školy, aby som nemusel samostatne  vypĺňať jednotlivé sekcie formuláru prihlášky</t>
  </si>
  <si>
    <t>nie</t>
  </si>
  <si>
    <t>Rozvoj registra školských obvodov (Proaktívna služba)</t>
  </si>
  <si>
    <t xml:space="preserve">IS RIS na základe údajov z RFO po registrácii zákonného zástupcu pripraví predvyplnený formulár celej prihlášky vrátane výberu spádovej školy. Zákonný zástupca dostane proaktívne ponuku doplniť údaje a potvrdiť prihlášku ak nebude uvažovať nad inými školami ako spádovou. Zákonný zástupca strávi menej času prechádzaním jednotlivých sekcií formuláru prihlášky </t>
  </si>
  <si>
    <t>ŽS11_BP_86</t>
  </si>
  <si>
    <t>Ja ako zákonný zástupca viem doručiť riaditeľovi na spracovanie prihlášku aj cez ŠIS, aby som nemusel meniť svoj zaužívaný spôsob komunikácie so školou</t>
  </si>
  <si>
    <t>Rozširenie API (ŠIS prihlášky)</t>
  </si>
  <si>
    <t xml:space="preserve">Rozšírenie API na obojsmernnú komunikáciu systému ePrihlášky a ŠIS umožní podanie prihlášky kanálom ktorý bude zákonným zástupcom najviac vyhovovať - teda cez ŠIS alebo cez centrálne riešenie ePrihlášok. Tento scenár bude fungovať  obojsmernne, teda ak zákonný zástupca podá prihlášku cez centrálne riešenie ePrihlášky, poskytne sa prihláška aj do ŠIS. Umožníme riaditeľom, ale aj zákonným zástupcom začať podanie v oboch systémoch. </t>
  </si>
  <si>
    <t>ŽS11_BP_87</t>
  </si>
  <si>
    <t>Ja ako riaditeľ vidím rozhodnutia vydané v centrálnom systéme ePrihlášok aj v ŠIS, aby som mal na jednom mieste údaje o deťoch</t>
  </si>
  <si>
    <t>Rozširenie  API (ŠIS rozhodnutia)</t>
  </si>
  <si>
    <t>Rozšírenie API na jednosmernnú výmenu komunikáciu systému ePrihlášky a ŠIS umožní uloženie rozodnutia v ŠIS. Umožníme riaditeľom, ale aj zákonným zástupcom vidieť rozhodnutie v oboch systémoch. Naviac riaditeľ bude vedieť rozhodnutia mapovať aj na ďalší životný cyklus prijatých detí a žiakov počas školského roka za účelom uchovávania kompletnej evidencie.</t>
  </si>
  <si>
    <t>ŽS11_BP_89</t>
  </si>
  <si>
    <t>Ja ako zákonný zástupca dostávam notifikácie z centrálneho systému ePrihlášky aj v ŠIS, aby som videl komunikáciu na mieste ktoré mi najviac vyhovuje</t>
  </si>
  <si>
    <t>Rozširenie API (ŠIS notifikácie)</t>
  </si>
  <si>
    <t xml:space="preserve">Rozšírenie API na  komunikáciu systému ePrihlášky a ŠIS umožní zobrazovať notifikácie na viacerých miestach. Zákonný zástupca tak bude mať komfort vybrať si miesto a čas na prečítanie notifikácie. Naviac budú notifikácie účinnejšie, kedže sa zobrazia vo viacerých kanalóch: email, ŠIS, UI ePrihlášok. </t>
  </si>
  <si>
    <t>ŽS11_BP_90</t>
  </si>
  <si>
    <t>Ja ako riaditeľ, vidím vydané rozhodnutia v centrálnom systéme ePrihlášky aj ako záznamy v mojej registratúre, aby som si splnil povinnosti vyplývajúce z registratúry a archivácie</t>
  </si>
  <si>
    <t>Rozšírenie API (registratúra)</t>
  </si>
  <si>
    <t>Rozšírenie API na  komunikáciu systému ePrihlášky a ŠIS umožní plynule pokračovať v spisovej službe zo systému ePrihlášky v registratúre, ktorú škola používa. ePrihlášky vystavia rozhranie, ktoré bude možné volať a získať záznamy do spisu a následne evidovať a archivovať podľa potreby a v zmysle zákona č. 395/2002 o archívoch a registratúrach a o doplnení niektorých zákonov podľa založeného registratúrneho plánu v registratúre</t>
  </si>
  <si>
    <t>ŽS11_BP_91</t>
  </si>
  <si>
    <t>Optimalizácia a úprava ePrihlášok na materské školy a procesu na základe doterajšej praxe - Občan</t>
  </si>
  <si>
    <t>Optimalizácia a úprava ePrihlášok a procesu  na základe doterajšej praxe a získaných poznatkov z pilotnej prevádzky systému elektornických prihláškok do škôl v Q2/2026, ako aj výsledkov z formatívneho testovania s občanmi a riaditeľmi škôl.
Posilnenie HW/SW infraštruktúry dátového centra MŠVVaM SR pre potreby životnej situácie materská škola.</t>
  </si>
  <si>
    <t>ŽS11_BP_92</t>
  </si>
  <si>
    <t>Optimalizácia a úprava ePrihlášok na materské školy a procesu na základe doterajšej praxe - Riaditeľ</t>
  </si>
  <si>
    <t>Plánované prínosy pre občana</t>
  </si>
  <si>
    <t>Navrhované zlepšenia pre občana</t>
  </si>
  <si>
    <t>Sekcia Customer Journey</t>
  </si>
  <si>
    <t>Názov oblasti</t>
  </si>
  <si>
    <t>Zapojené OVM</t>
  </si>
  <si>
    <t>Termín</t>
  </si>
  <si>
    <t>Kritické pre dodanie ŽS (MMP)</t>
  </si>
  <si>
    <t>Q3/2025</t>
  </si>
  <si>
    <t xml:space="preserve">Nové a zjednodušené elektronické žiadosti </t>
  </si>
  <si>
    <t>Automatické predvypĺňanie formulárov​</t>
  </si>
  <si>
    <t>N/A</t>
  </si>
  <si>
    <t>Podanie prihlášok</t>
  </si>
  <si>
    <t>Backendové úpravy systémov ​</t>
  </si>
  <si>
    <t>Návšteva lekára</t>
  </si>
  <si>
    <t>Prieskum a výber MŠ</t>
  </si>
  <si>
    <t>Elektronická komunikácia ohľadom prijímania na MŠ</t>
  </si>
  <si>
    <t>Elektronická prihláška na MŠ</t>
  </si>
  <si>
    <t>Rozšírenie vymieňaných údajov medzi úradmi​</t>
  </si>
  <si>
    <t>Jednoduchý prístup ​ k informáciám</t>
  </si>
  <si>
    <t>Jednotný dizajn portálov a služieb štátu​</t>
  </si>
  <si>
    <t>Komplexné návody pre riešenie životných situácií</t>
  </si>
  <si>
    <t>Používateľsky prívetivé formuláre​</t>
  </si>
  <si>
    <t>Služby zabezpečované obcami</t>
  </si>
  <si>
    <t>Zrozumiteľné informácie o možnostiach vzdelávania</t>
  </si>
  <si>
    <t>Možnosť zanechania spätnej väzby na informačný obsah štátu​</t>
  </si>
  <si>
    <t>Jedno prihlásenie pri používaní viacerých štátnych portálov​</t>
  </si>
  <si>
    <t>Zrýchlenie procesov</t>
  </si>
  <si>
    <t>Jednoduchšie podpisovanie vybraných žiadosti bez čítačky</t>
  </si>
  <si>
    <t>Viacero spôsobov na prilásenie a registráciu</t>
  </si>
  <si>
    <t>ŽS11_01</t>
  </si>
  <si>
    <t>Číslo procesu</t>
  </si>
  <si>
    <t>Kritickosť
(must have, nice to have)</t>
  </si>
  <si>
    <t>Prerekvizity</t>
  </si>
  <si>
    <t>Poznámky MIRRI</t>
  </si>
  <si>
    <t>Poznámky OVM</t>
  </si>
  <si>
    <t>Stav BP</t>
  </si>
  <si>
    <t>MS SR / MIRRI</t>
  </si>
  <si>
    <t>Overenie/Autorizácia zákonného zástupcu dieťaťa</t>
  </si>
  <si>
    <t>Overenie vzťahu dieťa - rodič / dieťa - zákonný zástupca, potvrdenie oprávnenia podať žiadosť za dieťa</t>
  </si>
  <si>
    <t>Register zákonných zástupcov</t>
  </si>
  <si>
    <r>
      <t xml:space="preserve">Legislatívne ukotvenie registra a vyhlásenie za referenčný (úloha MIRRI)
</t>
    </r>
    <r>
      <rPr>
        <sz val="12"/>
        <color theme="5"/>
        <rFont val="Calibri"/>
        <family val="2"/>
        <charset val="238"/>
      </rPr>
      <t>Potrebné manažérske rozhodnutie</t>
    </r>
  </si>
  <si>
    <r>
      <rPr>
        <b/>
        <sz val="12"/>
        <color rgb="FF00B050"/>
        <rFont val="Calibri"/>
        <family val="2"/>
        <charset val="238"/>
      </rPr>
      <t>Portál prihlášok</t>
    </r>
    <r>
      <rPr>
        <sz val="12"/>
        <color rgb="FF00B050"/>
        <rFont val="Calibri"/>
        <family val="2"/>
        <charset val="238"/>
      </rPr>
      <t xml:space="preserve"> / Systém </t>
    </r>
    <r>
      <rPr>
        <b/>
        <sz val="12"/>
        <color rgb="FF00B050"/>
        <rFont val="Calibri"/>
        <family val="2"/>
        <charset val="238"/>
      </rPr>
      <t>Centrálna prihláška</t>
    </r>
    <r>
      <rPr>
        <sz val="12"/>
        <color rgb="FF00B050"/>
        <rFont val="Calibri"/>
        <family val="2"/>
        <charset val="238"/>
      </rPr>
      <t xml:space="preserve"> integrované na RIS
RIS - Integrácia s </t>
    </r>
    <r>
      <rPr>
        <sz val="12"/>
        <color rgb="FFFF0000"/>
        <rFont val="Calibri"/>
        <family val="2"/>
        <charset val="238"/>
      </rPr>
      <t>Registrom zákonných zástupcov</t>
    </r>
  </si>
  <si>
    <t>15/04/24 momentálne out of scope, riešenie je v kompetencii MV SR a MS SR (nie MIRRI), navyše nie sú ako stakeholderi pre ŽS
V časovom rámci POO pre ŽS nie je realizovateľné.
Technicky zaradiť atribút do RFO a následne z MS SR napĺňať.
MIRRI navrhuje Nice to have (zaradiť do backlogu)</t>
  </si>
  <si>
    <t>Závislosť na riešení IS Ministerstva spravodlivosti SR, riešenie momentálne nemá podporu
24/4/2024: Rozumieme, v rpípade finkčnosti systému v budúcnosti bude možnosť integrácie Elektronických prihlášok na nový systém.</t>
  </si>
  <si>
    <r>
      <rPr>
        <sz val="12"/>
        <color rgb="FF00B050"/>
        <rFont val="Calibri"/>
        <family val="2"/>
        <charset val="238"/>
        <scheme val="minor"/>
      </rPr>
      <t>mÚPVS /</t>
    </r>
    <r>
      <rPr>
        <sz val="12"/>
        <color rgb="FF002060"/>
        <rFont val="Calibri"/>
        <family val="2"/>
        <charset val="238"/>
        <scheme val="minor"/>
      </rPr>
      <t xml:space="preserve"> iEDU</t>
    </r>
  </si>
  <si>
    <r>
      <rPr>
        <sz val="12"/>
        <color rgb="FF00B050"/>
        <rFont val="Calibri"/>
        <family val="2"/>
        <charset val="238"/>
        <scheme val="minor"/>
      </rPr>
      <t xml:space="preserve">MIRRI / </t>
    </r>
    <r>
      <rPr>
        <sz val="12"/>
        <color rgb="FF002060"/>
        <rFont val="Calibri"/>
        <family val="2"/>
        <charset val="238"/>
        <scheme val="minor"/>
      </rPr>
      <t>MŠVVaM</t>
    </r>
  </si>
  <si>
    <t>Inicializácia služby s údajmi o zákonnom zástupcovi</t>
  </si>
  <si>
    <t>Prevzatie vybraných údajov z mÚPVS v aktivovanej elektronickej službe</t>
  </si>
  <si>
    <t>Q22025</t>
  </si>
  <si>
    <t>?? zvážiť zrušenie BP, posúdiť zhodnosť s SSO nižšie</t>
  </si>
  <si>
    <r>
      <rPr>
        <sz val="12"/>
        <color rgb="FF000000"/>
        <rFont val="Calibri"/>
        <family val="2"/>
        <charset val="238"/>
        <scheme val="minor"/>
      </rPr>
      <t xml:space="preserve">24/4/2024: pravdepodobne nerozumieme BP, prosíme o vysvetlenie
</t>
    </r>
    <r>
      <rPr>
        <sz val="12"/>
        <color rgb="FF00B050"/>
        <rFont val="Calibri"/>
        <family val="2"/>
        <charset val="238"/>
        <scheme val="minor"/>
      </rPr>
      <t xml:space="preserve">
</t>
    </r>
    <r>
      <rPr>
        <b/>
        <sz val="12"/>
        <color rgb="FFED7D31"/>
        <rFont val="Calibri"/>
        <family val="2"/>
        <charset val="238"/>
        <scheme val="minor"/>
      </rPr>
      <t>3/5/24 MŠVVaM navrhuje presunúť do backlogu</t>
    </r>
  </si>
  <si>
    <r>
      <rPr>
        <sz val="12"/>
        <color rgb="FF00B050"/>
        <rFont val="Calibri"/>
        <family val="2"/>
        <charset val="238"/>
        <scheme val="minor"/>
      </rPr>
      <t xml:space="preserve">mÚPVS / </t>
    </r>
    <r>
      <rPr>
        <sz val="12"/>
        <color rgb="FF002060"/>
        <rFont val="Calibri"/>
        <family val="2"/>
        <charset val="238"/>
        <scheme val="minor"/>
      </rPr>
      <t>iEDU</t>
    </r>
  </si>
  <si>
    <t>Zasielanie rozhodnutí prostredníctvom systému Centrálneho úradného doručovania</t>
  </si>
  <si>
    <t>Zasielanie rozhodnutí v závislosti od aktivácie elektronickej schránky - listinne / elektronicky spolu s notifikáciami</t>
  </si>
  <si>
    <t>30/04/2024 pravdepodobne nebude súčasťou ImP, nie je možné naceniť a financovať pripojenie škôl do CÚD</t>
  </si>
  <si>
    <r>
      <rPr>
        <sz val="12"/>
        <color rgb="FF000000"/>
        <rFont val="Calibri"/>
        <family val="2"/>
        <charset val="238"/>
        <scheme val="minor"/>
      </rPr>
      <t xml:space="preserve">24/4/2024: pravdepodobne nerozumieme BP, prosíme o vysvetlenie
</t>
    </r>
    <r>
      <rPr>
        <sz val="12"/>
        <color rgb="FF00B050"/>
        <rFont val="Calibri"/>
        <family val="2"/>
        <charset val="238"/>
        <scheme val="minor"/>
      </rPr>
      <t xml:space="preserve">
</t>
    </r>
    <r>
      <rPr>
        <b/>
        <sz val="12"/>
        <color rgb="FFED7D31"/>
        <rFont val="Calibri"/>
        <family val="2"/>
        <charset val="238"/>
        <scheme val="minor"/>
      </rPr>
      <t xml:space="preserve">3/5/24 MŠVVaM navrhuje presunúť do backlogu
</t>
    </r>
    <r>
      <rPr>
        <sz val="12"/>
        <color rgb="FFED7D31"/>
        <rFont val="Calibri"/>
        <family val="2"/>
        <charset val="238"/>
        <scheme val="minor"/>
      </rPr>
      <t xml:space="preserve">
Podľa inromácií RŠ môžu požiadať o pripojenie do CÚD a NASES by mal sprocesovať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</si>
</sst>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11"/>
      <color theme="1"/>
      <name val="Calibri"/>
      <family val="2"/>
      <scheme val="minor"/>
    </font>
    <font>
      <sz val="12"/>
      <color theme="1"/>
      <name val="Calibri"/>
      <family val="2"/>
      <charset val="238"/>
      <scheme val="minor"/>
    </font>
    <font>
      <sz val="12"/>
      <color rgb="FF000000"/>
      <name val="Calibri"/>
      <family val="2"/>
      <charset val="238"/>
      <scheme val="minor"/>
    </font>
    <font>
      <sz val="12"/>
      <name val="Calibri"/>
      <family val="2"/>
      <charset val="238"/>
      <scheme val="minor"/>
    </font>
    <font>
      <sz val="12"/>
      <name val="Calibri"/>
      <family val="2"/>
      <charset val="238"/>
    </font>
    <font>
      <b/>
      <sz val="16"/>
      <color rgb="FFFFFFFF"/>
      <name val="Calibri"/>
      <family val="2"/>
      <charset val="238"/>
      <scheme val="minor"/>
    </font>
    <font>
      <b/>
      <sz val="11"/>
      <color rgb="FFFFFFFF"/>
      <name val="Calibri"/>
      <family val="2"/>
      <charset val="238"/>
      <scheme val="minor"/>
    </font>
    <font>
      <sz val="12"/>
      <color rgb="FF002060"/>
      <name val="Calibri"/>
      <family val="2"/>
      <charset val="238"/>
      <scheme val="minor"/>
    </font>
    <font>
      <sz val="12"/>
      <color rgb="FF002060"/>
      <name val="Calibri"/>
      <family val="2"/>
      <charset val="238"/>
    </font>
    <font>
      <sz val="12"/>
      <color rgb="FF00B050"/>
      <name val="Calibri"/>
      <family val="2"/>
      <charset val="238"/>
      <scheme val="minor"/>
    </font>
    <font>
      <sz val="12"/>
      <color rgb="FF00B050"/>
      <name val="Calibri"/>
      <family val="2"/>
      <charset val="238"/>
    </font>
    <font>
      <b/>
      <sz val="12"/>
      <color rgb="FF00B050"/>
      <name val="Calibri"/>
      <family val="2"/>
      <charset val="238"/>
    </font>
    <font>
      <sz val="12"/>
      <color theme="5"/>
      <name val="Calibri"/>
      <family val="2"/>
      <charset val="238"/>
      <scheme val="minor"/>
    </font>
    <font>
      <sz val="12"/>
      <color theme="5"/>
      <name val="Calibri"/>
      <family val="2"/>
      <charset val="238"/>
    </font>
    <font>
      <b/>
      <sz val="12"/>
      <color theme="5"/>
      <name val="Calibri"/>
      <family val="2"/>
      <charset val="238"/>
      <scheme val="minor"/>
    </font>
    <font>
      <sz val="12"/>
      <color rgb="FFFF0000"/>
      <name val="Calibri"/>
      <family val="2"/>
      <charset val="238"/>
    </font>
    <font>
      <sz val="12"/>
      <color rgb="FFED7D31"/>
      <name val="Calibri"/>
      <family val="2"/>
      <charset val="238"/>
      <scheme val="minor"/>
    </font>
    <font>
      <b/>
      <sz val="12"/>
      <color rgb="FFED7D31"/>
      <name val="Calibri"/>
      <family val="2"/>
      <charset val="238"/>
      <scheme val="minor"/>
    </font>
    <font>
      <sz val="12"/>
      <color theme="4" tint="-0.499984740745262"/>
      <name val="Calibri"/>
      <family val="2"/>
      <charset val="238"/>
      <scheme val="minor"/>
    </font>
    <font>
      <sz val="12"/>
      <color theme="4" tint="-0.499984740745262"/>
      <name val="Calibri"/>
      <family val="2"/>
      <charset val="238"/>
    </font>
    <font>
      <sz val="12"/>
      <color theme="8" tint="-0.249977111117893"/>
      <name val="Calibri"/>
      <family val="2"/>
      <charset val="238"/>
      <scheme val="minor"/>
    </font>
    <font>
      <sz val="12"/>
      <color theme="8" tint="-0.249977111117893"/>
      <name val="Calibri"/>
      <family val="2"/>
      <charset val="238"/>
    </font>
    <font>
      <b/>
      <u/>
      <sz val="12"/>
      <color theme="8" tint="-0.249977111117893"/>
      <name val="Calibri"/>
      <family val="2"/>
      <charset val="238"/>
    </font>
    <font>
      <b/>
      <sz val="12"/>
      <color theme="8" tint="-0.249977111117893"/>
      <name val="Calibri"/>
      <family val="2"/>
      <charset val="238"/>
    </font>
    <font>
      <strike/>
      <sz val="12"/>
      <color theme="8" tint="-0.249977111117893"/>
      <name val="Calibri"/>
      <family val="2"/>
      <charset val="238"/>
    </font>
    <font>
      <sz val="12"/>
      <color theme="8" tint="-0.249977111117893"/>
      <name val="Calibri"/>
      <family val="2"/>
      <charset val="238"/>
    </font>
    <font>
      <b/>
      <sz val="12"/>
      <color theme="0"/>
      <name val="Calibri"/>
      <family val="2"/>
      <charset val="238"/>
    </font>
    <font>
      <sz val="12"/>
      <color theme="0"/>
      <name val="Calibri"/>
      <family val="2"/>
      <charset val="238"/>
    </font>
    <font>
      <sz val="12"/>
      <color rgb="FF92D050"/>
      <name val="Calibri"/>
    </font>
    <font>
      <sz val="12"/>
      <color rgb="FF92D050"/>
      <name val="Calibri"/>
      <charset val="1"/>
    </font>
    <font>
      <sz val="12"/>
      <color theme="8" tint="-0.249977111117893"/>
      <name val="Calibri"/>
    </font>
    <font>
      <b/>
      <sz val="12"/>
      <color theme="0"/>
      <name val="Calibri"/>
      <family val="2"/>
      <scheme val="minor"/>
    </font>
    <font>
      <sz val="12"/>
      <color rgb="FF1F4E78"/>
      <name val="Calibri"/>
      <family val="2"/>
      <charset val="238"/>
      <scheme val="minor"/>
    </font>
    <font>
      <strike/>
      <sz val="12"/>
      <color rgb="FF1F4E78"/>
      <name val="Calibri"/>
      <family val="2"/>
      <charset val="238"/>
      <scheme val="minor"/>
    </font>
    <font>
      <strike/>
      <sz val="12"/>
      <color theme="8" tint="-0.249977111117893"/>
      <name val="Calibri"/>
    </font>
    <font>
      <b/>
      <sz val="12"/>
      <color theme="8" tint="-0.249977111117893"/>
      <name val="Calibri"/>
    </font>
    <font>
      <strike/>
      <sz val="11"/>
      <color theme="8" tint="-0.249977111117893"/>
      <name val="Calibri"/>
      <family val="2"/>
      <charset val="238"/>
      <scheme val="minor"/>
    </font>
    <font>
      <sz val="11"/>
      <color theme="8" tint="-0.249977111117893"/>
      <name val="Calibri"/>
      <family val="2"/>
      <charset val="238"/>
      <scheme val="minor"/>
    </font>
    <font>
      <sz val="12"/>
      <color theme="4" tint="-0.499984740745262"/>
      <name val="Calibri"/>
    </font>
    <font>
      <sz val="12"/>
      <color rgb="FF1F4E78"/>
      <name val="Calibri"/>
      <family val="2"/>
      <charset val="238"/>
    </font>
  </fonts>
  <fills count="10">
    <fill>
      <patternFill patternType="none"/>
    </fill>
    <fill>
      <patternFill patternType="gray125"/>
    </fill>
    <fill>
      <patternFill patternType="solid">
        <fgColor rgb="FFBFBFBF"/>
        <bgColor rgb="FF000000"/>
      </patternFill>
    </fill>
    <fill>
      <patternFill patternType="solid">
        <fgColor rgb="FF305496"/>
        <bgColor rgb="FF000000"/>
      </patternFill>
    </fill>
    <fill>
      <patternFill patternType="solid">
        <fgColor rgb="FF8EA9DB"/>
        <bgColor rgb="FF000000"/>
      </patternFill>
    </fill>
    <fill>
      <patternFill patternType="solid">
        <fgColor rgb="FFFFCCFF"/>
        <bgColor indexed="64"/>
      </patternFill>
    </fill>
    <fill>
      <patternFill patternType="solid">
        <fgColor rgb="FF92D050"/>
        <bgColor indexed="64"/>
      </patternFill>
    </fill>
    <fill>
      <patternFill patternType="solid">
        <fgColor theme="8" tint="-0.249977111117893"/>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style="thin">
        <color theme="4" tint="0.79998168889431442"/>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79998168889431442"/>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double">
        <color rgb="FF000000"/>
      </bottom>
      <diagonal/>
    </border>
  </borders>
  <cellStyleXfs count="2">
    <xf numFmtId="0" fontId="0" fillId="0" borderId="0"/>
    <xf numFmtId="0" fontId="1" fillId="0" borderId="0"/>
  </cellStyleXfs>
  <cellXfs count="112">
    <xf numFmtId="0" fontId="0" fillId="0" borderId="0" xfId="0"/>
    <xf numFmtId="0" fontId="2" fillId="0" borderId="0" xfId="1" applyFont="1" applyAlignment="1">
      <alignmen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0" xfId="0" applyFont="1"/>
    <xf numFmtId="0" fontId="6" fillId="3"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10" fillId="0" borderId="7" xfId="1" applyFont="1" applyBorder="1" applyAlignment="1">
      <alignment horizontal="center" vertical="center" wrapText="1"/>
    </xf>
    <xf numFmtId="0" fontId="10" fillId="0" borderId="7" xfId="1" applyFont="1" applyBorder="1" applyAlignment="1">
      <alignment vertical="center" wrapText="1"/>
    </xf>
    <xf numFmtId="0" fontId="8" fillId="0" borderId="7" xfId="1" applyFont="1" applyBorder="1" applyAlignment="1">
      <alignment horizontal="center" vertical="center" wrapText="1"/>
    </xf>
    <xf numFmtId="0" fontId="14" fillId="0" borderId="7" xfId="1" applyFont="1" applyBorder="1" applyAlignment="1">
      <alignment horizontal="center" vertical="center" wrapText="1"/>
    </xf>
    <xf numFmtId="0" fontId="11" fillId="0" borderId="7" xfId="1" applyFont="1" applyBorder="1" applyAlignment="1">
      <alignment horizontal="center" vertical="center" wrapText="1"/>
    </xf>
    <xf numFmtId="14" fontId="11" fillId="0" borderId="7" xfId="1" applyNumberFormat="1" applyFont="1" applyBorder="1" applyAlignment="1">
      <alignment horizontal="center" vertical="center" wrapText="1"/>
    </xf>
    <xf numFmtId="14" fontId="5" fillId="0" borderId="7" xfId="1" applyNumberFormat="1" applyFont="1" applyBorder="1" applyAlignment="1">
      <alignment horizontal="center" vertical="center" wrapText="1"/>
    </xf>
    <xf numFmtId="0" fontId="13" fillId="0" borderId="7" xfId="1" applyFont="1" applyBorder="1" applyAlignment="1">
      <alignment horizontal="center" vertical="center" wrapText="1"/>
    </xf>
    <xf numFmtId="0" fontId="4" fillId="0" borderId="7" xfId="1" applyFont="1" applyBorder="1" applyAlignment="1">
      <alignment vertical="center" wrapText="1"/>
    </xf>
    <xf numFmtId="0" fontId="4" fillId="0" borderId="7" xfId="1" applyFont="1" applyBorder="1" applyAlignment="1">
      <alignment horizontal="center" vertical="center" wrapText="1"/>
    </xf>
    <xf numFmtId="0" fontId="5" fillId="0" borderId="7" xfId="1" applyFont="1" applyBorder="1" applyAlignment="1">
      <alignment horizontal="center" vertical="center" wrapText="1"/>
    </xf>
    <xf numFmtId="0" fontId="9" fillId="0" borderId="7" xfId="1" applyFont="1" applyBorder="1" applyAlignment="1">
      <alignment horizontal="center" vertical="center" wrapText="1"/>
    </xf>
    <xf numFmtId="14" fontId="9" fillId="0" borderId="7" xfId="1" applyNumberFormat="1" applyFont="1" applyBorder="1" applyAlignment="1">
      <alignment horizontal="center" vertical="center" wrapText="1"/>
    </xf>
    <xf numFmtId="0" fontId="18" fillId="0" borderId="7" xfId="1" applyFont="1" applyBorder="1" applyAlignment="1">
      <alignment horizontal="center" vertical="center" wrapText="1"/>
    </xf>
    <xf numFmtId="0" fontId="15" fillId="0" borderId="7" xfId="1" applyFont="1" applyBorder="1" applyAlignment="1">
      <alignment horizontal="center" vertical="center" wrapText="1"/>
    </xf>
    <xf numFmtId="0" fontId="20" fillId="0" borderId="1" xfId="0" applyFont="1" applyBorder="1" applyAlignment="1">
      <alignment horizontal="left" vertical="top" wrapText="1"/>
    </xf>
    <xf numFmtId="0" fontId="19" fillId="0" borderId="0" xfId="1" applyFont="1" applyAlignment="1">
      <alignment vertical="top" wrapText="1"/>
    </xf>
    <xf numFmtId="0" fontId="20" fillId="0" borderId="0" xfId="0" applyFont="1" applyAlignment="1">
      <alignment vertical="top" wrapText="1"/>
    </xf>
    <xf numFmtId="0" fontId="22" fillId="0" borderId="0" xfId="1" applyFont="1" applyAlignment="1">
      <alignment horizontal="center" vertical="top" wrapText="1"/>
    </xf>
    <xf numFmtId="0" fontId="22" fillId="0" borderId="0" xfId="1" applyFont="1" applyAlignment="1">
      <alignment horizontal="left" vertical="top" wrapText="1"/>
    </xf>
    <xf numFmtId="0" fontId="22" fillId="0" borderId="1" xfId="1" applyFont="1" applyBorder="1" applyAlignment="1">
      <alignment horizontal="center" vertical="top" wrapText="1"/>
    </xf>
    <xf numFmtId="14" fontId="22" fillId="0" borderId="1" xfId="1" applyNumberFormat="1" applyFont="1" applyBorder="1" applyAlignment="1">
      <alignment horizontal="center" vertical="top" wrapText="1"/>
    </xf>
    <xf numFmtId="0" fontId="22" fillId="0" borderId="1" xfId="1" applyFont="1" applyBorder="1" applyAlignment="1">
      <alignment horizontal="left" vertical="top" wrapText="1"/>
    </xf>
    <xf numFmtId="0" fontId="22" fillId="0" borderId="1" xfId="0" applyFont="1" applyBorder="1" applyAlignment="1">
      <alignment horizontal="left" vertical="top" wrapText="1"/>
    </xf>
    <xf numFmtId="0" fontId="22" fillId="0" borderId="1" xfId="0" applyFont="1" applyBorder="1" applyAlignment="1">
      <alignment horizontal="center" vertical="top" wrapText="1"/>
    </xf>
    <xf numFmtId="14" fontId="22" fillId="0" borderId="1" xfId="1" applyNumberFormat="1" applyFont="1" applyBorder="1" applyAlignment="1">
      <alignment horizontal="left" vertical="top" wrapText="1"/>
    </xf>
    <xf numFmtId="0" fontId="25" fillId="0" borderId="1" xfId="1" applyFont="1" applyBorder="1" applyAlignment="1">
      <alignment horizontal="left" vertical="top" wrapText="1"/>
    </xf>
    <xf numFmtId="14" fontId="25" fillId="0" borderId="1" xfId="1" applyNumberFormat="1" applyFont="1" applyBorder="1" applyAlignment="1">
      <alignment horizontal="left" vertical="top" wrapText="1"/>
    </xf>
    <xf numFmtId="0" fontId="22" fillId="0" borderId="0" xfId="1" applyFont="1" applyAlignment="1">
      <alignment vertical="top" wrapText="1"/>
    </xf>
    <xf numFmtId="0" fontId="22" fillId="0" borderId="1" xfId="1" applyFont="1" applyBorder="1" applyAlignment="1">
      <alignment vertical="top" wrapText="1"/>
    </xf>
    <xf numFmtId="0" fontId="22" fillId="0" borderId="1" xfId="0" applyFont="1" applyBorder="1" applyAlignment="1">
      <alignment vertical="top" wrapText="1"/>
    </xf>
    <xf numFmtId="0" fontId="27" fillId="7" borderId="11"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6" fillId="0" borderId="0" xfId="0" applyFont="1" applyAlignment="1">
      <alignment vertical="top"/>
    </xf>
    <xf numFmtId="0" fontId="26"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vertical="top" wrapText="1"/>
    </xf>
    <xf numFmtId="0" fontId="26" fillId="0" borderId="0" xfId="0" applyFont="1" applyAlignment="1">
      <alignment horizontal="center" vertical="top"/>
    </xf>
    <xf numFmtId="0" fontId="26" fillId="0" borderId="0" xfId="0" applyFont="1" applyAlignment="1">
      <alignment horizontal="left" vertical="top"/>
    </xf>
    <xf numFmtId="0" fontId="2" fillId="0" borderId="0" xfId="0" applyFont="1" applyAlignment="1">
      <alignment vertical="top"/>
    </xf>
    <xf numFmtId="0" fontId="28" fillId="0" borderId="0" xfId="0" applyFont="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2" fillId="0" borderId="2" xfId="0" applyFont="1" applyBorder="1" applyAlignment="1">
      <alignment horizontal="center" vertical="top"/>
    </xf>
    <xf numFmtId="0" fontId="22" fillId="6" borderId="2" xfId="0" applyFont="1" applyFill="1" applyBorder="1" applyAlignment="1">
      <alignment horizontal="center" vertical="top"/>
    </xf>
    <xf numFmtId="0" fontId="22" fillId="0" borderId="3" xfId="0" applyFont="1" applyBorder="1" applyAlignment="1">
      <alignment vertical="top" wrapText="1"/>
    </xf>
    <xf numFmtId="0" fontId="22" fillId="0" borderId="3" xfId="0" applyFont="1" applyBorder="1" applyAlignment="1">
      <alignment vertical="center" wrapText="1"/>
    </xf>
    <xf numFmtId="0" fontId="31" fillId="0" borderId="1" xfId="1" applyFont="1" applyBorder="1" applyAlignment="1">
      <alignment horizontal="left" vertical="top" wrapText="1"/>
    </xf>
    <xf numFmtId="0" fontId="31" fillId="0" borderId="1" xfId="0" applyFont="1" applyBorder="1" applyAlignment="1">
      <alignment horizontal="left" vertical="top" wrapText="1"/>
    </xf>
    <xf numFmtId="0" fontId="16" fillId="0" borderId="0" xfId="1" applyFont="1" applyAlignment="1">
      <alignment horizontal="left" vertical="top" wrapText="1"/>
    </xf>
    <xf numFmtId="0" fontId="31" fillId="0" borderId="1" xfId="1" applyFont="1" applyBorder="1" applyAlignment="1">
      <alignment horizontal="center" vertical="top" wrapText="1"/>
    </xf>
    <xf numFmtId="0" fontId="20" fillId="0" borderId="0" xfId="1" applyFont="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wrapText="1"/>
    </xf>
    <xf numFmtId="0" fontId="30" fillId="0" borderId="1" xfId="0" applyFont="1" applyBorder="1" applyAlignment="1">
      <alignment vertical="top"/>
    </xf>
    <xf numFmtId="0" fontId="30" fillId="0" borderId="1" xfId="0" applyFont="1" applyBorder="1" applyAlignment="1">
      <alignment vertical="top" wrapText="1"/>
    </xf>
    <xf numFmtId="0" fontId="31" fillId="8" borderId="1" xfId="1" applyFont="1" applyFill="1" applyBorder="1" applyAlignment="1">
      <alignment horizontal="center" vertical="top" wrapText="1"/>
    </xf>
    <xf numFmtId="0" fontId="35" fillId="0" borderId="1" xfId="1" applyFont="1" applyBorder="1" applyAlignment="1">
      <alignment horizontal="left" vertical="top" wrapText="1"/>
    </xf>
    <xf numFmtId="0" fontId="31" fillId="0" borderId="1" xfId="0" applyFont="1" applyBorder="1" applyAlignment="1">
      <alignment horizontal="center" vertical="top" wrapText="1"/>
    </xf>
    <xf numFmtId="14" fontId="31" fillId="0" borderId="1" xfId="1" applyNumberFormat="1" applyFont="1" applyBorder="1" applyAlignment="1">
      <alignment horizontal="center" vertical="top" wrapText="1"/>
    </xf>
    <xf numFmtId="14" fontId="31" fillId="0" borderId="1" xfId="1" applyNumberFormat="1" applyFont="1" applyBorder="1" applyAlignment="1">
      <alignment horizontal="left" vertical="top" wrapText="1"/>
    </xf>
    <xf numFmtId="0" fontId="31" fillId="0" borderId="1" xfId="1" applyFont="1" applyBorder="1" applyAlignment="1">
      <alignment vertical="top" wrapText="1"/>
    </xf>
    <xf numFmtId="0" fontId="31" fillId="0" borderId="1" xfId="0" applyFont="1" applyBorder="1" applyAlignment="1">
      <alignment vertical="top" wrapText="1"/>
    </xf>
    <xf numFmtId="0" fontId="21" fillId="0" borderId="1" xfId="0" applyFont="1" applyBorder="1" applyAlignment="1">
      <alignment horizontal="left" vertical="top" wrapText="1"/>
    </xf>
    <xf numFmtId="0" fontId="21" fillId="0" borderId="1" xfId="1" applyFont="1" applyBorder="1" applyAlignment="1">
      <alignment horizontal="center" vertical="top" wrapText="1"/>
    </xf>
    <xf numFmtId="0" fontId="21" fillId="0" borderId="1" xfId="1" applyFont="1" applyBorder="1" applyAlignment="1">
      <alignment vertical="top" wrapText="1"/>
    </xf>
    <xf numFmtId="0" fontId="38" fillId="0" borderId="1" xfId="0" applyFont="1" applyBorder="1" applyAlignment="1">
      <alignment horizontal="center" vertical="top" wrapText="1"/>
    </xf>
    <xf numFmtId="0" fontId="38" fillId="0" borderId="1" xfId="0" applyFont="1" applyBorder="1" applyAlignment="1">
      <alignment horizontal="left" vertical="top" wrapText="1"/>
    </xf>
    <xf numFmtId="0" fontId="38" fillId="0" borderId="1" xfId="0" applyFont="1" applyBorder="1" applyAlignment="1">
      <alignment vertical="top" wrapText="1"/>
    </xf>
    <xf numFmtId="0" fontId="31" fillId="0" borderId="2" xfId="0" applyFont="1" applyBorder="1" applyAlignment="1">
      <alignment horizontal="center" vertical="top"/>
    </xf>
    <xf numFmtId="0" fontId="39" fillId="0" borderId="0" xfId="1" applyFont="1" applyAlignment="1">
      <alignment horizontal="left" vertical="top" wrapText="1"/>
    </xf>
    <xf numFmtId="0" fontId="40" fillId="0" borderId="1" xfId="0" applyFont="1" applyBorder="1" applyAlignment="1">
      <alignment wrapText="1"/>
    </xf>
    <xf numFmtId="0" fontId="22" fillId="0" borderId="0" xfId="0" applyFont="1" applyAlignment="1">
      <alignment vertical="top"/>
    </xf>
    <xf numFmtId="0" fontId="22" fillId="0" borderId="9"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vertical="top" wrapText="1"/>
    </xf>
    <xf numFmtId="0" fontId="22" fillId="0" borderId="0" xfId="0" applyFont="1" applyAlignment="1">
      <alignment horizontal="center" vertical="top"/>
    </xf>
    <xf numFmtId="0" fontId="22" fillId="0" borderId="0" xfId="0" applyFont="1" applyAlignment="1">
      <alignment horizontal="left" vertical="top"/>
    </xf>
    <xf numFmtId="0" fontId="22" fillId="8" borderId="2" xfId="0" applyFont="1" applyFill="1" applyBorder="1" applyAlignment="1">
      <alignment horizontal="center" vertical="top"/>
    </xf>
    <xf numFmtId="0" fontId="22" fillId="9" borderId="2" xfId="0" applyFont="1" applyFill="1" applyBorder="1" applyAlignment="1">
      <alignment horizontal="center" vertical="top"/>
    </xf>
    <xf numFmtId="0" fontId="22" fillId="8" borderId="2" xfId="0" applyFont="1" applyFill="1" applyBorder="1" applyAlignment="1">
      <alignment horizontal="center" vertical="top" wrapText="1"/>
    </xf>
    <xf numFmtId="0" fontId="20" fillId="8" borderId="1" xfId="1" applyFont="1" applyFill="1" applyBorder="1" applyAlignment="1">
      <alignment horizontal="center" vertical="top" wrapText="1"/>
    </xf>
    <xf numFmtId="0" fontId="22" fillId="8" borderId="3" xfId="0" applyFont="1" applyFill="1" applyBorder="1" applyAlignment="1">
      <alignment horizontal="center" vertical="top" wrapText="1"/>
    </xf>
    <xf numFmtId="0" fontId="20" fillId="8" borderId="2" xfId="0" applyFont="1" applyFill="1" applyBorder="1" applyAlignment="1">
      <alignment horizontal="center" vertical="top" wrapText="1"/>
    </xf>
    <xf numFmtId="0" fontId="20" fillId="8" borderId="12" xfId="1" applyFont="1" applyFill="1" applyBorder="1" applyAlignment="1">
      <alignment horizontal="center" vertical="top" wrapText="1"/>
    </xf>
    <xf numFmtId="0" fontId="33" fillId="8" borderId="0" xfId="0" applyFont="1" applyFill="1" applyAlignment="1">
      <alignment horizontal="center"/>
    </xf>
    <xf numFmtId="0" fontId="23" fillId="0" borderId="1" xfId="1" applyFont="1" applyBorder="1" applyAlignment="1">
      <alignment horizontal="center" vertical="top" wrapText="1"/>
    </xf>
    <xf numFmtId="0" fontId="23" fillId="5" borderId="1" xfId="1" applyFont="1" applyFill="1" applyBorder="1" applyAlignment="1">
      <alignment horizontal="left" vertical="top" wrapText="1"/>
    </xf>
    <xf numFmtId="0" fontId="24" fillId="0" borderId="1" xfId="1" applyFont="1" applyBorder="1" applyAlignment="1">
      <alignment horizontal="left" vertical="top" wrapText="1"/>
    </xf>
    <xf numFmtId="0" fontId="23" fillId="0" borderId="1" xfId="1" applyFont="1" applyBorder="1" applyAlignment="1">
      <alignment horizontal="left" vertical="top" wrapText="1"/>
    </xf>
    <xf numFmtId="0" fontId="32" fillId="3" borderId="1" xfId="0" applyFont="1" applyFill="1" applyBorder="1" applyAlignment="1">
      <alignment horizontal="center" vertical="top" wrapText="1"/>
    </xf>
    <xf numFmtId="0" fontId="29" fillId="0" borderId="1" xfId="0" applyFont="1" applyBorder="1" applyAlignment="1">
      <alignment horizontal="left" vertical="top" wrapText="1"/>
    </xf>
    <xf numFmtId="0" fontId="33" fillId="0" borderId="1" xfId="0" applyFont="1" applyBorder="1" applyAlignment="1">
      <alignment horizontal="center" vertical="top"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cellXfs>
  <cellStyles count="2">
    <cellStyle name="Normálna" xfId="0" builtinId="0"/>
    <cellStyle name="Normálna 2" xfId="1" xr:uid="{00000000-0005-0000-0000-000001000000}"/>
  </cellStyles>
  <dxfs count="0"/>
  <tableStyles count="0" defaultTableStyle="TableStyleMedium2"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rbora.balazova/OneDrive%20-%20Ministerstvo%20&#353;kolstva,%20vedy,%20v&#253;skumu%20a%20&#353;portu%20SR/Pracovn&#225;%20plocha/NOW/Implementa&#269;n&#253;%20pl&#225;n%20&#381;S11_22032024_draft_0.1_doplneneBB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oznamy"/>
    </sheetNames>
    <sheetDataSet>
      <sheetData sheetId="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workbookViewId="0"/>
  </sheetViews>
  <sheetFormatPr defaultRowHeight="14.5" x14ac:dyDescent="0.35"/>
  <cols>
    <col min="1" max="1" width="13.7265625" customWidth="1"/>
    <col min="2" max="2" width="22.81640625" customWidth="1"/>
    <col min="3" max="3" width="26.26953125" bestFit="1" customWidth="1"/>
    <col min="6" max="6" width="8.7265625" customWidth="1"/>
    <col min="8" max="8" width="26.26953125" bestFit="1" customWidth="1"/>
  </cols>
  <sheetData>
    <row r="1" spans="1:9" x14ac:dyDescent="0.35">
      <c r="A1" s="2" t="s">
        <v>0</v>
      </c>
      <c r="B1" s="2" t="s">
        <v>1</v>
      </c>
      <c r="C1" s="3" t="s">
        <v>2</v>
      </c>
      <c r="D1" s="3" t="s">
        <v>2</v>
      </c>
      <c r="G1" s="8" t="s">
        <v>3</v>
      </c>
      <c r="H1" s="9" t="s">
        <v>4</v>
      </c>
    </row>
    <row r="2" spans="1:9" ht="15.5" x14ac:dyDescent="0.35">
      <c r="A2" s="4" t="s">
        <v>5</v>
      </c>
      <c r="B2" s="4" t="s">
        <v>5</v>
      </c>
      <c r="C2" s="4" t="s">
        <v>6</v>
      </c>
      <c r="G2" s="4" t="s">
        <v>7</v>
      </c>
      <c r="H2" s="4" t="s">
        <v>8</v>
      </c>
    </row>
    <row r="3" spans="1:9" ht="15.5" x14ac:dyDescent="0.35">
      <c r="A3" s="4" t="s">
        <v>9</v>
      </c>
      <c r="B3" s="4" t="s">
        <v>10</v>
      </c>
      <c r="C3" s="4" t="s">
        <v>11</v>
      </c>
      <c r="H3" t="s">
        <v>12</v>
      </c>
      <c r="I3" t="s">
        <v>13</v>
      </c>
    </row>
    <row r="4" spans="1:9" ht="15.5" x14ac:dyDescent="0.35">
      <c r="A4" s="4" t="s">
        <v>14</v>
      </c>
      <c r="B4" s="4"/>
      <c r="C4" s="4" t="s">
        <v>15</v>
      </c>
      <c r="H4" t="s">
        <v>16</v>
      </c>
      <c r="I4" t="s">
        <v>17</v>
      </c>
    </row>
    <row r="5" spans="1:9" ht="15.5" x14ac:dyDescent="0.35">
      <c r="A5" s="4" t="s">
        <v>18</v>
      </c>
      <c r="B5" s="4"/>
      <c r="C5" s="4" t="s">
        <v>19</v>
      </c>
      <c r="G5" t="s">
        <v>20</v>
      </c>
      <c r="H5" t="s">
        <v>21</v>
      </c>
    </row>
    <row r="6" spans="1:9" ht="15.5" x14ac:dyDescent="0.35">
      <c r="C6" s="4" t="s">
        <v>22</v>
      </c>
      <c r="G6" t="s">
        <v>23</v>
      </c>
      <c r="H6" t="s">
        <v>24</v>
      </c>
    </row>
    <row r="7" spans="1:9" ht="15.5" x14ac:dyDescent="0.35">
      <c r="C7" s="4" t="s">
        <v>25</v>
      </c>
      <c r="G7" t="s">
        <v>26</v>
      </c>
      <c r="H7" t="s">
        <v>27</v>
      </c>
    </row>
    <row r="8" spans="1:9" ht="15.5" x14ac:dyDescent="0.35">
      <c r="C8" s="4" t="s">
        <v>28</v>
      </c>
      <c r="G8" t="s">
        <v>29</v>
      </c>
      <c r="H8" t="s">
        <v>30</v>
      </c>
    </row>
    <row r="9" spans="1:9" ht="15.5" x14ac:dyDescent="0.35">
      <c r="C9" s="4" t="s">
        <v>31</v>
      </c>
      <c r="G9" t="s">
        <v>32</v>
      </c>
      <c r="H9" t="s">
        <v>33</v>
      </c>
    </row>
    <row r="10" spans="1:9" ht="15.5" x14ac:dyDescent="0.35">
      <c r="C10" s="4" t="s">
        <v>34</v>
      </c>
      <c r="G10" t="s">
        <v>35</v>
      </c>
      <c r="H10" t="s">
        <v>36</v>
      </c>
    </row>
    <row r="11" spans="1:9" ht="15.5" x14ac:dyDescent="0.35">
      <c r="C11" s="4" t="s">
        <v>37</v>
      </c>
    </row>
    <row r="12" spans="1:9" ht="15.5" x14ac:dyDescent="0.35">
      <c r="C12" s="4" t="s">
        <v>38</v>
      </c>
    </row>
    <row r="13" spans="1:9" ht="15.5" x14ac:dyDescent="0.35">
      <c r="C13" s="4" t="s">
        <v>39</v>
      </c>
    </row>
    <row r="14" spans="1:9" ht="15.5" x14ac:dyDescent="0.35">
      <c r="C14" s="4" t="s">
        <v>40</v>
      </c>
    </row>
    <row r="15" spans="1:9" ht="15.5" x14ac:dyDescent="0.35">
      <c r="C15" s="4" t="s">
        <v>41</v>
      </c>
    </row>
    <row r="16" spans="1:9" ht="15.5" x14ac:dyDescent="0.35">
      <c r="C16" s="4" t="s">
        <v>42</v>
      </c>
    </row>
    <row r="17" spans="3:3" ht="15.5" x14ac:dyDescent="0.35">
      <c r="C17" s="4" t="s">
        <v>43</v>
      </c>
    </row>
    <row r="18" spans="3:3" ht="15.5" x14ac:dyDescent="0.35">
      <c r="C18" s="4" t="s">
        <v>44</v>
      </c>
    </row>
    <row r="19" spans="3:3" ht="15.5" x14ac:dyDescent="0.35">
      <c r="C19" s="4"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filterMode="1">
    <pageSetUpPr fitToPage="1"/>
  </sheetPr>
  <dimension ref="A1:AD69"/>
  <sheetViews>
    <sheetView topLeftCell="A63" zoomScale="70" zoomScaleNormal="70" workbookViewId="0">
      <selection activeCell="B60" sqref="B60"/>
    </sheetView>
  </sheetViews>
  <sheetFormatPr defaultColWidth="9.1796875" defaultRowHeight="15.75" customHeight="1" x14ac:dyDescent="0.35"/>
  <cols>
    <col min="1" max="1" width="14.7265625" style="28" customWidth="1"/>
    <col min="2" max="2" width="18.7265625" style="28" customWidth="1"/>
    <col min="3" max="3" width="11.54296875" style="28" customWidth="1"/>
    <col min="4" max="4" width="19.453125" style="38" customWidth="1"/>
    <col min="5" max="5" width="44.54296875" style="29" customWidth="1"/>
    <col min="6" max="6" width="8.54296875" style="28" customWidth="1"/>
    <col min="7" max="7" width="13.54296875" style="28" customWidth="1"/>
    <col min="8" max="8" width="42.7265625" style="29" customWidth="1"/>
    <col min="9" max="9" width="57.81640625" style="29" customWidth="1"/>
    <col min="10" max="10" width="21.54296875" style="29" customWidth="1"/>
    <col min="11" max="11" width="36.1796875" style="29" customWidth="1"/>
    <col min="12" max="12" width="14.1796875" style="28" customWidth="1"/>
    <col min="13" max="13" width="28.26953125" style="29" bestFit="1" customWidth="1"/>
    <col min="14" max="14" width="14.26953125" style="29" customWidth="1"/>
    <col min="15" max="16384" width="9.1796875" style="29"/>
  </cols>
  <sheetData>
    <row r="1" spans="1:14" ht="36.75" customHeight="1" x14ac:dyDescent="0.35">
      <c r="A1" s="30"/>
      <c r="B1" s="99"/>
      <c r="C1" s="30"/>
      <c r="D1" s="39"/>
      <c r="E1" s="100" t="s">
        <v>47</v>
      </c>
      <c r="F1" s="99"/>
      <c r="G1" s="99"/>
      <c r="H1" s="101"/>
      <c r="I1" s="102"/>
      <c r="J1" s="102"/>
      <c r="K1" s="102"/>
      <c r="L1" s="99"/>
      <c r="M1" s="32"/>
      <c r="N1" s="32"/>
    </row>
    <row r="2" spans="1:14" ht="42.75" customHeight="1" x14ac:dyDescent="0.35">
      <c r="A2" s="103" t="s">
        <v>48</v>
      </c>
      <c r="B2" s="103" t="s">
        <v>49</v>
      </c>
      <c r="C2" s="103" t="s">
        <v>50</v>
      </c>
      <c r="D2" s="103" t="s">
        <v>51</v>
      </c>
      <c r="E2" s="103" t="s">
        <v>52</v>
      </c>
      <c r="F2" s="103" t="s">
        <v>53</v>
      </c>
      <c r="G2" s="103" t="s">
        <v>2</v>
      </c>
      <c r="H2" s="103" t="s">
        <v>54</v>
      </c>
      <c r="I2" s="103" t="s">
        <v>55</v>
      </c>
      <c r="J2" s="103" t="s">
        <v>56</v>
      </c>
      <c r="K2" s="103" t="s">
        <v>57</v>
      </c>
      <c r="L2" s="103" t="s">
        <v>58</v>
      </c>
      <c r="M2" s="103" t="s">
        <v>59</v>
      </c>
      <c r="N2" s="103" t="s">
        <v>60</v>
      </c>
    </row>
    <row r="3" spans="1:14" ht="62" hidden="1" x14ac:dyDescent="0.35">
      <c r="A3" s="30" t="s">
        <v>61</v>
      </c>
      <c r="B3" s="30" t="s">
        <v>62</v>
      </c>
      <c r="C3" s="30" t="s">
        <v>63</v>
      </c>
      <c r="D3" s="39" t="s">
        <v>64</v>
      </c>
      <c r="E3" s="64" t="s">
        <v>65</v>
      </c>
      <c r="F3" s="30" t="s">
        <v>66</v>
      </c>
      <c r="G3" s="30" t="s">
        <v>39</v>
      </c>
      <c r="H3" s="64" t="s">
        <v>67</v>
      </c>
      <c r="I3" s="64" t="s">
        <v>68</v>
      </c>
      <c r="J3" s="104"/>
      <c r="K3" s="65" t="s">
        <v>69</v>
      </c>
      <c r="L3" s="31" t="s">
        <v>70</v>
      </c>
      <c r="M3" s="32" t="s">
        <v>71</v>
      </c>
      <c r="N3" s="32"/>
    </row>
    <row r="4" spans="1:14" ht="93" hidden="1" x14ac:dyDescent="0.35">
      <c r="A4" s="30" t="s">
        <v>61</v>
      </c>
      <c r="B4" s="30" t="s">
        <v>72</v>
      </c>
      <c r="C4" s="30" t="s">
        <v>63</v>
      </c>
      <c r="D4" s="39" t="s">
        <v>64</v>
      </c>
      <c r="E4" s="64" t="s">
        <v>73</v>
      </c>
      <c r="F4" s="30" t="s">
        <v>66</v>
      </c>
      <c r="G4" s="30" t="s">
        <v>39</v>
      </c>
      <c r="H4" s="64" t="s">
        <v>74</v>
      </c>
      <c r="I4" s="64" t="s">
        <v>75</v>
      </c>
      <c r="J4" s="66"/>
      <c r="K4" s="64" t="s">
        <v>76</v>
      </c>
      <c r="L4" s="31" t="s">
        <v>70</v>
      </c>
      <c r="M4" s="32" t="s">
        <v>71</v>
      </c>
      <c r="N4" s="32"/>
    </row>
    <row r="5" spans="1:14" ht="124" hidden="1" x14ac:dyDescent="0.35">
      <c r="A5" s="30" t="s">
        <v>61</v>
      </c>
      <c r="B5" s="30" t="s">
        <v>77</v>
      </c>
      <c r="C5" s="30" t="s">
        <v>63</v>
      </c>
      <c r="D5" s="39" t="s">
        <v>64</v>
      </c>
      <c r="E5" s="64" t="s">
        <v>78</v>
      </c>
      <c r="F5" s="30" t="s">
        <v>79</v>
      </c>
      <c r="G5" s="30" t="s">
        <v>39</v>
      </c>
      <c r="H5" s="64" t="s">
        <v>80</v>
      </c>
      <c r="I5" s="64" t="s">
        <v>81</v>
      </c>
      <c r="J5" s="59" t="s">
        <v>82</v>
      </c>
      <c r="K5" s="64" t="s">
        <v>83</v>
      </c>
      <c r="L5" s="31" t="s">
        <v>84</v>
      </c>
      <c r="M5" s="32" t="s">
        <v>71</v>
      </c>
      <c r="N5" s="32"/>
    </row>
    <row r="6" spans="1:14" ht="91.5" hidden="1" customHeight="1" x14ac:dyDescent="0.35">
      <c r="A6" s="30" t="s">
        <v>61</v>
      </c>
      <c r="B6" s="30" t="s">
        <v>85</v>
      </c>
      <c r="C6" s="30" t="s">
        <v>63</v>
      </c>
      <c r="D6" s="39" t="s">
        <v>64</v>
      </c>
      <c r="E6" s="64" t="s">
        <v>86</v>
      </c>
      <c r="F6" s="30" t="s">
        <v>66</v>
      </c>
      <c r="G6" s="30" t="s">
        <v>37</v>
      </c>
      <c r="H6" s="64" t="s">
        <v>87</v>
      </c>
      <c r="I6" s="64" t="s">
        <v>88</v>
      </c>
      <c r="J6" s="67"/>
      <c r="K6" s="64" t="s">
        <v>89</v>
      </c>
      <c r="L6" s="31" t="s">
        <v>70</v>
      </c>
      <c r="M6" s="32"/>
      <c r="N6" s="32"/>
    </row>
    <row r="7" spans="1:14" ht="155" hidden="1" x14ac:dyDescent="0.35">
      <c r="A7" s="30" t="s">
        <v>61</v>
      </c>
      <c r="B7" s="30" t="s">
        <v>90</v>
      </c>
      <c r="C7" s="30" t="s">
        <v>63</v>
      </c>
      <c r="D7" s="39" t="s">
        <v>64</v>
      </c>
      <c r="E7" s="64" t="s">
        <v>91</v>
      </c>
      <c r="F7" s="30" t="s">
        <v>79</v>
      </c>
      <c r="G7" s="30" t="s">
        <v>37</v>
      </c>
      <c r="H7" s="64" t="s">
        <v>87</v>
      </c>
      <c r="I7" s="64" t="s">
        <v>88</v>
      </c>
      <c r="J7" s="59" t="s">
        <v>92</v>
      </c>
      <c r="K7" s="64" t="s">
        <v>93</v>
      </c>
      <c r="L7" s="31" t="s">
        <v>84</v>
      </c>
      <c r="M7" s="32"/>
      <c r="N7" s="32"/>
    </row>
    <row r="8" spans="1:14" ht="124" hidden="1" x14ac:dyDescent="0.35">
      <c r="A8" s="34" t="s">
        <v>94</v>
      </c>
      <c r="B8" s="30" t="s">
        <v>95</v>
      </c>
      <c r="C8" s="34" t="s">
        <v>96</v>
      </c>
      <c r="D8" s="40" t="s">
        <v>97</v>
      </c>
      <c r="E8" s="33" t="s">
        <v>98</v>
      </c>
      <c r="F8" s="30" t="s">
        <v>79</v>
      </c>
      <c r="G8" s="34" t="s">
        <v>39</v>
      </c>
      <c r="H8" s="33" t="s">
        <v>99</v>
      </c>
      <c r="I8" s="33" t="s">
        <v>100</v>
      </c>
      <c r="J8" s="60" t="s">
        <v>101</v>
      </c>
      <c r="K8" s="33"/>
      <c r="L8" s="34" t="s">
        <v>102</v>
      </c>
      <c r="M8" s="33"/>
      <c r="N8" s="32" t="s">
        <v>103</v>
      </c>
    </row>
    <row r="9" spans="1:14" ht="77.5" hidden="1" x14ac:dyDescent="0.35">
      <c r="A9" s="34" t="s">
        <v>94</v>
      </c>
      <c r="B9" s="30" t="s">
        <v>104</v>
      </c>
      <c r="C9" s="34" t="s">
        <v>96</v>
      </c>
      <c r="D9" s="40" t="s">
        <v>97</v>
      </c>
      <c r="E9" s="33" t="s">
        <v>98</v>
      </c>
      <c r="F9" s="30" t="s">
        <v>79</v>
      </c>
      <c r="G9" s="34" t="s">
        <v>39</v>
      </c>
      <c r="H9" s="33" t="s">
        <v>105</v>
      </c>
      <c r="I9" s="33" t="s">
        <v>106</v>
      </c>
      <c r="J9" s="60" t="s">
        <v>107</v>
      </c>
      <c r="K9" s="33"/>
      <c r="L9" s="34" t="s">
        <v>102</v>
      </c>
      <c r="M9" s="33"/>
      <c r="N9" s="32" t="s">
        <v>103</v>
      </c>
    </row>
    <row r="10" spans="1:14" ht="122.25" hidden="1" customHeight="1" x14ac:dyDescent="0.35">
      <c r="A10" s="30" t="s">
        <v>94</v>
      </c>
      <c r="B10" s="30" t="s">
        <v>108</v>
      </c>
      <c r="C10" s="30" t="s">
        <v>96</v>
      </c>
      <c r="D10" s="40" t="s">
        <v>97</v>
      </c>
      <c r="E10" s="33" t="s">
        <v>109</v>
      </c>
      <c r="F10" s="30" t="s">
        <v>79</v>
      </c>
      <c r="G10" s="30" t="s">
        <v>37</v>
      </c>
      <c r="H10" s="32" t="s">
        <v>110</v>
      </c>
      <c r="I10" s="33" t="s">
        <v>111</v>
      </c>
      <c r="J10" s="25" t="s">
        <v>112</v>
      </c>
      <c r="K10" s="33"/>
      <c r="L10" s="30" t="s">
        <v>102</v>
      </c>
      <c r="M10" s="32"/>
      <c r="N10" s="32" t="s">
        <v>103</v>
      </c>
    </row>
    <row r="11" spans="1:14" ht="93" hidden="1" x14ac:dyDescent="0.35">
      <c r="A11" s="34" t="s">
        <v>94</v>
      </c>
      <c r="B11" s="30" t="s">
        <v>113</v>
      </c>
      <c r="C11" s="34" t="s">
        <v>96</v>
      </c>
      <c r="D11" s="40" t="s">
        <v>97</v>
      </c>
      <c r="E11" s="33" t="s">
        <v>114</v>
      </c>
      <c r="F11" s="30" t="s">
        <v>79</v>
      </c>
      <c r="G11" s="34" t="s">
        <v>39</v>
      </c>
      <c r="H11" s="33" t="s">
        <v>115</v>
      </c>
      <c r="I11" s="33" t="s">
        <v>116</v>
      </c>
      <c r="J11" s="60" t="s">
        <v>117</v>
      </c>
      <c r="K11" s="33"/>
      <c r="L11" s="34" t="s">
        <v>102</v>
      </c>
      <c r="M11" s="33"/>
      <c r="N11" s="32" t="s">
        <v>103</v>
      </c>
    </row>
    <row r="12" spans="1:14" ht="77.5" hidden="1" x14ac:dyDescent="0.35">
      <c r="A12" s="34" t="s">
        <v>94</v>
      </c>
      <c r="B12" s="30" t="s">
        <v>118</v>
      </c>
      <c r="C12" s="34" t="s">
        <v>96</v>
      </c>
      <c r="D12" s="40" t="s">
        <v>97</v>
      </c>
      <c r="E12" s="33" t="s">
        <v>114</v>
      </c>
      <c r="F12" s="30" t="s">
        <v>79</v>
      </c>
      <c r="G12" s="34" t="s">
        <v>39</v>
      </c>
      <c r="H12" s="33" t="s">
        <v>119</v>
      </c>
      <c r="I12" s="33" t="s">
        <v>120</v>
      </c>
      <c r="J12" s="60" t="s">
        <v>107</v>
      </c>
      <c r="K12" s="33"/>
      <c r="L12" s="34" t="s">
        <v>102</v>
      </c>
      <c r="M12" s="33"/>
      <c r="N12" s="32"/>
    </row>
    <row r="13" spans="1:14" ht="132.75" hidden="1" customHeight="1" x14ac:dyDescent="0.35">
      <c r="A13" s="30" t="s">
        <v>94</v>
      </c>
      <c r="B13" s="30" t="s">
        <v>121</v>
      </c>
      <c r="C13" s="30" t="s">
        <v>96</v>
      </c>
      <c r="D13" s="40" t="s">
        <v>97</v>
      </c>
      <c r="E13" s="33" t="s">
        <v>122</v>
      </c>
      <c r="F13" s="30" t="s">
        <v>79</v>
      </c>
      <c r="G13" s="30" t="s">
        <v>37</v>
      </c>
      <c r="H13" s="32" t="s">
        <v>123</v>
      </c>
      <c r="I13" s="33" t="s">
        <v>124</v>
      </c>
      <c r="J13" s="25" t="s">
        <v>112</v>
      </c>
      <c r="K13" s="33"/>
      <c r="L13" s="30" t="s">
        <v>102</v>
      </c>
      <c r="M13" s="32"/>
      <c r="N13" s="32" t="s">
        <v>103</v>
      </c>
    </row>
    <row r="14" spans="1:14" ht="170.5" x14ac:dyDescent="0.35">
      <c r="A14" s="70" t="s">
        <v>94</v>
      </c>
      <c r="B14" s="68" t="s">
        <v>125</v>
      </c>
      <c r="C14" s="70" t="s">
        <v>126</v>
      </c>
      <c r="D14" s="74" t="s">
        <v>97</v>
      </c>
      <c r="E14" s="60" t="s">
        <v>127</v>
      </c>
      <c r="F14" s="62" t="s">
        <v>79</v>
      </c>
      <c r="G14" s="62" t="s">
        <v>39</v>
      </c>
      <c r="H14" s="60" t="s">
        <v>128</v>
      </c>
      <c r="I14" s="60" t="s">
        <v>129</v>
      </c>
      <c r="J14" s="60" t="s">
        <v>130</v>
      </c>
      <c r="K14" s="59"/>
      <c r="L14" s="70" t="s">
        <v>102</v>
      </c>
      <c r="M14" s="59"/>
      <c r="N14" s="59" t="s">
        <v>131</v>
      </c>
    </row>
    <row r="15" spans="1:14" ht="62" hidden="1" x14ac:dyDescent="0.35">
      <c r="A15" s="30" t="s">
        <v>132</v>
      </c>
      <c r="B15" s="30" t="s">
        <v>133</v>
      </c>
      <c r="C15" s="30" t="s">
        <v>46</v>
      </c>
      <c r="D15" s="39" t="s">
        <v>134</v>
      </c>
      <c r="E15" s="32" t="s">
        <v>135</v>
      </c>
      <c r="F15" s="30" t="s">
        <v>79</v>
      </c>
      <c r="G15" s="30" t="s">
        <v>6</v>
      </c>
      <c r="H15" s="32" t="s">
        <v>136</v>
      </c>
      <c r="I15" s="32" t="s">
        <v>137</v>
      </c>
      <c r="J15" s="36"/>
      <c r="K15" s="37"/>
      <c r="L15" s="31" t="s">
        <v>84</v>
      </c>
      <c r="M15" s="32" t="s">
        <v>138</v>
      </c>
      <c r="N15" s="32"/>
    </row>
    <row r="16" spans="1:14" ht="62" x14ac:dyDescent="0.35">
      <c r="A16" s="62" t="s">
        <v>132</v>
      </c>
      <c r="B16" s="62" t="s">
        <v>139</v>
      </c>
      <c r="C16" s="62" t="s">
        <v>126</v>
      </c>
      <c r="D16" s="73" t="s">
        <v>64</v>
      </c>
      <c r="E16" s="59" t="s">
        <v>135</v>
      </c>
      <c r="F16" s="62" t="s">
        <v>66</v>
      </c>
      <c r="G16" s="62" t="s">
        <v>6</v>
      </c>
      <c r="H16" s="59" t="s">
        <v>140</v>
      </c>
      <c r="I16" s="59" t="s">
        <v>141</v>
      </c>
      <c r="J16" s="59"/>
      <c r="K16" s="72" t="s">
        <v>132</v>
      </c>
      <c r="L16" s="71" t="s">
        <v>142</v>
      </c>
      <c r="M16" s="59" t="s">
        <v>143</v>
      </c>
      <c r="N16" s="60" t="s">
        <v>144</v>
      </c>
    </row>
    <row r="17" spans="1:14" ht="62" x14ac:dyDescent="0.35">
      <c r="A17" s="62" t="s">
        <v>145</v>
      </c>
      <c r="B17" s="62" t="s">
        <v>146</v>
      </c>
      <c r="C17" s="62" t="s">
        <v>126</v>
      </c>
      <c r="D17" s="73" t="s">
        <v>64</v>
      </c>
      <c r="E17" s="59" t="s">
        <v>135</v>
      </c>
      <c r="F17" s="62" t="s">
        <v>66</v>
      </c>
      <c r="G17" s="62" t="s">
        <v>6</v>
      </c>
      <c r="H17" s="59" t="s">
        <v>147</v>
      </c>
      <c r="I17" s="75" t="s">
        <v>148</v>
      </c>
      <c r="J17" s="59"/>
      <c r="K17" s="72" t="s">
        <v>149</v>
      </c>
      <c r="L17" s="71" t="s">
        <v>70</v>
      </c>
      <c r="M17" s="59"/>
      <c r="N17" s="59"/>
    </row>
    <row r="18" spans="1:14" ht="46.5" x14ac:dyDescent="0.35">
      <c r="A18" s="62" t="s">
        <v>145</v>
      </c>
      <c r="B18" s="62" t="s">
        <v>150</v>
      </c>
      <c r="C18" s="62" t="s">
        <v>126</v>
      </c>
      <c r="D18" s="73" t="s">
        <v>134</v>
      </c>
      <c r="E18" s="59" t="s">
        <v>135</v>
      </c>
      <c r="F18" s="62" t="s">
        <v>66</v>
      </c>
      <c r="G18" s="62" t="s">
        <v>37</v>
      </c>
      <c r="H18" s="59" t="s">
        <v>151</v>
      </c>
      <c r="I18" s="59" t="s">
        <v>152</v>
      </c>
      <c r="J18" s="59"/>
      <c r="K18" s="72" t="s">
        <v>153</v>
      </c>
      <c r="L18" s="71" t="s">
        <v>142</v>
      </c>
      <c r="M18" s="59"/>
      <c r="N18" s="59"/>
    </row>
    <row r="19" spans="1:14" ht="31" x14ac:dyDescent="0.35">
      <c r="A19" s="62" t="s">
        <v>145</v>
      </c>
      <c r="B19" s="62" t="s">
        <v>154</v>
      </c>
      <c r="C19" s="62" t="s">
        <v>126</v>
      </c>
      <c r="D19" s="73" t="s">
        <v>134</v>
      </c>
      <c r="E19" s="59" t="s">
        <v>155</v>
      </c>
      <c r="F19" s="62" t="s">
        <v>79</v>
      </c>
      <c r="G19" s="62" t="s">
        <v>37</v>
      </c>
      <c r="H19" s="59" t="s">
        <v>156</v>
      </c>
      <c r="I19" s="59" t="s">
        <v>157</v>
      </c>
      <c r="J19" s="59"/>
      <c r="K19" s="72" t="s">
        <v>158</v>
      </c>
      <c r="L19" s="70" t="s">
        <v>102</v>
      </c>
      <c r="M19" s="59"/>
      <c r="N19" s="59"/>
    </row>
    <row r="20" spans="1:14" ht="46.5" x14ac:dyDescent="0.35">
      <c r="A20" s="62" t="s">
        <v>145</v>
      </c>
      <c r="B20" s="62" t="s">
        <v>159</v>
      </c>
      <c r="C20" s="62" t="s">
        <v>126</v>
      </c>
      <c r="D20" s="73" t="s">
        <v>134</v>
      </c>
      <c r="E20" s="59" t="s">
        <v>135</v>
      </c>
      <c r="F20" s="62" t="s">
        <v>66</v>
      </c>
      <c r="G20" s="62" t="s">
        <v>37</v>
      </c>
      <c r="H20" s="59" t="s">
        <v>160</v>
      </c>
      <c r="I20" s="59" t="s">
        <v>161</v>
      </c>
      <c r="J20" s="59"/>
      <c r="K20" s="72" t="s">
        <v>162</v>
      </c>
      <c r="L20" s="71" t="s">
        <v>70</v>
      </c>
      <c r="M20" s="59"/>
      <c r="N20" s="59"/>
    </row>
    <row r="21" spans="1:14" ht="341" x14ac:dyDescent="0.35">
      <c r="A21" s="62" t="s">
        <v>145</v>
      </c>
      <c r="B21" s="62" t="s">
        <v>163</v>
      </c>
      <c r="C21" s="62" t="s">
        <v>126</v>
      </c>
      <c r="D21" s="73" t="s">
        <v>64</v>
      </c>
      <c r="E21" s="59" t="s">
        <v>164</v>
      </c>
      <c r="F21" s="62" t="s">
        <v>66</v>
      </c>
      <c r="G21" s="62" t="s">
        <v>37</v>
      </c>
      <c r="H21" s="59" t="s">
        <v>165</v>
      </c>
      <c r="I21" s="59" t="s">
        <v>166</v>
      </c>
      <c r="J21" s="59" t="s">
        <v>167</v>
      </c>
      <c r="K21" s="59" t="s">
        <v>168</v>
      </c>
      <c r="L21" s="71" t="s">
        <v>70</v>
      </c>
      <c r="M21" s="59"/>
      <c r="N21" s="59"/>
    </row>
    <row r="22" spans="1:14" ht="134.5" customHeight="1" x14ac:dyDescent="0.35">
      <c r="A22" s="62" t="s">
        <v>145</v>
      </c>
      <c r="B22" s="62" t="s">
        <v>169</v>
      </c>
      <c r="C22" s="62" t="s">
        <v>126</v>
      </c>
      <c r="D22" s="73" t="s">
        <v>64</v>
      </c>
      <c r="E22" s="59" t="s">
        <v>164</v>
      </c>
      <c r="F22" s="62" t="s">
        <v>66</v>
      </c>
      <c r="G22" s="62" t="s">
        <v>37</v>
      </c>
      <c r="H22" s="59" t="s">
        <v>170</v>
      </c>
      <c r="I22" s="59" t="s">
        <v>171</v>
      </c>
      <c r="J22" s="59"/>
      <c r="K22" s="72" t="s">
        <v>172</v>
      </c>
      <c r="L22" s="71" t="s">
        <v>70</v>
      </c>
      <c r="M22" s="69"/>
      <c r="N22" s="59"/>
    </row>
    <row r="23" spans="1:14" ht="46.5" x14ac:dyDescent="0.35">
      <c r="A23" s="62" t="s">
        <v>145</v>
      </c>
      <c r="B23" s="62" t="s">
        <v>173</v>
      </c>
      <c r="C23" s="62" t="s">
        <v>126</v>
      </c>
      <c r="D23" s="73" t="s">
        <v>64</v>
      </c>
      <c r="E23" s="59" t="s">
        <v>164</v>
      </c>
      <c r="F23" s="62" t="s">
        <v>66</v>
      </c>
      <c r="G23" s="62" t="s">
        <v>22</v>
      </c>
      <c r="H23" s="59" t="s">
        <v>174</v>
      </c>
      <c r="I23" s="59" t="s">
        <v>175</v>
      </c>
      <c r="J23" s="59"/>
      <c r="K23" s="72" t="s">
        <v>176</v>
      </c>
      <c r="L23" s="71" t="s">
        <v>70</v>
      </c>
      <c r="M23" s="59"/>
      <c r="N23" s="59"/>
    </row>
    <row r="24" spans="1:14" ht="62" x14ac:dyDescent="0.35">
      <c r="A24" s="62" t="s">
        <v>177</v>
      </c>
      <c r="B24" s="62" t="s">
        <v>178</v>
      </c>
      <c r="C24" s="62" t="s">
        <v>126</v>
      </c>
      <c r="D24" s="73" t="s">
        <v>64</v>
      </c>
      <c r="E24" s="59" t="s">
        <v>164</v>
      </c>
      <c r="F24" s="62" t="s">
        <v>66</v>
      </c>
      <c r="G24" s="62" t="s">
        <v>39</v>
      </c>
      <c r="H24" s="59" t="s">
        <v>179</v>
      </c>
      <c r="I24" s="59" t="s">
        <v>180</v>
      </c>
      <c r="J24" s="59"/>
      <c r="K24" s="59" t="s">
        <v>168</v>
      </c>
      <c r="L24" s="71" t="s">
        <v>70</v>
      </c>
      <c r="M24" s="72" t="s">
        <v>71</v>
      </c>
      <c r="N24" s="59"/>
    </row>
    <row r="25" spans="1:14" ht="139.5" x14ac:dyDescent="0.35">
      <c r="A25" s="62" t="s">
        <v>145</v>
      </c>
      <c r="B25" s="62" t="s">
        <v>181</v>
      </c>
      <c r="C25" s="62" t="s">
        <v>126</v>
      </c>
      <c r="D25" s="73" t="s">
        <v>64</v>
      </c>
      <c r="E25" s="59" t="s">
        <v>164</v>
      </c>
      <c r="F25" s="62" t="s">
        <v>66</v>
      </c>
      <c r="G25" s="62" t="s">
        <v>11</v>
      </c>
      <c r="H25" s="59" t="s">
        <v>182</v>
      </c>
      <c r="I25" s="59" t="s">
        <v>183</v>
      </c>
      <c r="J25" s="59"/>
      <c r="K25" s="72" t="s">
        <v>168</v>
      </c>
      <c r="L25" s="71" t="s">
        <v>70</v>
      </c>
      <c r="M25" s="59"/>
      <c r="N25" s="59" t="s">
        <v>184</v>
      </c>
    </row>
    <row r="26" spans="1:14" ht="46.5" x14ac:dyDescent="0.35">
      <c r="A26" s="62" t="s">
        <v>145</v>
      </c>
      <c r="B26" s="62" t="s">
        <v>185</v>
      </c>
      <c r="C26" s="62" t="s">
        <v>126</v>
      </c>
      <c r="D26" s="73" t="s">
        <v>64</v>
      </c>
      <c r="E26" s="59" t="s">
        <v>164</v>
      </c>
      <c r="F26" s="62" t="s">
        <v>66</v>
      </c>
      <c r="G26" s="62" t="s">
        <v>11</v>
      </c>
      <c r="H26" s="59" t="s">
        <v>186</v>
      </c>
      <c r="I26" s="59" t="s">
        <v>187</v>
      </c>
      <c r="J26" s="59"/>
      <c r="K26" s="72" t="s">
        <v>168</v>
      </c>
      <c r="L26" s="71" t="s">
        <v>70</v>
      </c>
      <c r="M26" s="59"/>
      <c r="N26" s="59"/>
    </row>
    <row r="27" spans="1:14" ht="77.5" x14ac:dyDescent="0.35">
      <c r="A27" s="62" t="s">
        <v>145</v>
      </c>
      <c r="B27" s="68" t="s">
        <v>188</v>
      </c>
      <c r="C27" s="62" t="s">
        <v>126</v>
      </c>
      <c r="D27" s="73" t="s">
        <v>64</v>
      </c>
      <c r="E27" s="59" t="s">
        <v>164</v>
      </c>
      <c r="F27" s="62" t="s">
        <v>79</v>
      </c>
      <c r="G27" s="62" t="s">
        <v>15</v>
      </c>
      <c r="H27" s="59" t="s">
        <v>189</v>
      </c>
      <c r="I27" s="75" t="s">
        <v>190</v>
      </c>
      <c r="J27" s="59"/>
      <c r="K27" s="72" t="s">
        <v>191</v>
      </c>
      <c r="L27" s="70" t="s">
        <v>102</v>
      </c>
      <c r="M27" s="75" t="s">
        <v>192</v>
      </c>
      <c r="N27" s="59" t="s">
        <v>193</v>
      </c>
    </row>
    <row r="28" spans="1:14" s="63" customFormat="1" ht="46.5" x14ac:dyDescent="0.35">
      <c r="A28" s="62" t="s">
        <v>145</v>
      </c>
      <c r="B28" s="68" t="s">
        <v>194</v>
      </c>
      <c r="C28" s="62" t="s">
        <v>126</v>
      </c>
      <c r="D28" s="73" t="s">
        <v>64</v>
      </c>
      <c r="E28" s="59" t="s">
        <v>164</v>
      </c>
      <c r="F28" s="62" t="s">
        <v>79</v>
      </c>
      <c r="G28" s="62" t="s">
        <v>11</v>
      </c>
      <c r="H28" s="59" t="s">
        <v>195</v>
      </c>
      <c r="I28" s="59" t="s">
        <v>196</v>
      </c>
      <c r="J28" s="59"/>
      <c r="K28" s="72" t="s">
        <v>197</v>
      </c>
      <c r="L28" s="70" t="s">
        <v>102</v>
      </c>
      <c r="M28" s="75" t="s">
        <v>198</v>
      </c>
      <c r="N28" s="59" t="s">
        <v>193</v>
      </c>
    </row>
    <row r="29" spans="1:14" ht="46.5" x14ac:dyDescent="0.35">
      <c r="A29" s="105" t="s">
        <v>199</v>
      </c>
      <c r="B29" s="30" t="s">
        <v>200</v>
      </c>
      <c r="C29" s="62" t="s">
        <v>126</v>
      </c>
      <c r="D29" s="39" t="s">
        <v>64</v>
      </c>
      <c r="E29" s="32" t="s">
        <v>164</v>
      </c>
      <c r="F29" s="30" t="s">
        <v>66</v>
      </c>
      <c r="G29" s="30" t="s">
        <v>15</v>
      </c>
      <c r="H29" s="64" t="s">
        <v>201</v>
      </c>
      <c r="I29" s="64" t="s">
        <v>202</v>
      </c>
      <c r="J29" s="32"/>
      <c r="K29" s="35" t="s">
        <v>191</v>
      </c>
      <c r="L29" s="31" t="s">
        <v>70</v>
      </c>
      <c r="M29" s="64" t="s">
        <v>192</v>
      </c>
      <c r="N29" s="32" t="s">
        <v>193</v>
      </c>
    </row>
    <row r="30" spans="1:14" ht="60.75" customHeight="1" x14ac:dyDescent="0.35">
      <c r="A30" s="62" t="s">
        <v>145</v>
      </c>
      <c r="B30" s="62" t="s">
        <v>203</v>
      </c>
      <c r="C30" s="62" t="s">
        <v>126</v>
      </c>
      <c r="D30" s="73" t="s">
        <v>64</v>
      </c>
      <c r="E30" s="59" t="s">
        <v>164</v>
      </c>
      <c r="F30" s="62" t="s">
        <v>66</v>
      </c>
      <c r="G30" s="62" t="s">
        <v>15</v>
      </c>
      <c r="H30" s="75" t="s">
        <v>204</v>
      </c>
      <c r="I30" s="75" t="s">
        <v>205</v>
      </c>
      <c r="J30" s="59"/>
      <c r="K30" s="72" t="s">
        <v>191</v>
      </c>
      <c r="L30" s="71" t="s">
        <v>70</v>
      </c>
      <c r="M30" s="75" t="s">
        <v>192</v>
      </c>
      <c r="N30" s="59" t="s">
        <v>193</v>
      </c>
    </row>
    <row r="31" spans="1:14" ht="46.5" x14ac:dyDescent="0.35">
      <c r="A31" s="62" t="s">
        <v>145</v>
      </c>
      <c r="B31" s="62" t="s">
        <v>206</v>
      </c>
      <c r="C31" s="62" t="s">
        <v>126</v>
      </c>
      <c r="D31" s="73" t="s">
        <v>64</v>
      </c>
      <c r="E31" s="59" t="s">
        <v>164</v>
      </c>
      <c r="F31" s="62" t="s">
        <v>66</v>
      </c>
      <c r="G31" s="62" t="s">
        <v>37</v>
      </c>
      <c r="H31" s="59" t="s">
        <v>207</v>
      </c>
      <c r="I31" s="59" t="s">
        <v>208</v>
      </c>
      <c r="J31" s="59"/>
      <c r="K31" s="59" t="s">
        <v>168</v>
      </c>
      <c r="L31" s="71" t="s">
        <v>70</v>
      </c>
      <c r="M31" s="59"/>
      <c r="N31" s="59" t="s">
        <v>193</v>
      </c>
    </row>
    <row r="32" spans="1:14" ht="46.5" x14ac:dyDescent="0.35">
      <c r="A32" s="62" t="s">
        <v>145</v>
      </c>
      <c r="B32" s="62" t="s">
        <v>209</v>
      </c>
      <c r="C32" s="62" t="s">
        <v>126</v>
      </c>
      <c r="D32" s="73" t="s">
        <v>64</v>
      </c>
      <c r="E32" s="59" t="s">
        <v>164</v>
      </c>
      <c r="F32" s="62" t="s">
        <v>79</v>
      </c>
      <c r="G32" s="62" t="s">
        <v>37</v>
      </c>
      <c r="H32" s="59" t="s">
        <v>210</v>
      </c>
      <c r="I32" s="59" t="s">
        <v>211</v>
      </c>
      <c r="J32" s="59"/>
      <c r="K32" s="72"/>
      <c r="L32" s="70" t="s">
        <v>102</v>
      </c>
      <c r="M32" s="59"/>
      <c r="N32" s="59"/>
    </row>
    <row r="33" spans="1:14" ht="77.5" x14ac:dyDescent="0.35">
      <c r="A33" s="62" t="s">
        <v>145</v>
      </c>
      <c r="B33" s="62" t="s">
        <v>212</v>
      </c>
      <c r="C33" s="62" t="s">
        <v>126</v>
      </c>
      <c r="D33" s="73" t="s">
        <v>97</v>
      </c>
      <c r="E33" s="59" t="s">
        <v>164</v>
      </c>
      <c r="F33" s="62" t="s">
        <v>79</v>
      </c>
      <c r="G33" s="62" t="s">
        <v>15</v>
      </c>
      <c r="H33" s="75" t="s">
        <v>213</v>
      </c>
      <c r="I33" s="75" t="s">
        <v>214</v>
      </c>
      <c r="J33" s="59"/>
      <c r="K33" s="72" t="s">
        <v>191</v>
      </c>
      <c r="L33" s="70" t="s">
        <v>102</v>
      </c>
      <c r="M33" s="75" t="s">
        <v>192</v>
      </c>
      <c r="N33" s="59"/>
    </row>
    <row r="34" spans="1:14" s="63" customFormat="1" ht="62" x14ac:dyDescent="0.35">
      <c r="A34" s="62" t="s">
        <v>145</v>
      </c>
      <c r="B34" s="62" t="s">
        <v>215</v>
      </c>
      <c r="C34" s="62" t="s">
        <v>126</v>
      </c>
      <c r="D34" s="73" t="s">
        <v>64</v>
      </c>
      <c r="E34" s="59" t="s">
        <v>164</v>
      </c>
      <c r="F34" s="62" t="s">
        <v>79</v>
      </c>
      <c r="G34" s="62" t="s">
        <v>15</v>
      </c>
      <c r="H34" s="59" t="s">
        <v>216</v>
      </c>
      <c r="I34" s="75" t="s">
        <v>217</v>
      </c>
      <c r="J34" s="59"/>
      <c r="K34" s="72" t="s">
        <v>191</v>
      </c>
      <c r="L34" s="70" t="s">
        <v>102</v>
      </c>
      <c r="M34" s="75" t="s">
        <v>192</v>
      </c>
      <c r="N34" s="59" t="s">
        <v>193</v>
      </c>
    </row>
    <row r="35" spans="1:14" s="63" customFormat="1" ht="46.5" x14ac:dyDescent="0.35">
      <c r="A35" s="62" t="s">
        <v>145</v>
      </c>
      <c r="B35" s="62" t="s">
        <v>218</v>
      </c>
      <c r="C35" s="62" t="s">
        <v>126</v>
      </c>
      <c r="D35" s="73" t="s">
        <v>64</v>
      </c>
      <c r="E35" s="59" t="s">
        <v>164</v>
      </c>
      <c r="F35" s="62" t="s">
        <v>79</v>
      </c>
      <c r="G35" s="62" t="s">
        <v>11</v>
      </c>
      <c r="H35" s="59" t="s">
        <v>219</v>
      </c>
      <c r="I35" s="59" t="s">
        <v>196</v>
      </c>
      <c r="J35" s="59"/>
      <c r="K35" s="72" t="s">
        <v>220</v>
      </c>
      <c r="L35" s="70" t="s">
        <v>102</v>
      </c>
      <c r="M35" s="59"/>
      <c r="N35" s="59" t="s">
        <v>193</v>
      </c>
    </row>
    <row r="36" spans="1:14" ht="46.5" x14ac:dyDescent="0.35">
      <c r="A36" s="62" t="s">
        <v>132</v>
      </c>
      <c r="B36" s="62" t="s">
        <v>221</v>
      </c>
      <c r="C36" s="62" t="s">
        <v>126</v>
      </c>
      <c r="D36" s="73" t="s">
        <v>64</v>
      </c>
      <c r="E36" s="59" t="s">
        <v>164</v>
      </c>
      <c r="F36" s="62" t="s">
        <v>79</v>
      </c>
      <c r="G36" s="62" t="s">
        <v>15</v>
      </c>
      <c r="H36" s="75" t="s">
        <v>222</v>
      </c>
      <c r="I36" s="75" t="s">
        <v>223</v>
      </c>
      <c r="J36" s="59"/>
      <c r="K36" s="75" t="s">
        <v>224</v>
      </c>
      <c r="L36" s="70" t="s">
        <v>102</v>
      </c>
      <c r="M36" s="75" t="s">
        <v>192</v>
      </c>
      <c r="N36" s="59" t="s">
        <v>193</v>
      </c>
    </row>
    <row r="37" spans="1:14" ht="46.5" x14ac:dyDescent="0.35">
      <c r="A37" s="62" t="s">
        <v>145</v>
      </c>
      <c r="B37" s="62" t="s">
        <v>225</v>
      </c>
      <c r="C37" s="62" t="s">
        <v>126</v>
      </c>
      <c r="D37" s="73" t="s">
        <v>64</v>
      </c>
      <c r="E37" s="59" t="s">
        <v>164</v>
      </c>
      <c r="F37" s="62" t="s">
        <v>79</v>
      </c>
      <c r="G37" s="62" t="s">
        <v>15</v>
      </c>
      <c r="H37" s="59" t="s">
        <v>226</v>
      </c>
      <c r="I37" s="59" t="s">
        <v>227</v>
      </c>
      <c r="J37" s="59"/>
      <c r="K37" s="72" t="s">
        <v>191</v>
      </c>
      <c r="L37" s="70" t="s">
        <v>102</v>
      </c>
      <c r="M37" s="59"/>
      <c r="N37" s="59" t="s">
        <v>193</v>
      </c>
    </row>
    <row r="38" spans="1:14" ht="139.5" x14ac:dyDescent="0.35">
      <c r="A38" s="62" t="s">
        <v>145</v>
      </c>
      <c r="B38" s="62" t="s">
        <v>228</v>
      </c>
      <c r="C38" s="62" t="s">
        <v>126</v>
      </c>
      <c r="D38" s="73" t="s">
        <v>64</v>
      </c>
      <c r="E38" s="59" t="s">
        <v>164</v>
      </c>
      <c r="F38" s="62" t="s">
        <v>79</v>
      </c>
      <c r="G38" s="62" t="s">
        <v>37</v>
      </c>
      <c r="H38" s="59" t="s">
        <v>229</v>
      </c>
      <c r="I38" s="59" t="s">
        <v>230</v>
      </c>
      <c r="J38" s="59"/>
      <c r="K38" s="59" t="s">
        <v>231</v>
      </c>
      <c r="L38" s="70" t="s">
        <v>102</v>
      </c>
      <c r="M38" s="59"/>
      <c r="N38" s="59" t="s">
        <v>232</v>
      </c>
    </row>
    <row r="39" spans="1:14" ht="124" x14ac:dyDescent="0.35">
      <c r="A39" s="62" t="s">
        <v>145</v>
      </c>
      <c r="B39" s="62" t="s">
        <v>233</v>
      </c>
      <c r="C39" s="62" t="s">
        <v>126</v>
      </c>
      <c r="D39" s="73" t="s">
        <v>64</v>
      </c>
      <c r="E39" s="59" t="s">
        <v>164</v>
      </c>
      <c r="F39" s="62" t="s">
        <v>79</v>
      </c>
      <c r="G39" s="62" t="s">
        <v>37</v>
      </c>
      <c r="H39" s="59" t="s">
        <v>234</v>
      </c>
      <c r="I39" s="59" t="s">
        <v>235</v>
      </c>
      <c r="J39" s="59"/>
      <c r="K39" s="72" t="s">
        <v>172</v>
      </c>
      <c r="L39" s="70" t="s">
        <v>102</v>
      </c>
      <c r="M39" s="69"/>
      <c r="N39" s="59" t="s">
        <v>236</v>
      </c>
    </row>
    <row r="40" spans="1:14" ht="124" x14ac:dyDescent="0.35">
      <c r="A40" s="62" t="s">
        <v>145</v>
      </c>
      <c r="B40" s="62" t="s">
        <v>237</v>
      </c>
      <c r="C40" s="62" t="s">
        <v>126</v>
      </c>
      <c r="D40" s="73" t="s">
        <v>64</v>
      </c>
      <c r="E40" s="59" t="s">
        <v>164</v>
      </c>
      <c r="F40" s="62" t="s">
        <v>66</v>
      </c>
      <c r="G40" s="62" t="s">
        <v>37</v>
      </c>
      <c r="H40" s="59" t="s">
        <v>238</v>
      </c>
      <c r="I40" s="59" t="s">
        <v>239</v>
      </c>
      <c r="J40" s="59" t="s">
        <v>240</v>
      </c>
      <c r="K40" s="59" t="s">
        <v>168</v>
      </c>
      <c r="L40" s="71" t="s">
        <v>70</v>
      </c>
      <c r="M40" s="59"/>
      <c r="N40" s="59" t="s">
        <v>236</v>
      </c>
    </row>
    <row r="41" spans="1:14" ht="124" x14ac:dyDescent="0.35">
      <c r="A41" s="62" t="s">
        <v>145</v>
      </c>
      <c r="B41" s="62" t="s">
        <v>241</v>
      </c>
      <c r="C41" s="62" t="s">
        <v>126</v>
      </c>
      <c r="D41" s="73" t="s">
        <v>64</v>
      </c>
      <c r="E41" s="59" t="s">
        <v>164</v>
      </c>
      <c r="F41" s="62" t="s">
        <v>66</v>
      </c>
      <c r="G41" s="62" t="s">
        <v>37</v>
      </c>
      <c r="H41" s="59" t="s">
        <v>242</v>
      </c>
      <c r="I41" s="59" t="s">
        <v>243</v>
      </c>
      <c r="J41" s="59"/>
      <c r="K41" s="72" t="s">
        <v>172</v>
      </c>
      <c r="L41" s="71" t="s">
        <v>70</v>
      </c>
      <c r="M41" s="69"/>
      <c r="N41" s="59" t="s">
        <v>236</v>
      </c>
    </row>
    <row r="42" spans="1:14" ht="173.25" customHeight="1" x14ac:dyDescent="0.35">
      <c r="A42" s="62" t="s">
        <v>145</v>
      </c>
      <c r="B42" s="62" t="s">
        <v>244</v>
      </c>
      <c r="C42" s="62" t="s">
        <v>126</v>
      </c>
      <c r="D42" s="73" t="s">
        <v>64</v>
      </c>
      <c r="E42" s="59" t="s">
        <v>164</v>
      </c>
      <c r="F42" s="62" t="s">
        <v>66</v>
      </c>
      <c r="G42" s="62" t="s">
        <v>37</v>
      </c>
      <c r="H42" s="59" t="s">
        <v>245</v>
      </c>
      <c r="I42" s="59" t="s">
        <v>246</v>
      </c>
      <c r="J42" s="69"/>
      <c r="K42" s="72" t="s">
        <v>247</v>
      </c>
      <c r="L42" s="71" t="s">
        <v>70</v>
      </c>
      <c r="M42" s="59"/>
      <c r="N42" s="59" t="s">
        <v>193</v>
      </c>
    </row>
    <row r="43" spans="1:14" ht="46.5" x14ac:dyDescent="0.35">
      <c r="A43" s="62" t="s">
        <v>145</v>
      </c>
      <c r="B43" s="62" t="s">
        <v>248</v>
      </c>
      <c r="C43" s="62" t="s">
        <v>126</v>
      </c>
      <c r="D43" s="73" t="s">
        <v>64</v>
      </c>
      <c r="E43" s="59" t="s">
        <v>164</v>
      </c>
      <c r="F43" s="62" t="s">
        <v>79</v>
      </c>
      <c r="G43" s="62" t="s">
        <v>37</v>
      </c>
      <c r="H43" s="59" t="s">
        <v>249</v>
      </c>
      <c r="I43" s="59" t="s">
        <v>250</v>
      </c>
      <c r="J43" s="59"/>
      <c r="K43" s="72" t="s">
        <v>251</v>
      </c>
      <c r="L43" s="70" t="s">
        <v>102</v>
      </c>
      <c r="M43" s="59"/>
      <c r="N43" s="59" t="s">
        <v>193</v>
      </c>
    </row>
    <row r="44" spans="1:14" s="61" customFormat="1" ht="139.5" x14ac:dyDescent="0.35">
      <c r="A44" s="62" t="s">
        <v>145</v>
      </c>
      <c r="B44" s="62" t="s">
        <v>252</v>
      </c>
      <c r="C44" s="62" t="s">
        <v>126</v>
      </c>
      <c r="D44" s="73" t="s">
        <v>64</v>
      </c>
      <c r="E44" s="59" t="s">
        <v>164</v>
      </c>
      <c r="F44" s="62" t="s">
        <v>79</v>
      </c>
      <c r="G44" s="62" t="s">
        <v>37</v>
      </c>
      <c r="H44" s="59" t="s">
        <v>253</v>
      </c>
      <c r="I44" s="59" t="s">
        <v>254</v>
      </c>
      <c r="J44" s="59"/>
      <c r="K44" s="72" t="s">
        <v>255</v>
      </c>
      <c r="L44" s="70" t="s">
        <v>102</v>
      </c>
      <c r="M44" s="59"/>
      <c r="N44" s="59" t="s">
        <v>193</v>
      </c>
    </row>
    <row r="45" spans="1:14" ht="46.5" x14ac:dyDescent="0.35">
      <c r="A45" s="62" t="s">
        <v>145</v>
      </c>
      <c r="B45" s="62" t="s">
        <v>256</v>
      </c>
      <c r="C45" s="62" t="s">
        <v>126</v>
      </c>
      <c r="D45" s="73" t="s">
        <v>64</v>
      </c>
      <c r="E45" s="59" t="s">
        <v>257</v>
      </c>
      <c r="F45" s="62" t="s">
        <v>79</v>
      </c>
      <c r="G45" s="62" t="s">
        <v>37</v>
      </c>
      <c r="H45" s="59" t="s">
        <v>258</v>
      </c>
      <c r="I45" s="59" t="s">
        <v>259</v>
      </c>
      <c r="J45" s="59"/>
      <c r="K45" s="72" t="s">
        <v>260</v>
      </c>
      <c r="L45" s="70" t="s">
        <v>102</v>
      </c>
      <c r="M45" s="59"/>
      <c r="N45" s="59" t="s">
        <v>193</v>
      </c>
    </row>
    <row r="46" spans="1:14" ht="124" x14ac:dyDescent="0.35">
      <c r="A46" s="62" t="s">
        <v>145</v>
      </c>
      <c r="B46" s="62" t="s">
        <v>261</v>
      </c>
      <c r="C46" s="62" t="s">
        <v>126</v>
      </c>
      <c r="D46" s="73" t="s">
        <v>64</v>
      </c>
      <c r="E46" s="59" t="s">
        <v>262</v>
      </c>
      <c r="F46" s="62" t="s">
        <v>79</v>
      </c>
      <c r="G46" s="62" t="s">
        <v>37</v>
      </c>
      <c r="H46" s="59" t="s">
        <v>263</v>
      </c>
      <c r="I46" s="59" t="s">
        <v>264</v>
      </c>
      <c r="J46" s="59" t="s">
        <v>265</v>
      </c>
      <c r="K46" s="59" t="s">
        <v>266</v>
      </c>
      <c r="L46" s="70" t="s">
        <v>102</v>
      </c>
      <c r="M46" s="59"/>
      <c r="N46" s="59"/>
    </row>
    <row r="47" spans="1:14" ht="46.5" x14ac:dyDescent="0.35">
      <c r="A47" s="62" t="s">
        <v>145</v>
      </c>
      <c r="B47" s="62" t="s">
        <v>267</v>
      </c>
      <c r="C47" s="62" t="s">
        <v>126</v>
      </c>
      <c r="D47" s="73" t="s">
        <v>134</v>
      </c>
      <c r="E47" s="59" t="s">
        <v>268</v>
      </c>
      <c r="F47" s="62" t="s">
        <v>66</v>
      </c>
      <c r="G47" s="70" t="s">
        <v>269</v>
      </c>
      <c r="H47" s="59" t="s">
        <v>270</v>
      </c>
      <c r="I47" s="59" t="s">
        <v>271</v>
      </c>
      <c r="J47" s="59"/>
      <c r="K47" s="72" t="s">
        <v>272</v>
      </c>
      <c r="L47" s="71" t="s">
        <v>70</v>
      </c>
      <c r="M47" s="72" t="s">
        <v>273</v>
      </c>
      <c r="N47" s="59" t="s">
        <v>193</v>
      </c>
    </row>
    <row r="48" spans="1:14" ht="46.5" x14ac:dyDescent="0.35">
      <c r="A48" s="62" t="s">
        <v>145</v>
      </c>
      <c r="B48" s="62" t="s">
        <v>274</v>
      </c>
      <c r="C48" s="62" t="s">
        <v>126</v>
      </c>
      <c r="D48" s="73" t="s">
        <v>134</v>
      </c>
      <c r="E48" s="59" t="s">
        <v>275</v>
      </c>
      <c r="F48" s="62" t="s">
        <v>66</v>
      </c>
      <c r="G48" s="70" t="s">
        <v>269</v>
      </c>
      <c r="H48" s="59" t="s">
        <v>276</v>
      </c>
      <c r="I48" s="83" t="s">
        <v>277</v>
      </c>
      <c r="J48" s="59"/>
      <c r="K48" s="83" t="s">
        <v>278</v>
      </c>
      <c r="L48" s="71" t="s">
        <v>70</v>
      </c>
      <c r="M48" s="72" t="s">
        <v>273</v>
      </c>
      <c r="N48" s="59" t="s">
        <v>193</v>
      </c>
    </row>
    <row r="49" spans="1:30" ht="46.5" x14ac:dyDescent="0.35">
      <c r="A49" s="62" t="s">
        <v>145</v>
      </c>
      <c r="B49" s="62" t="s">
        <v>279</v>
      </c>
      <c r="C49" s="62" t="s">
        <v>126</v>
      </c>
      <c r="D49" s="73" t="s">
        <v>134</v>
      </c>
      <c r="E49" s="59" t="s">
        <v>280</v>
      </c>
      <c r="F49" s="62" t="s">
        <v>79</v>
      </c>
      <c r="G49" s="62" t="s">
        <v>22</v>
      </c>
      <c r="H49" s="59" t="s">
        <v>281</v>
      </c>
      <c r="I49" s="59" t="s">
        <v>282</v>
      </c>
      <c r="J49" s="59"/>
      <c r="K49" s="72"/>
      <c r="L49" s="70" t="s">
        <v>102</v>
      </c>
      <c r="M49" s="69"/>
      <c r="N49" s="59"/>
    </row>
    <row r="50" spans="1:30" ht="93" x14ac:dyDescent="0.35">
      <c r="A50" s="62" t="s">
        <v>145</v>
      </c>
      <c r="B50" s="62" t="s">
        <v>283</v>
      </c>
      <c r="C50" s="62" t="s">
        <v>126</v>
      </c>
      <c r="D50" s="73" t="s">
        <v>134</v>
      </c>
      <c r="E50" s="59" t="s">
        <v>284</v>
      </c>
      <c r="F50" s="62" t="s">
        <v>79</v>
      </c>
      <c r="G50" s="62" t="s">
        <v>25</v>
      </c>
      <c r="H50" s="59" t="s">
        <v>285</v>
      </c>
      <c r="I50" s="59" t="s">
        <v>286</v>
      </c>
      <c r="J50" s="59" t="s">
        <v>287</v>
      </c>
      <c r="K50" s="72"/>
      <c r="L50" s="70" t="s">
        <v>102</v>
      </c>
      <c r="M50" s="69"/>
      <c r="N50" s="59" t="s">
        <v>193</v>
      </c>
    </row>
    <row r="51" spans="1:30" ht="46.5" x14ac:dyDescent="0.35">
      <c r="A51" s="62" t="s">
        <v>145</v>
      </c>
      <c r="B51" s="62" t="s">
        <v>288</v>
      </c>
      <c r="C51" s="62" t="s">
        <v>126</v>
      </c>
      <c r="D51" s="73" t="s">
        <v>134</v>
      </c>
      <c r="E51" s="59" t="s">
        <v>289</v>
      </c>
      <c r="F51" s="62" t="s">
        <v>66</v>
      </c>
      <c r="G51" s="62" t="s">
        <v>22</v>
      </c>
      <c r="H51" s="59" t="s">
        <v>290</v>
      </c>
      <c r="I51" s="59" t="s">
        <v>291</v>
      </c>
      <c r="J51" s="59"/>
      <c r="K51" s="72"/>
      <c r="L51" s="71" t="s">
        <v>70</v>
      </c>
      <c r="M51" s="59" t="s">
        <v>292</v>
      </c>
      <c r="N51" s="59" t="s">
        <v>193</v>
      </c>
    </row>
    <row r="52" spans="1:30" s="49" customFormat="1" ht="124" x14ac:dyDescent="0.35">
      <c r="A52" s="62" t="s">
        <v>145</v>
      </c>
      <c r="B52" s="76" t="s">
        <v>293</v>
      </c>
      <c r="C52" s="62" t="s">
        <v>126</v>
      </c>
      <c r="D52" s="73" t="s">
        <v>97</v>
      </c>
      <c r="E52" s="77" t="s">
        <v>294</v>
      </c>
      <c r="F52" s="62" t="s">
        <v>79</v>
      </c>
      <c r="G52" s="76" t="s">
        <v>37</v>
      </c>
      <c r="H52" s="77" t="s">
        <v>295</v>
      </c>
      <c r="I52" s="74" t="s">
        <v>296</v>
      </c>
      <c r="J52" s="60"/>
      <c r="K52" s="60"/>
      <c r="L52" s="70" t="s">
        <v>102</v>
      </c>
      <c r="M52" s="60"/>
      <c r="N52" s="77"/>
      <c r="O52" s="27"/>
      <c r="P52" s="27"/>
      <c r="Q52" s="27"/>
      <c r="R52" s="27"/>
      <c r="S52" s="27"/>
      <c r="T52" s="27"/>
      <c r="U52" s="27"/>
      <c r="V52" s="27"/>
      <c r="W52" s="27"/>
      <c r="X52" s="27"/>
      <c r="Y52" s="27"/>
      <c r="Z52" s="27"/>
      <c r="AA52" s="27"/>
      <c r="AB52" s="27"/>
      <c r="AC52" s="27"/>
      <c r="AD52" s="26"/>
    </row>
    <row r="53" spans="1:30" ht="46.5" x14ac:dyDescent="0.35">
      <c r="A53" s="62" t="s">
        <v>145</v>
      </c>
      <c r="B53" s="62" t="s">
        <v>297</v>
      </c>
      <c r="C53" s="62" t="s">
        <v>126</v>
      </c>
      <c r="D53" s="73" t="s">
        <v>64</v>
      </c>
      <c r="E53" s="60" t="s">
        <v>298</v>
      </c>
      <c r="F53" s="62" t="s">
        <v>66</v>
      </c>
      <c r="G53" s="62" t="s">
        <v>11</v>
      </c>
      <c r="H53" s="59" t="s">
        <v>299</v>
      </c>
      <c r="I53" s="59" t="s">
        <v>300</v>
      </c>
      <c r="J53" s="59"/>
      <c r="K53" s="59"/>
      <c r="L53" s="71" t="s">
        <v>70</v>
      </c>
      <c r="M53" s="59" t="s">
        <v>301</v>
      </c>
      <c r="N53" s="59" t="s">
        <v>193</v>
      </c>
    </row>
    <row r="54" spans="1:30" ht="62" x14ac:dyDescent="0.35">
      <c r="A54" s="62" t="s">
        <v>145</v>
      </c>
      <c r="B54" s="62" t="s">
        <v>302</v>
      </c>
      <c r="C54" s="62" t="s">
        <v>126</v>
      </c>
      <c r="D54" s="73" t="s">
        <v>64</v>
      </c>
      <c r="E54" s="60" t="s">
        <v>303</v>
      </c>
      <c r="F54" s="62" t="s">
        <v>66</v>
      </c>
      <c r="G54" s="62" t="s">
        <v>11</v>
      </c>
      <c r="H54" s="59" t="s">
        <v>304</v>
      </c>
      <c r="I54" s="59" t="s">
        <v>305</v>
      </c>
      <c r="J54" s="59"/>
      <c r="K54" s="59"/>
      <c r="L54" s="71" t="s">
        <v>70</v>
      </c>
      <c r="M54" s="59" t="s">
        <v>306</v>
      </c>
      <c r="N54" s="59" t="s">
        <v>193</v>
      </c>
    </row>
    <row r="55" spans="1:30" ht="46.5" x14ac:dyDescent="0.35">
      <c r="A55" s="62" t="s">
        <v>145</v>
      </c>
      <c r="B55" s="62" t="s">
        <v>307</v>
      </c>
      <c r="C55" s="62" t="s">
        <v>126</v>
      </c>
      <c r="D55" s="73" t="s">
        <v>64</v>
      </c>
      <c r="E55" s="60" t="s">
        <v>308</v>
      </c>
      <c r="F55" s="76" t="s">
        <v>79</v>
      </c>
      <c r="G55" s="62" t="s">
        <v>37</v>
      </c>
      <c r="H55" s="59" t="s">
        <v>309</v>
      </c>
      <c r="I55" s="59" t="s">
        <v>310</v>
      </c>
      <c r="J55" s="59"/>
      <c r="K55" s="59" t="s">
        <v>311</v>
      </c>
      <c r="L55" s="71" t="s">
        <v>102</v>
      </c>
      <c r="M55" s="59"/>
      <c r="N55" s="59" t="s">
        <v>193</v>
      </c>
    </row>
    <row r="56" spans="1:30" ht="93" x14ac:dyDescent="0.35">
      <c r="A56" s="62" t="s">
        <v>32</v>
      </c>
      <c r="B56" s="62" t="s">
        <v>312</v>
      </c>
      <c r="C56" s="62" t="s">
        <v>126</v>
      </c>
      <c r="D56" s="73" t="s">
        <v>97</v>
      </c>
      <c r="E56" s="59" t="s">
        <v>313</v>
      </c>
      <c r="F56" s="62" t="s">
        <v>79</v>
      </c>
      <c r="G56" s="62" t="s">
        <v>39</v>
      </c>
      <c r="H56" s="59" t="s">
        <v>314</v>
      </c>
      <c r="I56" s="59" t="s">
        <v>315</v>
      </c>
      <c r="J56" s="59" t="s">
        <v>316</v>
      </c>
      <c r="K56" s="59" t="s">
        <v>317</v>
      </c>
      <c r="L56" s="70" t="s">
        <v>102</v>
      </c>
      <c r="M56" s="59"/>
      <c r="N56" s="59"/>
    </row>
    <row r="57" spans="1:30" s="63" customFormat="1" ht="248" x14ac:dyDescent="0.35">
      <c r="A57" s="62" t="s">
        <v>145</v>
      </c>
      <c r="B57" s="62" t="s">
        <v>318</v>
      </c>
      <c r="C57" s="62" t="s">
        <v>126</v>
      </c>
      <c r="D57" s="73" t="s">
        <v>64</v>
      </c>
      <c r="E57" s="59" t="s">
        <v>164</v>
      </c>
      <c r="F57" s="62" t="s">
        <v>79</v>
      </c>
      <c r="G57" s="62" t="s">
        <v>37</v>
      </c>
      <c r="H57" s="59" t="s">
        <v>238</v>
      </c>
      <c r="I57" s="59" t="s">
        <v>319</v>
      </c>
      <c r="J57" s="59" t="s">
        <v>320</v>
      </c>
      <c r="K57" s="59" t="s">
        <v>168</v>
      </c>
      <c r="L57" s="70" t="s">
        <v>102</v>
      </c>
      <c r="M57" s="59"/>
      <c r="N57" s="59" t="s">
        <v>236</v>
      </c>
    </row>
    <row r="58" spans="1:30" s="63" customFormat="1" ht="124" x14ac:dyDescent="0.35">
      <c r="A58" s="62" t="s">
        <v>145</v>
      </c>
      <c r="B58" s="62" t="s">
        <v>321</v>
      </c>
      <c r="C58" s="62" t="s">
        <v>126</v>
      </c>
      <c r="D58" s="73" t="s">
        <v>64</v>
      </c>
      <c r="E58" s="59" t="s">
        <v>164</v>
      </c>
      <c r="F58" s="62" t="s">
        <v>79</v>
      </c>
      <c r="G58" s="62" t="s">
        <v>37</v>
      </c>
      <c r="H58" s="59" t="s">
        <v>242</v>
      </c>
      <c r="I58" s="59" t="s">
        <v>322</v>
      </c>
      <c r="J58" s="59"/>
      <c r="K58" s="72" t="s">
        <v>172</v>
      </c>
      <c r="L58" s="70" t="s">
        <v>102</v>
      </c>
      <c r="M58" s="69"/>
      <c r="N58" s="59" t="s">
        <v>236</v>
      </c>
    </row>
    <row r="59" spans="1:30" s="63" customFormat="1" ht="139.5" x14ac:dyDescent="0.35">
      <c r="A59" s="62" t="s">
        <v>145</v>
      </c>
      <c r="B59" s="62" t="s">
        <v>323</v>
      </c>
      <c r="C59" s="62" t="s">
        <v>126</v>
      </c>
      <c r="D59" s="73" t="s">
        <v>64</v>
      </c>
      <c r="E59" s="59" t="s">
        <v>164</v>
      </c>
      <c r="F59" s="62" t="s">
        <v>79</v>
      </c>
      <c r="G59" s="62" t="s">
        <v>37</v>
      </c>
      <c r="H59" s="59" t="s">
        <v>245</v>
      </c>
      <c r="I59" s="59" t="s">
        <v>324</v>
      </c>
      <c r="J59" s="59" t="s">
        <v>325</v>
      </c>
      <c r="K59" s="72" t="s">
        <v>326</v>
      </c>
      <c r="L59" s="70" t="s">
        <v>102</v>
      </c>
      <c r="M59" s="59"/>
      <c r="N59" s="59" t="s">
        <v>193</v>
      </c>
    </row>
    <row r="60" spans="1:30" s="63" customFormat="1" ht="203" x14ac:dyDescent="0.35">
      <c r="A60" s="62" t="s">
        <v>145</v>
      </c>
      <c r="B60" s="62" t="s">
        <v>327</v>
      </c>
      <c r="C60" s="78" t="s">
        <v>126</v>
      </c>
      <c r="D60" s="73" t="s">
        <v>64</v>
      </c>
      <c r="E60" s="79" t="s">
        <v>328</v>
      </c>
      <c r="F60" s="78" t="s">
        <v>79</v>
      </c>
      <c r="G60" s="78" t="s">
        <v>37</v>
      </c>
      <c r="H60" s="79" t="s">
        <v>329</v>
      </c>
      <c r="I60" s="80" t="s">
        <v>330</v>
      </c>
      <c r="J60" s="79" t="s">
        <v>331</v>
      </c>
      <c r="K60" s="79" t="s">
        <v>332</v>
      </c>
      <c r="L60" s="70" t="s">
        <v>102</v>
      </c>
      <c r="M60" s="59"/>
      <c r="N60" s="59"/>
    </row>
    <row r="61" spans="1:30" s="63" customFormat="1" ht="87" x14ac:dyDescent="0.35">
      <c r="A61" s="62" t="s">
        <v>145</v>
      </c>
      <c r="B61" s="62" t="s">
        <v>333</v>
      </c>
      <c r="C61" s="78" t="s">
        <v>126</v>
      </c>
      <c r="D61" s="73" t="s">
        <v>64</v>
      </c>
      <c r="E61" s="79" t="s">
        <v>334</v>
      </c>
      <c r="F61" s="78" t="s">
        <v>335</v>
      </c>
      <c r="G61" s="78" t="s">
        <v>37</v>
      </c>
      <c r="H61" s="79" t="s">
        <v>336</v>
      </c>
      <c r="I61" s="80" t="s">
        <v>337</v>
      </c>
      <c r="J61" s="59"/>
      <c r="K61" s="79" t="s">
        <v>332</v>
      </c>
      <c r="L61" s="70" t="s">
        <v>102</v>
      </c>
      <c r="M61" s="59"/>
      <c r="N61" s="59"/>
    </row>
    <row r="62" spans="1:30" s="63" customFormat="1" ht="101.5" x14ac:dyDescent="0.35">
      <c r="A62" s="62" t="s">
        <v>145</v>
      </c>
      <c r="B62" s="62" t="s">
        <v>338</v>
      </c>
      <c r="C62" s="78" t="s">
        <v>126</v>
      </c>
      <c r="D62" s="73" t="s">
        <v>64</v>
      </c>
      <c r="E62" s="79" t="s">
        <v>339</v>
      </c>
      <c r="F62" s="78" t="s">
        <v>79</v>
      </c>
      <c r="G62" s="78" t="s">
        <v>39</v>
      </c>
      <c r="H62" s="79" t="s">
        <v>340</v>
      </c>
      <c r="I62" s="80" t="s">
        <v>341</v>
      </c>
      <c r="J62" s="59"/>
      <c r="K62" s="79" t="s">
        <v>332</v>
      </c>
      <c r="L62" s="70" t="s">
        <v>102</v>
      </c>
      <c r="M62" s="59"/>
      <c r="N62" s="59"/>
    </row>
    <row r="63" spans="1:30" s="63" customFormat="1" ht="87" x14ac:dyDescent="0.35">
      <c r="A63" s="62" t="s">
        <v>145</v>
      </c>
      <c r="B63" s="62" t="s">
        <v>342</v>
      </c>
      <c r="C63" s="78" t="s">
        <v>126</v>
      </c>
      <c r="D63" s="73" t="s">
        <v>64</v>
      </c>
      <c r="E63" s="79" t="s">
        <v>343</v>
      </c>
      <c r="F63" s="78" t="s">
        <v>79</v>
      </c>
      <c r="G63" s="78" t="s">
        <v>39</v>
      </c>
      <c r="H63" s="79" t="s">
        <v>344</v>
      </c>
      <c r="I63" s="80" t="s">
        <v>345</v>
      </c>
      <c r="J63" s="59"/>
      <c r="K63" s="79" t="s">
        <v>332</v>
      </c>
      <c r="L63" s="70" t="s">
        <v>102</v>
      </c>
      <c r="M63" s="59"/>
      <c r="N63" s="59"/>
    </row>
    <row r="64" spans="1:30" s="63" customFormat="1" ht="72.5" x14ac:dyDescent="0.35">
      <c r="A64" s="62" t="s">
        <v>145</v>
      </c>
      <c r="B64" s="62" t="s">
        <v>346</v>
      </c>
      <c r="C64" s="78" t="s">
        <v>126</v>
      </c>
      <c r="D64" s="73" t="s">
        <v>64</v>
      </c>
      <c r="E64" s="79" t="s">
        <v>347</v>
      </c>
      <c r="F64" s="78" t="s">
        <v>79</v>
      </c>
      <c r="G64" s="78" t="s">
        <v>39</v>
      </c>
      <c r="H64" s="79" t="s">
        <v>348</v>
      </c>
      <c r="I64" s="80" t="s">
        <v>349</v>
      </c>
      <c r="J64" s="59"/>
      <c r="K64" s="79" t="s">
        <v>332</v>
      </c>
      <c r="L64" s="70" t="s">
        <v>102</v>
      </c>
      <c r="M64" s="59"/>
      <c r="N64" s="59"/>
    </row>
    <row r="65" spans="1:30" s="63" customFormat="1" ht="101.5" x14ac:dyDescent="0.35">
      <c r="A65" s="62" t="s">
        <v>145</v>
      </c>
      <c r="B65" s="62" t="s">
        <v>350</v>
      </c>
      <c r="C65" s="78" t="s">
        <v>126</v>
      </c>
      <c r="D65" s="73" t="s">
        <v>64</v>
      </c>
      <c r="E65" s="79" t="s">
        <v>351</v>
      </c>
      <c r="F65" s="78" t="s">
        <v>79</v>
      </c>
      <c r="G65" s="78" t="s">
        <v>39</v>
      </c>
      <c r="H65" s="79" t="s">
        <v>352</v>
      </c>
      <c r="I65" s="80" t="s">
        <v>353</v>
      </c>
      <c r="J65" s="59"/>
      <c r="K65" s="79" t="s">
        <v>332</v>
      </c>
      <c r="L65" s="70" t="s">
        <v>102</v>
      </c>
      <c r="M65" s="59"/>
      <c r="N65" s="59"/>
    </row>
    <row r="66" spans="1:30" s="63" customFormat="1" ht="87" x14ac:dyDescent="0.35">
      <c r="A66" s="62" t="s">
        <v>145</v>
      </c>
      <c r="B66" s="62" t="s">
        <v>354</v>
      </c>
      <c r="C66" s="78" t="s">
        <v>126</v>
      </c>
      <c r="D66" s="73" t="s">
        <v>64</v>
      </c>
      <c r="E66" s="79" t="s">
        <v>355</v>
      </c>
      <c r="F66" s="78" t="s">
        <v>79</v>
      </c>
      <c r="G66" s="78" t="s">
        <v>39</v>
      </c>
      <c r="H66" s="79" t="s">
        <v>355</v>
      </c>
      <c r="I66" s="79" t="s">
        <v>356</v>
      </c>
      <c r="J66" s="59"/>
      <c r="K66" s="79" t="s">
        <v>332</v>
      </c>
      <c r="L66" s="70" t="s">
        <v>102</v>
      </c>
      <c r="M66" s="59"/>
      <c r="N66" s="59"/>
      <c r="O66" s="82"/>
      <c r="P66" s="82"/>
      <c r="Q66" s="82"/>
      <c r="R66" s="82"/>
      <c r="S66" s="82"/>
      <c r="T66" s="82"/>
      <c r="U66" s="82"/>
      <c r="V66" s="82"/>
      <c r="W66" s="82"/>
      <c r="X66" s="82"/>
      <c r="Y66" s="82"/>
      <c r="Z66" s="82"/>
      <c r="AA66" s="82"/>
      <c r="AB66" s="82"/>
      <c r="AC66" s="82"/>
      <c r="AD66" s="82"/>
    </row>
    <row r="67" spans="1:30" s="63" customFormat="1" ht="87" x14ac:dyDescent="0.35">
      <c r="A67" s="62" t="s">
        <v>145</v>
      </c>
      <c r="B67" s="62" t="s">
        <v>357</v>
      </c>
      <c r="C67" s="78" t="s">
        <v>126</v>
      </c>
      <c r="D67" s="73" t="s">
        <v>64</v>
      </c>
      <c r="E67" s="79" t="s">
        <v>358</v>
      </c>
      <c r="F67" s="78" t="s">
        <v>79</v>
      </c>
      <c r="G67" s="78" t="s">
        <v>39</v>
      </c>
      <c r="H67" s="79" t="s">
        <v>358</v>
      </c>
      <c r="I67" s="79" t="s">
        <v>356</v>
      </c>
      <c r="J67" s="59"/>
      <c r="K67" s="79" t="s">
        <v>332</v>
      </c>
      <c r="L67" s="70" t="s">
        <v>102</v>
      </c>
      <c r="M67" s="59"/>
      <c r="N67" s="59"/>
    </row>
    <row r="68" spans="1:30" ht="15.5" x14ac:dyDescent="0.35"/>
    <row r="69" spans="1:30" ht="15.5" x14ac:dyDescent="0.35"/>
  </sheetData>
  <sheetProtection algorithmName="SHA-512" hashValue="HAVbGrzUp3uPFxcCZj8XtJDpAbeIJMBhhIjtY/T60gF+p0zYmszbafhJucHkoApbrUiu9K9eoQA4ueS95fWF6g==" saltValue="WzYmvK24V1Iy1Qf0m+pYdg==" spinCount="100000" sheet="1" objects="1" scenarios="1"/>
  <autoFilter ref="A2:N67" xr:uid="{00000000-0001-0000-0200-000000000000}">
    <filterColumn colId="2">
      <filters>
        <filter val="MŠVVaM"/>
      </filters>
    </filterColumn>
  </autoFilter>
  <pageMargins left="0.25" right="0.25" top="0.75" bottom="0.75" header="0.3" footer="0.3"/>
  <pageSetup paperSize="8" scale="3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Zoznamy!$C$2:$C$19</xm:f>
          </x14:formula1>
          <xm:sqref>G52:G53 G55:G59 G25:G50 G3:G14 G15:G23</xm:sqref>
        </x14:dataValidation>
        <x14:dataValidation type="list" allowBlank="1" showInputMessage="1" showErrorMessage="1" xr:uid="{00000000-0002-0000-0200-000002000000}">
          <x14:formula1>
            <xm:f>'C:\Users\barbora.balazova\OneDrive - Ministerstvo školstva, vedy, výskumu a športu SR\Pracovná plocha\NOW\[Implementačný plán ŽS11_22032024_draft_0.1_doplneneBBv2.xlsx]Zoznamy'!#REF!</xm:f>
          </x14:formula1>
          <xm:sqref>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8"/>
  <sheetViews>
    <sheetView tabSelected="1" topLeftCell="C1" zoomScaleNormal="100" workbookViewId="0">
      <selection activeCell="I2" sqref="I2"/>
    </sheetView>
  </sheetViews>
  <sheetFormatPr defaultColWidth="9.1796875" defaultRowHeight="15.5" x14ac:dyDescent="0.35"/>
  <cols>
    <col min="1" max="1" width="37.54296875" style="44" bestFit="1" customWidth="1"/>
    <col min="2" max="2" width="30.453125" style="45" customWidth="1"/>
    <col min="3" max="3" width="23" style="46" customWidth="1"/>
    <col min="4" max="4" width="38.1796875" style="43" customWidth="1"/>
    <col min="5" max="5" width="16.1796875" style="47" customWidth="1"/>
    <col min="6" max="6" width="17.453125" style="43" customWidth="1"/>
    <col min="7" max="7" width="53" style="48" customWidth="1"/>
    <col min="8" max="8" width="12.54296875" style="47" customWidth="1"/>
    <col min="9" max="9" width="22.453125" style="47" customWidth="1"/>
    <col min="10" max="14" width="15.1796875" style="47" bestFit="1" customWidth="1"/>
    <col min="15" max="16384" width="9.1796875" style="43"/>
  </cols>
  <sheetData>
    <row r="1" spans="1:14" s="50" customFormat="1" ht="31" x14ac:dyDescent="0.35">
      <c r="A1" s="41" t="s">
        <v>359</v>
      </c>
      <c r="B1" s="42" t="s">
        <v>360</v>
      </c>
      <c r="C1" s="42" t="s">
        <v>361</v>
      </c>
      <c r="D1" s="42" t="s">
        <v>362</v>
      </c>
      <c r="E1" s="42" t="s">
        <v>363</v>
      </c>
      <c r="F1" s="42" t="s">
        <v>49</v>
      </c>
      <c r="G1" s="42" t="s">
        <v>54</v>
      </c>
      <c r="H1" s="42" t="s">
        <v>364</v>
      </c>
      <c r="I1" s="42" t="s">
        <v>365</v>
      </c>
      <c r="J1" s="42" t="s">
        <v>142</v>
      </c>
      <c r="K1" s="42" t="s">
        <v>70</v>
      </c>
      <c r="L1" s="42" t="s">
        <v>366</v>
      </c>
      <c r="M1" s="42" t="s">
        <v>84</v>
      </c>
      <c r="N1" s="42" t="s">
        <v>102</v>
      </c>
    </row>
    <row r="2" spans="1:14" ht="31" customHeight="1" x14ac:dyDescent="0.35">
      <c r="A2" s="106" t="s">
        <v>367</v>
      </c>
      <c r="B2" s="106" t="s">
        <v>368</v>
      </c>
      <c r="C2" s="52" t="s">
        <v>369</v>
      </c>
      <c r="D2" s="53" t="str">
        <f>VLOOKUP(Roadmapa!$F2,'Implementacny plan ŽS 11'!$B:$L,3,FALSE)</f>
        <v>ŽS11_01_Prijímanie do MŠ</v>
      </c>
      <c r="E2" s="54" t="str">
        <f>VLOOKUP(Roadmapa!$F2,'Implementacny plan ŽS 11'!$B:$L,2,FALSE)</f>
        <v>MŠVVaM</v>
      </c>
      <c r="F2" s="93" t="s">
        <v>297</v>
      </c>
      <c r="G2" s="53" t="str">
        <f>VLOOKUP(Roadmapa!$F2,'Implementacny plan ŽS 11'!$B:$L,7,FALSE)</f>
        <v>Predvypĺňanie formulárov</v>
      </c>
      <c r="H2" s="54" t="str">
        <f>VLOOKUP(Roadmapa!$F2,'Implementacny plan ŽS 11'!$B:$L,11,FALSE)</f>
        <v>Q2/2025</v>
      </c>
      <c r="I2" s="54" t="str">
        <f>VLOOKUP(Roadmapa!$F2,'Implementacny plan ŽS 11'!$B:$L,5,FALSE)</f>
        <v>Áno</v>
      </c>
      <c r="J2" s="55" t="str">
        <f>IF(SUBSTITUTE($H2,"/","")=SUBSTITUTE(J$1,"/",""),$F2,"")</f>
        <v/>
      </c>
      <c r="K2" s="56" t="str">
        <f t="shared" ref="K2:N23" si="0">IF(SUBSTITUTE($H2,"/","")=SUBSTITUTE(K$1,"/",""),$F2,"")</f>
        <v>ŽS11_BP_71</v>
      </c>
      <c r="L2" s="55" t="str">
        <f t="shared" si="0"/>
        <v/>
      </c>
      <c r="M2" s="55" t="str">
        <f t="shared" si="0"/>
        <v/>
      </c>
      <c r="N2" s="55" t="str">
        <f t="shared" si="0"/>
        <v/>
      </c>
    </row>
    <row r="3" spans="1:14" x14ac:dyDescent="0.35">
      <c r="A3" s="107"/>
      <c r="B3" s="108"/>
      <c r="C3" s="57" t="s">
        <v>370</v>
      </c>
      <c r="D3" s="53" t="str">
        <f>VLOOKUP(Roadmapa!$F3,'Implementacny plan ŽS 11'!$B:$L,3,FALSE)</f>
        <v>ŽS11_01_Prijímanie do MŠ</v>
      </c>
      <c r="E3" s="54" t="str">
        <f>VLOOKUP(Roadmapa!$F3,'Implementacny plan ŽS 11'!$B:$L,2,FALSE)</f>
        <v>MŠVVaM</v>
      </c>
      <c r="F3" s="94" t="s">
        <v>333</v>
      </c>
      <c r="G3" s="53" t="str">
        <f>VLOOKUP(Roadmapa!$F3,'Implementacny plan ŽS 11'!$B:$L,7,FALSE)</f>
        <v>Rozvoj registra školských obvodov (Proaktívna služba)</v>
      </c>
      <c r="H3" s="54" t="str">
        <f>VLOOKUP(Roadmapa!$F3,'Implementacny plan ŽS 11'!$B:$L,11,FALSE)</f>
        <v>Q1/2026</v>
      </c>
      <c r="I3" s="54" t="str">
        <f>VLOOKUP(Roadmapa!$F3,'Implementacny plan ŽS 11'!$B:$L,5,FALSE)</f>
        <v>nie</v>
      </c>
      <c r="J3" s="55" t="str">
        <f>IF(SUBSTITUTE($H3,"/","")=SUBSTITUTE(J$1,"/",""),$F3,"")</f>
        <v/>
      </c>
      <c r="K3" s="91" t="str">
        <f>IF(SUBSTITUTE($H3,"/","")=SUBSTITUTE(K$1,"/",""),$F3,"")</f>
        <v/>
      </c>
      <c r="L3" s="55" t="str">
        <f>IF(SUBSTITUTE($H3,"/","")=SUBSTITUTE(L$1,"/",""),$F3,"")</f>
        <v/>
      </c>
      <c r="M3" s="55" t="str">
        <f>IF(SUBSTITUTE($H3,"/","")=SUBSTITUTE(M$1,"/",""),$F3,"")</f>
        <v/>
      </c>
      <c r="N3" s="56" t="str">
        <f>IF(SUBSTITUTE($H3,"/","")=SUBSTITUTE(N$1,"/",""),$F3,"")</f>
        <v>ŽS11_BP_84</v>
      </c>
    </row>
    <row r="4" spans="1:14" ht="46.5" x14ac:dyDescent="0.35">
      <c r="A4" s="107"/>
      <c r="B4" s="106" t="s">
        <v>371</v>
      </c>
      <c r="C4" s="52" t="s">
        <v>369</v>
      </c>
      <c r="D4" s="53" t="str">
        <f>VLOOKUP(Roadmapa!$F4,'Implementacny plan ŽS 11'!$B:$L,3,FALSE)</f>
        <v>ŽS11_02_Doručenie lekárskeho potvrdenia predškolskému zariadeniu</v>
      </c>
      <c r="E4" s="54" t="str">
        <f>VLOOKUP(Roadmapa!$F4,'Implementacny plan ŽS 11'!$B:$L,2,FALSE)</f>
        <v>NCZI</v>
      </c>
      <c r="F4" s="93" t="s">
        <v>108</v>
      </c>
      <c r="G4" s="53" t="str">
        <f>VLOOKUP(Roadmapa!$F4,'Implementacny plan ŽS 11'!$B:$L,7,FALSE)</f>
        <v>Doplnenie služieb a rozšírenie rozsahu dát zapisovaných do eZdravia (ADL schém) o potvrdenia na vyžiadanie (ospravedlnenky)</v>
      </c>
      <c r="H4" s="54" t="str">
        <f>VLOOKUP(Roadmapa!$F4,'Implementacny plan ŽS 11'!$B:$L,11,FALSE)</f>
        <v>Q1/2026</v>
      </c>
      <c r="I4" s="54" t="str">
        <f>VLOOKUP(Roadmapa!$F4,'Implementacny plan ŽS 11'!$B:$L,5,FALSE)</f>
        <v>Nie</v>
      </c>
      <c r="J4" s="55" t="str">
        <f t="shared" ref="J4:J23" si="1">IF(SUBSTITUTE($H4,"/","")=SUBSTITUTE(J$1,"/",""),$F4,"")</f>
        <v/>
      </c>
      <c r="K4" s="55" t="str">
        <f t="shared" si="0"/>
        <v/>
      </c>
      <c r="L4" s="55" t="str">
        <f t="shared" si="0"/>
        <v/>
      </c>
      <c r="M4" s="55" t="str">
        <f t="shared" si="0"/>
        <v/>
      </c>
      <c r="N4" s="56" t="str">
        <f t="shared" si="0"/>
        <v>ŽS11_BP_09</v>
      </c>
    </row>
    <row r="5" spans="1:14" ht="46.5" x14ac:dyDescent="0.35">
      <c r="A5" s="107"/>
      <c r="B5" s="107"/>
      <c r="C5" s="52" t="s">
        <v>372</v>
      </c>
      <c r="D5" s="53" t="str">
        <f>VLOOKUP(Roadmapa!$F5,'Implementacny plan ŽS 11'!$B:$L,3,FALSE)</f>
        <v>ŽS11_02_Doručenie lekárskeho potvrdenia predškolskému zariadeniu</v>
      </c>
      <c r="E5" s="54" t="str">
        <f>VLOOKUP(Roadmapa!$F5,'Implementacny plan ŽS 11'!$B:$L,2,FALSE)</f>
        <v>NCZI</v>
      </c>
      <c r="F5" s="93" t="s">
        <v>121</v>
      </c>
      <c r="G5" s="53" t="str">
        <f>VLOOKUP(Roadmapa!$F5,'Implementacny plan ŽS 11'!$B:$L,7,FALSE)</f>
        <v>Doplnenie služieb a rozšírenie rozsahu dát zapisovaných do eZdravia (ADL schém) o potvrdení o zdravotnej spôsobilosti (žiadosť o prijatie)</v>
      </c>
      <c r="H5" s="54" t="str">
        <f>VLOOKUP(Roadmapa!$F5,'Implementacny plan ŽS 11'!$B:$L,11,FALSE)</f>
        <v>Q1/2026</v>
      </c>
      <c r="I5" s="54" t="str">
        <f>VLOOKUP(Roadmapa!$F5,'Implementacny plan ŽS 11'!$B:$L,5,FALSE)</f>
        <v>Nie</v>
      </c>
      <c r="J5" s="55" t="str">
        <f t="shared" si="1"/>
        <v/>
      </c>
      <c r="K5" s="55" t="str">
        <f t="shared" si="0"/>
        <v/>
      </c>
      <c r="L5" s="55" t="str">
        <f t="shared" si="0"/>
        <v/>
      </c>
      <c r="M5" s="55" t="str">
        <f t="shared" si="0"/>
        <v/>
      </c>
      <c r="N5" s="56" t="str">
        <f t="shared" si="0"/>
        <v>ŽS11_BP_12</v>
      </c>
    </row>
    <row r="6" spans="1:14" ht="31" x14ac:dyDescent="0.35">
      <c r="A6" s="107"/>
      <c r="B6" s="107"/>
      <c r="C6" s="52" t="s">
        <v>373</v>
      </c>
      <c r="D6" s="53" t="str">
        <f>VLOOKUP(Roadmapa!$F6,'Implementacny plan ŽS 11'!$B:$L,3,FALSE)</f>
        <v>ŽS11_01_Prijímanie do MŠ</v>
      </c>
      <c r="E6" s="54" t="str">
        <f>VLOOKUP(Roadmapa!$F6,'Implementacny plan ŽS 11'!$B:$L,2,FALSE)</f>
        <v>MŠVVaM</v>
      </c>
      <c r="F6" s="93" t="s">
        <v>163</v>
      </c>
      <c r="G6" s="53" t="str">
        <f>VLOOKUP(Roadmapa!$F6,'Implementacny plan ŽS 11'!$B:$L,7,FALSE)</f>
        <v>Úprava IS v súvislosti s podaním elektronickej žiadosti o prijatie do MŠ (občan)</v>
      </c>
      <c r="H6" s="54" t="str">
        <f>VLOOKUP(Roadmapa!$F6,'Implementacny plan ŽS 11'!$B:$L,11,FALSE)</f>
        <v>Q2/2025</v>
      </c>
      <c r="I6" s="54" t="str">
        <f>VLOOKUP(Roadmapa!$F6,'Implementacny plan ŽS 11'!$B:$L,5,FALSE)</f>
        <v>Áno</v>
      </c>
      <c r="J6" s="55" t="str">
        <f t="shared" si="1"/>
        <v/>
      </c>
      <c r="K6" s="56" t="str">
        <f t="shared" si="0"/>
        <v>ŽS11_BP_22</v>
      </c>
      <c r="L6" s="55" t="str">
        <f t="shared" si="0"/>
        <v/>
      </c>
      <c r="M6" s="55" t="str">
        <f t="shared" si="0"/>
        <v/>
      </c>
      <c r="N6" s="55" t="str">
        <f t="shared" si="0"/>
        <v/>
      </c>
    </row>
    <row r="7" spans="1:14" ht="31" x14ac:dyDescent="0.35">
      <c r="A7" s="107"/>
      <c r="B7" s="107"/>
      <c r="C7" s="57" t="s">
        <v>370</v>
      </c>
      <c r="D7" s="53" t="str">
        <f>VLOOKUP(Roadmapa!$F7,'Implementacny plan ŽS 11'!$B:$L,3,FALSE)</f>
        <v>ŽS11_01_Prijímanie do MŠ</v>
      </c>
      <c r="E7" s="54" t="str">
        <f>VLOOKUP(Roadmapa!$F7,'Implementacny plan ŽS 11'!$B:$L,2,FALSE)</f>
        <v>MŠVVaM</v>
      </c>
      <c r="F7" s="95" t="s">
        <v>169</v>
      </c>
      <c r="G7" s="53" t="str">
        <f>VLOOKUP(Roadmapa!$F7,'Implementacny plan ŽS 11'!$B:$L,7,FALSE)</f>
        <v>Úprava IS v súvislosti s podaním elektronickej žiadosti o prijatie do MŠ (škola)</v>
      </c>
      <c r="H7" s="54" t="str">
        <f>VLOOKUP(Roadmapa!$F7,'Implementacny plan ŽS 11'!$B:$L,11,FALSE)</f>
        <v>Q2/2025</v>
      </c>
      <c r="I7" s="54" t="str">
        <f>VLOOKUP(Roadmapa!$F7,'Implementacny plan ŽS 11'!$B:$L,5,FALSE)</f>
        <v>Áno</v>
      </c>
      <c r="J7" s="55" t="str">
        <f t="shared" si="1"/>
        <v/>
      </c>
      <c r="K7" s="56" t="str">
        <f t="shared" si="0"/>
        <v>ŽS11_BP_23</v>
      </c>
      <c r="L7" s="55" t="str">
        <f t="shared" si="0"/>
        <v/>
      </c>
      <c r="M7" s="55" t="str">
        <f t="shared" si="0"/>
        <v/>
      </c>
      <c r="N7" s="55" t="str">
        <f t="shared" si="0"/>
        <v/>
      </c>
    </row>
    <row r="8" spans="1:14" ht="31" x14ac:dyDescent="0.35">
      <c r="A8" s="107"/>
      <c r="B8" s="107"/>
      <c r="C8" s="52" t="s">
        <v>370</v>
      </c>
      <c r="D8" s="53" t="str">
        <f>VLOOKUP(Roadmapa!$F8,'Implementacny plan ŽS 11'!$B:$L,3,FALSE)</f>
        <v>ŽS11_01_Prijímanie do MŠ</v>
      </c>
      <c r="E8" s="54" t="str">
        <f>VLOOKUP(Roadmapa!$F8,'Implementacny plan ŽS 11'!$B:$L,2,FALSE)</f>
        <v>MŠVVaM</v>
      </c>
      <c r="F8" s="93" t="s">
        <v>209</v>
      </c>
      <c r="G8" s="53" t="str">
        <f>VLOOKUP(Roadmapa!$F8,'Implementacny plan ŽS 11'!$B:$L,7,FALSE)</f>
        <v>Úprava IS v súvislosti so  spracovaním dát a zobrazením potvrdenia od poskytovateľa zdravotnej starostlivosti</v>
      </c>
      <c r="H8" s="54" t="str">
        <f>VLOOKUP(Roadmapa!$F8,'Implementacny plan ŽS 11'!$B:$L,11,FALSE)</f>
        <v>Q1/2026</v>
      </c>
      <c r="I8" s="54" t="str">
        <f>VLOOKUP(Roadmapa!$F8,'Implementacny plan ŽS 11'!$B:$L,5,FALSE)</f>
        <v>Nie</v>
      </c>
      <c r="J8" s="55" t="str">
        <f t="shared" si="1"/>
        <v/>
      </c>
      <c r="K8" s="55" t="str">
        <f t="shared" si="0"/>
        <v/>
      </c>
      <c r="L8" s="55" t="str">
        <f t="shared" si="0"/>
        <v/>
      </c>
      <c r="M8" s="55" t="str">
        <f t="shared" si="0"/>
        <v/>
      </c>
      <c r="N8" s="56" t="str">
        <f t="shared" si="0"/>
        <v>ŽS11_BP_45</v>
      </c>
    </row>
    <row r="9" spans="1:14" ht="31" x14ac:dyDescent="0.35">
      <c r="A9" s="107"/>
      <c r="B9" s="107"/>
      <c r="C9" s="57" t="s">
        <v>370</v>
      </c>
      <c r="D9" s="53" t="str">
        <f>VLOOKUP(Roadmapa!$F9,'Implementacny plan ŽS 11'!$B:$L,3,FALSE)</f>
        <v>ŽS11_01_Prijímanie do MŠ</v>
      </c>
      <c r="E9" s="54" t="str">
        <f>VLOOKUP(Roadmapa!$F9,'Implementacny plan ŽS 11'!$B:$L,2,FALSE)</f>
        <v>MŠVVaM</v>
      </c>
      <c r="F9" s="95" t="s">
        <v>228</v>
      </c>
      <c r="G9" s="53" t="str">
        <f>VLOOKUP(Roadmapa!$F9,'Implementacny plan ŽS 11'!$B:$L,7,FALSE)</f>
        <v>Úprava IS v súvislosti s podaním elektronického odvolania (občan)</v>
      </c>
      <c r="H9" s="54" t="str">
        <f>VLOOKUP(Roadmapa!$F9,'Implementacny plan ŽS 11'!$B:$L,11,FALSE)</f>
        <v>Q1/2026</v>
      </c>
      <c r="I9" s="54" t="str">
        <f>VLOOKUP(Roadmapa!$F9,'Implementacny plan ŽS 11'!$B:$L,5,FALSE)</f>
        <v>Nie</v>
      </c>
      <c r="J9" s="55" t="str">
        <f t="shared" si="1"/>
        <v/>
      </c>
      <c r="K9" s="55" t="str">
        <f t="shared" si="0"/>
        <v/>
      </c>
      <c r="L9" s="55" t="str">
        <f t="shared" si="0"/>
        <v/>
      </c>
      <c r="M9" s="55" t="str">
        <f t="shared" si="0"/>
        <v/>
      </c>
      <c r="N9" s="56" t="str">
        <f t="shared" si="0"/>
        <v>ŽS11_BP_52</v>
      </c>
    </row>
    <row r="10" spans="1:14" ht="31" x14ac:dyDescent="0.35">
      <c r="A10" s="107"/>
      <c r="B10" s="107"/>
      <c r="C10" s="52" t="s">
        <v>370</v>
      </c>
      <c r="D10" s="53" t="str">
        <f>VLOOKUP(Roadmapa!$F10,'Implementacny plan ŽS 11'!$B:$L,3,FALSE)</f>
        <v>ŽS11_01_Prijímanie do MŠ</v>
      </c>
      <c r="E10" s="54" t="str">
        <f>VLOOKUP(Roadmapa!$F10,'Implementacny plan ŽS 11'!$B:$L,2,FALSE)</f>
        <v>MŠVVaM</v>
      </c>
      <c r="F10" s="93" t="s">
        <v>233</v>
      </c>
      <c r="G10" s="53" t="str">
        <f>VLOOKUP(Roadmapa!$F10,'Implementacny plan ŽS 11'!$B:$L,7,FALSE)</f>
        <v>Úprava IS v súvislosti s podaním elektronického odvolania (škola)</v>
      </c>
      <c r="H10" s="54" t="str">
        <f>VLOOKUP(Roadmapa!$F10,'Implementacny plan ŽS 11'!$B:$L,11,FALSE)</f>
        <v>Q1/2026</v>
      </c>
      <c r="I10" s="54" t="str">
        <f>VLOOKUP(Roadmapa!$F10,'Implementacny plan ŽS 11'!$B:$L,5,FALSE)</f>
        <v>Nie</v>
      </c>
      <c r="J10" s="55" t="str">
        <f t="shared" si="1"/>
        <v/>
      </c>
      <c r="K10" s="55" t="str">
        <f t="shared" si="0"/>
        <v/>
      </c>
      <c r="L10" s="55" t="str">
        <f t="shared" si="0"/>
        <v/>
      </c>
      <c r="M10" s="55" t="str">
        <f t="shared" si="0"/>
        <v/>
      </c>
      <c r="N10" s="56" t="str">
        <f t="shared" si="0"/>
        <v>ŽS11_BP_53</v>
      </c>
    </row>
    <row r="11" spans="1:14" ht="31" x14ac:dyDescent="0.35">
      <c r="A11" s="107"/>
      <c r="B11" s="107"/>
      <c r="C11" s="52" t="s">
        <v>370</v>
      </c>
      <c r="D11" s="53" t="str">
        <f>VLOOKUP(Roadmapa!$F11,'Implementacny plan ŽS 11'!$B:$L,3,FALSE)</f>
        <v>ŽS11_01_Prijímanie do MŠ</v>
      </c>
      <c r="E11" s="54" t="str">
        <f>VLOOKUP(Roadmapa!$F11,'Implementacny plan ŽS 11'!$B:$L,2,FALSE)</f>
        <v>MŠVVaM</v>
      </c>
      <c r="F11" s="93" t="s">
        <v>237</v>
      </c>
      <c r="G11" s="53" t="str">
        <f>VLOOKUP(Roadmapa!$F11,'Implementacny plan ŽS 11'!$B:$L,7,FALSE)</f>
        <v>Úprava IS v súvislosti s podaním elektronickej návratky (občan)</v>
      </c>
      <c r="H11" s="54" t="str">
        <f>VLOOKUP(Roadmapa!$F11,'Implementacny plan ŽS 11'!$B:$L,11,FALSE)</f>
        <v>Q2/2025</v>
      </c>
      <c r="I11" s="54" t="str">
        <f>VLOOKUP(Roadmapa!$F11,'Implementacny plan ŽS 11'!$B:$L,5,FALSE)</f>
        <v>Áno</v>
      </c>
      <c r="J11" s="55" t="str">
        <f t="shared" si="1"/>
        <v/>
      </c>
      <c r="K11" s="56" t="str">
        <f t="shared" si="0"/>
        <v>ŽS11_BP_56</v>
      </c>
      <c r="L11" s="55" t="str">
        <f t="shared" si="0"/>
        <v/>
      </c>
      <c r="M11" s="55" t="str">
        <f t="shared" si="0"/>
        <v/>
      </c>
      <c r="N11" s="55" t="str">
        <f t="shared" si="0"/>
        <v/>
      </c>
    </row>
    <row r="12" spans="1:14" ht="31" x14ac:dyDescent="0.35">
      <c r="A12" s="107"/>
      <c r="B12" s="107"/>
      <c r="C12" s="52" t="s">
        <v>370</v>
      </c>
      <c r="D12" s="53" t="str">
        <f>VLOOKUP(Roadmapa!$F12,'Implementacny plan ŽS 11'!$B:$L,3,FALSE)</f>
        <v>ŽS11_01_Prijímanie do MŠ</v>
      </c>
      <c r="E12" s="54" t="str">
        <f>VLOOKUP(Roadmapa!$F12,'Implementacny plan ŽS 11'!$B:$L,2,FALSE)</f>
        <v>MŠVVaM</v>
      </c>
      <c r="F12" s="94" t="s">
        <v>318</v>
      </c>
      <c r="G12" s="53" t="str">
        <f>VLOOKUP(Roadmapa!$F12,'Implementacny plan ŽS 11'!$B:$L,7,FALSE)</f>
        <v>Úprava IS v súvislosti s podaním elektronickej návratky (občan)</v>
      </c>
      <c r="H12" s="54" t="str">
        <f>VLOOKUP(Roadmapa!$F12,'Implementacny plan ŽS 11'!$B:$L,11,FALSE)</f>
        <v>Q1/2026</v>
      </c>
      <c r="I12" s="54" t="str">
        <f>VLOOKUP(Roadmapa!$F12,'Implementacny plan ŽS 11'!$B:$L,5,FALSE)</f>
        <v>Nie</v>
      </c>
      <c r="J12" s="55" t="str">
        <f t="shared" si="1"/>
        <v/>
      </c>
      <c r="K12" s="55" t="str">
        <f t="shared" si="0"/>
        <v/>
      </c>
      <c r="L12" s="55" t="str">
        <f t="shared" si="0"/>
        <v/>
      </c>
      <c r="M12" s="55" t="str">
        <f t="shared" si="0"/>
        <v/>
      </c>
      <c r="N12" s="56" t="str">
        <f t="shared" si="0"/>
        <v>ŽS11_BP_79</v>
      </c>
    </row>
    <row r="13" spans="1:14" ht="31" x14ac:dyDescent="0.35">
      <c r="A13" s="107"/>
      <c r="B13" s="107"/>
      <c r="C13" s="57" t="s">
        <v>370</v>
      </c>
      <c r="D13" s="53" t="str">
        <f>VLOOKUP(Roadmapa!$F13,'Implementacny plan ŽS 11'!$B:$L,3,FALSE)</f>
        <v>ŽS11_01_Prijímanie do MŠ</v>
      </c>
      <c r="E13" s="54" t="str">
        <f>VLOOKUP(Roadmapa!$F13,'Implementacny plan ŽS 11'!$B:$L,2,FALSE)</f>
        <v>MŠVVaM</v>
      </c>
      <c r="F13" s="95" t="s">
        <v>241</v>
      </c>
      <c r="G13" s="53" t="str">
        <f>VLOOKUP(Roadmapa!$F13,'Implementacny plan ŽS 11'!$B:$L,7,FALSE)</f>
        <v>Úprava IS v súvislosti s podaním elektronickej návratky (škola)</v>
      </c>
      <c r="H13" s="54" t="str">
        <f>VLOOKUP(Roadmapa!$F13,'Implementacny plan ŽS 11'!$B:$L,11,FALSE)</f>
        <v>Q2/2025</v>
      </c>
      <c r="I13" s="54" t="str">
        <f>VLOOKUP(Roadmapa!$F13,'Implementacny plan ŽS 11'!$B:$L,5,FALSE)</f>
        <v>Áno</v>
      </c>
      <c r="J13" s="55" t="str">
        <f t="shared" si="1"/>
        <v/>
      </c>
      <c r="K13" s="56" t="str">
        <f t="shared" si="0"/>
        <v>ŽS11_BP_57</v>
      </c>
      <c r="L13" s="55" t="str">
        <f t="shared" si="0"/>
        <v/>
      </c>
      <c r="M13" s="55" t="str">
        <f t="shared" si="0"/>
        <v/>
      </c>
      <c r="N13" s="55" t="str">
        <f t="shared" si="0"/>
        <v/>
      </c>
    </row>
    <row r="14" spans="1:14" ht="31" x14ac:dyDescent="0.35">
      <c r="A14" s="107"/>
      <c r="B14" s="107"/>
      <c r="C14" s="57" t="s">
        <v>370</v>
      </c>
      <c r="D14" s="53" t="str">
        <f>VLOOKUP(Roadmapa!$F14,'Implementacny plan ŽS 11'!$B:$L,3,FALSE)</f>
        <v>ŽS11_01_Prijímanie do MŠ</v>
      </c>
      <c r="E14" s="54" t="str">
        <f>VLOOKUP(Roadmapa!$F14,'Implementacny plan ŽS 11'!$B:$L,2,FALSE)</f>
        <v>MŠVVaM</v>
      </c>
      <c r="F14" s="94" t="s">
        <v>321</v>
      </c>
      <c r="G14" s="53" t="str">
        <f>VLOOKUP(Roadmapa!$F14,'Implementacny plan ŽS 11'!$B:$L,7,FALSE)</f>
        <v>Úprava IS v súvislosti s podaním elektronickej návratky (škola)</v>
      </c>
      <c r="H14" s="54" t="str">
        <f>VLOOKUP(Roadmapa!$F14,'Implementacny plan ŽS 11'!$B:$L,11,FALSE)</f>
        <v>Q1/2026</v>
      </c>
      <c r="I14" s="54" t="str">
        <f>VLOOKUP(Roadmapa!$F14,'Implementacny plan ŽS 11'!$B:$L,5,FALSE)</f>
        <v>Nie</v>
      </c>
      <c r="J14" s="55" t="str">
        <f t="shared" si="1"/>
        <v/>
      </c>
      <c r="K14" s="55" t="str">
        <f t="shared" si="0"/>
        <v/>
      </c>
      <c r="L14" s="55" t="str">
        <f t="shared" si="0"/>
        <v/>
      </c>
      <c r="M14" s="55" t="str">
        <f t="shared" si="0"/>
        <v/>
      </c>
      <c r="N14" s="56" t="str">
        <f t="shared" si="0"/>
        <v>ŽS11_BP_80</v>
      </c>
    </row>
    <row r="15" spans="1:14" ht="31" x14ac:dyDescent="0.35">
      <c r="A15" s="107"/>
      <c r="B15" s="107"/>
      <c r="C15" s="52" t="s">
        <v>369</v>
      </c>
      <c r="D15" s="53" t="str">
        <f>VLOOKUP(Roadmapa!$F15,'Implementacny plan ŽS 11'!$B:$L,3,FALSE)</f>
        <v>ŽS11_01_Prijímanie do MŠ</v>
      </c>
      <c r="E15" s="54" t="str">
        <f>VLOOKUP(Roadmapa!$F15,'Implementacny plan ŽS 11'!$B:$L,2,FALSE)</f>
        <v>MŠVVaM</v>
      </c>
      <c r="F15" s="93" t="s">
        <v>244</v>
      </c>
      <c r="G15" s="53" t="str">
        <f>VLOOKUP(Roadmapa!$F15,'Implementacny plan ŽS 11'!$B:$L,7,FALSE)</f>
        <v>Rozšírenie systému ePrihlášky - Admininistrácia prijatej žiadosti o prijatie do MŠ (admin modul)</v>
      </c>
      <c r="H15" s="54" t="str">
        <f>VLOOKUP(Roadmapa!$F15,'Implementacny plan ŽS 11'!$B:$L,11,FALSE)</f>
        <v>Q2/2025</v>
      </c>
      <c r="I15" s="54" t="str">
        <f>VLOOKUP(Roadmapa!$F15,'Implementacny plan ŽS 11'!$B:$L,5,FALSE)</f>
        <v>Áno</v>
      </c>
      <c r="J15" s="55" t="str">
        <f t="shared" si="1"/>
        <v/>
      </c>
      <c r="K15" s="56" t="str">
        <f t="shared" si="0"/>
        <v>ŽS11_BP_58</v>
      </c>
      <c r="L15" s="55" t="str">
        <f t="shared" si="0"/>
        <v/>
      </c>
      <c r="M15" s="55" t="str">
        <f t="shared" si="0"/>
        <v/>
      </c>
      <c r="N15" s="55" t="str">
        <f t="shared" si="0"/>
        <v/>
      </c>
    </row>
    <row r="16" spans="1:14" ht="31" x14ac:dyDescent="0.35">
      <c r="A16" s="107"/>
      <c r="B16" s="107"/>
      <c r="C16" s="52" t="s">
        <v>369</v>
      </c>
      <c r="D16" s="53" t="str">
        <f>VLOOKUP(Roadmapa!$F16,'Implementacny plan ŽS 11'!$B:$L,3,FALSE)</f>
        <v>ŽS11_01_Prijímanie do MŠ</v>
      </c>
      <c r="E16" s="54" t="str">
        <f>VLOOKUP(Roadmapa!$F16,'Implementacny plan ŽS 11'!$B:$L,2,FALSE)</f>
        <v>MŠVVaM</v>
      </c>
      <c r="F16" s="94" t="s">
        <v>323</v>
      </c>
      <c r="G16" s="53" t="str">
        <f>VLOOKUP(Roadmapa!$F16,'Implementacny plan ŽS 11'!$B:$L,7,FALSE)</f>
        <v>Rozšírenie systému ePrihlášky - Admininistrácia prijatej žiadosti o prijatie do MŠ (admin modul)</v>
      </c>
      <c r="H16" s="54" t="str">
        <f>VLOOKUP(Roadmapa!$F16,'Implementacny plan ŽS 11'!$B:$L,11,FALSE)</f>
        <v>Q1/2026</v>
      </c>
      <c r="I16" s="54" t="str">
        <f>VLOOKUP(Roadmapa!$F16,'Implementacny plan ŽS 11'!$B:$L,5,FALSE)</f>
        <v>Nie</v>
      </c>
      <c r="J16" s="55" t="str">
        <f t="shared" si="1"/>
        <v/>
      </c>
      <c r="K16" s="55" t="str">
        <f t="shared" si="0"/>
        <v/>
      </c>
      <c r="L16" s="55" t="str">
        <f t="shared" si="0"/>
        <v/>
      </c>
      <c r="M16" s="55" t="str">
        <f t="shared" si="0"/>
        <v/>
      </c>
      <c r="N16" s="56" t="str">
        <f t="shared" si="0"/>
        <v>ŽS11_BP_81</v>
      </c>
    </row>
    <row r="17" spans="1:15" ht="31" x14ac:dyDescent="0.35">
      <c r="A17" s="107"/>
      <c r="B17" s="107"/>
      <c r="C17" s="52" t="s">
        <v>369</v>
      </c>
      <c r="D17" s="53" t="str">
        <f>VLOOKUP(Roadmapa!$F17,'Implementacny plan ŽS 11'!$B:$L,3,FALSE)</f>
        <v>ŽS11_01_Prijímanie do MŠ</v>
      </c>
      <c r="E17" s="54" t="str">
        <f>VLOOKUP(Roadmapa!$F17,'Implementacny plan ŽS 11'!$B:$L,2,FALSE)</f>
        <v>MŠVVaM</v>
      </c>
      <c r="F17" s="93" t="s">
        <v>248</v>
      </c>
      <c r="G17" s="53" t="str">
        <f>VLOOKUP(Roadmapa!$F17,'Implementacny plan ŽS 11'!$B:$L,7,FALSE)</f>
        <v>Rozšírenie systému ePrihlášky - Admin modul žiadostí o prijatie do MŠ pre MŠVVaM</v>
      </c>
      <c r="H17" s="54" t="str">
        <f>VLOOKUP(Roadmapa!$F17,'Implementacny plan ŽS 11'!$B:$L,11,FALSE)</f>
        <v>Q1/2026</v>
      </c>
      <c r="I17" s="54" t="str">
        <f>VLOOKUP(Roadmapa!$F17,'Implementacny plan ŽS 11'!$B:$L,5,FALSE)</f>
        <v>Nie</v>
      </c>
      <c r="J17" s="55" t="str">
        <f t="shared" si="1"/>
        <v/>
      </c>
      <c r="K17" s="55" t="str">
        <f t="shared" si="0"/>
        <v/>
      </c>
      <c r="L17" s="55" t="str">
        <f t="shared" si="0"/>
        <v/>
      </c>
      <c r="M17" s="55" t="str">
        <f t="shared" si="0"/>
        <v/>
      </c>
      <c r="N17" s="56" t="str">
        <f t="shared" si="0"/>
        <v>ŽS11_BP_59</v>
      </c>
      <c r="O17" s="81" t="str">
        <f>IF(SUBSTITUTE($H17,"/","")=SUBSTITUTE(O$1,"/",""),$F17,"")</f>
        <v/>
      </c>
    </row>
    <row r="18" spans="1:15" ht="31" x14ac:dyDescent="0.35">
      <c r="A18" s="107"/>
      <c r="B18" s="107"/>
      <c r="C18" s="52" t="s">
        <v>369</v>
      </c>
      <c r="D18" s="53" t="str">
        <f>VLOOKUP(Roadmapa!$F18,'Implementacny plan ŽS 11'!$B:$L,3,FALSE)</f>
        <v>ŽS11_01_Prijímanie do MŠ</v>
      </c>
      <c r="E18" s="54" t="str">
        <f>VLOOKUP(Roadmapa!$F18,'Implementacny plan ŽS 11'!$B:$L,2,FALSE)</f>
        <v>MŠVVaM</v>
      </c>
      <c r="F18" s="93" t="s">
        <v>354</v>
      </c>
      <c r="G18" s="53" t="str">
        <f>VLOOKUP(Roadmapa!$F18,'Implementacny plan ŽS 11'!$B:$L,7,FALSE)</f>
        <v>Optimalizácia a úprava ePrihlášok na materské školy a procesu na základe doterajšej praxe - Občan</v>
      </c>
      <c r="H18" s="54" t="str">
        <f>VLOOKUP(Roadmapa!$F18,'Implementacny plan ŽS 11'!$B:$L,11,FALSE)</f>
        <v>Q1/2026</v>
      </c>
      <c r="I18" s="54" t="str">
        <f>VLOOKUP(Roadmapa!$F18,'Implementacny plan ŽS 11'!$B:$L,5,FALSE)</f>
        <v>Nie</v>
      </c>
      <c r="J18" s="55" t="str">
        <f t="shared" ref="J18:N19" si="2">IF(SUBSTITUTE($H18,"/","")=SUBSTITUTE(J$1,"/",""),$F18,"")</f>
        <v/>
      </c>
      <c r="K18" s="55" t="str">
        <f t="shared" si="2"/>
        <v/>
      </c>
      <c r="L18" s="55" t="str">
        <f t="shared" si="2"/>
        <v/>
      </c>
      <c r="M18" s="55" t="str">
        <f t="shared" si="2"/>
        <v/>
      </c>
      <c r="N18" s="56" t="str">
        <f t="shared" si="2"/>
        <v>ŽS11_BP_91</v>
      </c>
      <c r="O18" s="84"/>
    </row>
    <row r="19" spans="1:15" ht="31" x14ac:dyDescent="0.35">
      <c r="A19" s="107"/>
      <c r="B19" s="107"/>
      <c r="C19" s="52" t="s">
        <v>369</v>
      </c>
      <c r="D19" s="53" t="str">
        <f>VLOOKUP(Roadmapa!$F19,'Implementacny plan ŽS 11'!$B:$L,3,FALSE)</f>
        <v>ŽS11_01_Prijímanie do MŠ</v>
      </c>
      <c r="E19" s="54" t="str">
        <f>VLOOKUP(Roadmapa!$F19,'Implementacny plan ŽS 11'!$B:$L,2,FALSE)</f>
        <v>MŠVVaM</v>
      </c>
      <c r="F19" s="93" t="s">
        <v>357</v>
      </c>
      <c r="G19" s="53" t="str">
        <f>VLOOKUP(Roadmapa!$F19,'Implementacny plan ŽS 11'!$B:$L,7,FALSE)</f>
        <v>Optimalizácia a úprava ePrihlášok na materské školy a procesu na základe doterajšej praxe - Riaditeľ</v>
      </c>
      <c r="H19" s="54" t="str">
        <f>VLOOKUP(Roadmapa!$F19,'Implementacny plan ŽS 11'!$B:$L,11,FALSE)</f>
        <v>Q1/2026</v>
      </c>
      <c r="I19" s="54" t="str">
        <f>VLOOKUP(Roadmapa!$F19,'Implementacny plan ŽS 11'!$B:$L,5,FALSE)</f>
        <v>Nie</v>
      </c>
      <c r="J19" s="55" t="str">
        <f t="shared" si="2"/>
        <v/>
      </c>
      <c r="K19" s="55" t="str">
        <f t="shared" si="2"/>
        <v/>
      </c>
      <c r="L19" s="55" t="str">
        <f t="shared" si="2"/>
        <v/>
      </c>
      <c r="M19" s="55" t="str">
        <f t="shared" si="2"/>
        <v/>
      </c>
      <c r="N19" s="56" t="str">
        <f t="shared" si="2"/>
        <v>ŽS11_BP_92</v>
      </c>
      <c r="O19" s="84"/>
    </row>
    <row r="20" spans="1:15" ht="31" x14ac:dyDescent="0.35">
      <c r="A20" s="107"/>
      <c r="B20" s="107"/>
      <c r="C20" s="52" t="s">
        <v>369</v>
      </c>
      <c r="D20" s="53" t="str">
        <f>VLOOKUP(Roadmapa!$F20,'Implementacny plan ŽS 11'!$B:$L,3,FALSE)</f>
        <v>ŽS11_01_Prijímanie do MŠ</v>
      </c>
      <c r="E20" s="54" t="str">
        <f>VLOOKUP(Roadmapa!$F20,'Implementacny plan ŽS 11'!$B:$L,2,FALSE)</f>
        <v>MŠVVaM</v>
      </c>
      <c r="F20" s="93" t="s">
        <v>252</v>
      </c>
      <c r="G20" s="53" t="str">
        <f>VLOOKUP(Roadmapa!$F20,'Implementacny plan ŽS 11'!$B:$L,7,FALSE)</f>
        <v>Rozšírenie systému ePrihlášky - Admin modul pre obce a zriaďovateľov</v>
      </c>
      <c r="H20" s="54" t="str">
        <f>VLOOKUP(Roadmapa!$F20,'Implementacny plan ŽS 11'!$B:$L,11,FALSE)</f>
        <v>Q1/2026</v>
      </c>
      <c r="I20" s="54" t="str">
        <f>VLOOKUP(Roadmapa!$F20,'Implementacny plan ŽS 11'!$B:$L,5,FALSE)</f>
        <v>Nie</v>
      </c>
      <c r="J20" s="55" t="str">
        <f t="shared" si="1"/>
        <v/>
      </c>
      <c r="K20" s="55" t="str">
        <f t="shared" si="0"/>
        <v/>
      </c>
      <c r="L20" s="55" t="str">
        <f t="shared" si="0"/>
        <v/>
      </c>
      <c r="M20" s="55" t="str">
        <f t="shared" si="0"/>
        <v/>
      </c>
      <c r="N20" s="56" t="str">
        <f t="shared" si="0"/>
        <v>ŽS11_BP_60</v>
      </c>
      <c r="O20" s="84"/>
    </row>
    <row r="21" spans="1:15" ht="31" x14ac:dyDescent="0.35">
      <c r="A21" s="107"/>
      <c r="B21" s="108"/>
      <c r="C21" s="52" t="s">
        <v>369</v>
      </c>
      <c r="D21" s="53" t="str">
        <f>VLOOKUP(Roadmapa!$F21,'Implementacny plan ŽS 11'!$B:$L,3,FALSE)</f>
        <v>ŽS11_02_Doručenie lekárskeho potvrdenia predškolskému zariadeniu</v>
      </c>
      <c r="E21" s="54" t="str">
        <f>VLOOKUP(Roadmapa!$F21,'Implementacny plan ŽS 11'!$B:$L,2,FALSE)</f>
        <v>MŠVVaM</v>
      </c>
      <c r="F21" s="93" t="s">
        <v>312</v>
      </c>
      <c r="G21" s="53" t="str">
        <f>VLOOKUP(Roadmapa!$F21,'Implementacny plan ŽS 11'!$B:$L,7,FALSE)</f>
        <v>Príprava integračného prostredia na strane MŠVVaM na integráciu s CPP</v>
      </c>
      <c r="H21" s="54" t="str">
        <f>VLOOKUP(Roadmapa!$F21,'Implementacny plan ŽS 11'!$B:$L,11,FALSE)</f>
        <v>Q1/2026</v>
      </c>
      <c r="I21" s="54" t="str">
        <f>VLOOKUP(Roadmapa!$F21,'Implementacny plan ŽS 11'!$B:$L,5,FALSE)</f>
        <v>Nie</v>
      </c>
      <c r="J21" s="55" t="str">
        <f t="shared" si="1"/>
        <v/>
      </c>
      <c r="K21" s="55" t="str">
        <f t="shared" si="0"/>
        <v/>
      </c>
      <c r="L21" s="55" t="str">
        <f t="shared" si="0"/>
        <v/>
      </c>
      <c r="M21" s="55" t="str">
        <f t="shared" si="0"/>
        <v/>
      </c>
      <c r="N21" s="56" t="str">
        <f t="shared" si="0"/>
        <v>ŽS11_BP_76</v>
      </c>
      <c r="O21" s="84"/>
    </row>
    <row r="22" spans="1:15" ht="46.5" x14ac:dyDescent="0.35">
      <c r="A22" s="107"/>
      <c r="B22" s="85"/>
      <c r="C22" s="52" t="s">
        <v>369</v>
      </c>
      <c r="D22" s="53" t="str">
        <f>VLOOKUP(Roadmapa!$F22,'Implementacny plan ŽS 11'!$B:$L,3,FALSE)</f>
        <v>ŽS11_01_Prijímanie do MŠ</v>
      </c>
      <c r="E22" s="54" t="str">
        <f>VLOOKUP(Roadmapa!$F22,'Implementacny plan ŽS 11'!$B:$L,2,FALSE)</f>
        <v>MŠVVaM</v>
      </c>
      <c r="F22" s="93" t="s">
        <v>200</v>
      </c>
      <c r="G22" s="53" t="str">
        <f>VLOOKUP(Roadmapa!$F22,'Implementacny plan ŽS 11'!$B:$L,7,FALSE)</f>
        <v>Zasielanie správ zo špecializovaného portálu eprihlasky.iedu.sk rodičovi/rodičom o zmene stavu prihlášky</v>
      </c>
      <c r="H22" s="54" t="str">
        <f>VLOOKUP(Roadmapa!$F22,'Implementacny plan ŽS 11'!$B:$L,11,FALSE)</f>
        <v>Q2/2025</v>
      </c>
      <c r="I22" s="54" t="str">
        <f>VLOOKUP(Roadmapa!$F22,'Implementacny plan ŽS 11'!$B:$L,5,FALSE)</f>
        <v>Áno</v>
      </c>
      <c r="J22" s="55" t="str">
        <f t="shared" si="1"/>
        <v/>
      </c>
      <c r="K22" s="56" t="str">
        <f t="shared" si="0"/>
        <v>ŽS11_BP_35</v>
      </c>
      <c r="L22" s="55" t="str">
        <f t="shared" si="0"/>
        <v/>
      </c>
      <c r="M22" s="55" t="str">
        <f t="shared" si="0"/>
        <v/>
      </c>
      <c r="N22" s="91" t="str">
        <f t="shared" si="0"/>
        <v/>
      </c>
      <c r="O22" s="84"/>
    </row>
    <row r="23" spans="1:15" ht="31" x14ac:dyDescent="0.35">
      <c r="A23" s="107"/>
      <c r="B23" s="106" t="s">
        <v>374</v>
      </c>
      <c r="C23" s="52" t="s">
        <v>370</v>
      </c>
      <c r="D23" s="53" t="str">
        <f>VLOOKUP(Roadmapa!$F23,'Implementacny plan ŽS 11'!$B:$L,3,FALSE)</f>
        <v>ŽS11_01_Prijímanie do MŠ</v>
      </c>
      <c r="E23" s="54" t="str">
        <f>VLOOKUP(Roadmapa!$F23,'Implementacny plan ŽS 11'!$B:$L,2,FALSE)</f>
        <v>MŠVVaM</v>
      </c>
      <c r="F23" s="93" t="s">
        <v>188</v>
      </c>
      <c r="G23" s="53" t="str">
        <f>VLOOKUP(Roadmapa!$F23,'Implementacny plan ŽS 11'!$B:$L,7,FALSE)</f>
        <v>Notifikácia druhého rodiča o možnosti zobrazenia žiadosti o prijatie do MŠ</v>
      </c>
      <c r="H23" s="54" t="str">
        <f>VLOOKUP(Roadmapa!$F23,'Implementacny plan ŽS 11'!$B:$L,11,FALSE)</f>
        <v>Q1/2026</v>
      </c>
      <c r="I23" s="54" t="str">
        <f>VLOOKUP(Roadmapa!$F23,'Implementacny plan ŽS 11'!$B:$L,5,FALSE)</f>
        <v>Nie</v>
      </c>
      <c r="J23" s="55" t="str">
        <f t="shared" si="1"/>
        <v/>
      </c>
      <c r="K23" s="55" t="str">
        <f t="shared" si="0"/>
        <v/>
      </c>
      <c r="L23" s="55" t="str">
        <f t="shared" si="0"/>
        <v/>
      </c>
      <c r="M23" s="55" t="str">
        <f t="shared" si="0"/>
        <v/>
      </c>
      <c r="N23" s="56" t="str">
        <f t="shared" si="0"/>
        <v>ŽS11_BP_33</v>
      </c>
      <c r="O23" s="84"/>
    </row>
    <row r="24" spans="1:15" ht="31" x14ac:dyDescent="0.35">
      <c r="A24" s="107"/>
      <c r="B24" s="107"/>
      <c r="C24" s="52" t="s">
        <v>370</v>
      </c>
      <c r="D24" s="53" t="str">
        <f>VLOOKUP(Roadmapa!$F24,'Implementacny plan ŽS 11'!$B:$L,3,FALSE)</f>
        <v>ŽS11_01_Prijímanie do MŠ</v>
      </c>
      <c r="E24" s="54" t="str">
        <f>VLOOKUP(Roadmapa!$F24,'Implementacny plan ŽS 11'!$B:$L,2,FALSE)</f>
        <v>MŠVVaM</v>
      </c>
      <c r="F24" s="96" t="s">
        <v>203</v>
      </c>
      <c r="G24" s="53" t="str">
        <f>VLOOKUP(Roadmapa!$F24,'Implementacny plan ŽS 11'!$B:$L,7,FALSE)</f>
        <v>Vytvorenie správ zo systému ePrihlášky rodičovi/rodičom o zmene stavu žiadosti</v>
      </c>
      <c r="H24" s="54" t="str">
        <f>VLOOKUP(Roadmapa!$F24,'Implementacny plan ŽS 11'!$B:$L,11,FALSE)</f>
        <v>Q2/2025</v>
      </c>
      <c r="I24" s="54" t="str">
        <f>VLOOKUP(Roadmapa!$F24,'Implementacny plan ŽS 11'!$B:$L,5,FALSE)</f>
        <v>Áno</v>
      </c>
      <c r="J24" s="55" t="str">
        <f t="shared" ref="J24:N48" si="3">IF(SUBSTITUTE($H24,"/","")=SUBSTITUTE(J$1,"/",""),$F24,"")</f>
        <v/>
      </c>
      <c r="K24" s="56" t="str">
        <f t="shared" si="3"/>
        <v>ŽS11_BP_36</v>
      </c>
      <c r="L24" s="55" t="str">
        <f t="shared" si="3"/>
        <v/>
      </c>
      <c r="M24" s="55" t="str">
        <f t="shared" si="3"/>
        <v/>
      </c>
      <c r="N24" s="55" t="str">
        <f t="shared" si="3"/>
        <v/>
      </c>
      <c r="O24" s="84"/>
    </row>
    <row r="25" spans="1:15" ht="31" x14ac:dyDescent="0.35">
      <c r="A25" s="107"/>
      <c r="B25" s="107"/>
      <c r="C25" s="52" t="s">
        <v>370</v>
      </c>
      <c r="D25" s="53" t="str">
        <f>VLOOKUP(Roadmapa!$F25,'Implementacny plan ŽS 11'!$B:$L,3,FALSE)</f>
        <v>ŽS11_02_Doručenie lekárskeho potvrdenia predškolskému zariadeniu</v>
      </c>
      <c r="E25" s="54" t="str">
        <f>VLOOKUP(Roadmapa!$F25,'Implementacny plan ŽS 11'!$B:$L,2,FALSE)</f>
        <v>MŠVVaM</v>
      </c>
      <c r="F25" s="93" t="s">
        <v>212</v>
      </c>
      <c r="G25" s="53" t="str">
        <f>VLOOKUP(Roadmapa!$F25,'Implementacny plan ŽS 11'!$B:$L,7,FALSE)</f>
        <v>Notifikácia rodičov o chýbajúcom potvrdení o spôsobilosti</v>
      </c>
      <c r="H25" s="54" t="str">
        <f>VLOOKUP(Roadmapa!$F25,'Implementacny plan ŽS 11'!$B:$L,11,FALSE)</f>
        <v>Q1/2026</v>
      </c>
      <c r="I25" s="54" t="str">
        <f>VLOOKUP(Roadmapa!$F25,'Implementacny plan ŽS 11'!$B:$L,5,FALSE)</f>
        <v>Nie</v>
      </c>
      <c r="J25" s="55" t="str">
        <f t="shared" si="3"/>
        <v/>
      </c>
      <c r="K25" s="55" t="str">
        <f t="shared" si="3"/>
        <v/>
      </c>
      <c r="L25" s="55" t="str">
        <f t="shared" si="3"/>
        <v/>
      </c>
      <c r="M25" s="55" t="str">
        <f t="shared" si="3"/>
        <v/>
      </c>
      <c r="N25" s="56" t="str">
        <f t="shared" si="3"/>
        <v>ŽS11_BP_46</v>
      </c>
      <c r="O25" s="84"/>
    </row>
    <row r="26" spans="1:15" ht="31" x14ac:dyDescent="0.35">
      <c r="A26" s="107"/>
      <c r="B26" s="107"/>
      <c r="C26" s="52" t="s">
        <v>370</v>
      </c>
      <c r="D26" s="53" t="str">
        <f>VLOOKUP(Roadmapa!$F26,'Implementacny plan ŽS 11'!$B:$L,3,FALSE)</f>
        <v>ŽS11_01_Prijímanie do MŠ</v>
      </c>
      <c r="E26" s="54" t="str">
        <f>VLOOKUP(Roadmapa!$F26,'Implementacny plan ŽS 11'!$B:$L,2,FALSE)</f>
        <v>MŠVVaM</v>
      </c>
      <c r="F26" s="93" t="s">
        <v>215</v>
      </c>
      <c r="G26" s="53" t="str">
        <f>VLOOKUP(Roadmapa!$F26,'Implementacny plan ŽS 11'!$B:$L,7,FALSE)</f>
        <v>Notifikácia druhého rodiča o potrebe potvrdiť  odvolanie voči rozhodnutiu</v>
      </c>
      <c r="H26" s="54" t="str">
        <f>VLOOKUP(Roadmapa!$F26,'Implementacny plan ŽS 11'!$B:$L,11,FALSE)</f>
        <v>Q1/2026</v>
      </c>
      <c r="I26" s="54" t="str">
        <f>VLOOKUP(Roadmapa!$F26,'Implementacny plan ŽS 11'!$B:$L,5,FALSE)</f>
        <v>Nie</v>
      </c>
      <c r="J26" s="55" t="str">
        <f t="shared" si="3"/>
        <v/>
      </c>
      <c r="K26" s="55" t="str">
        <f t="shared" si="3"/>
        <v/>
      </c>
      <c r="L26" s="55" t="str">
        <f t="shared" si="3"/>
        <v/>
      </c>
      <c r="M26" s="55" t="str">
        <f t="shared" si="3"/>
        <v/>
      </c>
      <c r="N26" s="56" t="str">
        <f t="shared" si="3"/>
        <v>ŽS11_BP_48</v>
      </c>
      <c r="O26" s="84"/>
    </row>
    <row r="27" spans="1:15" x14ac:dyDescent="0.35">
      <c r="A27" s="107"/>
      <c r="B27" s="107"/>
      <c r="C27" s="52" t="s">
        <v>370</v>
      </c>
      <c r="D27" s="53" t="str">
        <f>VLOOKUP(Roadmapa!$F27,'Implementacny plan ŽS 11'!$B:$L,3,FALSE)</f>
        <v>ŽS11_01_Prijímanie do MŠ</v>
      </c>
      <c r="E27" s="54" t="str">
        <f>VLOOKUP(Roadmapa!$F27,'Implementacny plan ŽS 11'!$B:$L,2,FALSE)</f>
        <v>MŠVVaM</v>
      </c>
      <c r="F27" s="94" t="s">
        <v>346</v>
      </c>
      <c r="G27" s="53" t="str">
        <f>VLOOKUP(Roadmapa!$F27,'Implementacny plan ŽS 11'!$B:$L,7,FALSE)</f>
        <v>Rozširenie API (ŠIS notifikácie)</v>
      </c>
      <c r="H27" s="54" t="str">
        <f>VLOOKUP(Roadmapa!$F27,'Implementacny plan ŽS 11'!$B:$L,11,FALSE)</f>
        <v>Q1/2026</v>
      </c>
      <c r="I27" s="54" t="str">
        <f>VLOOKUP(Roadmapa!$F27,'Implementacny plan ŽS 11'!$B:$L,5,FALSE)</f>
        <v>Nie</v>
      </c>
      <c r="J27" s="55" t="str">
        <f t="shared" si="3"/>
        <v/>
      </c>
      <c r="K27" s="55" t="str">
        <f t="shared" si="3"/>
        <v/>
      </c>
      <c r="L27" s="55" t="str">
        <f t="shared" si="3"/>
        <v/>
      </c>
      <c r="M27" s="55" t="str">
        <f t="shared" si="3"/>
        <v/>
      </c>
      <c r="N27" s="56" t="str">
        <f t="shared" si="3"/>
        <v>ŽS11_BP_89</v>
      </c>
      <c r="O27" s="84"/>
    </row>
    <row r="28" spans="1:15" ht="31" x14ac:dyDescent="0.35">
      <c r="A28" s="107"/>
      <c r="B28" s="107"/>
      <c r="C28" s="52" t="s">
        <v>370</v>
      </c>
      <c r="D28" s="53" t="str">
        <f>VLOOKUP(Roadmapa!$F28,'Implementacny plan ŽS 11'!$B:$L,3,FALSE)</f>
        <v>ŽS11_01_Prijímanie do MŠ</v>
      </c>
      <c r="E28" s="54" t="str">
        <f>VLOOKUP(Roadmapa!$F28,'Implementacny plan ŽS 11'!$B:$L,2,FALSE)</f>
        <v>MŠVVaM</v>
      </c>
      <c r="F28" s="93" t="s">
        <v>221</v>
      </c>
      <c r="G28" s="53" t="str">
        <f>VLOOKUP(Roadmapa!$F28,'Implementacny plan ŽS 11'!$B:$L,7,FALSE)</f>
        <v xml:space="preserve">Doručenie rozhodnutia rodičovi/rodičom o neprijatí dieťaťa na školu </v>
      </c>
      <c r="H28" s="54" t="str">
        <f>VLOOKUP(Roadmapa!$F28,'Implementacny plan ŽS 11'!$B:$L,11,FALSE)</f>
        <v>Q1/2026</v>
      </c>
      <c r="I28" s="54" t="str">
        <f>VLOOKUP(Roadmapa!$F28,'Implementacny plan ŽS 11'!$B:$L,5,FALSE)</f>
        <v>Nie</v>
      </c>
      <c r="J28" s="55" t="str">
        <f t="shared" si="3"/>
        <v/>
      </c>
      <c r="K28" s="55" t="str">
        <f t="shared" si="3"/>
        <v/>
      </c>
      <c r="L28" s="55" t="str">
        <f t="shared" si="3"/>
        <v/>
      </c>
      <c r="M28" s="55" t="str">
        <f t="shared" si="3"/>
        <v/>
      </c>
      <c r="N28" s="56" t="str">
        <f t="shared" si="3"/>
        <v>ŽS11_BP_50</v>
      </c>
      <c r="O28" s="84"/>
    </row>
    <row r="29" spans="1:15" ht="31" x14ac:dyDescent="0.35">
      <c r="A29" s="107"/>
      <c r="B29" s="108"/>
      <c r="C29" s="52" t="s">
        <v>370</v>
      </c>
      <c r="D29" s="53" t="str">
        <f>VLOOKUP(Roadmapa!$F29,'Implementacny plan ŽS 11'!$B:$L,3,FALSE)</f>
        <v>ŽS11_01_Prijímanie do MŠ</v>
      </c>
      <c r="E29" s="54" t="str">
        <f>VLOOKUP(Roadmapa!$F29,'Implementacny plan ŽS 11'!$B:$L,2,FALSE)</f>
        <v>MŠVVaM</v>
      </c>
      <c r="F29" s="93" t="s">
        <v>225</v>
      </c>
      <c r="G29" s="53" t="str">
        <f>VLOOKUP(Roadmapa!$F29,'Implementacny plan ŽS 11'!$B:$L,7,FALSE)</f>
        <v>Zasielanie správ zo Systém ePrihlášky rodičovi/rodičom o zmene stavu pri odvolaní</v>
      </c>
      <c r="H29" s="54" t="str">
        <f>VLOOKUP(Roadmapa!$F29,'Implementacny plan ŽS 11'!$B:$L,11,FALSE)</f>
        <v>Q1/2026</v>
      </c>
      <c r="I29" s="54" t="str">
        <f>VLOOKUP(Roadmapa!$F29,'Implementacny plan ŽS 11'!$B:$L,5,FALSE)</f>
        <v>Nie</v>
      </c>
      <c r="J29" s="55" t="str">
        <f t="shared" si="3"/>
        <v/>
      </c>
      <c r="K29" s="55" t="str">
        <f t="shared" si="3"/>
        <v/>
      </c>
      <c r="L29" s="55" t="str">
        <f t="shared" si="3"/>
        <v/>
      </c>
      <c r="M29" s="55" t="str">
        <f t="shared" si="3"/>
        <v/>
      </c>
      <c r="N29" s="56" t="str">
        <f t="shared" si="3"/>
        <v>ŽS11_BP_51</v>
      </c>
      <c r="O29" s="84"/>
    </row>
    <row r="30" spans="1:15" x14ac:dyDescent="0.35">
      <c r="A30" s="107"/>
      <c r="B30" s="106" t="s">
        <v>375</v>
      </c>
      <c r="C30" s="52" t="s">
        <v>370</v>
      </c>
      <c r="D30" s="53" t="str">
        <f>VLOOKUP(Roadmapa!$F30,'Implementacny plan ŽS 11'!$B:$L,3,FALSE)</f>
        <v>ŽS11_01_Prijímanie do MŠ</v>
      </c>
      <c r="E30" s="54" t="str">
        <f>VLOOKUP(Roadmapa!$F30,'Implementacny plan ŽS 11'!$B:$L,2,FALSE)</f>
        <v>MŠVVaM</v>
      </c>
      <c r="F30" s="93" t="s">
        <v>173</v>
      </c>
      <c r="G30" s="53" t="str">
        <f>VLOOKUP(Roadmapa!$F30,'Implementacny plan ŽS 11'!$B:$L,7,FALSE)</f>
        <v>Riadenie prístupov</v>
      </c>
      <c r="H30" s="54" t="str">
        <f>VLOOKUP(Roadmapa!$F30,'Implementacny plan ŽS 11'!$B:$L,11,FALSE)</f>
        <v>Q2/2025</v>
      </c>
      <c r="I30" s="54" t="str">
        <f>VLOOKUP(Roadmapa!$F30,'Implementacny plan ŽS 11'!$B:$L,5,FALSE)</f>
        <v>Áno</v>
      </c>
      <c r="J30" s="55" t="str">
        <f t="shared" si="3"/>
        <v/>
      </c>
      <c r="K30" s="56" t="str">
        <f t="shared" si="3"/>
        <v>ŽS11_BP_25</v>
      </c>
      <c r="L30" s="55" t="str">
        <f t="shared" si="3"/>
        <v/>
      </c>
      <c r="M30" s="55" t="str">
        <f t="shared" si="3"/>
        <v/>
      </c>
      <c r="N30" s="55" t="str">
        <f t="shared" si="3"/>
        <v/>
      </c>
      <c r="O30" s="84"/>
    </row>
    <row r="31" spans="1:15" ht="46.5" x14ac:dyDescent="0.35">
      <c r="A31" s="107"/>
      <c r="B31" s="107"/>
      <c r="C31" s="52" t="s">
        <v>370</v>
      </c>
      <c r="D31" s="53" t="str">
        <f>VLOOKUP(Roadmapa!$F31,'Implementacny plan ŽS 11'!$B:$L,3,FALSE)</f>
        <v>ŽS11_01_Prijímanie do MŠ</v>
      </c>
      <c r="E31" s="54" t="str">
        <f>VLOOKUP(Roadmapa!$F31,'Implementacny plan ŽS 11'!$B:$L,2,FALSE)</f>
        <v>MŠVVaM</v>
      </c>
      <c r="F31" s="93" t="s">
        <v>178</v>
      </c>
      <c r="G31" s="53" t="str">
        <f>VLOOKUP(Roadmapa!$F31,'Implementacny plan ŽS 11'!$B:$L,7,FALSE)</f>
        <v>Overenie alebo vyplnenie údajov o dieťati pomocou integrácie systému ePrihlášky na RIS integrovaný s Registrom fyzických osôb (RFO)</v>
      </c>
      <c r="H31" s="54" t="str">
        <f>VLOOKUP(Roadmapa!$F31,'Implementacny plan ŽS 11'!$B:$L,11,FALSE)</f>
        <v>Q2/2025</v>
      </c>
      <c r="I31" s="54" t="str">
        <f>VLOOKUP(Roadmapa!$F31,'Implementacny plan ŽS 11'!$B:$L,5,FALSE)</f>
        <v>Áno</v>
      </c>
      <c r="J31" s="55" t="str">
        <f t="shared" si="3"/>
        <v/>
      </c>
      <c r="K31" s="56" t="str">
        <f t="shared" si="3"/>
        <v>ŽS11_BP_26</v>
      </c>
      <c r="L31" s="55" t="str">
        <f t="shared" si="3"/>
        <v/>
      </c>
      <c r="M31" s="55" t="str">
        <f t="shared" si="3"/>
        <v/>
      </c>
      <c r="N31" s="55" t="str">
        <f t="shared" si="3"/>
        <v/>
      </c>
      <c r="O31" s="84"/>
    </row>
    <row r="32" spans="1:15" x14ac:dyDescent="0.35">
      <c r="A32" s="107"/>
      <c r="B32" s="107"/>
      <c r="C32" s="52" t="s">
        <v>370</v>
      </c>
      <c r="D32" s="53" t="str">
        <f>VLOOKUP(Roadmapa!$F32,'Implementacny plan ŽS 11'!$B:$L,3,FALSE)</f>
        <v>ŽS11_01_Prijímanie do MŠ</v>
      </c>
      <c r="E32" s="54" t="str">
        <f>VLOOKUP(Roadmapa!$F32,'Implementacny plan ŽS 11'!$B:$L,2,FALSE)</f>
        <v>MŠVVaM</v>
      </c>
      <c r="F32" s="93" t="s">
        <v>181</v>
      </c>
      <c r="G32" s="53" t="str">
        <f>VLOOKUP(Roadmapa!$F32,'Implementacny plan ŽS 11'!$B:$L,7,FALSE)</f>
        <v>Možnosť výberu škôl z aktuálneho zoznamu v sieti škôl</v>
      </c>
      <c r="H32" s="54" t="str">
        <f>VLOOKUP(Roadmapa!$F32,'Implementacny plan ŽS 11'!$B:$L,11,FALSE)</f>
        <v>Q2/2025</v>
      </c>
      <c r="I32" s="54" t="str">
        <f>VLOOKUP(Roadmapa!$F32,'Implementacny plan ŽS 11'!$B:$L,5,FALSE)</f>
        <v>Áno</v>
      </c>
      <c r="J32" s="55" t="str">
        <f t="shared" si="3"/>
        <v/>
      </c>
      <c r="K32" s="56" t="str">
        <f t="shared" si="3"/>
        <v>ŽS11_BP_28</v>
      </c>
      <c r="L32" s="55" t="str">
        <f t="shared" si="3"/>
        <v/>
      </c>
      <c r="M32" s="55" t="str">
        <f t="shared" si="3"/>
        <v/>
      </c>
      <c r="N32" s="55" t="str">
        <f t="shared" si="3"/>
        <v/>
      </c>
      <c r="O32" s="84"/>
    </row>
    <row r="33" spans="1:15" x14ac:dyDescent="0.35">
      <c r="A33" s="107"/>
      <c r="B33" s="107"/>
      <c r="C33" s="52" t="s">
        <v>370</v>
      </c>
      <c r="D33" s="53" t="str">
        <f>VLOOKUP(Roadmapa!$F33,'Implementacny plan ŽS 11'!$B:$L,3,FALSE)</f>
        <v>ŽS11_01_Prijímanie do MŠ</v>
      </c>
      <c r="E33" s="54" t="str">
        <f>VLOOKUP(Roadmapa!$F33,'Implementacny plan ŽS 11'!$B:$L,2,FALSE)</f>
        <v>MŠVVaM</v>
      </c>
      <c r="F33" s="93" t="s">
        <v>185</v>
      </c>
      <c r="G33" s="53" t="str">
        <f>VLOOKUP(Roadmapa!$F33,'Implementacny plan ŽS 11'!$B:$L,7,FALSE)</f>
        <v>Možnosť vloženia príloh k žiadosti o prijatie</v>
      </c>
      <c r="H33" s="54" t="str">
        <f>VLOOKUP(Roadmapa!$F33,'Implementacny plan ŽS 11'!$B:$L,11,FALSE)</f>
        <v>Q2/2025</v>
      </c>
      <c r="I33" s="54" t="str">
        <f>VLOOKUP(Roadmapa!$F33,'Implementacny plan ŽS 11'!$B:$L,5,FALSE)</f>
        <v>Áno</v>
      </c>
      <c r="J33" s="55" t="str">
        <f t="shared" si="3"/>
        <v/>
      </c>
      <c r="K33" s="56" t="str">
        <f t="shared" si="3"/>
        <v>ŽS11_BP_29</v>
      </c>
      <c r="L33" s="55" t="str">
        <f t="shared" si="3"/>
        <v/>
      </c>
      <c r="M33" s="55" t="str">
        <f t="shared" si="3"/>
        <v/>
      </c>
      <c r="N33" s="55" t="str">
        <f t="shared" si="3"/>
        <v/>
      </c>
      <c r="O33" s="84"/>
    </row>
    <row r="34" spans="1:15" ht="31" x14ac:dyDescent="0.35">
      <c r="A34" s="107"/>
      <c r="B34" s="107"/>
      <c r="C34" s="52" t="s">
        <v>370</v>
      </c>
      <c r="D34" s="53" t="str">
        <f>VLOOKUP(Roadmapa!$F34,'Implementacny plan ŽS 11'!$B:$L,3,FALSE)</f>
        <v>ŽS11_01_Prijímanie do MŠ</v>
      </c>
      <c r="E34" s="54" t="str">
        <f>VLOOKUP(Roadmapa!$F34,'Implementacny plan ŽS 11'!$B:$L,2,FALSE)</f>
        <v>MŠVVaM</v>
      </c>
      <c r="F34" s="93" t="s">
        <v>194</v>
      </c>
      <c r="G34" s="53" t="str">
        <f>VLOOKUP(Roadmapa!$F34,'Implementacny plan ŽS 11'!$B:$L,7,FALSE)</f>
        <v>Zobrazenie vyplnenej žiadosti o prijatie do MŠ druhému rodičovi</v>
      </c>
      <c r="H34" s="54" t="str">
        <f>VLOOKUP(Roadmapa!$F34,'Implementacny plan ŽS 11'!$B:$L,11,FALSE)</f>
        <v>Q1/2026</v>
      </c>
      <c r="I34" s="54" t="str">
        <f>VLOOKUP(Roadmapa!$F34,'Implementacny plan ŽS 11'!$B:$L,5,FALSE)</f>
        <v>Nie</v>
      </c>
      <c r="J34" s="55" t="str">
        <f t="shared" si="3"/>
        <v/>
      </c>
      <c r="K34" s="55" t="str">
        <f t="shared" si="3"/>
        <v/>
      </c>
      <c r="L34" s="55" t="str">
        <f t="shared" si="3"/>
        <v/>
      </c>
      <c r="M34" s="55" t="str">
        <f t="shared" si="3"/>
        <v/>
      </c>
      <c r="N34" s="56" t="str">
        <f t="shared" si="3"/>
        <v>ŽS11_BP_34</v>
      </c>
      <c r="O34" s="84"/>
    </row>
    <row r="35" spans="1:15" x14ac:dyDescent="0.35">
      <c r="A35" s="107"/>
      <c r="B35" s="107"/>
      <c r="C35" s="52" t="s">
        <v>370</v>
      </c>
      <c r="D35" s="53" t="str">
        <f>VLOOKUP(Roadmapa!$F35,'Implementacny plan ŽS 11'!$B:$L,3,FALSE)</f>
        <v>ŽS11_01_Prijímanie do MŠ</v>
      </c>
      <c r="E35" s="54" t="str">
        <f>VLOOKUP(Roadmapa!$F35,'Implementacny plan ŽS 11'!$B:$L,2,FALSE)</f>
        <v>MŠVVaM</v>
      </c>
      <c r="F35" s="97" t="s">
        <v>350</v>
      </c>
      <c r="G35" s="53" t="str">
        <f>VLOOKUP(Roadmapa!$F35,'Implementacny plan ŽS 11'!$B:$L,7,FALSE)</f>
        <v>Rozšírenie API (registratúra)</v>
      </c>
      <c r="H35" s="54" t="str">
        <f>VLOOKUP(Roadmapa!$F35,'Implementacny plan ŽS 11'!$B:$L,11,FALSE)</f>
        <v>Q1/2026</v>
      </c>
      <c r="I35" s="54" t="str">
        <f>VLOOKUP(Roadmapa!$F35,'Implementacny plan ŽS 11'!$B:$L,5,FALSE)</f>
        <v>Nie</v>
      </c>
      <c r="J35" s="55" t="str">
        <f t="shared" si="3"/>
        <v/>
      </c>
      <c r="K35" s="55" t="str">
        <f t="shared" si="3"/>
        <v/>
      </c>
      <c r="L35" s="55" t="str">
        <f t="shared" si="3"/>
        <v/>
      </c>
      <c r="M35" s="55" t="str">
        <f t="shared" si="3"/>
        <v/>
      </c>
      <c r="N35" s="56" t="str">
        <f t="shared" si="3"/>
        <v>ŽS11_BP_90</v>
      </c>
      <c r="O35" s="84"/>
    </row>
    <row r="36" spans="1:15" ht="16" thickTop="1" x14ac:dyDescent="0.35">
      <c r="A36" s="107"/>
      <c r="B36" s="107"/>
      <c r="C36" s="52" t="s">
        <v>370</v>
      </c>
      <c r="D36" s="53" t="str">
        <f>VLOOKUP(Roadmapa!$F36,'Implementacny plan ŽS 11'!$B:$L,3,FALSE)</f>
        <v>ŽS11_01_Prijímanie do MŠ</v>
      </c>
      <c r="E36" s="54" t="str">
        <f>VLOOKUP(Roadmapa!$F36,'Implementacny plan ŽS 11'!$B:$L,2,FALSE)</f>
        <v>MŠVVaM</v>
      </c>
      <c r="F36" s="93" t="s">
        <v>206</v>
      </c>
      <c r="G36" s="53" t="str">
        <f>VLOOKUP(Roadmapa!$F36,'Implementacny plan ŽS 11'!$B:$L,7,FALSE)</f>
        <v>Kontrola duplicitných žiadostí o prijatie do MŠ</v>
      </c>
      <c r="H36" s="54" t="str">
        <f>VLOOKUP(Roadmapa!$F36,'Implementacny plan ŽS 11'!$B:$L,11,FALSE)</f>
        <v>Q2/2025</v>
      </c>
      <c r="I36" s="54" t="str">
        <f>VLOOKUP(Roadmapa!$F36,'Implementacny plan ŽS 11'!$B:$L,5,FALSE)</f>
        <v>Áno</v>
      </c>
      <c r="J36" s="55" t="str">
        <f t="shared" si="3"/>
        <v/>
      </c>
      <c r="K36" s="56" t="str">
        <f t="shared" si="3"/>
        <v>ŽS11_BP_43</v>
      </c>
      <c r="L36" s="55" t="str">
        <f t="shared" si="3"/>
        <v/>
      </c>
      <c r="M36" s="55" t="str">
        <f t="shared" si="3"/>
        <v/>
      </c>
      <c r="N36" s="55" t="str">
        <f t="shared" si="3"/>
        <v/>
      </c>
      <c r="O36" s="84"/>
    </row>
    <row r="37" spans="1:15" ht="31" x14ac:dyDescent="0.35">
      <c r="A37" s="107"/>
      <c r="B37" s="108"/>
      <c r="C37" s="52" t="s">
        <v>370</v>
      </c>
      <c r="D37" s="53" t="str">
        <f>VLOOKUP(Roadmapa!$F37,'Implementacny plan ŽS 11'!$B:$L,3,FALSE)</f>
        <v>ŽS11_01_Prijímanie do MŠ</v>
      </c>
      <c r="E37" s="54" t="str">
        <f>VLOOKUP(Roadmapa!$F37,'Implementacny plan ŽS 11'!$B:$L,2,FALSE)</f>
        <v>MŠVVaM</v>
      </c>
      <c r="F37" s="93" t="s">
        <v>218</v>
      </c>
      <c r="G37" s="53" t="str">
        <f>VLOOKUP(Roadmapa!$F37,'Implementacny plan ŽS 11'!$B:$L,7,FALSE)</f>
        <v>Zobrazenie vyplneného odvolania do MŠ druhému rodičovi</v>
      </c>
      <c r="H37" s="54" t="str">
        <f>VLOOKUP(Roadmapa!$F37,'Implementacny plan ŽS 11'!$B:$L,11,FALSE)</f>
        <v>Q1/2026</v>
      </c>
      <c r="I37" s="54" t="str">
        <f>VLOOKUP(Roadmapa!$F37,'Implementacny plan ŽS 11'!$B:$L,5,FALSE)</f>
        <v>Nie</v>
      </c>
      <c r="J37" s="55" t="str">
        <f t="shared" si="3"/>
        <v/>
      </c>
      <c r="K37" s="55" t="str">
        <f t="shared" si="3"/>
        <v/>
      </c>
      <c r="L37" s="55" t="str">
        <f t="shared" si="3"/>
        <v/>
      </c>
      <c r="M37" s="55" t="str">
        <f t="shared" si="3"/>
        <v/>
      </c>
      <c r="N37" s="56" t="str">
        <f t="shared" si="3"/>
        <v>ŽS11_BP_49</v>
      </c>
      <c r="O37" s="84"/>
    </row>
    <row r="38" spans="1:15" ht="31" x14ac:dyDescent="0.35">
      <c r="A38" s="107"/>
      <c r="B38" s="106" t="s">
        <v>376</v>
      </c>
      <c r="C38" s="52" t="s">
        <v>369</v>
      </c>
      <c r="D38" s="53" t="str">
        <f>VLOOKUP(Roadmapa!$F38,'Implementacny plan ŽS 11'!$B:$L,3,FALSE)</f>
        <v>ŽS11_02_Doručenie lekárskeho potvrdenia predškolskému zariadeniu</v>
      </c>
      <c r="E38" s="54" t="str">
        <f>VLOOKUP(Roadmapa!$F38,'Implementacny plan ŽS 11'!$B:$L,2,FALSE)</f>
        <v>NCZI</v>
      </c>
      <c r="F38" s="93" t="s">
        <v>95</v>
      </c>
      <c r="G38" s="53" t="str">
        <f>VLOOKUP(Roadmapa!$F38,'Implementacny plan ŽS 11'!$B:$L,7,FALSE)</f>
        <v>Výmena dát medzi NCZI a IS MŠVVaM (od NCZI do MŠVVaM)</v>
      </c>
      <c r="H38" s="54" t="str">
        <f>VLOOKUP(Roadmapa!$F38,'Implementacny plan ŽS 11'!$B:$L,11,FALSE)</f>
        <v>Q1/2026</v>
      </c>
      <c r="I38" s="54" t="str">
        <f>VLOOKUP(Roadmapa!$F38,'Implementacny plan ŽS 11'!$B:$L,5,FALSE)</f>
        <v>Nie</v>
      </c>
      <c r="J38" s="55" t="str">
        <f t="shared" si="3"/>
        <v/>
      </c>
      <c r="K38" s="55" t="str">
        <f t="shared" si="3"/>
        <v/>
      </c>
      <c r="L38" s="55" t="str">
        <f t="shared" si="3"/>
        <v/>
      </c>
      <c r="M38" s="55" t="str">
        <f t="shared" si="3"/>
        <v/>
      </c>
      <c r="N38" s="56" t="str">
        <f t="shared" si="3"/>
        <v>ŽS11_BP_07</v>
      </c>
      <c r="O38" s="84"/>
    </row>
    <row r="39" spans="1:15" ht="31" x14ac:dyDescent="0.35">
      <c r="A39" s="107"/>
      <c r="B39" s="107"/>
      <c r="C39" s="52" t="s">
        <v>369</v>
      </c>
      <c r="D39" s="53" t="str">
        <f>VLOOKUP(Roadmapa!$F39,'Implementacny plan ŽS 11'!$B:$L,3,FALSE)</f>
        <v>ŽS11_02_Doručenie lekárskeho potvrdenia predškolskému zariadeniu</v>
      </c>
      <c r="E39" s="54" t="str">
        <f>VLOOKUP(Roadmapa!$F39,'Implementacny plan ŽS 11'!$B:$L,2,FALSE)</f>
        <v>NCZI</v>
      </c>
      <c r="F39" s="93" t="s">
        <v>104</v>
      </c>
      <c r="G39" s="53" t="str">
        <f>VLOOKUP(Roadmapa!$F39,'Implementacny plan ŽS 11'!$B:$L,7,FALSE)</f>
        <v>Register detí, žiakov a poslucháčov</v>
      </c>
      <c r="H39" s="54" t="str">
        <f>VLOOKUP(Roadmapa!$F39,'Implementacny plan ŽS 11'!$B:$L,11,FALSE)</f>
        <v>Q1/2026</v>
      </c>
      <c r="I39" s="54" t="str">
        <f>VLOOKUP(Roadmapa!$F39,'Implementacny plan ŽS 11'!$B:$L,5,FALSE)</f>
        <v>Nie</v>
      </c>
      <c r="J39" s="55" t="str">
        <f t="shared" si="3"/>
        <v/>
      </c>
      <c r="K39" s="55" t="str">
        <f t="shared" si="3"/>
        <v/>
      </c>
      <c r="L39" s="55" t="str">
        <f t="shared" si="3"/>
        <v/>
      </c>
      <c r="M39" s="55" t="str">
        <f t="shared" si="3"/>
        <v/>
      </c>
      <c r="N39" s="56" t="str">
        <f t="shared" si="3"/>
        <v>ŽS11_BP_08</v>
      </c>
      <c r="O39" s="84"/>
    </row>
    <row r="40" spans="1:15" ht="31" x14ac:dyDescent="0.35">
      <c r="A40" s="107"/>
      <c r="B40" s="107"/>
      <c r="C40" s="52" t="s">
        <v>372</v>
      </c>
      <c r="D40" s="53" t="str">
        <f>VLOOKUP(Roadmapa!$F40,'Implementacny plan ŽS 11'!$B:$L,3,FALSE)</f>
        <v>ŽS11_02_Doručenie lekárskeho potvrdenia predškolskému zariadeniu</v>
      </c>
      <c r="E40" s="54" t="str">
        <f>VLOOKUP(Roadmapa!$F40,'Implementacny plan ŽS 11'!$B:$L,2,FALSE)</f>
        <v>NCZI</v>
      </c>
      <c r="F40" s="93" t="s">
        <v>113</v>
      </c>
      <c r="G40" s="53" t="str">
        <f>VLOOKUP(Roadmapa!$F40,'Implementacny plan ŽS 11'!$B:$L,7,FALSE)</f>
        <v>Výmena dát medzi NCZI a IS MŠVVaV  
(od NCZI do MŠVVaM)</v>
      </c>
      <c r="H40" s="54" t="str">
        <f>VLOOKUP(Roadmapa!$F40,'Implementacny plan ŽS 11'!$B:$L,11,FALSE)</f>
        <v>Q1/2026</v>
      </c>
      <c r="I40" s="54" t="str">
        <f>VLOOKUP(Roadmapa!$F40,'Implementacny plan ŽS 11'!$B:$L,5,FALSE)</f>
        <v>Nie</v>
      </c>
      <c r="J40" s="55" t="str">
        <f t="shared" si="3"/>
        <v/>
      </c>
      <c r="K40" s="55" t="str">
        <f t="shared" si="3"/>
        <v/>
      </c>
      <c r="L40" s="55" t="str">
        <f t="shared" si="3"/>
        <v/>
      </c>
      <c r="M40" s="55" t="str">
        <f t="shared" si="3"/>
        <v/>
      </c>
      <c r="N40" s="56" t="str">
        <f t="shared" si="3"/>
        <v>ŽS11_BP_10</v>
      </c>
      <c r="O40" s="84"/>
    </row>
    <row r="41" spans="1:15" x14ac:dyDescent="0.35">
      <c r="A41" s="107"/>
      <c r="B41" s="107"/>
      <c r="C41" s="52" t="s">
        <v>370</v>
      </c>
      <c r="D41" s="53" t="str">
        <f>VLOOKUP(Roadmapa!$F41,'Implementacny plan ŽS 11'!$B:$L,3,FALSE)</f>
        <v>ŽS11_01_Prijímanie do MŠ</v>
      </c>
      <c r="E41" s="54" t="str">
        <f>VLOOKUP(Roadmapa!$F41,'Implementacny plan ŽS 11'!$B:$L,2,FALSE)</f>
        <v>MŠVVaM</v>
      </c>
      <c r="F41" s="94" t="s">
        <v>342</v>
      </c>
      <c r="G41" s="53" t="str">
        <f>VLOOKUP(Roadmapa!$F41,'Implementacny plan ŽS 11'!$B:$L,7,FALSE)</f>
        <v>Rozširenie  API (ŠIS rozhodnutia)</v>
      </c>
      <c r="H41" s="54" t="str">
        <f>VLOOKUP(Roadmapa!$F41,'Implementacny plan ŽS 11'!$B:$L,11,FALSE)</f>
        <v>Q1/2026</v>
      </c>
      <c r="I41" s="54" t="str">
        <f>VLOOKUP(Roadmapa!$F41,'Implementacny plan ŽS 11'!$B:$L,5,FALSE)</f>
        <v>Nie</v>
      </c>
      <c r="J41" s="55" t="str">
        <f t="shared" si="3"/>
        <v/>
      </c>
      <c r="K41" s="55" t="str">
        <f t="shared" si="3"/>
        <v/>
      </c>
      <c r="L41" s="55" t="str">
        <f t="shared" si="3"/>
        <v/>
      </c>
      <c r="M41" s="55" t="str">
        <f t="shared" si="3"/>
        <v/>
      </c>
      <c r="N41" s="56" t="str">
        <f t="shared" si="3"/>
        <v>ŽS11_BP_87</v>
      </c>
      <c r="O41" s="84"/>
    </row>
    <row r="42" spans="1:15" x14ac:dyDescent="0.35">
      <c r="A42" s="107"/>
      <c r="B42" s="107"/>
      <c r="C42" s="52" t="s">
        <v>370</v>
      </c>
      <c r="D42" s="53" t="str">
        <f>VLOOKUP(Roadmapa!$F42,'Implementacny plan ŽS 11'!$B:$L,3,FALSE)</f>
        <v>ŽS11_01_Prijímanie do MŠ</v>
      </c>
      <c r="E42" s="54" t="str">
        <f>VLOOKUP(Roadmapa!$F42,'Implementacny plan ŽS 11'!$B:$L,2,FALSE)</f>
        <v>MŠVVaM</v>
      </c>
      <c r="F42" s="94" t="s">
        <v>338</v>
      </c>
      <c r="G42" s="53" t="str">
        <f>VLOOKUP(Roadmapa!$F42,'Implementacny plan ŽS 11'!$B:$L,7,FALSE)</f>
        <v>Rozširenie API (ŠIS prihlášky)</v>
      </c>
      <c r="H42" s="54" t="str">
        <f>VLOOKUP(Roadmapa!$F42,'Implementacny plan ŽS 11'!$B:$L,11,FALSE)</f>
        <v>Q1/2026</v>
      </c>
      <c r="I42" s="54" t="str">
        <f>VLOOKUP(Roadmapa!$F42,'Implementacny plan ŽS 11'!$B:$L,5,FALSE)</f>
        <v>Nie</v>
      </c>
      <c r="J42" s="55" t="str">
        <f t="shared" si="3"/>
        <v/>
      </c>
      <c r="K42" s="55" t="str">
        <f t="shared" si="3"/>
        <v/>
      </c>
      <c r="L42" s="55" t="str">
        <f t="shared" si="3"/>
        <v/>
      </c>
      <c r="M42" s="55" t="str">
        <f t="shared" si="3"/>
        <v/>
      </c>
      <c r="N42" s="56" t="str">
        <f t="shared" si="3"/>
        <v>ŽS11_BP_86</v>
      </c>
      <c r="O42" s="84"/>
    </row>
    <row r="43" spans="1:15" ht="31" x14ac:dyDescent="0.35">
      <c r="A43" s="107"/>
      <c r="B43" s="107"/>
      <c r="C43" s="52" t="s">
        <v>372</v>
      </c>
      <c r="D43" s="53" t="str">
        <f>VLOOKUP(Roadmapa!$F43,'Implementacny plan ŽS 11'!$B:$L,3,FALSE)</f>
        <v>ŽS11_02_Doručenie lekárskeho potvrdenia predškolskému zariadeniu</v>
      </c>
      <c r="E43" s="54" t="str">
        <f>VLOOKUP(Roadmapa!$F43,'Implementacny plan ŽS 11'!$B:$L,2,FALSE)</f>
        <v>NCZI</v>
      </c>
      <c r="F43" s="93" t="s">
        <v>118</v>
      </c>
      <c r="G43" s="53" t="str">
        <f>VLOOKUP(Roadmapa!$F43,'Implementacny plan ŽS 11'!$B:$L,7,FALSE)</f>
        <v>Integrácia na register/evidenciu žiadostí a prihlášok.</v>
      </c>
      <c r="H43" s="54" t="str">
        <f>VLOOKUP(Roadmapa!$F43,'Implementacny plan ŽS 11'!$B:$L,11,FALSE)</f>
        <v>Q1/2026</v>
      </c>
      <c r="I43" s="54" t="str">
        <f>VLOOKUP(Roadmapa!$F43,'Implementacny plan ŽS 11'!$B:$L,5,FALSE)</f>
        <v>Nie</v>
      </c>
      <c r="J43" s="55" t="str">
        <f t="shared" si="3"/>
        <v/>
      </c>
      <c r="K43" s="55" t="str">
        <f t="shared" si="3"/>
        <v/>
      </c>
      <c r="L43" s="55" t="str">
        <f t="shared" si="3"/>
        <v/>
      </c>
      <c r="M43" s="55" t="str">
        <f t="shared" si="3"/>
        <v/>
      </c>
      <c r="N43" s="56" t="str">
        <f t="shared" si="3"/>
        <v>ŽS11_BP_11</v>
      </c>
      <c r="O43" s="84"/>
    </row>
    <row r="44" spans="1:15" ht="31" x14ac:dyDescent="0.35">
      <c r="A44" s="108"/>
      <c r="B44" s="108"/>
      <c r="C44" s="52" t="s">
        <v>372</v>
      </c>
      <c r="D44" s="53" t="str">
        <f>VLOOKUP(Roadmapa!$F44,'Implementacny plan ŽS 11'!$B:$L,3,FALSE)</f>
        <v>ŽS11_02_Doručenie lekárskeho potvrdenia predškolskému zariadeniu</v>
      </c>
      <c r="E44" s="54" t="str">
        <f>VLOOKUP(Roadmapa!$F44,'Implementacny plan ŽS 11'!$B:$L,2,FALSE)</f>
        <v>MŠVVaM</v>
      </c>
      <c r="F44" s="93" t="s">
        <v>125</v>
      </c>
      <c r="G44" s="53" t="str">
        <f>VLOOKUP(Roadmapa!$F44,'Implementacny plan ŽS 11'!$B:$L,7,FALSE)</f>
        <v>Výmena dát medzi NCZI a IS MŠVVaM (od MŠVVaM do NCZI)</v>
      </c>
      <c r="H44" s="54" t="str">
        <f>VLOOKUP(Roadmapa!$F44,'Implementacny plan ŽS 11'!$B:$L,11,FALSE)</f>
        <v>Q1/2026</v>
      </c>
      <c r="I44" s="54" t="str">
        <f>VLOOKUP(Roadmapa!$F44,'Implementacny plan ŽS 11'!$B:$L,5,FALSE)</f>
        <v>Nie</v>
      </c>
      <c r="J44" s="55" t="str">
        <f t="shared" si="3"/>
        <v/>
      </c>
      <c r="K44" s="55" t="str">
        <f t="shared" si="3"/>
        <v/>
      </c>
      <c r="L44" s="55" t="str">
        <f t="shared" si="3"/>
        <v/>
      </c>
      <c r="M44" s="55" t="str">
        <f t="shared" si="3"/>
        <v/>
      </c>
      <c r="N44" s="56" t="str">
        <f t="shared" si="3"/>
        <v>ŽS11_BP_14</v>
      </c>
      <c r="O44" s="84"/>
    </row>
    <row r="45" spans="1:15" x14ac:dyDescent="0.35">
      <c r="A45" s="109" t="s">
        <v>377</v>
      </c>
      <c r="B45" s="106" t="s">
        <v>371</v>
      </c>
      <c r="C45" s="52" t="s">
        <v>369</v>
      </c>
      <c r="D45" s="53" t="str">
        <f>VLOOKUP(Roadmapa!$F45,'Implementacny plan ŽS 11'!$B:$L,3,FALSE)</f>
        <v>ŽS11_01_Prijímanie do MŠ</v>
      </c>
      <c r="E45" s="54" t="str">
        <f>VLOOKUP(Roadmapa!$F45,'Implementacny plan ŽS 11'!$B:$L,2,FALSE)</f>
        <v>MŠVVaM</v>
      </c>
      <c r="F45" s="93" t="s">
        <v>256</v>
      </c>
      <c r="G45" s="53" t="str">
        <f>VLOOKUP(Roadmapa!$F45,'Implementacny plan ŽS 11'!$B:$L,7,FALSE)</f>
        <v>CMS pre správu obsahu školy</v>
      </c>
      <c r="H45" s="54" t="str">
        <f>VLOOKUP(Roadmapa!$F45,'Implementacny plan ŽS 11'!$B:$L,11,FALSE)</f>
        <v>Q1/2026</v>
      </c>
      <c r="I45" s="54" t="str">
        <f>VLOOKUP(Roadmapa!$F45,'Implementacny plan ŽS 11'!$B:$L,5,FALSE)</f>
        <v>Nie</v>
      </c>
      <c r="J45" s="55" t="str">
        <f t="shared" si="3"/>
        <v/>
      </c>
      <c r="K45" s="55" t="str">
        <f t="shared" si="3"/>
        <v/>
      </c>
      <c r="L45" s="55" t="str">
        <f t="shared" si="3"/>
        <v/>
      </c>
      <c r="M45" s="55" t="str">
        <f t="shared" si="3"/>
        <v/>
      </c>
      <c r="N45" s="56" t="str">
        <f t="shared" si="3"/>
        <v>ŽS11_BP_61</v>
      </c>
      <c r="O45" s="84"/>
    </row>
    <row r="46" spans="1:15" ht="46.5" x14ac:dyDescent="0.35">
      <c r="A46" s="110"/>
      <c r="B46" s="108"/>
      <c r="C46" s="52" t="s">
        <v>369</v>
      </c>
      <c r="D46" s="53" t="str">
        <f>VLOOKUP(Roadmapa!$F46,'Implementacny plan ŽS 11'!$B:$L,3,FALSE)</f>
        <v>ŽS11_01_Prijímanie do MŠ</v>
      </c>
      <c r="E46" s="54" t="str">
        <f>VLOOKUP(Roadmapa!$F46,'Implementacny plan ŽS 11'!$B:$L,2,FALSE)</f>
        <v>MŠVVaM</v>
      </c>
      <c r="F46" s="93" t="s">
        <v>261</v>
      </c>
      <c r="G46" s="53" t="str">
        <f>VLOOKUP(Roadmapa!$F46,'Implementacny plan ŽS 11'!$B:$L,7,FALSE)</f>
        <v>MŠVVaM získa údaje pre štatistické výkazy (napr. údaje o deťoch, kt. budú navštevovať MŠ v budúcom školskom roku)  z údajov zozbieraných zo žiadosti o prijatie do MŠ</v>
      </c>
      <c r="H46" s="54" t="str">
        <f>VLOOKUP(Roadmapa!$F46,'Implementacny plan ŽS 11'!$B:$L,11,FALSE)</f>
        <v>Q1/2026</v>
      </c>
      <c r="I46" s="54" t="str">
        <f>VLOOKUP(Roadmapa!$F46,'Implementacny plan ŽS 11'!$B:$L,5,FALSE)</f>
        <v>Nie</v>
      </c>
      <c r="J46" s="55" t="str">
        <f t="shared" si="3"/>
        <v/>
      </c>
      <c r="K46" s="55" t="str">
        <f t="shared" si="3"/>
        <v/>
      </c>
      <c r="L46" s="55" t="str">
        <f t="shared" si="3"/>
        <v/>
      </c>
      <c r="M46" s="55" t="str">
        <f t="shared" si="3"/>
        <v/>
      </c>
      <c r="N46" s="56" t="str">
        <f t="shared" si="3"/>
        <v>ŽS11_BP_62</v>
      </c>
      <c r="O46" s="84"/>
    </row>
    <row r="47" spans="1:15" ht="31" x14ac:dyDescent="0.35">
      <c r="A47" s="110"/>
      <c r="B47" s="51" t="s">
        <v>136</v>
      </c>
      <c r="C47" s="52" t="s">
        <v>373</v>
      </c>
      <c r="D47" s="53" t="str">
        <f>VLOOKUP(Roadmapa!$F47,'Implementacny plan ŽS 11'!$B:$L,3,FALSE)</f>
        <v>ŽS11_Prierezové</v>
      </c>
      <c r="E47" s="54" t="str">
        <f>VLOOKUP(Roadmapa!$F47,'Implementacny plan ŽS 11'!$B:$L,2,FALSE)</f>
        <v>MIRRI</v>
      </c>
      <c r="F47" s="93" t="s">
        <v>133</v>
      </c>
      <c r="G47" s="53" t="str">
        <f>VLOOKUP(Roadmapa!$F47,'Implementacny plan ŽS 11'!$B:$L,7,FALSE)</f>
        <v>Interaktívny sprievodca s personalizovanými návodmi</v>
      </c>
      <c r="H47" s="54" t="str">
        <f>VLOOKUP(Roadmapa!$F47,'Implementacny plan ŽS 11'!$B:$L,11,FALSE)</f>
        <v>Q4/2025</v>
      </c>
      <c r="I47" s="54" t="str">
        <f>VLOOKUP(Roadmapa!$F47,'Implementacny plan ŽS 11'!$B:$L,5,FALSE)</f>
        <v>Nie</v>
      </c>
      <c r="J47" s="55" t="str">
        <f t="shared" si="3"/>
        <v/>
      </c>
      <c r="K47" s="55" t="str">
        <f t="shared" si="3"/>
        <v/>
      </c>
      <c r="L47" s="55" t="str">
        <f t="shared" si="3"/>
        <v/>
      </c>
      <c r="M47" s="56" t="str">
        <f t="shared" si="3"/>
        <v>ŽS11_BP_16</v>
      </c>
      <c r="N47" s="55" t="str">
        <f t="shared" si="3"/>
        <v/>
      </c>
      <c r="O47" s="84"/>
    </row>
    <row r="48" spans="1:15" ht="31" x14ac:dyDescent="0.35">
      <c r="A48" s="110"/>
      <c r="B48" s="51" t="s">
        <v>378</v>
      </c>
      <c r="C48" s="52" t="s">
        <v>369</v>
      </c>
      <c r="D48" s="53" t="str">
        <f>VLOOKUP(Roadmapa!$F48,'Implementacny plan ŽS 11'!$B:$L,3,FALSE)</f>
        <v>ŽS11_01_Prijímanie do MŠ</v>
      </c>
      <c r="E48" s="54" t="str">
        <f>VLOOKUP(Roadmapa!$F48,'Implementacny plan ŽS 11'!$B:$L,2,FALSE)</f>
        <v>MŠVVaM</v>
      </c>
      <c r="F48" s="93" t="s">
        <v>302</v>
      </c>
      <c r="G48" s="53" t="str">
        <f>VLOOKUP(Roadmapa!$F48,'Implementacny plan ŽS 11'!$B:$L,7,FALSE)</f>
        <v>Tvorba formulárov a systém ePrihlášky v ID SK v aktuálne platnej verzii v čase štartu realizácie biznis požiadavky</v>
      </c>
      <c r="H48" s="54" t="str">
        <f>VLOOKUP(Roadmapa!$F48,'Implementacny plan ŽS 11'!$B:$L,11,FALSE)</f>
        <v>Q2/2025</v>
      </c>
      <c r="I48" s="54" t="str">
        <f>VLOOKUP(Roadmapa!$F48,'Implementacny plan ŽS 11'!$B:$L,5,FALSE)</f>
        <v>Áno</v>
      </c>
      <c r="J48" s="55" t="str">
        <f t="shared" si="3"/>
        <v/>
      </c>
      <c r="K48" s="55"/>
      <c r="L48" s="55" t="str">
        <f t="shared" si="3"/>
        <v/>
      </c>
      <c r="M48" s="55" t="str">
        <f t="shared" si="3"/>
        <v/>
      </c>
      <c r="N48" s="55" t="str">
        <f t="shared" si="3"/>
        <v/>
      </c>
      <c r="O48" s="84"/>
    </row>
    <row r="49" spans="1:15" x14ac:dyDescent="0.35">
      <c r="A49" s="110"/>
      <c r="B49" s="106" t="s">
        <v>379</v>
      </c>
      <c r="C49" s="52" t="s">
        <v>373</v>
      </c>
      <c r="D49" s="53" t="str">
        <f>VLOOKUP(Roadmapa!$F49,'Implementacny plan ŽS 11'!$B:$L,3,FALSE)</f>
        <v>ŽS11_01_Prijímanie do MŠ</v>
      </c>
      <c r="E49" s="54" t="str">
        <f>VLOOKUP(Roadmapa!$F49,'Implementacny plan ŽS 11'!$B:$L,2,FALSE)</f>
        <v>MŠVVaM</v>
      </c>
      <c r="F49" s="93" t="s">
        <v>139</v>
      </c>
      <c r="G49" s="53" t="str">
        <f>VLOOKUP(Roadmapa!$F49,'Implementacny plan ŽS 11'!$B:$L,7,FALSE)</f>
        <v>Komplexný návod na riešenie životnej situácie</v>
      </c>
      <c r="H49" s="54" t="str">
        <f>VLOOKUP(Roadmapa!$F49,'Implementacny plan ŽS 11'!$B:$L,11,FALSE)</f>
        <v>Q1/2025</v>
      </c>
      <c r="I49" s="54" t="str">
        <f>VLOOKUP(Roadmapa!$F49,'Implementacny plan ŽS 11'!$B:$L,5,FALSE)</f>
        <v>Áno</v>
      </c>
      <c r="J49" s="56" t="str">
        <f t="shared" ref="J49:N57" si="4">IF(SUBSTITUTE($H49,"/","")=SUBSTITUTE(J$1,"/",""),$F49,"")</f>
        <v>ŽS11_BP_17</v>
      </c>
      <c r="K49" s="55" t="str">
        <f t="shared" si="4"/>
        <v/>
      </c>
      <c r="L49" s="55" t="str">
        <f t="shared" si="4"/>
        <v/>
      </c>
      <c r="M49" s="55" t="str">
        <f t="shared" si="4"/>
        <v/>
      </c>
      <c r="N49" s="55" t="str">
        <f t="shared" si="4"/>
        <v/>
      </c>
      <c r="O49" s="84"/>
    </row>
    <row r="50" spans="1:15" ht="46.5" x14ac:dyDescent="0.35">
      <c r="A50" s="110"/>
      <c r="B50" s="108"/>
      <c r="C50" s="52" t="s">
        <v>373</v>
      </c>
      <c r="D50" s="53" t="str">
        <f>VLOOKUP(Roadmapa!$F50,'Implementacny plan ŽS 11'!$B:$L,3,FALSE)</f>
        <v>ŽS11_01_Prijímanie do MŠ</v>
      </c>
      <c r="E50" s="54" t="s">
        <v>126</v>
      </c>
      <c r="F50" s="93" t="s">
        <v>146</v>
      </c>
      <c r="G50" s="53" t="str">
        <f>VLOOKUP(Roadmapa!$F50,'Implementacny plan ŽS 11'!$B:$L,7,FALSE)</f>
        <v>Komplexný návod na riešenie životnej situácie a podanie žiadosti v systéme Elektronických prihláškok dô škôl (ďalej len skrátene "ePrihlášky")</v>
      </c>
      <c r="H50" s="54" t="str">
        <f>VLOOKUP(Roadmapa!$F50,'Implementacny plan ŽS 11'!$B:$L,11,FALSE)</f>
        <v>Q2/2025</v>
      </c>
      <c r="I50" s="54" t="str">
        <f>VLOOKUP(Roadmapa!$F50,'Implementacny plan ŽS 11'!$B:$L,5,FALSE)</f>
        <v>Áno</v>
      </c>
      <c r="J50" s="55" t="str">
        <f t="shared" ref="J50:N51" si="5">IF(SUBSTITUTE($H50,"/","")=SUBSTITUTE(J$1,"/",""),$F50,"")</f>
        <v/>
      </c>
      <c r="K50" s="56" t="str">
        <f t="shared" si="5"/>
        <v>ŽS11_BP_18</v>
      </c>
      <c r="L50" s="55" t="str">
        <f t="shared" si="5"/>
        <v/>
      </c>
      <c r="M50" s="55" t="str">
        <f t="shared" si="5"/>
        <v/>
      </c>
      <c r="N50" s="55" t="str">
        <f t="shared" si="5"/>
        <v/>
      </c>
      <c r="O50" s="84"/>
    </row>
    <row r="51" spans="1:15" x14ac:dyDescent="0.35">
      <c r="A51" s="110"/>
      <c r="B51" s="58" t="s">
        <v>269</v>
      </c>
      <c r="C51" s="52" t="s">
        <v>369</v>
      </c>
      <c r="D51" s="53" t="str">
        <f>VLOOKUP(Roadmapa!$F51,'Implementacny plan ŽS 11'!$B:$L,3,FALSE)</f>
        <v>ŽS11_Prierezové</v>
      </c>
      <c r="E51" s="54" t="s">
        <v>126</v>
      </c>
      <c r="F51" s="93" t="s">
        <v>274</v>
      </c>
      <c r="G51" s="53" t="str">
        <f>VLOOKUP(Roadmapa!$F51,'Implementacny plan ŽS 11'!$B:$L,7,FALSE)</f>
        <v>Monitoring služieb</v>
      </c>
      <c r="H51" s="54" t="str">
        <f>VLOOKUP(Roadmapa!$F51,'Implementacny plan ŽS 11'!$B:$L,11,FALSE)</f>
        <v>Q2/2025</v>
      </c>
      <c r="I51" s="54" t="str">
        <f>VLOOKUP(Roadmapa!$F51,'Implementacny plan ŽS 11'!$B:$L,5,FALSE)</f>
        <v>Áno</v>
      </c>
      <c r="J51" s="55" t="str">
        <f t="shared" si="5"/>
        <v/>
      </c>
      <c r="K51" s="56" t="str">
        <f t="shared" si="5"/>
        <v>ŽS11_BP_65</v>
      </c>
      <c r="L51" s="55" t="str">
        <f t="shared" si="5"/>
        <v/>
      </c>
      <c r="M51" s="55" t="str">
        <f t="shared" si="5"/>
        <v/>
      </c>
      <c r="N51" s="55" t="str">
        <f t="shared" si="5"/>
        <v/>
      </c>
      <c r="O51" s="84"/>
    </row>
    <row r="52" spans="1:15" ht="31" x14ac:dyDescent="0.35">
      <c r="A52" s="110"/>
      <c r="B52" s="51" t="s">
        <v>380</v>
      </c>
      <c r="C52" s="52" t="s">
        <v>369</v>
      </c>
      <c r="D52" s="53" t="str">
        <f>VLOOKUP(Roadmapa!$F52,'Implementacny plan ŽS 11'!$B:$L,3,FALSE)</f>
        <v>ŽS11_01_Prijímanie do MŠ</v>
      </c>
      <c r="E52" s="54" t="str">
        <f>VLOOKUP(Roadmapa!$F52,'Implementacny plan ŽS 11'!$B:$L,2,FALSE)</f>
        <v>MŠVVaM</v>
      </c>
      <c r="F52" s="93" t="s">
        <v>307</v>
      </c>
      <c r="G52" s="53" t="str">
        <f>VLOOKUP(Roadmapa!$F52,'Implementacny plan ŽS 11'!$B:$L,7,FALSE)</f>
        <v>Systém ePrihlášky je dostupný vo viacerých jazykových mutáciách</v>
      </c>
      <c r="H52" s="54" t="str">
        <f>VLOOKUP(Roadmapa!$F52,'Implementacny plan ŽS 11'!$B:$L,11,FALSE)</f>
        <v>Q1/2026</v>
      </c>
      <c r="I52" s="54" t="str">
        <f>VLOOKUP(Roadmapa!$F52,'Implementacny plan ŽS 11'!$B:$L,5,FALSE)</f>
        <v>Nie</v>
      </c>
      <c r="J52" s="55" t="str">
        <f t="shared" si="4"/>
        <v/>
      </c>
      <c r="K52" s="56" t="str">
        <f t="shared" si="4"/>
        <v/>
      </c>
      <c r="L52" s="55" t="str">
        <f t="shared" si="4"/>
        <v/>
      </c>
      <c r="M52" s="55" t="str">
        <f t="shared" si="4"/>
        <v/>
      </c>
      <c r="N52" s="55" t="str">
        <f t="shared" si="4"/>
        <v>ŽS11_BP_75</v>
      </c>
      <c r="O52" s="84"/>
    </row>
    <row r="53" spans="1:15" ht="31" x14ac:dyDescent="0.35">
      <c r="A53" s="110"/>
      <c r="B53" s="106" t="s">
        <v>381</v>
      </c>
      <c r="C53" s="52" t="s">
        <v>373</v>
      </c>
      <c r="D53" s="53" t="str">
        <f>VLOOKUP(Roadmapa!$F53,'Implementacny plan ŽS 11'!$B:$L,3,FALSE)</f>
        <v>ŽS11_01_Prijímanie do MŠ</v>
      </c>
      <c r="E53" s="54" t="str">
        <f>VLOOKUP(Roadmapa!$F53,'Implementacny plan ŽS 11'!$B:$L,2,FALSE)</f>
        <v>DEUS</v>
      </c>
      <c r="F53" s="93" t="s">
        <v>62</v>
      </c>
      <c r="G53" s="53" t="str">
        <f>VLOOKUP(Roadmapa!$F53,'Implementacny plan ŽS 11'!$B:$L,7,FALSE)</f>
        <v>Zoznam všetkých MŠ, na ktorých môžu byť umiestnené deti v danej obci.</v>
      </c>
      <c r="H53" s="54" t="str">
        <f>VLOOKUP(Roadmapa!$F53,'Implementacny plan ŽS 11'!$B:$L,11,FALSE)</f>
        <v>Q2/2025</v>
      </c>
      <c r="I53" s="54" t="str">
        <f>VLOOKUP(Roadmapa!$F53,'Implementacny plan ŽS 11'!$B:$L,5,FALSE)</f>
        <v>Áno</v>
      </c>
      <c r="J53" s="55" t="str">
        <f t="shared" si="4"/>
        <v/>
      </c>
      <c r="K53" s="56" t="str">
        <f t="shared" si="4"/>
        <v>ŽS11_BP_01</v>
      </c>
      <c r="L53" s="55" t="str">
        <f t="shared" si="4"/>
        <v/>
      </c>
      <c r="M53" s="55" t="str">
        <f t="shared" si="4"/>
        <v/>
      </c>
      <c r="N53" s="55" t="str">
        <f t="shared" si="4"/>
        <v/>
      </c>
      <c r="O53" s="84"/>
    </row>
    <row r="54" spans="1:15" ht="46.5" x14ac:dyDescent="0.35">
      <c r="A54" s="110"/>
      <c r="B54" s="107"/>
      <c r="C54" s="52" t="s">
        <v>369</v>
      </c>
      <c r="D54" s="53" t="str">
        <f>VLOOKUP(Roadmapa!$F54,'Implementacny plan ŽS 11'!$B:$L,3,FALSE)</f>
        <v>ŽS11_01_Prijímanie do MŠ</v>
      </c>
      <c r="E54" s="54" t="str">
        <f>VLOOKUP(Roadmapa!$F54,'Implementacny plan ŽS 11'!$B:$L,2,FALSE)</f>
        <v>DEUS</v>
      </c>
      <c r="F54" s="93" t="s">
        <v>72</v>
      </c>
      <c r="G54" s="53" t="str">
        <f>VLOOKUP(Roadmapa!$F54,'Implementacny plan ŽS 11'!$B:$L,7,FALSE)</f>
        <v>Vytvorenie zoznamu žiakov s trvalým pobytom v obci s informáciou, ktoré MŠ navštevujú. Informácia bude obsahovať názov MŠ.</v>
      </c>
      <c r="H54" s="54" t="str">
        <f>VLOOKUP(Roadmapa!$F54,'Implementacny plan ŽS 11'!$B:$L,11,FALSE)</f>
        <v>Q2/2025</v>
      </c>
      <c r="I54" s="54" t="str">
        <f>VLOOKUP(Roadmapa!$F54,'Implementacny plan ŽS 11'!$B:$L,5,FALSE)</f>
        <v>Áno</v>
      </c>
      <c r="J54" s="55" t="str">
        <f t="shared" si="4"/>
        <v/>
      </c>
      <c r="K54" s="56" t="str">
        <f t="shared" si="4"/>
        <v>ŽS11_BP_02</v>
      </c>
      <c r="L54" s="55" t="str">
        <f t="shared" si="4"/>
        <v/>
      </c>
      <c r="M54" s="55" t="str">
        <f t="shared" si="4"/>
        <v/>
      </c>
      <c r="N54" s="55" t="str">
        <f t="shared" si="4"/>
        <v/>
      </c>
      <c r="O54" s="84"/>
    </row>
    <row r="55" spans="1:15" ht="93" x14ac:dyDescent="0.35">
      <c r="A55" s="110"/>
      <c r="B55" s="107"/>
      <c r="C55" s="52" t="s">
        <v>369</v>
      </c>
      <c r="D55" s="53" t="str">
        <f>VLOOKUP(Roadmapa!$F55,'Implementacny plan ŽS 11'!$B:$L,3,FALSE)</f>
        <v>ŽS11_01_Prijímanie do MŠ</v>
      </c>
      <c r="E55" s="54" t="str">
        <f>VLOOKUP(Roadmapa!$F55,'Implementacny plan ŽS 11'!$B:$L,2,FALSE)</f>
        <v>DEUS</v>
      </c>
      <c r="F55" s="93" t="s">
        <v>77</v>
      </c>
      <c r="G55" s="53" t="str">
        <f>VLOOKUP(Roadmapa!$F55,'Implementacny plan ŽS 11'!$B:$L,7,FALSE)</f>
        <v>Vytvorenie zoznamu žiakov s trvalým pobytom mimo mojej obce s informáciou, ktoré MŠ navštevujú. Informácia bude obsahovať názov MŠ. Informácie o žiakoch mimo trvalého pobytu mojej obce budú primerane anonymizované (potrebujeme identifikovať obec odkiaľ žiak pochádza, MŠ ktorú na obci navštevuje).</v>
      </c>
      <c r="H55" s="54" t="str">
        <f>VLOOKUP(Roadmapa!$F55,'Implementacny plan ŽS 11'!$B:$L,11,FALSE)</f>
        <v>Q4/2025</v>
      </c>
      <c r="I55" s="54" t="str">
        <f>VLOOKUP(Roadmapa!$F55,'Implementacny plan ŽS 11'!$B:$L,5,FALSE)</f>
        <v>Nie</v>
      </c>
      <c r="J55" s="55" t="str">
        <f t="shared" si="4"/>
        <v/>
      </c>
      <c r="K55" s="55" t="str">
        <f t="shared" si="4"/>
        <v/>
      </c>
      <c r="L55" s="55" t="str">
        <f t="shared" si="4"/>
        <v/>
      </c>
      <c r="M55" s="56" t="str">
        <f t="shared" si="4"/>
        <v>ŽS11_BP_03</v>
      </c>
      <c r="N55" s="55" t="str">
        <f t="shared" si="4"/>
        <v/>
      </c>
      <c r="O55" s="84"/>
    </row>
    <row r="56" spans="1:15" ht="31" x14ac:dyDescent="0.35">
      <c r="A56" s="110"/>
      <c r="B56" s="107"/>
      <c r="C56" s="52" t="s">
        <v>369</v>
      </c>
      <c r="D56" s="53" t="str">
        <f>VLOOKUP(Roadmapa!$F56,'Implementacny plan ŽS 11'!$B:$L,3,FALSE)</f>
        <v>ŽS11_01_Prijímanie do MŠ</v>
      </c>
      <c r="E56" s="54" t="str">
        <f>VLOOKUP(Roadmapa!$F56,'Implementacny plan ŽS 11'!$B:$L,2,FALSE)</f>
        <v>DEUS</v>
      </c>
      <c r="F56" s="93" t="s">
        <v>85</v>
      </c>
      <c r="G56" s="53" t="str">
        <f>VLOOKUP(Roadmapa!$F56,'Implementacny plan ŽS 11'!$B:$L,7,FALSE)</f>
        <v>Analýza a vyhodnotenie dát pre potreby vizualizovania dát pre obce.</v>
      </c>
      <c r="H56" s="54" t="str">
        <f>VLOOKUP(Roadmapa!$F56,'Implementacny plan ŽS 11'!$B:$L,11,FALSE)</f>
        <v>Q2/2025</v>
      </c>
      <c r="I56" s="54" t="str">
        <f>VLOOKUP(Roadmapa!$F56,'Implementacny plan ŽS 11'!$B:$L,5,FALSE)</f>
        <v>Áno</v>
      </c>
      <c r="J56" s="55" t="str">
        <f t="shared" si="4"/>
        <v/>
      </c>
      <c r="K56" s="56" t="str">
        <f t="shared" si="4"/>
        <v>ŽS11_BP_04</v>
      </c>
      <c r="L56" s="55" t="str">
        <f t="shared" si="4"/>
        <v/>
      </c>
      <c r="M56" s="55" t="str">
        <f t="shared" si="4"/>
        <v/>
      </c>
      <c r="N56" s="55" t="str">
        <f t="shared" si="4"/>
        <v/>
      </c>
      <c r="O56" s="84"/>
    </row>
    <row r="57" spans="1:15" ht="31" x14ac:dyDescent="0.35">
      <c r="A57" s="110"/>
      <c r="B57" s="108"/>
      <c r="C57" s="52" t="s">
        <v>369</v>
      </c>
      <c r="D57" s="53" t="str">
        <f>VLOOKUP(Roadmapa!$F57,'Implementacny plan ŽS 11'!$B:$L,3,FALSE)</f>
        <v>ŽS11_01_Prijímanie do MŠ</v>
      </c>
      <c r="E57" s="54" t="str">
        <f>VLOOKUP(Roadmapa!$F57,'Implementacny plan ŽS 11'!$B:$L,2,FALSE)</f>
        <v>DEUS</v>
      </c>
      <c r="F57" s="93" t="s">
        <v>90</v>
      </c>
      <c r="G57" s="53" t="str">
        <f>VLOOKUP(Roadmapa!$F57,'Implementacny plan ŽS 11'!$B:$L,7,FALSE)</f>
        <v>Analýza a vyhodnotenie dát pre potreby vizualizovania dát pre obce.</v>
      </c>
      <c r="H57" s="54" t="str">
        <f>VLOOKUP(Roadmapa!$F57,'Implementacny plan ŽS 11'!$B:$L,11,FALSE)</f>
        <v>Q4/2025</v>
      </c>
      <c r="I57" s="54" t="str">
        <f>VLOOKUP(Roadmapa!$F57,'Implementacny plan ŽS 11'!$B:$L,5,FALSE)</f>
        <v>Nie</v>
      </c>
      <c r="J57" s="55" t="str">
        <f t="shared" si="4"/>
        <v/>
      </c>
      <c r="K57" s="55" t="str">
        <f t="shared" si="4"/>
        <v/>
      </c>
      <c r="L57" s="55" t="str">
        <f t="shared" si="4"/>
        <v/>
      </c>
      <c r="M57" s="56" t="str">
        <f t="shared" si="4"/>
        <v>ŽS11_BP_05</v>
      </c>
      <c r="N57" s="55" t="str">
        <f t="shared" si="4"/>
        <v/>
      </c>
      <c r="O57" s="84"/>
    </row>
    <row r="58" spans="1:15" x14ac:dyDescent="0.35">
      <c r="A58" s="110"/>
      <c r="B58" s="106" t="s">
        <v>382</v>
      </c>
      <c r="C58" s="52" t="s">
        <v>373</v>
      </c>
      <c r="D58" s="53" t="str">
        <f>VLOOKUP(Roadmapa!$F58,'Implementacny plan ŽS 11'!$B:$L,3,FALSE)</f>
        <v>ŽS11_Prierezové</v>
      </c>
      <c r="E58" s="54" t="s">
        <v>126</v>
      </c>
      <c r="F58" s="93" t="s">
        <v>150</v>
      </c>
      <c r="G58" s="53" t="str">
        <f>VLOOKUP(Roadmapa!$F58,'Implementacny plan ŽS 11'!$B:$L,7,FALSE)</f>
        <v>Interaktívna mapa škôl</v>
      </c>
      <c r="H58" s="54" t="str">
        <f>VLOOKUP(Roadmapa!$F58,'Implementacny plan ŽS 11'!$B:$L,11,FALSE)</f>
        <v>Q1/2025</v>
      </c>
      <c r="I58" s="54" t="str">
        <f>VLOOKUP(Roadmapa!$F58,'Implementacny plan ŽS 11'!$B:$L,5,FALSE)</f>
        <v>Áno</v>
      </c>
      <c r="J58" s="56" t="str">
        <f t="shared" ref="J58:N59" si="6">IF(SUBSTITUTE($H58,"/","")=SUBSTITUTE(J$1,"/",""),$F58,"")</f>
        <v>ŽS11_BP_19</v>
      </c>
      <c r="K58" s="55" t="str">
        <f t="shared" si="6"/>
        <v/>
      </c>
      <c r="L58" s="55" t="str">
        <f t="shared" si="6"/>
        <v/>
      </c>
      <c r="M58" s="55" t="str">
        <f t="shared" si="6"/>
        <v/>
      </c>
      <c r="N58" s="55" t="str">
        <f t="shared" si="6"/>
        <v/>
      </c>
      <c r="O58" s="84"/>
    </row>
    <row r="59" spans="1:15" x14ac:dyDescent="0.35">
      <c r="A59" s="110"/>
      <c r="B59" s="107"/>
      <c r="C59" s="52" t="s">
        <v>373</v>
      </c>
      <c r="D59" s="53" t="str">
        <f>VLOOKUP(Roadmapa!$F59,'Implementacny plan ŽS 11'!$B:$L,3,FALSE)</f>
        <v>ŽS11_Prierezové</v>
      </c>
      <c r="E59" s="54" t="s">
        <v>126</v>
      </c>
      <c r="F59" s="93" t="s">
        <v>159</v>
      </c>
      <c r="G59" s="53" t="str">
        <f>VLOOKUP(Roadmapa!$F59,'Implementacny plan ŽS 11'!$B:$L,7,FALSE)</f>
        <v>Zber kapacít škôl</v>
      </c>
      <c r="H59" s="54" t="str">
        <f>VLOOKUP(Roadmapa!$F59,'Implementacny plan ŽS 11'!$B:$L,11,FALSE)</f>
        <v>Q2/2025</v>
      </c>
      <c r="I59" s="54" t="str">
        <f>VLOOKUP(Roadmapa!$F59,'Implementacny plan ŽS 11'!$B:$L,5,FALSE)</f>
        <v>Áno</v>
      </c>
      <c r="J59" s="55" t="str">
        <f t="shared" si="6"/>
        <v/>
      </c>
      <c r="K59" s="56" t="str">
        <f t="shared" si="6"/>
        <v>ŽS11_BP_21</v>
      </c>
      <c r="L59" s="55" t="str">
        <f t="shared" si="6"/>
        <v/>
      </c>
      <c r="M59" s="55" t="str">
        <f t="shared" si="6"/>
        <v/>
      </c>
      <c r="N59" s="55" t="str">
        <f t="shared" si="6"/>
        <v/>
      </c>
      <c r="O59" s="84"/>
    </row>
    <row r="60" spans="1:15" x14ac:dyDescent="0.35">
      <c r="A60" s="111"/>
      <c r="B60" s="108"/>
      <c r="C60" s="52" t="s">
        <v>370</v>
      </c>
      <c r="D60" s="53" t="str">
        <f>VLOOKUP(Roadmapa!$F60,'Implementacny plan ŽS 11'!$B:$L,3,FALSE)</f>
        <v>ŽS11_Prierezové</v>
      </c>
      <c r="E60" s="54" t="s">
        <v>126</v>
      </c>
      <c r="F60" s="93" t="s">
        <v>154</v>
      </c>
      <c r="G60" s="53" t="str">
        <f>VLOOKUP(Roadmapa!$F60,'Implementacny plan ŽS 11'!$B:$L,7,FALSE)</f>
        <v>Register spádových škôl</v>
      </c>
      <c r="H60" s="54" t="str">
        <f>VLOOKUP(Roadmapa!$F60,'Implementacny plan ŽS 11'!$B:$L,11,FALSE)</f>
        <v>Q1/2026</v>
      </c>
      <c r="I60" s="54" t="str">
        <f>VLOOKUP(Roadmapa!$F60,'Implementacny plan ŽS 11'!$B:$L,5,FALSE)</f>
        <v>Nie</v>
      </c>
      <c r="J60" s="55" t="str">
        <f>IF(SUBSTITUTE($H60,"/","")=SUBSTITUTE(J$1,"/",""),$F60,"")</f>
        <v/>
      </c>
      <c r="K60" s="55" t="str">
        <f>IF(SUBSTITUTE($H60,"/","")=SUBSTITUTE(K$1,"/",""),$F60,"")</f>
        <v/>
      </c>
      <c r="L60" s="55" t="str">
        <f>IF(SUBSTITUTE($H60,"/","")=SUBSTITUTE(L$1,"/",""),$F60,"")</f>
        <v/>
      </c>
      <c r="M60" s="55" t="str">
        <f>IF(SUBSTITUTE($H60,"/","")=SUBSTITUTE(M$1,"/",""),$F60,"")</f>
        <v/>
      </c>
      <c r="N60" s="56" t="str">
        <f>IF(SUBSTITUTE($H60,"/","")=SUBSTITUTE(N$1,"/",""),$F60,"")</f>
        <v>ŽS11_BP_20</v>
      </c>
      <c r="O60" s="84"/>
    </row>
    <row r="61" spans="1:15" ht="31" customHeight="1" x14ac:dyDescent="0.35">
      <c r="A61" s="107"/>
      <c r="B61" s="107"/>
      <c r="C61" s="52" t="s">
        <v>373</v>
      </c>
      <c r="D61" s="53" t="str">
        <f>VLOOKUP(Roadmapa!$F61,'Implementacny plan ŽS 11'!$B:$L,3,FALSE)</f>
        <v>ŽS11_01_Prijímanie do MŠ</v>
      </c>
      <c r="E61" s="54" t="s">
        <v>126</v>
      </c>
      <c r="F61" s="94" t="s">
        <v>327</v>
      </c>
      <c r="G61" s="53" t="str">
        <f>VLOOKUP(Roadmapa!$F61,'Implementacny plan ŽS 11'!$B:$L,7,FALSE)</f>
        <v>Rozvoj Registra školských obvodov (Zákonný zástupca, Obec, Riaditeľ)</v>
      </c>
      <c r="H61" s="54" t="str">
        <f>VLOOKUP(Roadmapa!$F61,'Implementacny plan ŽS 11'!$B:$L,11,FALSE)</f>
        <v>Q1/2026</v>
      </c>
      <c r="I61" s="54" t="str">
        <f>VLOOKUP(Roadmapa!$F61,'Implementacny plan ŽS 11'!$B:$L,5,FALSE)</f>
        <v>Nie</v>
      </c>
      <c r="J61" s="55" t="str">
        <f t="shared" ref="J61:N64" si="7">IF(SUBSTITUTE($H61,"/","")=SUBSTITUTE(J$1,"/",""),$F61,"")</f>
        <v/>
      </c>
      <c r="K61" s="91" t="str">
        <f t="shared" si="7"/>
        <v/>
      </c>
      <c r="L61" s="55" t="str">
        <f t="shared" si="7"/>
        <v/>
      </c>
      <c r="M61" s="55" t="str">
        <f t="shared" si="7"/>
        <v/>
      </c>
      <c r="N61" s="92" t="str">
        <f t="shared" si="7"/>
        <v>ŽS11_BP_83</v>
      </c>
      <c r="O61" s="84"/>
    </row>
    <row r="62" spans="1:15" ht="46.5" x14ac:dyDescent="0.35">
      <c r="A62" s="107"/>
      <c r="B62" s="108"/>
      <c r="C62" s="52" t="s">
        <v>369</v>
      </c>
      <c r="D62" s="53" t="str">
        <f>VLOOKUP(Roadmapa!$F62,'Implementacny plan ŽS 11'!$B:$L,3,FALSE)</f>
        <v>ŽS11_02_Doručenie lekárskeho potvrdenia predškolskému zariadeniu</v>
      </c>
      <c r="E62" s="54" t="s">
        <v>126</v>
      </c>
      <c r="F62" s="98" t="s">
        <v>293</v>
      </c>
      <c r="G62" s="53" t="str">
        <f>VLOOKUP(Roadmapa!$F62,'Implementacny plan ŽS 11'!$B:$L,7,FALSE)</f>
        <v>Úprava IS v súvislosti so spracovaním potvrdení o zdravotnej spôsobilosti (prihláška) a potvrdení o návšteve lekára (ospravedlnenka)</v>
      </c>
      <c r="H62" s="54" t="str">
        <f>VLOOKUP(Roadmapa!$F62,'Implementacny plan ŽS 11'!$B:$L,11,FALSE)</f>
        <v>Q1/2026</v>
      </c>
      <c r="I62" s="54" t="str">
        <f>VLOOKUP(Roadmapa!$F62,'Implementacny plan ŽS 11'!$B:$L,5,FALSE)</f>
        <v>Nie</v>
      </c>
      <c r="J62" s="55" t="str">
        <f t="shared" si="7"/>
        <v/>
      </c>
      <c r="K62" s="91" t="str">
        <f t="shared" si="7"/>
        <v/>
      </c>
      <c r="L62" s="55" t="str">
        <f t="shared" si="7"/>
        <v/>
      </c>
      <c r="M62" s="55" t="str">
        <f t="shared" si="7"/>
        <v/>
      </c>
      <c r="N62" s="92" t="str">
        <f t="shared" si="7"/>
        <v>ŽS11_BP_70</v>
      </c>
      <c r="O62" s="84"/>
    </row>
    <row r="63" spans="1:15" ht="46.5" x14ac:dyDescent="0.35">
      <c r="A63" s="107"/>
      <c r="B63" s="51" t="s">
        <v>383</v>
      </c>
      <c r="C63" s="52" t="s">
        <v>369</v>
      </c>
      <c r="D63" s="53" t="str">
        <f>VLOOKUP(Roadmapa!$F63,'Implementacny plan ŽS 11'!$B:$L,3,FALSE)</f>
        <v>ŽS11_Prierezové</v>
      </c>
      <c r="E63" s="54" t="s">
        <v>126</v>
      </c>
      <c r="F63" s="93" t="s">
        <v>267</v>
      </c>
      <c r="G63" s="53" t="str">
        <f>VLOOKUP(Roadmapa!$F63,'Implementacny plan ŽS 11'!$B:$L,7,FALSE)</f>
        <v>Zobrazenie a zber spätnej väzby</v>
      </c>
      <c r="H63" s="54" t="str">
        <f>VLOOKUP(Roadmapa!$F63,'Implementacny plan ŽS 11'!$B:$L,11,FALSE)</f>
        <v>Q2/2025</v>
      </c>
      <c r="I63" s="54" t="str">
        <f>VLOOKUP(Roadmapa!$F63,'Implementacny plan ŽS 11'!$B:$L,5,FALSE)</f>
        <v>Áno</v>
      </c>
      <c r="J63" s="55" t="str">
        <f t="shared" si="7"/>
        <v/>
      </c>
      <c r="K63" s="56" t="str">
        <f t="shared" si="7"/>
        <v>ŽS11_BP_64</v>
      </c>
      <c r="L63" s="55" t="str">
        <f t="shared" si="7"/>
        <v/>
      </c>
      <c r="M63" s="55" t="str">
        <f t="shared" si="7"/>
        <v/>
      </c>
      <c r="N63" s="55" t="str">
        <f t="shared" si="7"/>
        <v/>
      </c>
      <c r="O63" s="84"/>
    </row>
    <row r="64" spans="1:15" ht="31" x14ac:dyDescent="0.35">
      <c r="A64" s="108"/>
      <c r="B64" s="51" t="s">
        <v>384</v>
      </c>
      <c r="C64" s="52" t="s">
        <v>369</v>
      </c>
      <c r="D64" s="53" t="str">
        <f>VLOOKUP(Roadmapa!$F64,'Implementacny plan ŽS 11'!$B:$L,3,FALSE)</f>
        <v>ŽS11_Prierezové</v>
      </c>
      <c r="E64" s="54" t="s">
        <v>126</v>
      </c>
      <c r="F64" s="93" t="s">
        <v>279</v>
      </c>
      <c r="G64" s="53" t="str">
        <f>VLOOKUP(Roadmapa!$F64,'Implementacny plan ŽS 11'!$B:$L,7,FALSE)</f>
        <v>Single sign on pri prechode medzi systémom ePrihlášky a ÚPVS.</v>
      </c>
      <c r="H64" s="54" t="str">
        <f>VLOOKUP(Roadmapa!$F64,'Implementacny plan ŽS 11'!$B:$L,11,FALSE)</f>
        <v>Q1/2026</v>
      </c>
      <c r="I64" s="54" t="str">
        <f>VLOOKUP(Roadmapa!$F64,'Implementacny plan ŽS 11'!$B:$L,5,FALSE)</f>
        <v>Nie</v>
      </c>
      <c r="J64" s="55" t="str">
        <f t="shared" si="7"/>
        <v/>
      </c>
      <c r="K64" s="55" t="str">
        <f t="shared" si="7"/>
        <v/>
      </c>
      <c r="L64" s="55" t="str">
        <f t="shared" si="7"/>
        <v/>
      </c>
      <c r="M64" s="55" t="str">
        <f t="shared" si="7"/>
        <v/>
      </c>
      <c r="N64" s="56" t="str">
        <f t="shared" si="7"/>
        <v>ŽS11_BP_66</v>
      </c>
      <c r="O64" s="84"/>
    </row>
    <row r="65" spans="1:15" ht="31" x14ac:dyDescent="0.35">
      <c r="A65" s="106" t="s">
        <v>385</v>
      </c>
      <c r="B65" s="106" t="s">
        <v>386</v>
      </c>
      <c r="C65" s="52" t="s">
        <v>369</v>
      </c>
      <c r="D65" s="53" t="str">
        <f>VLOOKUP(Roadmapa!$F65,'Implementacny plan ŽS 11'!$B:$L,3,FALSE)</f>
        <v>ŽS11_Prierezové</v>
      </c>
      <c r="E65" s="54" t="s">
        <v>126</v>
      </c>
      <c r="F65" s="93" t="s">
        <v>283</v>
      </c>
      <c r="G65" s="53" t="str">
        <f>VLOOKUP(Roadmapa!$F65,'Implementacny plan ŽS 11'!$B:$L,7,FALSE)</f>
        <v>Potvrdenie žiadosti o prijatie do MŠ/odvolania/návratky akceptovaným spôsobom podania</v>
      </c>
      <c r="H65" s="54" t="str">
        <f>VLOOKUP(Roadmapa!$F65,'Implementacny plan ŽS 11'!$B:$L,11,FALSE)</f>
        <v>Q1/2026</v>
      </c>
      <c r="I65" s="54" t="str">
        <f>VLOOKUP(Roadmapa!$F65,'Implementacny plan ŽS 11'!$B:$L,5,FALSE)</f>
        <v>Nie</v>
      </c>
      <c r="J65" s="55" t="str">
        <f t="shared" ref="J65:N66" si="8">IF(SUBSTITUTE($H65,"/","")=SUBSTITUTE(J$1,"/",""),$F65,"")</f>
        <v/>
      </c>
      <c r="K65" s="55" t="str">
        <f t="shared" si="8"/>
        <v/>
      </c>
      <c r="L65" s="55" t="str">
        <f t="shared" si="8"/>
        <v/>
      </c>
      <c r="M65" s="55" t="str">
        <f t="shared" si="8"/>
        <v/>
      </c>
      <c r="N65" s="56" t="str">
        <f t="shared" si="8"/>
        <v>ŽS11_BP_67</v>
      </c>
      <c r="O65" s="84"/>
    </row>
    <row r="66" spans="1:15" ht="31" x14ac:dyDescent="0.35">
      <c r="A66" s="107"/>
      <c r="B66" s="107" t="s">
        <v>387</v>
      </c>
      <c r="C66" s="52" t="s">
        <v>370</v>
      </c>
      <c r="D66" s="53" t="str">
        <f>VLOOKUP(Roadmapa!$F66,'Implementacny plan ŽS 11'!$B:$L,3,FALSE)</f>
        <v>ŽS11_Prierezové</v>
      </c>
      <c r="E66" s="54" t="s">
        <v>126</v>
      </c>
      <c r="F66" s="93" t="s">
        <v>288</v>
      </c>
      <c r="G66" s="53" t="str">
        <f>VLOOKUP(Roadmapa!$F66,'Implementacny plan ŽS 11'!$B:$L,7,FALSE)</f>
        <v>Autentifikácia a registrácia v systéme ePrihlášky prostrednítvom RČ, OP a mID</v>
      </c>
      <c r="H66" s="54" t="str">
        <f>VLOOKUP(Roadmapa!$F66,'Implementacny plan ŽS 11'!$B:$L,11,FALSE)</f>
        <v>Q2/2025</v>
      </c>
      <c r="I66" s="54" t="str">
        <f>VLOOKUP(Roadmapa!$F66,'Implementacny plan ŽS 11'!$B:$L,5,FALSE)</f>
        <v>Áno</v>
      </c>
      <c r="J66" s="55" t="str">
        <f t="shared" si="8"/>
        <v/>
      </c>
      <c r="K66" s="56" t="str">
        <f t="shared" si="8"/>
        <v>ŽS11_BP_69</v>
      </c>
      <c r="L66" s="55" t="str">
        <f t="shared" si="8"/>
        <v/>
      </c>
      <c r="M66" s="55" t="str">
        <f t="shared" si="8"/>
        <v/>
      </c>
      <c r="N66" s="55" t="str">
        <f t="shared" si="8"/>
        <v/>
      </c>
      <c r="O66" s="84"/>
    </row>
    <row r="67" spans="1:15" x14ac:dyDescent="0.35">
      <c r="A67" s="86"/>
      <c r="B67" s="87"/>
      <c r="C67" s="88"/>
      <c r="D67" s="84"/>
      <c r="E67" s="89"/>
      <c r="F67" s="84"/>
      <c r="G67" s="90"/>
      <c r="H67" s="89"/>
      <c r="I67" s="89"/>
      <c r="J67" s="89"/>
      <c r="K67" s="89"/>
      <c r="L67" s="89"/>
      <c r="M67" s="89"/>
      <c r="N67" s="89"/>
      <c r="O67" s="84"/>
    </row>
    <row r="68" spans="1:15" x14ac:dyDescent="0.35">
      <c r="A68" s="86"/>
      <c r="B68" s="87"/>
      <c r="C68" s="88"/>
      <c r="D68" s="84"/>
      <c r="E68" s="89"/>
      <c r="F68" s="84"/>
      <c r="G68" s="90"/>
      <c r="H68" s="89"/>
      <c r="I68" s="89"/>
      <c r="J68" s="89"/>
      <c r="K68" s="89"/>
      <c r="L68" s="89"/>
      <c r="M68" s="89"/>
      <c r="N68" s="89"/>
      <c r="O68" s="84"/>
    </row>
  </sheetData>
  <sheetProtection algorithmName="SHA-512" hashValue="TM9R2uUUw1ZaPFpoTIREiYKLkVFNbeFQB0k3x+FCMnoPiZCZAZ3uk/yZyhzAWGB0NSPLOI4jT9XOU9NwTXxI6Q==" saltValue="IDOQXOmjH1FnZQEmsyM2Pg==" spinCount="100000" sheet="1" objects="1" scenarios="1"/>
  <autoFilter ref="A1:N66" xr:uid="{00000000-0009-0000-0000-000003000000}"/>
  <mergeCells count="15">
    <mergeCell ref="A2:A44"/>
    <mergeCell ref="B4:B21"/>
    <mergeCell ref="B23:B29"/>
    <mergeCell ref="B30:B37"/>
    <mergeCell ref="B38:B44"/>
    <mergeCell ref="B2:B3"/>
    <mergeCell ref="A65:A66"/>
    <mergeCell ref="B65:B66"/>
    <mergeCell ref="A61:A64"/>
    <mergeCell ref="B53:B57"/>
    <mergeCell ref="B45:B46"/>
    <mergeCell ref="B49:B50"/>
    <mergeCell ref="B58:B60"/>
    <mergeCell ref="A45:A60"/>
    <mergeCell ref="B61:B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workbookViewId="0"/>
  </sheetViews>
  <sheetFormatPr defaultRowHeight="14.5" x14ac:dyDescent="0.35"/>
  <sheetData>
    <row r="1" spans="1:17" ht="168" x14ac:dyDescent="0.35">
      <c r="A1" s="5" t="s">
        <v>48</v>
      </c>
      <c r="B1" s="5" t="s">
        <v>50</v>
      </c>
      <c r="C1" s="5" t="s">
        <v>389</v>
      </c>
      <c r="D1" s="5" t="s">
        <v>52</v>
      </c>
      <c r="E1" s="5" t="s">
        <v>49</v>
      </c>
      <c r="F1" s="5" t="s">
        <v>2</v>
      </c>
      <c r="G1" s="5" t="s">
        <v>54</v>
      </c>
      <c r="H1" s="5" t="s">
        <v>55</v>
      </c>
      <c r="I1" s="6" t="s">
        <v>390</v>
      </c>
      <c r="J1" s="5" t="s">
        <v>391</v>
      </c>
      <c r="K1" s="6" t="s">
        <v>56</v>
      </c>
      <c r="L1" s="5" t="s">
        <v>57</v>
      </c>
      <c r="M1" s="5" t="s">
        <v>58</v>
      </c>
      <c r="N1" s="7" t="s">
        <v>392</v>
      </c>
      <c r="O1" s="7" t="s">
        <v>393</v>
      </c>
      <c r="P1" s="7" t="s">
        <v>394</v>
      </c>
      <c r="Q1" s="7" t="s">
        <v>59</v>
      </c>
    </row>
    <row r="2" spans="1:17" ht="409.5" x14ac:dyDescent="0.35">
      <c r="A2" s="10" t="s">
        <v>199</v>
      </c>
      <c r="B2" s="10" t="s">
        <v>395</v>
      </c>
      <c r="C2" s="10" t="s">
        <v>388</v>
      </c>
      <c r="D2" s="11" t="s">
        <v>164</v>
      </c>
      <c r="E2" s="12"/>
      <c r="F2" s="10" t="s">
        <v>39</v>
      </c>
      <c r="G2" s="11" t="s">
        <v>396</v>
      </c>
      <c r="H2" s="11" t="s">
        <v>397</v>
      </c>
      <c r="I2" s="13" t="s">
        <v>10</v>
      </c>
      <c r="J2" s="14" t="s">
        <v>398</v>
      </c>
      <c r="K2" s="14" t="s">
        <v>399</v>
      </c>
      <c r="L2" s="15" t="s">
        <v>400</v>
      </c>
      <c r="M2" s="16"/>
      <c r="N2" s="17" t="s">
        <v>401</v>
      </c>
      <c r="O2" s="10" t="s">
        <v>402</v>
      </c>
      <c r="P2" s="10"/>
    </row>
    <row r="3" spans="1:17" s="1" customFormat="1" ht="310" x14ac:dyDescent="0.35">
      <c r="A3" s="12" t="s">
        <v>403</v>
      </c>
      <c r="B3" s="12" t="s">
        <v>404</v>
      </c>
      <c r="C3" s="10" t="s">
        <v>134</v>
      </c>
      <c r="D3" s="18" t="s">
        <v>280</v>
      </c>
      <c r="E3" s="12"/>
      <c r="F3" s="19" t="s">
        <v>37</v>
      </c>
      <c r="G3" s="18" t="s">
        <v>405</v>
      </c>
      <c r="H3" s="18" t="s">
        <v>406</v>
      </c>
      <c r="I3" s="20" t="s">
        <v>10</v>
      </c>
      <c r="J3" s="21"/>
      <c r="K3" s="21"/>
      <c r="L3" s="22"/>
      <c r="M3" s="16" t="s">
        <v>407</v>
      </c>
      <c r="N3" s="23" t="s">
        <v>408</v>
      </c>
      <c r="O3" s="10" t="s">
        <v>409</v>
      </c>
      <c r="P3" s="10"/>
      <c r="Q3" s="19"/>
    </row>
    <row r="4" spans="1:17" s="1" customFormat="1" ht="409.5" x14ac:dyDescent="0.35">
      <c r="A4" s="12" t="s">
        <v>410</v>
      </c>
      <c r="B4" s="12" t="s">
        <v>404</v>
      </c>
      <c r="C4" s="10" t="s">
        <v>134</v>
      </c>
      <c r="D4" s="18" t="s">
        <v>280</v>
      </c>
      <c r="E4" s="12"/>
      <c r="F4" s="19" t="s">
        <v>31</v>
      </c>
      <c r="G4" s="18" t="s">
        <v>411</v>
      </c>
      <c r="H4" s="18" t="s">
        <v>412</v>
      </c>
      <c r="I4" s="20" t="s">
        <v>5</v>
      </c>
      <c r="J4" s="21"/>
      <c r="K4" s="21"/>
      <c r="L4" s="22"/>
      <c r="M4" s="16" t="s">
        <v>407</v>
      </c>
      <c r="N4" s="24" t="s">
        <v>413</v>
      </c>
      <c r="O4" s="10" t="s">
        <v>414</v>
      </c>
      <c r="P4" s="10"/>
      <c r="Q4" s="19"/>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Zoznamy!$B$2:$B$3</xm:f>
          </x14:formula1>
          <xm:sqref>I2:I4</xm:sqref>
        </x14:dataValidation>
        <x14:dataValidation type="list" allowBlank="1" showInputMessage="1" showErrorMessage="1" xr:uid="{00000000-0002-0000-0600-000001000000}">
          <x14:formula1>
            <xm:f>Zoznamy!$C$2:$C$19</xm:f>
          </x14:formula1>
          <xm:sqref>F2:F4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CE2D43C23032499A96FBE2FCC4A417" ma:contentTypeVersion="21" ma:contentTypeDescription="Umožňuje vytvoriť nový dokument." ma:contentTypeScope="" ma:versionID="9b8e56fa94816cea5bbfed78d050c577">
  <xsd:schema xmlns:xsd="http://www.w3.org/2001/XMLSchema" xmlns:xs="http://www.w3.org/2001/XMLSchema" xmlns:p="http://schemas.microsoft.com/office/2006/metadata/properties" xmlns:ns1="http://schemas.microsoft.com/sharepoint/v3" xmlns:ns2="91b9949b-5dfd-4ef3-82d3-bb3ab05040e4" xmlns:ns3="84e1754a-53bb-4b55-b4c3-1761cd2ac3c2" targetNamespace="http://schemas.microsoft.com/office/2006/metadata/properties" ma:root="true" ma:fieldsID="47347ef0ac42cb673b7a5f47434120c9" ns1:_="" ns2:_="" ns3:_="">
    <xsd:import namespace="http://schemas.microsoft.com/sharepoint/v3"/>
    <xsd:import namespace="91b9949b-5dfd-4ef3-82d3-bb3ab05040e4"/>
    <xsd:import namespace="84e1754a-53bb-4b55-b4c3-1761cd2ac3c2"/>
    <xsd:element name="properties">
      <xsd:complexType>
        <xsd:sequence>
          <xsd:element name="documentManagement">
            <xsd:complexType>
              <xsd:all>
                <xsd:element ref="ns2:Typ_x0020_dokumentu"/>
                <xsd:element ref="ns2:OVM"/>
                <xsd:element ref="ns2:_x010c__x002e__x0020__x017d_S"/>
                <xsd:element ref="ns2:Stav_x0020_dokumentu"/>
                <xsd:element ref="ns2:Kateg_x00f3_ria_x0020_dokumentu"/>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D_x00e1_tumRV" minOccurs="0"/>
                <xsd:element ref="ns2:Pozn_x00e1_m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Vlastnosti zjednotenej politiky dodržiavania súladu" ma:hidden="true" ma:internalName="_ip_UnifiedCompliancePolicyProperties">
      <xsd:simpleType>
        <xsd:restriction base="dms:Note"/>
      </xsd:simpleType>
    </xsd:element>
    <xsd:element name="_ip_UnifiedCompliancePolicyUIAction" ma:index="26" nillable="true" ma:displayName="Akcia v používateľskom rozhraní zjednotenej politiky dodržiavania súladu"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9949b-5dfd-4ef3-82d3-bb3ab05040e4" elementFormDefault="qualified">
    <xsd:import namespace="http://schemas.microsoft.com/office/2006/documentManagement/types"/>
    <xsd:import namespace="http://schemas.microsoft.com/office/infopath/2007/PartnerControls"/>
    <xsd:element name="Typ_x0020_dokumentu" ma:index="8" ma:displayName="Typ dokumentu" ma:default="-Vyber typ-" ma:format="Dropdown" ma:internalName="Typ_x0020_dokumentu">
      <xsd:simpleType>
        <xsd:restriction base="dms:Choice">
          <xsd:enumeration value="-Vyber typ-"/>
          <xsd:enumeration value="Akceptácia"/>
          <xsd:enumeration value="Analýza - Dáta"/>
          <xsd:enumeration value="Analýza - Formuláre"/>
          <xsd:enumeration value="Analýza - IT"/>
          <xsd:enumeration value="Analýza - Monitoring"/>
          <xsd:enumeration value="Analýza - Príležitosti"/>
          <xsd:enumeration value="Analýza - Riziká"/>
          <xsd:enumeration value="Centrálne komponenty"/>
          <xsd:enumeration value="CJ"/>
          <xsd:enumeration value="Implementačný plán"/>
          <xsd:enumeration value="Integračný manuál"/>
          <xsd:enumeration value="Interaktívny sprievodca"/>
          <xsd:enumeration value="Investičný plán"/>
          <xsd:enumeration value="Komunikačná matica"/>
          <xsd:enumeration value="KRImP - č. A"/>
          <xsd:enumeration value="KRImP - č. B"/>
          <xsd:enumeration value="KRImP - KS a AS"/>
          <xsd:enumeration value="KRImP - Príloha"/>
          <xsd:enumeration value="KRImP - PPPT"/>
          <xsd:enumeration value="KRImP - PZP"/>
          <xsd:enumeration value="KVAP"/>
          <xsd:enumeration value="Legislatíva"/>
          <xsd:enumeration value="Návod"/>
          <xsd:enumeration value="Nahrávka"/>
          <xsd:enumeration value="OneNote"/>
          <xsd:enumeration value="Prehľad"/>
          <xsd:enumeration value="Prieskum"/>
          <xsd:enumeration value="Proces"/>
          <xsd:enumeration value="Projektový plán"/>
          <xsd:enumeration value="Prototyp/MockUP"/>
          <xsd:enumeration value="RACI matica"/>
          <xsd:enumeration value="Report"/>
          <xsd:enumeration value="Riešiteľské stretnutie"/>
          <xsd:enumeration value="Riešiteľské stretnutie - Nahrávka"/>
          <xsd:enumeration value="Roadmapa"/>
          <xsd:enumeration value="Rozpočet"/>
          <xsd:enumeration value="RV - Podklady"/>
          <xsd:enumeration value="RV - Zasadnutia"/>
          <xsd:enumeration value="RV - Zloženie"/>
          <xsd:enumeration value="RV - Štatút"/>
          <xsd:enumeration value="Testovanie"/>
          <xsd:enumeration value="Testovanie - Akceptačný protokol"/>
          <xsd:enumeration value="Testovanie - Preberací protokol"/>
          <xsd:enumeration value="Zmluva - Integrácie"/>
          <xsd:enumeration value="Zmluva - Prostriedky"/>
          <xsd:enumeration value="Zoznam úloh"/>
          <xsd:enumeration value="Žiadosť"/>
          <xsd:enumeration value="Vzor"/>
        </xsd:restriction>
      </xsd:simpleType>
    </xsd:element>
    <xsd:element name="OVM" ma:index="9" ma:displayName="OVM" ma:default="-Vyber OVM-" ma:format="Dropdown" ma:internalName="OVM">
      <xsd:simpleType>
        <xsd:restriction base="dms:Choice">
          <xsd:enumeration value="-Vyber OVM-"/>
          <xsd:enumeration value="DEUS"/>
          <xsd:enumeration value="MD"/>
          <xsd:enumeration value="MIRRI"/>
          <xsd:enumeration value="MPRV"/>
          <xsd:enumeration value="MPSVR"/>
          <xsd:enumeration value="MŠVVaM"/>
          <xsd:enumeration value="MV"/>
          <xsd:enumeration value="MZ"/>
          <xsd:enumeration value="NCZI"/>
          <xsd:enumeration value="Prierezová"/>
          <xsd:enumeration value="SP"/>
          <xsd:enumeration value="ŠÚ"/>
          <xsd:enumeration value="ŠVPS"/>
          <xsd:enumeration value="ÚGKK"/>
          <xsd:enumeration value="ÚVZ"/>
        </xsd:restriction>
      </xsd:simpleType>
    </xsd:element>
    <xsd:element name="_x010c__x002e__x0020__x017d_S" ma:index="10" ma:displayName="Č. ŽS" ma:default="-Vyber č. ŽS-" ma:format="Dropdown" ma:internalName="_x010c__x002e__x0020__x017d_S">
      <xsd:simpleType>
        <xsd:restriction base="dms:Choice">
          <xsd:enumeration value="-Vyber č. ŽS-"/>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Prierezová"/>
        </xsd:restriction>
      </xsd:simpleType>
    </xsd:element>
    <xsd:element name="Stav_x0020_dokumentu" ma:index="11" ma:displayName="Stav dokumentu" ma:default="-Vyber stav-" ma:format="Dropdown" ma:internalName="Stav_x0020_dokumentu">
      <xsd:simpleType>
        <xsd:restriction base="dms:Choice">
          <xsd:enumeration value="-Vyber stav-"/>
          <xsd:enumeration value="Archivovaný"/>
          <xsd:enumeration value="Finálny"/>
          <xsd:enumeration value="Nový"/>
          <xsd:enumeration value="Rozpracovaný"/>
          <xsd:enumeration value="Schválený"/>
        </xsd:restriction>
      </xsd:simpleType>
    </xsd:element>
    <xsd:element name="Kateg_x00f3_ria_x0020_dokumentu" ma:index="12" ma:displayName="Kategória dokumentu" ma:default="-Vyber kategóriu-" ma:format="Dropdown" ma:internalName="Kateg_x00f3_ria_x0020_dokumentu">
      <xsd:simpleType>
        <xsd:restriction base="dms:Choice">
          <xsd:enumeration value="-Vyber kategóriu-"/>
          <xsd:enumeration value="Analytická"/>
          <xsd:enumeration value="Biznisová"/>
          <xsd:enumeration value="Dáta"/>
          <xsd:enumeration value="Implementačná"/>
          <xsd:enumeration value="Investičná"/>
          <xsd:enumeration value="Legislatíva"/>
          <xsd:enumeration value="Monitoring"/>
          <xsd:enumeration value="Publicita"/>
          <xsd:enumeration value="Riadiaca"/>
          <xsd:enumeration value="UX/CX"/>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D_x00e1_tumRV" ma:index="27" nillable="true" ma:displayName="Dátum RV" ma:format="DateOnly" ma:internalName="D_x00e1_tumRV">
      <xsd:simpleType>
        <xsd:restriction base="dms:DateTime"/>
      </xsd:simpleType>
    </xsd:element>
    <xsd:element name="Pozn_x00e1_mky" ma:index="28" nillable="true" ma:displayName="Poznámky" ma:format="Dropdown" ma:internalName="Pozn_x00e1_mk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1754a-53bb-4b55-b4c3-1761cd2ac3c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943a73c-f20c-48ea-99f7-8b073b74d33b}" ma:internalName="TaxCatchAll" ma:showField="CatchAllData" ma:web="84e1754a-53bb-4b55-b4c3-1761cd2ac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10c__x002e__x0020__x017d_S xmlns="91b9949b-5dfd-4ef3-82d3-bb3ab05040e4">11</_x010c__x002e__x0020__x017d_S>
    <Kateg_x00f3_ria_x0020_dokumentu xmlns="91b9949b-5dfd-4ef3-82d3-bb3ab05040e4">Implementačná</Kateg_x00f3_ria_x0020_dokumentu>
    <Stav_x0020_dokumentu xmlns="91b9949b-5dfd-4ef3-82d3-bb3ab05040e4">Rozpracovaný</Stav_x0020_dokumentu>
    <Typ_x0020_dokumentu xmlns="91b9949b-5dfd-4ef3-82d3-bb3ab05040e4">Implementačný plán</Typ_x0020_dokumentu>
    <OVM xmlns="91b9949b-5dfd-4ef3-82d3-bb3ab05040e4">Prierezová</OVM>
    <TaxCatchAll xmlns="84e1754a-53bb-4b55-b4c3-1761cd2ac3c2" xsi:nil="true"/>
    <lcf76f155ced4ddcb4097134ff3c332f xmlns="91b9949b-5dfd-4ef3-82d3-bb3ab05040e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_x00e1_tumRV xmlns="91b9949b-5dfd-4ef3-82d3-bb3ab05040e4" xsi:nil="true"/>
    <Pozn_x00e1_mky xmlns="91b9949b-5dfd-4ef3-82d3-bb3ab05040e4" xsi:nil="true"/>
  </documentManagement>
</p:properties>
</file>

<file path=customXml/itemProps1.xml><?xml version="1.0" encoding="utf-8"?>
<ds:datastoreItem xmlns:ds="http://schemas.openxmlformats.org/officeDocument/2006/customXml" ds:itemID="{2C2B3106-5DFA-436B-9200-CAC27D33E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9949b-5dfd-4ef3-82d3-bb3ab05040e4"/>
    <ds:schemaRef ds:uri="84e1754a-53bb-4b55-b4c3-1761cd2ac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1D499-4EA6-4E4C-87D6-13805D99B8A9}">
  <ds:schemaRefs>
    <ds:schemaRef ds:uri="http://schemas.microsoft.com/sharepoint/v3/contenttype/forms"/>
  </ds:schemaRefs>
</ds:datastoreItem>
</file>

<file path=customXml/itemProps3.xml><?xml version="1.0" encoding="utf-8"?>
<ds:datastoreItem xmlns:ds="http://schemas.openxmlformats.org/officeDocument/2006/customXml" ds:itemID="{C74BCA27-4115-4ECA-9884-01951A80E4DC}">
  <ds:schemaRefs>
    <ds:schemaRef ds:uri="http://schemas.microsoft.com/office/2006/metadata/properties"/>
    <ds:schemaRef ds:uri="http://schemas.microsoft.com/office/infopath/2007/PartnerControls"/>
    <ds:schemaRef ds:uri="91b9949b-5dfd-4ef3-82d3-bb3ab05040e4"/>
    <ds:schemaRef ds:uri="84e1754a-53bb-4b55-b4c3-1761cd2ac3c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Zoznamy</vt:lpstr>
      <vt:lpstr>Implementacny plan ŽS 11</vt:lpstr>
      <vt:lpstr>Roadmapa</vt:lpstr>
      <vt:lpstr>pomocný hárok</vt:lpstr>
    </vt:vector>
  </TitlesOfParts>
  <Manager/>
  <Company>MIRRI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Slivka, Roman</dc:creator>
  <cp:keywords/>
  <dc:description/>
  <cp:lastModifiedBy>Hilčíková, Martina</cp:lastModifiedBy>
  <cp:revision/>
  <dcterms:created xsi:type="dcterms:W3CDTF">2023-05-03T07:25:08Z</dcterms:created>
  <dcterms:modified xsi:type="dcterms:W3CDTF">2025-08-06T16:29:46Z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0x0101006CCE2D43C23032499A96FBE2FCC4A417</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98d9773a-3b9d-4f62-bc8e-d9f870847a69</vt:lpwstr>
  </property>
</Properties>
</file>