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always" codeName="Tento_zošit"/>
  <mc:AlternateContent xmlns:mc="http://schemas.openxmlformats.org/markup-compatibility/2006">
    <mc:Choice Requires="x15">
      <x15ac:absPath xmlns:x15ac="http://schemas.microsoft.com/office/spreadsheetml/2010/11/ac" url="C:\Users\hilcikova\Downloads\"/>
    </mc:Choice>
  </mc:AlternateContent>
  <xr:revisionPtr revIDLastSave="0" documentId="13_ncr:1_{A6F6CEA3-5B69-4290-9AF5-97A0D5B55906}" xr6:coauthVersionLast="47" xr6:coauthVersionMax="47" xr10:uidLastSave="{00000000-0000-0000-0000-000000000000}"/>
  <bookViews>
    <workbookView xWindow="-110" yWindow="-110" windowWidth="19420" windowHeight="10300" activeTab="1" xr2:uid="{00000000-000D-0000-FFFF-FFFF00000000}"/>
  </bookViews>
  <sheets>
    <sheet name="Implementacny plan ŽS 12" sheetId="16" r:id="rId1"/>
    <sheet name="Roadmapa" sheetId="13" r:id="rId2"/>
    <sheet name="Zoznamy" sheetId="7" state="hidden" r:id="rId3"/>
  </sheets>
  <definedNames>
    <definedName name="_xlnm._FilterDatabase" localSheetId="0" hidden="1">'Implementacny plan ŽS 12'!$A$2:$N$64</definedName>
    <definedName name="_xlnm._FilterDatabase" localSheetId="1" hidden="1">Roadmapa!$A$1:$N$61</definedName>
    <definedName name="_xlnm.Print_Titles" localSheetId="0">'Implementacny plan ŽS 12'!$2:$2</definedName>
    <definedName name="_xlnm.Print_Area" localSheetId="0">'Implementacny plan ŽS 12'!$A$1:$M$36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13" l="1"/>
  <c r="D60" i="13"/>
  <c r="D61" i="13"/>
  <c r="D58"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30" i="13"/>
  <c r="D2" i="13"/>
  <c r="I3" i="13"/>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2" i="13"/>
  <c r="H3" i="13"/>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2" i="13"/>
  <c r="G3" i="13"/>
  <c r="G4"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2" i="13"/>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2" i="13"/>
  <c r="D29"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N2" i="13" l="1"/>
  <c r="M2" i="13"/>
  <c r="L2" i="13"/>
  <c r="K2" i="13"/>
  <c r="J2" i="13"/>
  <c r="N3" i="13"/>
  <c r="M3" i="13"/>
  <c r="L3" i="13"/>
  <c r="K3" i="13"/>
  <c r="J3" i="13"/>
  <c r="N4" i="13"/>
  <c r="M4" i="13"/>
  <c r="L4" i="13"/>
  <c r="K4" i="13"/>
  <c r="J4" i="13"/>
  <c r="N5" i="13"/>
  <c r="M5" i="13"/>
  <c r="L5" i="13"/>
  <c r="K5" i="13"/>
  <c r="J5" i="13"/>
  <c r="N6" i="13"/>
  <c r="M6" i="13"/>
  <c r="L6" i="13"/>
  <c r="K6" i="13"/>
  <c r="J6" i="13"/>
  <c r="N7" i="13"/>
  <c r="M7" i="13"/>
  <c r="L7" i="13"/>
  <c r="K7" i="13"/>
  <c r="J7" i="13"/>
  <c r="N8" i="13"/>
  <c r="M8" i="13"/>
  <c r="L8" i="13"/>
  <c r="K8" i="13"/>
  <c r="J8" i="13"/>
  <c r="N9" i="13"/>
  <c r="M9" i="13"/>
  <c r="L9" i="13"/>
  <c r="K9" i="13"/>
  <c r="J9" i="13"/>
  <c r="N10" i="13"/>
  <c r="M10" i="13"/>
  <c r="L10" i="13"/>
  <c r="K10" i="13"/>
  <c r="J10" i="13"/>
  <c r="N11" i="13"/>
  <c r="M11" i="13"/>
  <c r="L11" i="13"/>
  <c r="K11" i="13"/>
  <c r="J11" i="13"/>
  <c r="N12" i="13"/>
  <c r="M12" i="13"/>
  <c r="L12" i="13"/>
  <c r="K12" i="13"/>
  <c r="J12" i="13"/>
  <c r="N13" i="13"/>
  <c r="M13" i="13"/>
  <c r="L13" i="13"/>
  <c r="K13" i="13"/>
  <c r="J13" i="13"/>
  <c r="N14" i="13"/>
  <c r="M14" i="13"/>
  <c r="L14" i="13"/>
  <c r="K14" i="13"/>
  <c r="J14" i="13"/>
  <c r="N15" i="13"/>
  <c r="M15" i="13"/>
  <c r="L15" i="13"/>
  <c r="K15" i="13"/>
  <c r="J15" i="13"/>
  <c r="N16" i="13"/>
  <c r="M16" i="13"/>
  <c r="L16" i="13"/>
  <c r="K16" i="13"/>
  <c r="J16" i="13"/>
  <c r="N17" i="13"/>
  <c r="M17" i="13"/>
  <c r="L17" i="13"/>
  <c r="K17" i="13"/>
  <c r="J17" i="13"/>
  <c r="N18" i="13"/>
  <c r="M18" i="13"/>
  <c r="L18" i="13"/>
  <c r="K18" i="13"/>
  <c r="J18" i="13"/>
  <c r="N19" i="13"/>
  <c r="M19" i="13"/>
  <c r="L19" i="13"/>
  <c r="K19" i="13"/>
  <c r="J19" i="13"/>
  <c r="N20" i="13"/>
  <c r="M20" i="13"/>
  <c r="L20" i="13"/>
  <c r="K20" i="13"/>
  <c r="J20" i="13"/>
  <c r="N21" i="13"/>
  <c r="M21" i="13"/>
  <c r="L21" i="13"/>
  <c r="K21" i="13"/>
  <c r="J21" i="13"/>
  <c r="N22" i="13"/>
  <c r="M22" i="13"/>
  <c r="L22" i="13"/>
  <c r="K22" i="13"/>
  <c r="J22" i="13"/>
  <c r="N23" i="13"/>
  <c r="M23" i="13"/>
  <c r="L23" i="13"/>
  <c r="K23" i="13"/>
  <c r="J23" i="13"/>
  <c r="N24" i="13"/>
  <c r="M24" i="13"/>
  <c r="L24" i="13"/>
  <c r="K24" i="13"/>
  <c r="J24" i="13"/>
  <c r="N25" i="13"/>
  <c r="M25" i="13"/>
  <c r="L25" i="13"/>
  <c r="K25" i="13"/>
  <c r="J25" i="13"/>
  <c r="N26" i="13"/>
  <c r="M26" i="13"/>
  <c r="L26" i="13"/>
  <c r="K26" i="13"/>
  <c r="J26" i="13"/>
  <c r="N27" i="13"/>
  <c r="M27" i="13"/>
  <c r="L27" i="13"/>
  <c r="K27" i="13"/>
  <c r="J27" i="13"/>
  <c r="N28" i="13"/>
  <c r="M28" i="13"/>
  <c r="L28" i="13"/>
  <c r="K28" i="13"/>
  <c r="J28" i="13"/>
  <c r="N29" i="13"/>
  <c r="M29" i="13"/>
  <c r="L29" i="13"/>
  <c r="K29" i="13"/>
  <c r="J29" i="13"/>
  <c r="N30" i="13"/>
  <c r="M30" i="13"/>
  <c r="L30" i="13"/>
  <c r="K30" i="13"/>
  <c r="J30" i="13"/>
  <c r="N31" i="13"/>
  <c r="M31" i="13"/>
  <c r="L31" i="13"/>
  <c r="K31" i="13"/>
  <c r="J31" i="13"/>
  <c r="N32" i="13"/>
  <c r="M32" i="13"/>
  <c r="L32" i="13"/>
  <c r="K32" i="13"/>
  <c r="J32" i="13"/>
  <c r="N33" i="13"/>
  <c r="M33" i="13"/>
  <c r="L33" i="13"/>
  <c r="K33" i="13"/>
  <c r="J33" i="13"/>
  <c r="N34" i="13"/>
  <c r="M34" i="13"/>
  <c r="L34" i="13"/>
  <c r="K34" i="13"/>
  <c r="J34" i="13"/>
  <c r="N35" i="13"/>
  <c r="M35" i="13"/>
  <c r="L35" i="13"/>
  <c r="K35" i="13"/>
  <c r="J35" i="13"/>
  <c r="N36" i="13"/>
  <c r="M36" i="13"/>
  <c r="L36" i="13"/>
  <c r="K36" i="13"/>
  <c r="J36" i="13"/>
  <c r="N37" i="13"/>
  <c r="M37" i="13"/>
  <c r="L37" i="13"/>
  <c r="K37" i="13"/>
  <c r="J37" i="13"/>
  <c r="N38" i="13"/>
  <c r="M38" i="13"/>
  <c r="L38" i="13"/>
  <c r="K38" i="13"/>
  <c r="J38" i="13"/>
  <c r="N39" i="13"/>
  <c r="M39" i="13"/>
  <c r="L39" i="13"/>
  <c r="K39" i="13"/>
  <c r="J39" i="13"/>
  <c r="N40" i="13"/>
  <c r="M40" i="13"/>
  <c r="L40" i="13"/>
  <c r="K40" i="13"/>
  <c r="J40" i="13"/>
  <c r="N41" i="13"/>
  <c r="M41" i="13"/>
  <c r="L41" i="13"/>
  <c r="K41" i="13"/>
  <c r="J41" i="13"/>
  <c r="N42" i="13"/>
  <c r="M42" i="13"/>
  <c r="L42" i="13"/>
  <c r="K42" i="13"/>
  <c r="J42" i="13"/>
  <c r="N43" i="13"/>
  <c r="M43" i="13"/>
  <c r="L43" i="13"/>
  <c r="K43" i="13"/>
  <c r="J43" i="13"/>
  <c r="N44" i="13"/>
  <c r="M44" i="13"/>
  <c r="L44" i="13"/>
  <c r="K44" i="13"/>
  <c r="J44" i="13"/>
  <c r="N45" i="13"/>
  <c r="M45" i="13"/>
  <c r="L45" i="13"/>
  <c r="K45" i="13"/>
  <c r="J45" i="13"/>
  <c r="N46" i="13"/>
  <c r="M46" i="13"/>
  <c r="L46" i="13"/>
  <c r="K46" i="13"/>
  <c r="J46" i="13"/>
  <c r="N47" i="13"/>
  <c r="M47" i="13"/>
  <c r="L47" i="13"/>
  <c r="K47" i="13"/>
  <c r="J47" i="13"/>
  <c r="N48" i="13"/>
  <c r="M48" i="13"/>
  <c r="L48" i="13"/>
  <c r="K48" i="13"/>
  <c r="J48" i="13"/>
  <c r="N49" i="13"/>
  <c r="M49" i="13"/>
  <c r="L49" i="13"/>
  <c r="K49" i="13"/>
  <c r="J49" i="13"/>
  <c r="N50" i="13"/>
  <c r="M50" i="13"/>
  <c r="L50" i="13"/>
  <c r="K50" i="13"/>
  <c r="J50" i="13"/>
  <c r="N51" i="13"/>
  <c r="M51" i="13"/>
  <c r="L51" i="13"/>
  <c r="K51" i="13"/>
  <c r="J51" i="13"/>
  <c r="N52" i="13"/>
  <c r="M52" i="13"/>
  <c r="L52" i="13"/>
  <c r="K52" i="13"/>
  <c r="J52" i="13"/>
  <c r="N53" i="13"/>
  <c r="M53" i="13"/>
  <c r="L53" i="13"/>
  <c r="K53" i="13"/>
  <c r="J53" i="13"/>
  <c r="N54" i="13"/>
  <c r="M54" i="13"/>
  <c r="L54" i="13"/>
  <c r="K54" i="13"/>
  <c r="J54" i="13"/>
  <c r="N55" i="13"/>
  <c r="M55" i="13"/>
  <c r="L55" i="13"/>
  <c r="K55" i="13"/>
  <c r="J55" i="13"/>
  <c r="N56" i="13"/>
  <c r="M56" i="13"/>
  <c r="L56" i="13"/>
  <c r="K56" i="13"/>
  <c r="J56" i="13"/>
  <c r="N57" i="13"/>
  <c r="M57" i="13"/>
  <c r="L57" i="13"/>
  <c r="K57" i="13"/>
  <c r="J57" i="13"/>
  <c r="N58" i="13"/>
  <c r="M58" i="13"/>
  <c r="L58" i="13"/>
  <c r="K58" i="13"/>
  <c r="J58" i="13"/>
  <c r="N59" i="13"/>
  <c r="M59" i="13"/>
  <c r="L59" i="13"/>
  <c r="K59" i="13"/>
  <c r="J59" i="13"/>
  <c r="N60" i="13"/>
  <c r="M60" i="13"/>
  <c r="L60" i="13"/>
  <c r="K60" i="13"/>
  <c r="J60" i="13"/>
  <c r="N61" i="13"/>
  <c r="M61" i="13"/>
  <c r="L61" i="13"/>
  <c r="K61" i="13"/>
  <c r="J6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tc={9F7070EF-E252-420F-A30A-988CD57B7A4E}</author>
  </authors>
  <commentList>
    <comment ref="K9" authorId="0" shapeId="0" xr:uid="{9F7070EF-E252-420F-A30A-988CD57B7A4E}">
      <text>
        <t>[Zreťazený komentár]
Vaša verzia programu Excel vám umožňuje čítať tento zreťazený komentár, avšak akékoľvek jeho zmeny sa odstránia, ak sa súbor otvorí v novšej verzii programu Excel. Ďalšie informácie: https://go.microsoft.com/fwlink/?linkid=870924
Komentár:
    Doplnené tak ako to je pôvodne uvedené v KRIMPB</t>
      </text>
    </comment>
  </commentList>
</comments>
</file>

<file path=xl/sharedStrings.xml><?xml version="1.0" encoding="utf-8"?>
<sst xmlns="http://schemas.openxmlformats.org/spreadsheetml/2006/main" count="937" uniqueCount="368">
  <si>
    <t>MIRRI</t>
  </si>
  <si>
    <t>Implementačný plán ŽS 12 Základná škola</t>
  </si>
  <si>
    <t>Kde sa to deje z pohľadu používateľa</t>
  </si>
  <si>
    <t>Číslo BP</t>
  </si>
  <si>
    <t>OVM_projekt _zapojené OVM</t>
  </si>
  <si>
    <t>Číslo oblasti</t>
  </si>
  <si>
    <t>User story</t>
  </si>
  <si>
    <t>MMP</t>
  </si>
  <si>
    <t>Typ BP</t>
  </si>
  <si>
    <t>Názov biznis požiadavky</t>
  </si>
  <si>
    <t>Popis biznis požiadavky</t>
  </si>
  <si>
    <t>Dopad na legislatívu</t>
  </si>
  <si>
    <t>Architektúra</t>
  </si>
  <si>
    <t>Termín 
Produkcia</t>
  </si>
  <si>
    <t>Číslo BP z centrálneho katalógu ŽS závislosti</t>
  </si>
  <si>
    <t>Zhodné BP s inými ŽS</t>
  </si>
  <si>
    <t>eZdravie</t>
  </si>
  <si>
    <t>N/A_12_01</t>
  </si>
  <si>
    <t>NCZI</t>
  </si>
  <si>
    <t>ŽS12_02_Doručenie lekárskeho potvrdenia základnej škole</t>
  </si>
  <si>
    <t>Chcem ako rodič mať elektronickú formu podávania ospravedlneniek neprítomnosti dieťaťa a iné potvrdenia na žiadosť súvisiace so zdravotným stavom</t>
  </si>
  <si>
    <t>Nie</t>
  </si>
  <si>
    <t>Integrácia</t>
  </si>
  <si>
    <t>Výmena dát medzi NCZI a IS MŠVVaM
(od NCZI do MŠVVaM)</t>
  </si>
  <si>
    <t xml:space="preserve">Na žiadosť rodiča bude mať možnosť poskytovateľ zdravotnej staroslivosti (zastúpený lekárom/sestrou ako ošetrujúci zdravotnícky pracovník) vystaviť elektronickú formu zaznamenania ospravedlnenia (vyradenie z kolektívu) neprítomnosti dieťaťa a súčasne na žiadosť rodiča mať možnosť vystaviť ďalšie potvrdenia súvisiace so vzniknutým zdravotným stavom dieťaťa (potvrdenie na vyžiadanie).
</t>
  </si>
  <si>
    <t xml:space="preserve">V Zákone č. 153/2023 Z. z. o NZIS​  sa doplní príslušný register/dataset a IS MŠVVaM ako konzument dát 
</t>
  </si>
  <si>
    <t>Q1/2026</t>
  </si>
  <si>
    <t>spoločná požiadavka pre ŽS11, ŽS12 a ŽS13 (financovaná v rámci ŽS 11)</t>
  </si>
  <si>
    <t>N/A_12_02</t>
  </si>
  <si>
    <t>Register detí, žiakov a poslucháčov</t>
  </si>
  <si>
    <t>Integrácia NCZI na register detí, žiakov a poslucháčov.</t>
  </si>
  <si>
    <t>V Zákone č. 153/2023 Z. z. o NZIS​ sa doplní príslušný register/dataset</t>
  </si>
  <si>
    <t>N/A_12_03</t>
  </si>
  <si>
    <t>Chcem vystaviť žiadosť potvrdenia na vyžiadanie (ospravedlnenie/vyradenie z kolektívu) elektronicky bez potreby jej tlače a celú komunikáciu chcem riešiť elektronicky</t>
  </si>
  <si>
    <t>Informačné systémy</t>
  </si>
  <si>
    <t>Doplnenie služieb a rozšírenie rozsahu dát zapisovaných do eZdravia (ADL schém) o potvrdenia na vyžiadanie (ospravedlnenky)</t>
  </si>
  <si>
    <t>Bude nadefinovaný rozsah dát ktoré budú zapisovať poskytovatelia zdravotnej starostlivosti do ezdravia (NCZI), pre potreby ospravedlneniek. Na základe údajov automaticky doručených zo systému NCZI bude školský informačný systém schopný sprístupniť riaditeľovi školy elektronické ospravedlnenie neprítomnosti dieťaťa z dôvodu choroby. Riaditeľ školy získa túto informáciu bez potreby zásahu rodiča a bude ju môcť využiť pri rozhodovaní o ospravedlnení neprítomnosti.“</t>
  </si>
  <si>
    <t xml:space="preserve">→ Prejdené na str. z NCZI 6.8.2024
Potenciálne legislatívna úprava súvisiaca s rozsahom zapisovaných dát  (Zákon č. 576/2004 Zákon o zdravotnej starostlivosti) - NCZI preverí so sekciou zdravia na MZSR.
→ Vyjadrenie sekcie zdravia MZ SR 16.1.2025
- Upresnenie za MZ SR nie je potrebné legislatívne zasahovať do 576/2004 (otvárať zákon) za predmetne BP. 
- Elektronizácia BP je len zmenou na strane NCZI teda vytvoriť technické riešenie, ktoré toto bude umožňovať.
</t>
  </si>
  <si>
    <t>N/A_12_04</t>
  </si>
  <si>
    <t>Chcem ako rodič mať elektronickú formu získania potvrdenia o zdravotnej spôsobilosti k prihláške</t>
  </si>
  <si>
    <t>Výmena dát medzi NCZI a IS MŠVVaV  
(od NCZI do MŠVVaM)</t>
  </si>
  <si>
    <t xml:space="preserve">Na žiadosť rodiča bude mať možnosť poskytovateľ zdravotnej staroslivosti (zastúpený lekárom/sestrou ako ošetrujúci zdravotnícky pracovník) vystaviť elektronickú formu potvrdenia zdravotného stavu (prihláška).
</t>
  </si>
  <si>
    <t xml:space="preserve">V Zákone č. 153/2023 Z. z. o NZIS​  sa doplní príslušný register/dataset a IS MŠVVaM ako konzument dát </t>
  </si>
  <si>
    <t>N/A_12_05</t>
  </si>
  <si>
    <t>Chcem ako rodič mať elektronickú formu získania potvrdenia o zdravotnej spôsobilosti k prihláške na školu</t>
  </si>
  <si>
    <t>Integrácia na register/evidenciu prihlášok.</t>
  </si>
  <si>
    <t>Integrácia NCZI na register/evidenciu prihlášok so súhlasmi zákonných zástupcov.</t>
  </si>
  <si>
    <t>N/A_12_06</t>
  </si>
  <si>
    <t>Chcem doplniť k žiadosti ( prihláška) potvrdenie zdravotnej spôsobilosti (zdravotného stavu) elektronicky bez potreby jej tlače a celú komunikáciu chcem riešiť elektronicky</t>
  </si>
  <si>
    <t>Doplnenie služieb a rozšírenie rozsahu dát zapisovaných do eZdravia (ADL schém) o potvrdenia zdravotnej spôsobilosti (zdravotného stavu) (prihláška)</t>
  </si>
  <si>
    <t>Nadefinovanie rozsahu dát pre potreby potvrdení ktoré majú byť zapisované do eZdravia.</t>
  </si>
  <si>
    <t>IS DCOM</t>
  </si>
  <si>
    <t>ŽS12_BP_01</t>
  </si>
  <si>
    <t>DEUS</t>
  </si>
  <si>
    <t>ŽS12_01_Prijímanie do základnej školy</t>
  </si>
  <si>
    <t>Ako úradník potrebujem mať k dispozícii zoznam základných škôl (ZŠ).</t>
  </si>
  <si>
    <t>Áno</t>
  </si>
  <si>
    <t>Zoznam všetkých ZŠ, na ktorých môžu byť umiestnené deti v danej obci.</t>
  </si>
  <si>
    <t>Kompletný zoznam všetkých ZŠ obecné, súkromné, cirkevné, štátne.</t>
  </si>
  <si>
    <t>Vytvorenie konektora pre pravidelné dávkové stiahnutia a spracovania zoznamu všetkých základných škôl v SR, ktoré publikuje MŠVVaM.</t>
  </si>
  <si>
    <t>Q2/2025</t>
  </si>
  <si>
    <t>ŽS_CBP_9</t>
  </si>
  <si>
    <t>ŽS12_BP_02</t>
  </si>
  <si>
    <t>Ako úradník obce potrebujem mať k dispozícii zoznam žiakov s trvalým pobytom v obci.</t>
  </si>
  <si>
    <t>Vytvorenie zoznamu žiakov s trvalým pobytom v obci s informáciou, ktoré ŽS navštevujú. Informácia bude obsahovať názov škôl.</t>
  </si>
  <si>
    <t>Zoznam bude obsahovať všetkých žiakov danej obce a ich rozmiestnenie na základných školách príslušnej samosprávy (obec).</t>
  </si>
  <si>
    <t>Legislatívne oprávnenie na individualizované údaje zo škôl, pre ktoré obec nie je zriaďovateľom</t>
  </si>
  <si>
    <t xml:space="preserve">Vytvorenie konektora pre pravidelné dávkové spracovania zoznamu detí s trvalým pobytom v obci. Primárne zdrojové dáta poskytne ministerstvo školstva prostredníctvom hromadného PoNŠ (DoNŠ). </t>
  </si>
  <si>
    <t>ŽS12_BP_03</t>
  </si>
  <si>
    <t>Ako úradník obce potrebujem mať k dispozícii zoznam žiakov s trvalým pobytom mimo obce.</t>
  </si>
  <si>
    <t>Vytvorenie zoznamu žiakov s trvalým pobytom mimo mojej obce s informáciou, ktoré základné školy navštevujú. Informácia bude obsahovať názov školy. Informácie o žiakoch mimo trvalého pobytu mojej obce budú primerane anonymizované (potrebujeme identifikovať obec odkiaľ žiak pochádza, školu ktorú na obci navštevuje).</t>
  </si>
  <si>
    <t>Zoznam bude obsahovať počet žiakov mimo obce a ich rozmiestnenie na základných školách zriaďované príslušnou obcou.</t>
  </si>
  <si>
    <t>Vytvorenie konektora pre pravidelné dávkové spracovania zoznamu detí s trvalým pobytom mimo obce. Primárne zdrojové dáta poskytne ministerstvo školstva. Zdrojom bude Národný katalóg otvorených dát data.slovensko.sk - Počet žiakov s trvalým pobytom mimo obce</t>
  </si>
  <si>
    <t>Q4/2025</t>
  </si>
  <si>
    <t>ŽS12_BP_04</t>
  </si>
  <si>
    <t>Ako úradník obce potrebujem mať k dispozícii  prehľady o tom, aké ZŠ navštevujú žiaci s trvalým pobytom na území obce.</t>
  </si>
  <si>
    <t>Analýza a vyhodnotenie dát pre potreby vizualizovania dát pre obce.</t>
  </si>
  <si>
    <t>Zoznam na základe potreby obecných záležitostí v zmysle fungovania obce.</t>
  </si>
  <si>
    <t>Legislatívne oprávnenie na individualizované údaje zo škôl, pre ktoré obec nie je zriaďovateľom. Obce majú povinnosť iba kontrolovať že dieťa plní PPV/PŠD, nie robiť vizualizácie.</t>
  </si>
  <si>
    <t xml:space="preserve">Budú použité dáta z hromadného PoNŠ (DoNŠ). </t>
  </si>
  <si>
    <t>ŽS12_BP_05</t>
  </si>
  <si>
    <t>Ako úradník obce potrebujem mať k dispozícii o tom, aké základné školy v obci navštevujú žiaci s trvalým pobytom mimo územia obce.</t>
  </si>
  <si>
    <t>Legislatívne oprávnenie na individualizované údaje zo škôl, pre ktoré obec nie je zriaďovateľom.Obce majú povinnosť iba kontrolovať že dieťa plní PPV/PŠD, nie robiť vizualizácie</t>
  </si>
  <si>
    <t>Zdrojom bude Národný katalóg otvorených dát data.slovensko.sk - Počet žiakov s trvalým pobytom mimo obce.</t>
  </si>
  <si>
    <t>IS RIS - ePrihlášky</t>
  </si>
  <si>
    <t>ŽS12_BP_08</t>
  </si>
  <si>
    <t>MŠVVaM</t>
  </si>
  <si>
    <t>Chcem podať prihlášku elektronicky bez potreby jej tlače a celú komunikáciu chcem riešiť elektronicky</t>
  </si>
  <si>
    <t>Úprava IS v súvislosti so  spracovaním dát a zobrazením potvrdenia od poskytovateľa zdravotnej starostlivosti</t>
  </si>
  <si>
    <r>
      <t xml:space="preserve">Rozšírenie systému Elektronické prihlášky do škôl (ďalej len skrátene </t>
    </r>
    <r>
      <rPr>
        <b/>
        <sz val="12"/>
        <color theme="8" tint="-0.249977111117893"/>
        <rFont val="Calibri"/>
        <scheme val="minor"/>
      </rPr>
      <t>"ePrihlášky"</t>
    </r>
    <r>
      <rPr>
        <sz val="12"/>
        <color theme="8" tint="-0.249977111117893"/>
        <rFont val="Calibri"/>
        <scheme val="minor"/>
      </rPr>
      <t>) so  spracovaním dát a zobrazenie potvrdenia od poskytovateľa zdravotnej  starostlivosti</t>
    </r>
  </si>
  <si>
    <t>ŽS12_BP_09</t>
  </si>
  <si>
    <t>Notifikácie</t>
  </si>
  <si>
    <t>Notifikácia rodičov o chýbajúcom potvrdení o spôsobilosti</t>
  </si>
  <si>
    <t>Rodič/rodičia/ZZ dostanú informáciu o chýbajúcom potvrdení o spôsobilosti. Potvrdenie bude doplné automatizovane z IS NCZI alebo ho zákonný zástupca doplní manuálne ako prílohu.</t>
  </si>
  <si>
    <t>ePrihlášky
CNM</t>
  </si>
  <si>
    <t>ŽS_CBP_19 ,ŽS_CBP_37</t>
  </si>
  <si>
    <t>mÚPVS</t>
  </si>
  <si>
    <t>ŽS12_BP_12</t>
  </si>
  <si>
    <t>ŽS12_Prierezové</t>
  </si>
  <si>
    <t xml:space="preserve">Ako rodič chcem nájsť informácie o primárnom vzdelávaní, o podmienkach prijímania a spôsobe podania prihlášky </t>
  </si>
  <si>
    <t>Návody</t>
  </si>
  <si>
    <t>Interaktívny sprievodca s personalizovanými návodmi</t>
  </si>
  <si>
    <t>V systéme ePrihlášky bude publikovaný interaktívny sprievodca s rozhodovacím stromom a personalizovanými návodmi zodpovedajúcimi rôznym okolnostiam v rámci životnej situácie.</t>
  </si>
  <si>
    <t>ŽS_CBP_15</t>
  </si>
  <si>
    <t>ŽS12_BP_14</t>
  </si>
  <si>
    <t>Komplexný návod na riešenie životnej situácie a podanie prihlášky v systéme ePrihlášky</t>
  </si>
  <si>
    <t>Verejná časť systému ePrihlášky s informáciami o prijímacom konaní do škôl, návodmi na používanie elektronických prihlášok pre prihlásených používateľov a iné</t>
  </si>
  <si>
    <t>*Nastavenie procesu priebežnej aktualizácie v internej legislatíve - smernica</t>
  </si>
  <si>
    <t>Systém ePrihlášky - Verejná časť 
Rozhranie pre školy - CMS pre OVM</t>
  </si>
  <si>
    <t>ŽS12_BP_15</t>
  </si>
  <si>
    <t>Register školských obvodov</t>
  </si>
  <si>
    <t>Vytvorenie registra školských obvodov</t>
  </si>
  <si>
    <t>IS Register školských obvodov</t>
  </si>
  <si>
    <t>ŽS12_BP_17</t>
  </si>
  <si>
    <t>MŠVVaM získa údaje pre štatistické výkazy z údajov zozbieraných z prihlášok</t>
  </si>
  <si>
    <t>MŠVVaM získa údaje pre štatistické výkazy (napr. údaje o deťoch, kt. budú navštevovať ZŠ v budúcom školskom roku) z údajov zozbieraných z prihlášok do ZŠ</t>
  </si>
  <si>
    <t>Štatistické výkazy alebo ich časť bude možné vyplniť automatizovane zo  zozbieraných údajov z prihlášok</t>
  </si>
  <si>
    <t>* Úprava oprávnenia MŠVVaM poskytovať údaje oprávneným osobám (MPSVaR) zo zozbieraných údajov z prihlášok / zo systému Centrálna prihláška</t>
  </si>
  <si>
    <t>systém Centrálna prihláška
RIS</t>
  </si>
  <si>
    <t>ŽS12_BP_20</t>
  </si>
  <si>
    <t>Zber kapacít škôl</t>
  </si>
  <si>
    <t>Zber kapacít škôl za účelom sprístupnenia pre rodiča / zákonného zástupcu pre lepšie rozhodovanie o podaní prihlášky na ZŠ</t>
  </si>
  <si>
    <t>IS MŠVVaM SR
Zber dát v RIS</t>
  </si>
  <si>
    <t>iEDU</t>
  </si>
  <si>
    <t>ŽS12_BP_21</t>
  </si>
  <si>
    <t>ŽS12_02</t>
  </si>
  <si>
    <t>Chcem ako rodič mať elektronickú formu podávania ospravedlneniek neprítomnosti dieťaťa a iné potvrdenia súvisiace so zdravotným stavom</t>
  </si>
  <si>
    <t>Úprava IS v súvislosti so spracovaním potvrdení o zdravotnej spôsobilosti (prihláška) a potvrdení o návšteve lekára (ospravedlnenka)</t>
  </si>
  <si>
    <t xml:space="preserve">Úprava IS MŠVVaM v súvislosti s prijímaním, spracovaním a následným poskytovaním dát základným školám.
Nad online službou NCZI vznikne nová elektronická služba, ktorú bude môcť využiť autentifikovaná osoba, zákonný zástupca. Pomocou služby  dokáže získať elektronickú formu ospravedlenia od lekára pre svoje dieťa, ktorá bude akceptovaná školami. Zákonný zástupca ušetrí čas návštevou lekára, čím sa zabezpečí odstránenie potreby predkladať papier škole, alebo ho scanovať a posielať škole kde  môže nastať problém dôveryhodnosti predloženého dokumentu.
</t>
  </si>
  <si>
    <t>ŽS12_BP_22</t>
  </si>
  <si>
    <t>Elektronické služby a formuláre pre občana sú dostupné v jazykových mutáciách</t>
  </si>
  <si>
    <t>Systém ePrihlášky je dostupný vo viacerých jazykových mutáciách</t>
  </si>
  <si>
    <t>Architektúra webu bude dostupná v jazykových mutáciách</t>
  </si>
  <si>
    <t>Systém ePrihlášky - Verejná zóna
Systém ePrihlášky - Rozhranie pre rodiča/zákonného zástupcu</t>
  </si>
  <si>
    <t>ŽS12_BP_23</t>
  </si>
  <si>
    <t>Úprava IS v súvislosti so spracovaním elektronickej prihlášky do ZŠ (občan)</t>
  </si>
  <si>
    <t>a) Rozšírenie systému ePrihlášky o novú elektronickú službu - prihláška do ZŠ
b) Rozšírenie systému ePrihlášky o zobrazovanie zmien stavov spracovania podania
c) Zavedenie úpravy podania v systéme ePrihlášky
d) Vytvorenie eformulára s optimalizovaným množstvom vstupných údajov</t>
  </si>
  <si>
    <t>*Zákon č. 245/2008 Z. z. o výchove a vzdelávaní (školský zákon)
- Rozšírenie údajov, ktoré vedie MŠVVaM o zákonných zástupcoch o číslo občianskeho preukazu.
- Zmena zákonom predpísaného vzoru formuláru pre žiadosť o predprimárne vzdelávanie na vzor ktorý zverejňuje ministerstvo
-MIRRI - paragraf 20 školského zákona (č. 245/2008 Z.) už teraz definuje viaceré spôsoby el. podania</t>
  </si>
  <si>
    <t>Úprava RIS</t>
  </si>
  <si>
    <t>ŽS12_BP_24</t>
  </si>
  <si>
    <t>Chcem podať žiadosť elektronicky bez potreby jej tlače a celú komunikáciu chcem riešiť elektronicky</t>
  </si>
  <si>
    <t>Úprava IS v súvislosti s podaním elektronickej prihlášky do ZŠ (škola)</t>
  </si>
  <si>
    <t xml:space="preserve">a) Rozšírenie systému ePrihlášky o novú elektronickú službu - prihláška do ZŠ
b) Rozšírenie systému ePrihlášky o zobrazovanie zmien stavov spracovania podania
c) Spracovanie zmeny podania v systéme ePrihlášky
d) Vytvorenie rozhrania pre integráciu do ŠIS
</t>
  </si>
  <si>
    <t>Systém ePrihlášky - Rozhranie pre školy</t>
  </si>
  <si>
    <t>ŽS12_BP_26</t>
  </si>
  <si>
    <t>eFormuláre</t>
  </si>
  <si>
    <t>Priloženie povinných príloh</t>
  </si>
  <si>
    <t xml:space="preserve">Možnosť priložiť prílohy do elektronickej prihlášky </t>
  </si>
  <si>
    <t>- Zmena zákonom predpísaného vzoru formuláru pre žiadosť o predprimárne vzdelávanie na vzor ktorý zverejňuje ministerstvo</t>
  </si>
  <si>
    <t>ŽS12_BP_29</t>
  </si>
  <si>
    <t>Komplexný návod na riešenie životnej situácie</t>
  </si>
  <si>
    <t xml:space="preserve">Návody na mÚPVS + udržiavanie aktuálnosti obsahu návodov a ich súladu s informáciami uvedenými na špecializovaných portáloch OVM. </t>
  </si>
  <si>
    <t>mÚPVS-Modul riadenia obsahu webových stránok
mÚPVS-Modul vyhľadávanie a navigácia
mÚPVS-Modul portfólio klienta</t>
  </si>
  <si>
    <t>Q1/2025</t>
  </si>
  <si>
    <t>ŽS_CBP_14, ŽS_CBP_16</t>
  </si>
  <si>
    <r>
      <rPr>
        <b/>
        <sz val="12"/>
        <color theme="8" tint="-0.249977111117893"/>
        <rFont val="Calibri"/>
        <scheme val="minor"/>
      </rPr>
      <t>podobná</t>
    </r>
    <r>
      <rPr>
        <sz val="12"/>
        <color theme="8" tint="-0.249977111117893"/>
        <rFont val="Calibri"/>
        <scheme val="minor"/>
      </rPr>
      <t xml:space="preserve"> požiadavka pre ŽS11, ŽS12 a ŽS13</t>
    </r>
  </si>
  <si>
    <t>ŽS12_BP_30</t>
  </si>
  <si>
    <t>Autentifikácia</t>
  </si>
  <si>
    <t>Riadenie prístupov</t>
  </si>
  <si>
    <t>Bezpečné prihlásenie a riadenie prístupov, dvojfaktorové overenie.</t>
  </si>
  <si>
    <t>Systém ePrihlášky - Rozhranie pre rodiča / zákonného zástupcu - Privátna časť</t>
  </si>
  <si>
    <t>Spoločná funkcia pre všetky ŽS</t>
  </si>
  <si>
    <t>IS MŠVVaM</t>
  </si>
  <si>
    <t>ŽS12_BP_31</t>
  </si>
  <si>
    <t>Overenie alebo vyplnenie údajov o dieťati pomocou integrácie Systému ePrihlášky na RIS integrovaný s Registrom fyzických osôb (RFO)</t>
  </si>
  <si>
    <t>Údaje o dieťati budú vo Formulári vyplnené a overené s RIS integrovaným na RFO na základe vyplneného mena, priezviska a rodného čísla, ktoré sú jedinečným identifikátorom.</t>
  </si>
  <si>
    <t>Integrácia bude na jeden bod - na Register DŽP (bude vytvorená pre všetky formuláre MŠ, ZŠ, SŠ, prípadne špeci SŠ)</t>
  </si>
  <si>
    <t>ŽS12_BP_33</t>
  </si>
  <si>
    <t>Možnosť výberu škôl z aktuálneho zoznamu v sieti škôl</t>
  </si>
  <si>
    <t xml:space="preserve">Systém bude do možnosti výberu školy/škôl poskytovať aktuálny zoznam podľa siete škôl (všetky na slovensku s možnosťou filtrovania)
</t>
  </si>
  <si>
    <t>Spoločná funkcia pre všetky ŽS (+ obmedzenie zobrazovania druhu škôl pre rôzne formuláre MŠ, ZŠ, SŠ)</t>
  </si>
  <si>
    <t>ŽS12_BP_37</t>
  </si>
  <si>
    <t>Notifikácia druhého rodiča o možnosti zobrazenia prihlášky na ZŠ</t>
  </si>
  <si>
    <t>Po vyplnení prihlášky na ZŠ odošle systém notifikáciu druhému zákonnnému zástupcovi. E-mailová notifikácia bude obsahovať prílohu - prihlášku v pdf. Detail BP a jej realizovateľnosť bude upresnená po analytickej fáze vrátane komplexnej legislatívnej analýzy.</t>
  </si>
  <si>
    <t>-MIRRI - paragraf 20 školského zákona (č. 245/2008 Z.) už teraz definuje viaceré spôsoby el. podania</t>
  </si>
  <si>
    <t>ŽS12_BP_38</t>
  </si>
  <si>
    <t>Zobrazenie vyplnenej prihlášky do ZŠ druhému rodičovi</t>
  </si>
  <si>
    <t>Druhý rodič má možnosť spustiť read only formulár vyplnený podľa podania prvého rodiča a údaje potvrdiť elektronicky.</t>
  </si>
  <si>
    <t>*Legislatívna a metodická úprava zápisu do MŠ, prihláška do MŠ a zápis do MŠ sú momentálne legislatívne upravené spolu. Po zavedení elektronickej prihlášky je vhodné zápis oddeliť ako samostatnú aktivitu.</t>
  </si>
  <si>
    <t>Systém ePrihlášky - Rozhranie pre rodiča / zákonného zástupcu - Privátna zóna časť</t>
  </si>
  <si>
    <t>ŽS12_BP_39</t>
  </si>
  <si>
    <t>E-mailová notifikácia rodiča/rodičov o zmene stavu žiadosti</t>
  </si>
  <si>
    <t xml:space="preserve">Notifikácia rodiča o zmene stavu prihlášky - odoslaní, začatí spracovania, prijatí resp. neprijatí </t>
  </si>
  <si>
    <t>Úprava back endu</t>
  </si>
  <si>
    <t>ŽS12_BP_40</t>
  </si>
  <si>
    <t>Vytvorenie správ zo systému ePrihlášky rodičovi/rodičom o zmene stavu žiadosti</t>
  </si>
  <si>
    <t xml:space="preserve">Zasielanie správy rodičovi o zmene stavu pri žiadosti - odoslaní, začatí spracovania, prijatí resp. neprijatí </t>
  </si>
  <si>
    <t>Systém ePrihlášky - Rozhranie pre rodiča / zákonného zástupcu - Privátna časť - Zoznam správ</t>
  </si>
  <si>
    <t>ŽS12_BP_45</t>
  </si>
  <si>
    <t>Notifikácia druhého rodiča o potrebe potvrdiť  odvolanie voči rozhodnutiu</t>
  </si>
  <si>
    <t>Po využití služby jedným z rodičov bude druhý rodič notifikovaný o potrebe potvrdiť odvolanie voči rozhodnutiu. Detail BP a jej realizovateľnosť bude upresnená po analytickej fáze vrátane komplexnej legislatívnej analýzy.</t>
  </si>
  <si>
    <t>ŽS12_BP_46</t>
  </si>
  <si>
    <t>Zobrazenie vyplneného odvolania do ZŠ druhému rodičovi</t>
  </si>
  <si>
    <t xml:space="preserve"> Zákona č. 245/2008 Z. z.o výchove a vzdelávaní (školský zákon) a o zmene a doplnení niektorých zákonov</t>
  </si>
  <si>
    <t>Systém ePrihlášky - Rozhranie pre rodiča / zákonného zástupcu - Privátna zóna - časť Zoznam správ</t>
  </si>
  <si>
    <t>ŽS12_BP_47</t>
  </si>
  <si>
    <t xml:space="preserve">Doručenie rozhodnutia rodičovi/rodičom o neprijatí dieťaťa na školu </t>
  </si>
  <si>
    <t>Doručenie rozhodnutia rodičovi/rodičom o neprijatí dieťaťa na školu</t>
  </si>
  <si>
    <t>Aktívna elektronická schránka mÚPVS</t>
  </si>
  <si>
    <t>ŽS12_BP_48</t>
  </si>
  <si>
    <t>Zasielanie správ zo Systém ePrihlášky rodičovi/rodičom o zmene stavu pri odvolaní</t>
  </si>
  <si>
    <t>Zasielanie správy rodičovi o zmene stavu pri odvolaní - odoslanie, prijatie školou</t>
  </si>
  <si>
    <t>ŽS12_BP_49</t>
  </si>
  <si>
    <t>Úprava IS v súvislosti s podaním elektronického odvolania (občan)</t>
  </si>
  <si>
    <t>a) Rozšírenie systému ePrihlášky o novú elektronickú službu - odvolanie
b) Rozšírenie systému ePrihlášky o zobrazovanie zmien stavov spracovania podania
c) Zavedenie úpravy podania v systéme ePrihlášky
d) Vytvorenie eformulára s optimalizovaným množstvom vstupných údajov</t>
  </si>
  <si>
    <t>Systém Centrálna prihláška</t>
  </si>
  <si>
    <t>Spoločná funkcia pre všetky ŽS (funkcia bude pridaná do všetkých formulárov MŠ, ZŠ, SŠ)</t>
  </si>
  <si>
    <t>ŽS12_BP_50</t>
  </si>
  <si>
    <t>Úprava IS v súvislosti s podaním elektronického odvolania (škola)</t>
  </si>
  <si>
    <r>
      <rPr>
        <sz val="12"/>
        <color rgb="FF305496"/>
        <rFont val="Calibri"/>
        <scheme val="minor"/>
      </rPr>
      <t xml:space="preserve">a) Rozšírenie systému ePrihlášky o novú elektronickú službu - odovolanie
b) Rozšírenie systému ePrihlášky o zobrazovanie zmien stavov spracovania podania
c) Spracovanie zmeny podania v systéme ePrihlášky 
d) Vytvorenie rozhrania pre integráciu do ŠIS
</t>
    </r>
    <r>
      <rPr>
        <b/>
        <sz val="12"/>
        <color rgb="FF305496"/>
        <rFont val="Calibri"/>
        <scheme val="minor"/>
      </rPr>
      <t xml:space="preserve">
</t>
    </r>
  </si>
  <si>
    <t>ŽS12_BP_52</t>
  </si>
  <si>
    <t>Úprava IS v súvislosti s podaním elektronickej návratky (potvrdenie o nástupe do školy) (občan)</t>
  </si>
  <si>
    <t>a) Rozšírenie systému ePrihlášky o novú funkcionalitu- návratka
b) Rozšírenie systému ePrihlášky o zobrazovanie zmien stavov spracovania podania
c) Zavedenie úpravy podania v systéme ePrihlášky</t>
  </si>
  <si>
    <t>ŽS12_BP_53</t>
  </si>
  <si>
    <t>Úprava IS v súvislosti s podaním elektronickej návratky  (potvrdenie o nástupe do školy)  (škola)</t>
  </si>
  <si>
    <t>a) Rozšírenie systému ePrihlášky o novú funkcionalitu - návratka
b) Rozšírenie systému ePrihlášky o zobrazovanie zmien stavov spracovania podania
c) Spracovanie zmeny podania v systéme ePrihlášky
d) Vytvorenie rozhrania pre integráciu do ŠIS</t>
  </si>
  <si>
    <t>ŽS12_BP_54</t>
  </si>
  <si>
    <t xml:space="preserve">Rozšírenie  systému ePrihlášky - Administrácia prijatej prihlášky (Admin modul  z pohľadu školy)
</t>
  </si>
  <si>
    <t>Úprava a rozšírenie systému ePrihlášky - vytvorenie rozhrania pre školy:
a) prehľad doručených elektronických prihlášok
b) možnosť vložiť prihlášku prijatú v tlačenej forme do elektronického systému
c) odosielanie správ rodičom/zákonným zástupcom
f) spracovanie údajov zo žiadostí (stiahnutie dát do ŠIS)</t>
  </si>
  <si>
    <t>Systém ePrihlášky - Rozhranie pre školy
Systém Centrálna prihláška MŠVVaM s centrálnou správou údajov z prihlášok</t>
  </si>
  <si>
    <t>ŽS12_BP_55</t>
  </si>
  <si>
    <t>Rozšírenie systému ePrihlášky - Admin modul prihlášok pre MŠVVaM</t>
  </si>
  <si>
    <t>Úprava a rozšírenie systému ePrihlášky - vytvorenie rozhrania  pre potreby ministerstva - administrátorské rozhranie</t>
  </si>
  <si>
    <t>Systém ePrihlášky - Rozhranie pre MŠVVaM</t>
  </si>
  <si>
    <t>ŽS12_BP_56</t>
  </si>
  <si>
    <t>Rozšírenie systému ePrihlášky - Admin modul pre obce a zriaďovateľa</t>
  </si>
  <si>
    <t>Úprava a rozšírenie systému ePrihlášky vytvorenie rozhrania pre zriaďovateľa/obce/RÚŠS
a) informácie o deťoch v PŠD 
b) prehľad o deťoch neprihlásených do vzdelávania PŠD (bez prihlášky) 
c) zistenie počtu detí neprijatých do školy  pre nedostatok kapacít
d) odstúpenie neprijatia zriaďovateľovi za účelom prijatia do inej ZŠ</t>
  </si>
  <si>
    <t>Systém ePrihlášky - Rozhranie pre obec</t>
  </si>
  <si>
    <t>ŽS12_BP_57</t>
  </si>
  <si>
    <t>Chcem poskytnúť a aktualizovať údaje o našej škole</t>
  </si>
  <si>
    <t>CMS pre správu obsahu školy</t>
  </si>
  <si>
    <t>CMS pre správu všeobecných informácií o škole, plánovaných a disponibilných kapacít za účelom vybudovania knižnice informácií o školách</t>
  </si>
  <si>
    <t>Systém ePrihlášky - Rozhranie pre školy
Systém ePrihlášky - Verejná zóna</t>
  </si>
  <si>
    <t>ŽS12_BP_58</t>
  </si>
  <si>
    <t>Chcem zanechať spätnú väzbu štátu na službu alebo informačný obsah</t>
  </si>
  <si>
    <t>Monitoring</t>
  </si>
  <si>
    <t>Zobrazenie a zber spätnej väzby</t>
  </si>
  <si>
    <t xml:space="preserve">Zber spätnej väzby v systéme ePrihlášky
 </t>
  </si>
  <si>
    <t>Systém ePrihlášky - Formulár spätnej väzby</t>
  </si>
  <si>
    <t>ŽS_CBP_42</t>
  </si>
  <si>
    <t>ŽS12_BP_59</t>
  </si>
  <si>
    <t>Ako OVM chcem monitorovať používanosť služieb súvisiacich so životnými situáciami</t>
  </si>
  <si>
    <t>Monitoring služieb</t>
  </si>
  <si>
    <t>Monitoring služieb (mesačne) - celkový počet podaní, počet elektronických podaní, návšteva informačného obsahu, vybavené podania</t>
  </si>
  <si>
    <t>Systém ePrihlášky - Rozhranie pre MŠVVaM
KAV / IS MIRRI</t>
  </si>
  <si>
    <t>ŽS12_BP_61</t>
  </si>
  <si>
    <t>Svoju komunikáciu so štátom chcem riadiť prostredníctvom ÚPVS</t>
  </si>
  <si>
    <t xml:space="preserve">Single sign on pri prechode medzi Systém ePrihlášky a ÚPVS. </t>
  </si>
  <si>
    <t>Pri kliknutí na el. službu na ÚPVS/ SvM po prihlásení cez eID (na link k elektronickému prihlasovaniu na školu), sa občan automaticky dostane do svojho konta na ePrihláškach.</t>
  </si>
  <si>
    <t>ŽS12_BP_62</t>
  </si>
  <si>
    <t xml:space="preserve">Chcem podpisovať elektronicky </t>
  </si>
  <si>
    <t>Autorizácia</t>
  </si>
  <si>
    <t>Potvrdenie prihlášky/odvolania/návratky akceptovaným spôsobom podania</t>
  </si>
  <si>
    <t>Implementácia nástroja na autorizáciu podania odoslaním alebo opätovným zadaním BOKu (rozhodnutie po právnej analýze). Zákonný zástupca dieťaťa autorizuje el.prihlášku, odvolanie, alebo návratku.</t>
  </si>
  <si>
    <t>Potrebné je upraviť legislatívne požiadavky v § 20 ods. 2 a 4 zákona 245/2008 Z. z. o výchove a vzdelávaní
Posúdenie potrebnej úrovne autorizácie: eID podpis je chápaný na úrovni podpisu overeného notárom, je potrebná najvyššia úroveň pre prihlášky na ZŠ?
* MIRRI otázka - Kto nám vie dať odpoveď? 
* Str. 20.8.24 - V akom stave má MIRRI spôsob autorizácie??? - MŠVVaM plánuje riešiť iba v pokročilej úrovne
* MIRRI 28.8.24 - prejdené interne a zhodli sme sa, že v tomto prípadne sú dve roviny:
- Technická = ak sa MŠVVaM nebude z nejakého dôvodu môcť napojiť na centrálne autorizačné riešenie dodávané MIRRI tak MŠVVaM musí zabezpečiť nejaké technické riešenie autorizácie, tj. je akceptovaný aj Váš návrh autorizácie pokročilej úrovne.
- Legislatívna = táto rovina je, na strane MŠVVaM a je na Vás či vôbec upravíte zákon. Ak vyhodnotíte, že zákon je potrebný upraviť je na Vás akým spôsobom ho upravíte. Naše odporúčanie, je že ak zákon chcete upraviť tak úprava by mala byť všeobecného charakteru keďže technológia sa časom mení a vyvíja</t>
  </si>
  <si>
    <t>ŽS12_BP_64</t>
  </si>
  <si>
    <t>Chcem mať viacero spôsobov ako sa prihlasiť a registrovať sa</t>
  </si>
  <si>
    <t>Autentifikácia a registrácia v systéme ePrihlášky prostrednítvom RČ, OP a mID</t>
  </si>
  <si>
    <t>Rozšírenie registrácie a autentifikácie v systéme ePrihlášky o možnosť použitia RČ a č. OP</t>
  </si>
  <si>
    <t>ŽS_CBP_2</t>
  </si>
  <si>
    <t>ŽS12_BP_65</t>
  </si>
  <si>
    <t>Občan nemusí vypĺňať údaje, ktoré o ňom štát už má</t>
  </si>
  <si>
    <t>Predvypĺňanie formulárov</t>
  </si>
  <si>
    <t>Možnosť nastavenia predvypĺňania dostupných dát do formulárov na základe dátových integrácií</t>
  </si>
  <si>
    <t>ŽS_CBP_44</t>
  </si>
  <si>
    <t>ŽS12_BP_66</t>
  </si>
  <si>
    <t>Kontrola duplicitných prihlášok do ZŠ</t>
  </si>
  <si>
    <t xml:space="preserve">Systém zabezpečí overenie duplicity prihlášok za dieťa a základnú školu
</t>
  </si>
  <si>
    <t>ŽS12_BP_67</t>
  </si>
  <si>
    <t>Elektronické služby a formuláre pre občana sú vytvorené v používateľsky prívetivom dizajne a sú responzívne pre PC/mobil/tablet</t>
  </si>
  <si>
    <t>Tvorba formulárov v ID SK v aktuálne platnej verzii v čase štartu realizácie biznis požiadavky</t>
  </si>
  <si>
    <t>Koncové elektronické služby (aj vrátane eformulárov) v dizajne ID SK podľa aktuálne platnej verzie v čase štartu realizácie biznis požiadavky (vrátane zabezpečenia responzivity služieb pre PC/tablet/mobil)</t>
  </si>
  <si>
    <t>ŽS_CBP_35</t>
  </si>
  <si>
    <t>ŽS12_BP_71</t>
  </si>
  <si>
    <t>Výmena dát medzi NCZI a IS MŠVVaM (od MŠVVaM do NCZI)</t>
  </si>
  <si>
    <t>Na žiadosť rodiča bude mať možnosť poskytovateľ zdravotnej staroslivosti (zastúpený lekárom/sestrou ako ošetrujúci zdravotnícky pracovník) vystaviť elektronickú formu zaznamenania potvrdenia o zdravotnej spôsobilosti k prihláške.</t>
  </si>
  <si>
    <t>Upraviť legislatívu tak, že NCZI bude konzumentom dát za prislúšny register:
- v zákone školskom - Ide o Zákon č. 245/2008 Z. z.o výchove a vzdelávaní (školský zákon) a o zmene a doplnení niektorých zákonov</t>
  </si>
  <si>
    <t>spoločná požiadavka pre ŽS11, ŽS12 a ŽS13 (financovaná v rámci ŽS 12)</t>
  </si>
  <si>
    <t>ŽS12_BP_72</t>
  </si>
  <si>
    <t>Interaktívna mapa škôl</t>
  </si>
  <si>
    <t>Verejná časť systému ePrihlášky s interaktívnou mapou škôl s možnosťou overenia základných informácií (podmienky, termíny, kontakty) a podaním prihlášky na ZŠ</t>
  </si>
  <si>
    <t>Systém ePrihlášky - Verejná časť</t>
  </si>
  <si>
    <t>Mapa škôl bude jedno riešenie (rozdiel je v type školy pre jednotlivé ŽS).</t>
  </si>
  <si>
    <t>CPP</t>
  </si>
  <si>
    <t>ŽS12_BP_73</t>
  </si>
  <si>
    <t>Príprava integračného prostredia na strane MŠVVaM na integráciu s CPP</t>
  </si>
  <si>
    <r>
      <t xml:space="preserve">Príprava integračného prostredia na strane MŠVVaM na integráciu s CPP pre zasielanie potvrdení z centra poradenstva a prevencie do infromačného systému MŠVVaM SR
</t>
    </r>
    <r>
      <rPr>
        <b/>
        <sz val="12"/>
        <color theme="8" tint="-0.249977111117893"/>
        <rFont val="Calibri"/>
        <scheme val="minor"/>
      </rPr>
      <t xml:space="preserve">
</t>
    </r>
  </si>
  <si>
    <t>Zákon č. 245/2008 Z. z.o výchove a vzdelávaní (školský zákon) a o zmene a doplnení niektorých zákonov/</t>
  </si>
  <si>
    <t>ŽS12_BP_81</t>
  </si>
  <si>
    <r>
      <t xml:space="preserve">Ja ako prihlásený zákonný zástupca vidím po prihlásení do svojho účtu ktorá základná škola je pre moje dieťa spádová, aby som vedel v ktorej škole má moje dieťa preferenciu. Ja ako obec, viem zadať cez grafické rozhranie a aplikačné programové rozhranie adresy spádových škôl, aby mali zákonní zástupcovia túto informáciu </t>
    </r>
    <r>
      <rPr>
        <strike/>
        <sz val="11"/>
        <color theme="8" tint="-0.249977111117893"/>
        <rFont val="Calibri"/>
        <family val="2"/>
        <charset val="238"/>
        <scheme val="minor"/>
      </rPr>
      <t xml:space="preserve"> </t>
    </r>
    <r>
      <rPr>
        <sz val="11"/>
        <color theme="8" tint="-0.249977111117893"/>
        <rFont val="Calibri"/>
        <family val="2"/>
        <charset val="238"/>
        <scheme val="minor"/>
      </rPr>
      <t>zobrazenú. Ja ako riaditeľ školy, vidím v zozname prihlášok ktorá adresa dieťaťa je pre moju školu spádová a môžem túto informáciu potvrdiť, aby som strávil menej času kontrolou údajov na prihláškach</t>
    </r>
  </si>
  <si>
    <t>Rozvoj Registra školských obvodov (Zákonný zástupca, Obec, Riaditeľ)</t>
  </si>
  <si>
    <t>Rozvoj registra školských obvodov, ktorý poskytne zákonným zástupcom prezentačnú službu (na jednom mieste) v zozname škol - informáciu, ktorá škola je pre moje dieťa spádová na základe adresy TP dieťaťa. Vznik nového registra školských obvodov, ktorý poskytne G2E službu na evidenciu a zmenu adries, ktoré patria do školských obvodov MŠ a ZŠ v pôsobnosti danej obce. G2E služba poskytne asistenciu pri vyplnaní adries, validácie a kontroly, vrátane prístupu k RA a aplikačnému programovému rozhraniu pre import a export údajov. Vznik nového registra školských obvodov, ktorý poskytne prezentačnú G2E službu pre riaditeľov škol v zozname prihlášok. Vďaka službe budú vidieť podľa adresy TP dieťaťa či patrí, alebo nepatrí do školského obvodu. Informácia bude automaticky poskytnutá, riaditeľ bude mať možnosť "potvrdiť" ručne informáciu.</t>
  </si>
  <si>
    <t>V MPK novela zákona č. 596/2003 Z. z. zavádza povinnosť obciam evidovať túto informáciu</t>
  </si>
  <si>
    <t>IS RIS</t>
  </si>
  <si>
    <t>ŽS12_BP_82</t>
  </si>
  <si>
    <t>Ja ako zákonný zástupca po prihlásení viem potvrdiť predvyplnenú prihlášku do spádovej školy, aby som nemusel samostatne  vypĺňať jednotlivé sekcie formuláru prihlášky</t>
  </si>
  <si>
    <t>Rozvoj registra školských obvodov (Proaktívna služba)</t>
  </si>
  <si>
    <t>IS RIS na základe údajov z RFO po registrácii zákonného zástupcu pripraví predvyplnený formulár celej prihlášky vrátane výberu spádovej školy. Zákonný zástupca dostane proaktívne ponuku doplniť údaje a potvrdiť prihlášku ak nebude uvažovať nad inými školami ako spádovou. Zákonný zástupca strávi menej času prechádzaním jednotlivých sekcií formuláru prihlášky .</t>
  </si>
  <si>
    <t>ŽS12_BP_84</t>
  </si>
  <si>
    <t>Ja ako zákonný zástupca viem doručiť riaditeľovi na spracovanie prihlášku aj cez ŠIS, aby som nemusel meniť svoj zaužívaný spôsob komunikácie so školou</t>
  </si>
  <si>
    <t>Rozširenie API (ŠIS prihlášky)</t>
  </si>
  <si>
    <t xml:space="preserve">Rozšírenie API na obojsmernú komunikáciu systému ePrihlášky a ŠIS umožní podanie prihlášky kanálom ktorý bude zákonným zástupcom najviac vyhovovať - teda cez ŠIS alebo cez centrálne riešenie ePrihlášok. Tento scenár bude fungovať  obojsmernne, teda ak zákonný zástupca podá prihlášku cez centrálne riešenie ePrihlášky, poskytne sa prihláška aj do ŠIS a opačne. Umožníme riaditeľom, ale aj zákonným zástupcom začať podanie v oboch systémoch. </t>
  </si>
  <si>
    <t>ŽS12_BP_85</t>
  </si>
  <si>
    <t>Ja ako riaditeľ vidím rozhodnutia vydané v centrálnom systéme ePrihlášok aj v ŠIS, aby som mal na jednom mieste údaje o deťoch</t>
  </si>
  <si>
    <t>Rozširenie  API (ŠIS rozhodnutia)</t>
  </si>
  <si>
    <t>Rozšírenie API na  výmenu komunikácie systému ePrihlášky a ŠIS umožní uloženie rozhodnutia v ŠIS. Umožníme riaditeľom, ale aj zákonným zástupcom vidieť rozhodnutie v oboch systémoch. Naviac riaditeľ bude vedieť rozhodnutia mapovať aj na ďalší životný cyklus prijatých detí a žiakov počas školského roka za účelom uchovávania kompletnej evidencie.</t>
  </si>
  <si>
    <t>ŽS12_BP_87</t>
  </si>
  <si>
    <t>Ja ako zákonný zástupca dostávam notifikácie z centrálneho systému ePrihlášky aj v ŠIS, aby som videl komunikáciu na mieste ktoré mi najviac vyhovuje</t>
  </si>
  <si>
    <t>Rozširenie API (ŠIS notifikácie)</t>
  </si>
  <si>
    <t xml:space="preserve">Rozšírenie API na  komunikáciu systému ePrihlášky a ŠIS umožní zobrazovať notifikácie na viacerých miestach. Zákonný zástupca tak bude mať komfort vybrať si miesto a čas na prečítanie notifikácie. Naviac budú notifikácie účinnejšie, kedže sa zobrazia vo viacerých kanalóch: email, ŠIS, UI ePrihlášok. </t>
  </si>
  <si>
    <t>ŽS12_BP_88</t>
  </si>
  <si>
    <t>Ja ako riaditeľ, vidím vydané rozhodnutia v centrálnom systéme ePrihlášky aj ako záznamy v mojej registratúre, aby som si splnil povinnosti vyplývajúce z registratúry a archivácie</t>
  </si>
  <si>
    <t>Rozšírenie API (registratúra)</t>
  </si>
  <si>
    <t>Rozšírenie API na  komunikáciu systému ePrihlášky a ŠIS umožní plynule pokračovať v spisovej službe zo systému ePrihlášky v registratúre, ktorú škola používa. ePrihlášky vystavia rozhranie, ktoré bude možné volať a získať záznamy do spisu a následne evidovať a archivovať podľa potreby a v zmysle zákona č. 395/2002 o archívoch a registratúrach a o doplnení niektorých zákonov podľa založeného registratúrneho plánu v registratúre</t>
  </si>
  <si>
    <t>ŽS12_BP_89</t>
  </si>
  <si>
    <t>Optimalizácia a úprava ePrihlášok na základné  školy a procesu na základe doterajšej praxe - Občan</t>
  </si>
  <si>
    <t>Optimalizácia a úprava ePrihlášok na základné školy a procesu na základe doterajšej praxe - Občan</t>
  </si>
  <si>
    <t>Optimalizácia a úprava ePrihlášok a procesu  na základe doterajšej praxe a získaných poznatkov z pilotnej prevádzky systému elektornických prihláškok do škôl v Q2/2026, ako aj výsledkov z formatívneho testovania s občanmi a riaditeľmi škôl.
Posilnenie HW/SW infraštruktúry dátového centra MŠVVaM SR pre potreby životnej situácie základná škola.</t>
  </si>
  <si>
    <t>ŽS12_BP_90</t>
  </si>
  <si>
    <t>Optimalizácia a úprava ePrihlášok na základné  školy a procesu na základe doterajšej praxe - Riaditeľ</t>
  </si>
  <si>
    <t>Optimalizácia a úprava ePrihlášok na základné školy a procesu na základe doterajšej praxe - Riaditeľ</t>
  </si>
  <si>
    <t>Plánované prínosy pre občana</t>
  </si>
  <si>
    <t>Navrhované zlepšenia pre občana</t>
  </si>
  <si>
    <t>Sekcia Customer Journey</t>
  </si>
  <si>
    <t>Názov oblasti</t>
  </si>
  <si>
    <t>Zapojené OVM</t>
  </si>
  <si>
    <t>Termín</t>
  </si>
  <si>
    <t>Kritické pre dodanie ŽS (MMP)</t>
  </si>
  <si>
    <t>Q3/2025</t>
  </si>
  <si>
    <t>Nové a zjednodušené elektronické žiadosti</t>
  </si>
  <si>
    <t>Automatické predvypĺňanie formulárov​</t>
  </si>
  <si>
    <t>N/A</t>
  </si>
  <si>
    <t>Žiadosť o prijatie dieťaťa na ZŠ</t>
  </si>
  <si>
    <t>Backendové úpravy systémov ​</t>
  </si>
  <si>
    <t>Elektronická komunikácia ohľadom prijímania na ZŠ</t>
  </si>
  <si>
    <t>Elektronická prihláška na ZŠ</t>
  </si>
  <si>
    <t>Rozšírenie vymieňaných údajov medzi úradmi​</t>
  </si>
  <si>
    <t>Jednoduchý prístup ​ k informáciám</t>
  </si>
  <si>
    <t>Jednotný dizajn portálov a služieb štátu​</t>
  </si>
  <si>
    <t>Komplexné návody pre riešenie životných situácií</t>
  </si>
  <si>
    <t>Prieskum ZŠ</t>
  </si>
  <si>
    <t>Používateľsky prívetivé formuláre​</t>
  </si>
  <si>
    <t>Služby zabezpečované obcami</t>
  </si>
  <si>
    <t>Zrozumiteľné informácie o možnostiach vzdelávania</t>
  </si>
  <si>
    <t>Zrýchlenie procesov</t>
  </si>
  <si>
    <t>Viacero spôsobov na prilásenie a registráciu</t>
  </si>
  <si>
    <t>Komunikácia štátu ​s občanom</t>
  </si>
  <si>
    <t>Možnosť zanechania spätnej väzby na informačný obsah štátu​</t>
  </si>
  <si>
    <t>Jedno prihlásenie pri používaní viacerých štátnych portálov​</t>
  </si>
  <si>
    <t>Jednoduchšie podpisovanie vybraných žiadosti bez čítačky</t>
  </si>
  <si>
    <t>Osobná zóna mÚPVS</t>
  </si>
  <si>
    <t>MOSCOW</t>
  </si>
  <si>
    <t>Must have / Nice to have</t>
  </si>
  <si>
    <t>Must have</t>
  </si>
  <si>
    <t>Shold have</t>
  </si>
  <si>
    <t>Nice to have</t>
  </si>
  <si>
    <t>Could have</t>
  </si>
  <si>
    <t>Will not have</t>
  </si>
  <si>
    <t>Orchestrátor/ event</t>
  </si>
  <si>
    <t>Rozhodnutia</t>
  </si>
  <si>
    <t>Vyhľadávanie</t>
  </si>
  <si>
    <t>Zbernica</t>
  </si>
  <si>
    <t>Autorizácia autentifikáciou</t>
  </si>
  <si>
    <t>Proces/ Legislatíva</t>
  </si>
  <si>
    <t>Správy eDesk</t>
  </si>
  <si>
    <t>Kalendár</t>
  </si>
  <si>
    <t>Reporting</t>
  </si>
  <si>
    <t>Platobný modul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</si>
</sst>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38"/>
      <scheme val="minor"/>
    </font>
    <font>
      <sz val="11"/>
      <color theme="1"/>
      <name val="Calibri"/>
      <family val="2"/>
      <scheme val="minor"/>
    </font>
    <font>
      <b/>
      <sz val="11"/>
      <color rgb="FFFFFFFF"/>
      <name val="Calibri"/>
      <family val="2"/>
      <charset val="238"/>
      <scheme val="minor"/>
    </font>
    <font>
      <sz val="12"/>
      <color rgb="FF002060"/>
      <name val="Calibri"/>
      <family val="2"/>
      <charset val="238"/>
      <scheme val="minor"/>
    </font>
    <font>
      <sz val="12"/>
      <color theme="4" tint="-0.499984740745262"/>
      <name val="Calibri"/>
      <family val="2"/>
      <charset val="238"/>
      <scheme val="minor"/>
    </font>
    <font>
      <sz val="12"/>
      <color theme="4" tint="-0.499984740745262"/>
      <name val="Calibri"/>
      <family val="2"/>
      <charset val="238"/>
    </font>
    <font>
      <sz val="12"/>
      <color theme="0"/>
      <name val="Calibri"/>
      <family val="2"/>
      <charset val="238"/>
      <scheme val="minor"/>
    </font>
    <font>
      <sz val="12"/>
      <color rgb="FFFF0000"/>
      <name val="Calibri"/>
      <family val="2"/>
      <charset val="238"/>
      <scheme val="minor"/>
    </font>
    <font>
      <sz val="12"/>
      <color rgb="FFFF0000"/>
      <name val="Calibri"/>
      <family val="2"/>
      <charset val="238"/>
    </font>
    <font>
      <b/>
      <sz val="12"/>
      <color theme="0"/>
      <name val="Calibri"/>
      <family val="2"/>
    </font>
    <font>
      <sz val="12"/>
      <color theme="8" tint="-0.249977111117893"/>
      <name val="Calibri"/>
      <family val="2"/>
      <charset val="238"/>
      <scheme val="minor"/>
    </font>
    <font>
      <sz val="12"/>
      <color theme="8" tint="-0.249977111117893"/>
      <name val="Calibri"/>
      <family val="2"/>
      <charset val="238"/>
    </font>
    <font>
      <sz val="12"/>
      <color theme="8" tint="-0.249977111117893"/>
      <name val="Calibri"/>
      <scheme val="minor"/>
    </font>
    <font>
      <sz val="12"/>
      <color theme="4" tint="-0.499984740745262"/>
      <name val="Calibri"/>
      <family val="2"/>
      <scheme val="minor"/>
    </font>
    <font>
      <sz val="11"/>
      <color theme="8" tint="-0.249977111117893"/>
      <name val="Calibri"/>
      <scheme val="minor"/>
    </font>
    <font>
      <b/>
      <sz val="12"/>
      <color theme="8" tint="-0.249977111117893"/>
      <name val="Calibri"/>
      <family val="2"/>
      <scheme val="minor"/>
    </font>
    <font>
      <b/>
      <u/>
      <sz val="12"/>
      <color theme="8" tint="-0.249977111117893"/>
      <name val="Calibri"/>
      <family val="2"/>
      <scheme val="minor"/>
    </font>
    <font>
      <sz val="12"/>
      <color theme="8" tint="-0.249977111117893"/>
      <name val="Calibri"/>
      <family val="2"/>
      <scheme val="minor"/>
    </font>
    <font>
      <b/>
      <u/>
      <sz val="14"/>
      <color theme="8" tint="-0.249977111117893"/>
      <name val="Calibri"/>
      <family val="2"/>
      <scheme val="minor"/>
    </font>
    <font>
      <b/>
      <sz val="12"/>
      <color theme="0"/>
      <name val="Calibri"/>
      <family val="2"/>
      <scheme val="minor"/>
    </font>
    <font>
      <sz val="12"/>
      <color theme="0"/>
      <name val="Calibri"/>
      <family val="2"/>
      <scheme val="minor"/>
    </font>
    <font>
      <b/>
      <sz val="12"/>
      <color theme="8" tint="-0.249977111117893"/>
      <name val="Calibri"/>
      <scheme val="minor"/>
    </font>
    <font>
      <sz val="12"/>
      <color rgb="FF1F4E78"/>
      <name val="Calibri"/>
      <family val="2"/>
      <charset val="238"/>
      <scheme val="minor"/>
    </font>
    <font>
      <sz val="12"/>
      <color rgb="FF1F4E78"/>
      <name val="Calibri"/>
      <scheme val="minor"/>
    </font>
    <font>
      <sz val="12"/>
      <color rgb="FF1F4E78"/>
      <name val="Calibri"/>
      <family val="2"/>
      <charset val="238"/>
    </font>
    <font>
      <strike/>
      <sz val="12"/>
      <color theme="8" tint="-0.249977111117893"/>
      <name val="Calibri"/>
      <scheme val="minor"/>
    </font>
    <font>
      <sz val="12"/>
      <color rgb="FF305496"/>
      <name val="Calibri"/>
      <scheme val="minor"/>
    </font>
    <font>
      <sz val="12"/>
      <color theme="8" tint="-0.249977111117893"/>
      <name val="Calibri"/>
    </font>
    <font>
      <b/>
      <sz val="12"/>
      <color rgb="FF305496"/>
      <name val="Calibri"/>
      <scheme val="minor"/>
    </font>
    <font>
      <sz val="11"/>
      <color theme="8" tint="-0.249977111117893"/>
      <name val="Calibri"/>
      <family val="2"/>
      <charset val="238"/>
      <scheme val="minor"/>
    </font>
    <font>
      <strike/>
      <sz val="11"/>
      <color theme="8" tint="-0.249977111117893"/>
      <name val="Calibri"/>
      <family val="2"/>
      <charset val="238"/>
      <scheme val="minor"/>
    </font>
  </fonts>
  <fills count="7">
    <fill>
      <patternFill patternType="none"/>
    </fill>
    <fill>
      <patternFill patternType="gray125"/>
    </fill>
    <fill>
      <patternFill patternType="solid">
        <fgColor rgb="FF305496"/>
        <bgColor rgb="FF000000"/>
      </patternFill>
    </fill>
    <fill>
      <patternFill patternType="solid">
        <fgColor theme="0"/>
        <bgColor indexed="64"/>
      </patternFill>
    </fill>
    <fill>
      <patternFill patternType="solid">
        <fgColor rgb="FF92D050"/>
        <bgColor indexed="64"/>
      </patternFill>
    </fill>
    <fill>
      <patternFill patternType="solid">
        <fgColor theme="8" tint="-0.249977111117893"/>
        <bgColor indexed="64"/>
      </patternFill>
    </fill>
    <fill>
      <patternFill patternType="solid">
        <fgColor rgb="FFFFCCFF"/>
        <bgColor indexed="64"/>
      </patternFill>
    </fill>
  </fills>
  <borders count="10">
    <border>
      <left/>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7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xf numFmtId="0" fontId="9" fillId="5" borderId="4" xfId="0" applyFont="1" applyFill="1" applyBorder="1" applyAlignment="1">
      <alignment horizontal="center" vertical="top" wrapText="1"/>
    </xf>
    <xf numFmtId="0" fontId="9" fillId="5" borderId="4" xfId="0" applyFont="1" applyFill="1" applyBorder="1" applyAlignment="1">
      <alignment horizontal="left" vertical="top" wrapText="1"/>
    </xf>
    <xf numFmtId="0" fontId="11" fillId="0" borderId="4" xfId="0" applyFont="1" applyBorder="1" applyAlignment="1">
      <alignment vertical="top"/>
    </xf>
    <xf numFmtId="0" fontId="11" fillId="0" borderId="4" xfId="0" applyFont="1" applyBorder="1" applyAlignment="1">
      <alignment horizontal="left" vertical="top" wrapText="1"/>
    </xf>
    <xf numFmtId="0" fontId="11" fillId="0" borderId="4" xfId="0" applyFont="1" applyBorder="1" applyAlignment="1">
      <alignment horizontal="center" vertical="top" wrapText="1"/>
    </xf>
    <xf numFmtId="0" fontId="11" fillId="0" borderId="4" xfId="0" applyFont="1" applyBorder="1" applyAlignment="1">
      <alignment horizontal="center" vertical="top"/>
    </xf>
    <xf numFmtId="0" fontId="11" fillId="4" borderId="4" xfId="0" applyFont="1" applyFill="1" applyBorder="1" applyAlignment="1">
      <alignment horizontal="center" vertical="top"/>
    </xf>
    <xf numFmtId="0" fontId="10" fillId="0" borderId="0" xfId="0" applyFont="1" applyAlignment="1">
      <alignment vertical="top"/>
    </xf>
    <xf numFmtId="0" fontId="11" fillId="0" borderId="4" xfId="0" applyFont="1" applyBorder="1" applyAlignment="1">
      <alignment horizontal="center" vertical="center" wrapText="1"/>
    </xf>
    <xf numFmtId="0" fontId="10" fillId="0" borderId="0" xfId="0" applyFont="1" applyAlignment="1">
      <alignment horizontal="center" vertical="top"/>
    </xf>
    <xf numFmtId="0" fontId="10" fillId="0" borderId="0" xfId="1" applyFont="1" applyAlignment="1">
      <alignment vertical="top" wrapText="1"/>
    </xf>
    <xf numFmtId="0" fontId="10" fillId="0" borderId="3" xfId="0" applyFont="1" applyBorder="1" applyAlignment="1">
      <alignment horizontal="center" vertical="top" wrapText="1"/>
    </xf>
    <xf numFmtId="0" fontId="10" fillId="0" borderId="3" xfId="0" applyFont="1" applyBorder="1" applyAlignment="1">
      <alignment horizontal="left" vertical="top" wrapText="1"/>
    </xf>
    <xf numFmtId="0" fontId="10" fillId="0" borderId="3" xfId="1" applyFont="1" applyBorder="1" applyAlignment="1">
      <alignment horizontal="left" vertical="top" wrapText="1"/>
    </xf>
    <xf numFmtId="0" fontId="10" fillId="0" borderId="3" xfId="1" applyFont="1" applyBorder="1" applyAlignment="1">
      <alignment horizontal="center" vertical="top" wrapText="1"/>
    </xf>
    <xf numFmtId="0" fontId="4" fillId="0" borderId="0" xfId="0" applyFont="1"/>
    <xf numFmtId="0" fontId="10" fillId="0" borderId="3" xfId="1" applyFont="1" applyBorder="1" applyAlignment="1">
      <alignment vertical="top" wrapText="1"/>
    </xf>
    <xf numFmtId="0" fontId="6" fillId="0" borderId="0" xfId="0" applyFont="1" applyAlignment="1">
      <alignment vertical="top"/>
    </xf>
    <xf numFmtId="0" fontId="11" fillId="0" borderId="5" xfId="0" applyFont="1" applyBorder="1" applyAlignment="1">
      <alignment horizontal="center" vertical="center" wrapText="1"/>
    </xf>
    <xf numFmtId="0" fontId="12" fillId="0" borderId="3" xfId="1" applyFont="1" applyBorder="1" applyAlignment="1">
      <alignment horizontal="left" vertical="top" wrapText="1"/>
    </xf>
    <xf numFmtId="0" fontId="13" fillId="0" borderId="0" xfId="1" applyFont="1" applyAlignment="1">
      <alignment vertical="top" wrapText="1"/>
    </xf>
    <xf numFmtId="0" fontId="12" fillId="0" borderId="3" xfId="0" applyFont="1" applyBorder="1" applyAlignment="1">
      <alignment horizontal="left" vertical="top" wrapText="1"/>
    </xf>
    <xf numFmtId="0" fontId="12" fillId="0" borderId="3" xfId="0" applyFont="1" applyBorder="1" applyAlignment="1">
      <alignment horizontal="center" vertical="top" wrapText="1"/>
    </xf>
    <xf numFmtId="0" fontId="12" fillId="0" borderId="3" xfId="1" applyFont="1" applyBorder="1" applyAlignment="1">
      <alignment horizontal="center" vertical="top" wrapText="1"/>
    </xf>
    <xf numFmtId="0" fontId="12" fillId="0" borderId="3" xfId="0" applyFont="1" applyBorder="1" applyAlignment="1">
      <alignment wrapText="1"/>
    </xf>
    <xf numFmtId="14" fontId="12" fillId="0" borderId="3" xfId="1" applyNumberFormat="1" applyFont="1" applyBorder="1" applyAlignment="1">
      <alignment horizontal="left" vertical="top" wrapText="1"/>
    </xf>
    <xf numFmtId="0" fontId="14" fillId="0" borderId="3" xfId="0" applyFont="1" applyBorder="1" applyAlignment="1">
      <alignment horizontal="left" vertical="top" wrapText="1"/>
    </xf>
    <xf numFmtId="0" fontId="14" fillId="0" borderId="3" xfId="0" applyFont="1" applyBorder="1" applyAlignment="1">
      <alignment horizontal="center" vertical="top" wrapText="1"/>
    </xf>
    <xf numFmtId="0" fontId="12" fillId="0" borderId="3" xfId="1" applyFont="1" applyBorder="1" applyAlignment="1">
      <alignment vertical="top" wrapText="1"/>
    </xf>
    <xf numFmtId="0" fontId="12" fillId="0" borderId="9" xfId="0" applyFont="1" applyBorder="1" applyAlignment="1">
      <alignment horizontal="center" vertical="top" wrapText="1"/>
    </xf>
    <xf numFmtId="0" fontId="12" fillId="0" borderId="8" xfId="0" applyFont="1" applyBorder="1" applyAlignment="1">
      <alignment horizontal="center" vertical="top" wrapText="1"/>
    </xf>
    <xf numFmtId="0" fontId="10" fillId="0" borderId="8" xfId="0" applyFont="1" applyBorder="1" applyAlignment="1">
      <alignment horizontal="center" vertical="top" wrapText="1"/>
    </xf>
    <xf numFmtId="0" fontId="11" fillId="3" borderId="4" xfId="0" applyFont="1" applyFill="1" applyBorder="1" applyAlignment="1">
      <alignment horizontal="center" vertical="top" wrapText="1"/>
    </xf>
    <xf numFmtId="0" fontId="17" fillId="0" borderId="0" xfId="1" applyFont="1" applyAlignment="1">
      <alignment horizontal="center" vertical="top" wrapText="1"/>
    </xf>
    <xf numFmtId="0" fontId="17" fillId="0" borderId="0" xfId="1" applyFont="1" applyAlignment="1">
      <alignment vertical="top" wrapText="1"/>
    </xf>
    <xf numFmtId="0" fontId="20" fillId="0" borderId="0" xfId="1" applyFont="1" applyAlignment="1">
      <alignment horizontal="center" vertical="top" wrapText="1"/>
    </xf>
    <xf numFmtId="0" fontId="12" fillId="3" borderId="3" xfId="0" applyFont="1" applyFill="1" applyBorder="1" applyAlignment="1">
      <alignment horizontal="center" vertical="top" wrapText="1"/>
    </xf>
    <xf numFmtId="0" fontId="12" fillId="3" borderId="3" xfId="1" applyFont="1" applyFill="1" applyBorder="1" applyAlignment="1">
      <alignment horizontal="center" vertical="top" wrapText="1"/>
    </xf>
    <xf numFmtId="14" fontId="12" fillId="0" borderId="3" xfId="1" applyNumberFormat="1" applyFont="1" applyBorder="1" applyAlignment="1">
      <alignment horizontal="center" vertical="top" wrapText="1"/>
    </xf>
    <xf numFmtId="0" fontId="4" fillId="0" borderId="3" xfId="1" applyFont="1" applyBorder="1" applyAlignment="1">
      <alignment horizontal="center" vertical="top" wrapText="1"/>
    </xf>
    <xf numFmtId="0" fontId="4" fillId="0" borderId="3" xfId="1" applyFont="1" applyBorder="1" applyAlignment="1">
      <alignment vertical="top" wrapText="1"/>
    </xf>
    <xf numFmtId="0" fontId="23" fillId="0" borderId="3" xfId="1" applyFont="1" applyBorder="1" applyAlignment="1">
      <alignment vertical="top" wrapText="1"/>
    </xf>
    <xf numFmtId="0" fontId="5" fillId="0" borderId="3" xfId="1" applyFont="1" applyBorder="1" applyAlignment="1">
      <alignment vertical="top" wrapText="1"/>
    </xf>
    <xf numFmtId="0" fontId="7" fillId="0" borderId="3" xfId="1" applyFont="1" applyBorder="1" applyAlignment="1">
      <alignment vertical="top" wrapText="1"/>
    </xf>
    <xf numFmtId="0" fontId="8" fillId="0" borderId="3" xfId="0" applyFont="1" applyBorder="1" applyAlignment="1">
      <alignment vertical="top" wrapText="1"/>
    </xf>
    <xf numFmtId="0" fontId="4" fillId="0" borderId="0" xfId="1" applyFont="1" applyAlignment="1">
      <alignment vertical="top" wrapText="1"/>
    </xf>
    <xf numFmtId="0" fontId="25" fillId="0" borderId="3" xfId="1" applyFont="1" applyBorder="1" applyAlignment="1">
      <alignment horizontal="left" vertical="top" wrapText="1"/>
    </xf>
    <xf numFmtId="0" fontId="26" fillId="0" borderId="3" xfId="0" applyFont="1" applyBorder="1" applyAlignment="1">
      <alignment horizontal="left" vertical="top" wrapText="1"/>
    </xf>
    <xf numFmtId="0" fontId="27" fillId="0" borderId="3" xfId="1" applyFont="1" applyBorder="1" applyAlignment="1">
      <alignment horizontal="left" vertical="top" wrapText="1"/>
    </xf>
    <xf numFmtId="2" fontId="12" fillId="0" borderId="3" xfId="1" applyNumberFormat="1" applyFont="1" applyBorder="1" applyAlignment="1">
      <alignment horizontal="center" vertical="top" wrapText="1"/>
    </xf>
    <xf numFmtId="0" fontId="26" fillId="0" borderId="3" xfId="1" applyFont="1" applyBorder="1" applyAlignment="1">
      <alignment horizontal="left" vertical="top" wrapText="1"/>
    </xf>
    <xf numFmtId="0" fontId="7" fillId="0" borderId="0" xfId="1" applyFont="1" applyAlignment="1">
      <alignment vertical="top" wrapText="1"/>
    </xf>
    <xf numFmtId="0" fontId="4" fillId="0" borderId="3" xfId="1" applyFont="1" applyBorder="1" applyAlignment="1">
      <alignment horizontal="left" vertical="top" wrapText="1"/>
    </xf>
    <xf numFmtId="0" fontId="24" fillId="0" borderId="3" xfId="0" applyFont="1" applyBorder="1" applyAlignment="1">
      <alignment wrapText="1"/>
    </xf>
    <xf numFmtId="0" fontId="29" fillId="0" borderId="3" xfId="0" applyFont="1" applyBorder="1" applyAlignment="1">
      <alignment horizontal="left" vertical="top" wrapText="1"/>
    </xf>
    <xf numFmtId="0" fontId="15" fillId="0" borderId="3" xfId="1" applyFont="1" applyBorder="1" applyAlignment="1">
      <alignment horizontal="center" vertical="top" wrapText="1"/>
    </xf>
    <xf numFmtId="0" fontId="16" fillId="0" borderId="3" xfId="1" applyFont="1" applyBorder="1" applyAlignment="1">
      <alignment horizontal="center" vertical="top" wrapText="1"/>
    </xf>
    <xf numFmtId="0" fontId="17" fillId="0" borderId="3" xfId="1" applyFont="1" applyBorder="1" applyAlignment="1">
      <alignment horizontal="center" vertical="top" wrapText="1"/>
    </xf>
    <xf numFmtId="0" fontId="18" fillId="6" borderId="3" xfId="1" applyFont="1" applyFill="1" applyBorder="1" applyAlignment="1">
      <alignment horizontal="center" vertical="top" wrapText="1"/>
    </xf>
    <xf numFmtId="0" fontId="16" fillId="0" borderId="3" xfId="1" applyFont="1" applyBorder="1" applyAlignment="1">
      <alignment vertical="top" wrapText="1"/>
    </xf>
    <xf numFmtId="0" fontId="17" fillId="0" borderId="3" xfId="1" applyFont="1" applyBorder="1" applyAlignment="1">
      <alignment vertical="top" wrapText="1"/>
    </xf>
    <xf numFmtId="0" fontId="19" fillId="2" borderId="3" xfId="0" applyFont="1" applyFill="1" applyBorder="1" applyAlignment="1">
      <alignment horizontal="center" vertical="top" wrapText="1"/>
    </xf>
    <xf numFmtId="0" fontId="22" fillId="0" borderId="3" xfId="0" applyFont="1" applyBorder="1" applyAlignment="1">
      <alignment horizontal="left" vertical="top" wrapText="1"/>
    </xf>
    <xf numFmtId="0" fontId="23" fillId="0" borderId="3" xfId="1" applyFont="1" applyBorder="1" applyAlignment="1">
      <alignment horizontal="center" vertical="top" wrapText="1"/>
    </xf>
    <xf numFmtId="0" fontId="4" fillId="0" borderId="3" xfId="0" applyFont="1" applyBorder="1" applyAlignment="1">
      <alignment horizontal="center" vertical="top"/>
    </xf>
    <xf numFmtId="0" fontId="29" fillId="0" borderId="3" xfId="0" applyFont="1" applyBorder="1" applyAlignment="1">
      <alignment horizontal="center" vertical="top" wrapText="1"/>
    </xf>
    <xf numFmtId="0" fontId="11" fillId="3" borderId="4" xfId="0" applyFont="1" applyFill="1" applyBorder="1" applyAlignment="1">
      <alignment horizontal="center" vertical="top"/>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cellXfs>
  <cellStyles count="2">
    <cellStyle name="Normálna" xfId="0" builtinId="0"/>
    <cellStyle name="Normálna 2" xfId="1" xr:uid="{00000000-0005-0000-0000-000001000000}"/>
  </cellStyles>
  <dxfs count="0"/>
  <tableStyles count="0" defaultTableStyle="TableStyleMedium2" defaultPivotStyle="PivotStyleLight16"/>
  <colors>
    <mruColors>
      <color rgb="FFFFCCFF"/>
      <color rgb="FFD5FC79"/>
      <color rgb="FFF56B38"/>
      <color rgb="FF9E06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Zuzana Rohožková" id="{A93027C7-2D8B-4F5D-9D16-65FCC3FD174F}" userId="S::zuzana.rohozkova_zdruzeniedeus.sk#ext#@mirri.gov.sk::0579a2d6-3466-49be-840b-00e22680898d" providerId="AD"/>
</personList>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9" dT="2025-06-19T15:44:43.00" personId="{A93027C7-2D8B-4F5D-9D16-65FCC3FD174F}" id="{9F7070EF-E252-420F-A30A-988CD57B7A4E}">
    <text>Doplnené tak ako to je pôvodne uvedené v KRIMPB</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3450-9651-4136-88B9-6A3FD18BAD49}">
  <sheetPr>
    <pageSetUpPr fitToPage="1"/>
  </sheetPr>
  <dimension ref="A1:X64"/>
  <sheetViews>
    <sheetView zoomScale="40" zoomScaleNormal="40" workbookViewId="0">
      <pane ySplit="2" topLeftCell="A3" activePane="bottomLeft" state="frozen"/>
      <selection pane="bottomLeft" activeCell="E5" sqref="E5"/>
    </sheetView>
  </sheetViews>
  <sheetFormatPr defaultColWidth="9.1796875" defaultRowHeight="15.75" customHeight="1" x14ac:dyDescent="0.35"/>
  <cols>
    <col min="1" max="1" width="26.54296875" style="37" customWidth="1"/>
    <col min="2" max="2" width="13.54296875" style="37" bestFit="1" customWidth="1"/>
    <col min="3" max="3" width="18.7265625" style="37" customWidth="1"/>
    <col min="4" max="4" width="21" style="37" customWidth="1"/>
    <col min="5" max="5" width="51" style="38" customWidth="1"/>
    <col min="6" max="6" width="13.54296875" style="37" customWidth="1"/>
    <col min="7" max="7" width="20.7265625" style="37" customWidth="1"/>
    <col min="8" max="8" width="61.7265625" style="38" customWidth="1"/>
    <col min="9" max="9" width="78" style="38" customWidth="1"/>
    <col min="10" max="10" width="92.26953125" style="38" bestFit="1" customWidth="1"/>
    <col min="11" max="11" width="57" style="38" customWidth="1"/>
    <col min="12" max="12" width="21.81640625" style="37" customWidth="1"/>
    <col min="13" max="13" width="33.26953125" style="38" customWidth="1"/>
    <col min="14" max="14" width="33.453125" style="38" customWidth="1"/>
    <col min="15" max="16384" width="9.1796875" style="38"/>
  </cols>
  <sheetData>
    <row r="1" spans="1:14" ht="38.25" customHeight="1" x14ac:dyDescent="0.35">
      <c r="A1" s="59"/>
      <c r="B1" s="60"/>
      <c r="C1" s="61"/>
      <c r="D1" s="61"/>
      <c r="E1" s="62" t="s">
        <v>1</v>
      </c>
      <c r="F1" s="60"/>
      <c r="G1" s="60"/>
      <c r="H1" s="63"/>
      <c r="I1" s="63"/>
      <c r="J1" s="63"/>
      <c r="K1" s="63"/>
      <c r="L1" s="60"/>
      <c r="M1" s="64"/>
      <c r="N1" s="64"/>
    </row>
    <row r="2" spans="1:14" s="39" customFormat="1" ht="31" x14ac:dyDescent="0.35">
      <c r="A2" s="65" t="s">
        <v>2</v>
      </c>
      <c r="B2" s="65" t="s">
        <v>3</v>
      </c>
      <c r="C2" s="65" t="s">
        <v>4</v>
      </c>
      <c r="D2" s="65" t="s">
        <v>5</v>
      </c>
      <c r="E2" s="65" t="s">
        <v>6</v>
      </c>
      <c r="F2" s="65" t="s">
        <v>7</v>
      </c>
      <c r="G2" s="65" t="s">
        <v>8</v>
      </c>
      <c r="H2" s="65" t="s">
        <v>9</v>
      </c>
      <c r="I2" s="65" t="s">
        <v>10</v>
      </c>
      <c r="J2" s="65" t="s">
        <v>11</v>
      </c>
      <c r="K2" s="65" t="s">
        <v>12</v>
      </c>
      <c r="L2" s="65" t="s">
        <v>13</v>
      </c>
      <c r="M2" s="65" t="s">
        <v>14</v>
      </c>
      <c r="N2" s="65" t="s">
        <v>15</v>
      </c>
    </row>
    <row r="3" spans="1:14" ht="108.5" x14ac:dyDescent="0.35">
      <c r="A3" s="26" t="s">
        <v>16</v>
      </c>
      <c r="B3" s="26" t="s">
        <v>17</v>
      </c>
      <c r="C3" s="40" t="s">
        <v>18</v>
      </c>
      <c r="D3" s="25" t="s">
        <v>19</v>
      </c>
      <c r="E3" s="25" t="s">
        <v>20</v>
      </c>
      <c r="F3" s="26" t="s">
        <v>21</v>
      </c>
      <c r="G3" s="26" t="s">
        <v>22</v>
      </c>
      <c r="H3" s="25" t="s">
        <v>23</v>
      </c>
      <c r="I3" s="25" t="s">
        <v>24</v>
      </c>
      <c r="J3" s="25" t="s">
        <v>25</v>
      </c>
      <c r="K3" s="25"/>
      <c r="L3" s="26" t="s">
        <v>26</v>
      </c>
      <c r="M3" s="25"/>
      <c r="N3" s="25" t="s">
        <v>27</v>
      </c>
    </row>
    <row r="4" spans="1:14" ht="62" x14ac:dyDescent="0.35">
      <c r="A4" s="26" t="s">
        <v>16</v>
      </c>
      <c r="B4" s="26" t="s">
        <v>28</v>
      </c>
      <c r="C4" s="40" t="s">
        <v>18</v>
      </c>
      <c r="D4" s="25" t="s">
        <v>19</v>
      </c>
      <c r="E4" s="25" t="s">
        <v>20</v>
      </c>
      <c r="F4" s="26" t="s">
        <v>21</v>
      </c>
      <c r="G4" s="26" t="s">
        <v>22</v>
      </c>
      <c r="H4" s="25" t="s">
        <v>29</v>
      </c>
      <c r="I4" s="25" t="s">
        <v>30</v>
      </c>
      <c r="J4" s="25" t="s">
        <v>31</v>
      </c>
      <c r="K4" s="25"/>
      <c r="L4" s="26" t="s">
        <v>26</v>
      </c>
      <c r="M4" s="25"/>
      <c r="N4" s="25" t="s">
        <v>27</v>
      </c>
    </row>
    <row r="5" spans="1:14" ht="139.5" x14ac:dyDescent="0.35">
      <c r="A5" s="26" t="s">
        <v>16</v>
      </c>
      <c r="B5" s="26" t="s">
        <v>32</v>
      </c>
      <c r="C5" s="40" t="s">
        <v>18</v>
      </c>
      <c r="D5" s="25" t="s">
        <v>19</v>
      </c>
      <c r="E5" s="25" t="s">
        <v>33</v>
      </c>
      <c r="F5" s="26" t="s">
        <v>21</v>
      </c>
      <c r="G5" s="26" t="s">
        <v>34</v>
      </c>
      <c r="H5" s="25" t="s">
        <v>35</v>
      </c>
      <c r="I5" s="25" t="s">
        <v>36</v>
      </c>
      <c r="J5" s="25" t="s">
        <v>37</v>
      </c>
      <c r="K5" s="25"/>
      <c r="L5" s="26" t="s">
        <v>26</v>
      </c>
      <c r="M5" s="25"/>
      <c r="N5" s="25" t="s">
        <v>27</v>
      </c>
    </row>
    <row r="6" spans="1:14" ht="62" x14ac:dyDescent="0.35">
      <c r="A6" s="26" t="s">
        <v>16</v>
      </c>
      <c r="B6" s="26" t="s">
        <v>38</v>
      </c>
      <c r="C6" s="40" t="s">
        <v>18</v>
      </c>
      <c r="D6" s="25" t="s">
        <v>19</v>
      </c>
      <c r="E6" s="25" t="s">
        <v>39</v>
      </c>
      <c r="F6" s="26" t="s">
        <v>21</v>
      </c>
      <c r="G6" s="26" t="s">
        <v>22</v>
      </c>
      <c r="H6" s="25" t="s">
        <v>40</v>
      </c>
      <c r="I6" s="25" t="s">
        <v>41</v>
      </c>
      <c r="J6" s="25" t="s">
        <v>42</v>
      </c>
      <c r="K6" s="25"/>
      <c r="L6" s="26" t="s">
        <v>26</v>
      </c>
      <c r="M6" s="25"/>
      <c r="N6" s="25" t="s">
        <v>27</v>
      </c>
    </row>
    <row r="7" spans="1:14" ht="62" x14ac:dyDescent="0.35">
      <c r="A7" s="26" t="s">
        <v>16</v>
      </c>
      <c r="B7" s="26" t="s">
        <v>43</v>
      </c>
      <c r="C7" s="40" t="s">
        <v>18</v>
      </c>
      <c r="D7" s="25" t="s">
        <v>19</v>
      </c>
      <c r="E7" s="25" t="s">
        <v>44</v>
      </c>
      <c r="F7" s="26" t="s">
        <v>21</v>
      </c>
      <c r="G7" s="26" t="s">
        <v>22</v>
      </c>
      <c r="H7" s="25" t="s">
        <v>45</v>
      </c>
      <c r="I7" s="25" t="s">
        <v>46</v>
      </c>
      <c r="J7" s="25" t="s">
        <v>31</v>
      </c>
      <c r="K7" s="25"/>
      <c r="L7" s="26" t="s">
        <v>26</v>
      </c>
      <c r="M7" s="25"/>
      <c r="N7" s="25" t="s">
        <v>27</v>
      </c>
    </row>
    <row r="8" spans="1:14" ht="139.5" x14ac:dyDescent="0.35">
      <c r="A8" s="26" t="s">
        <v>16</v>
      </c>
      <c r="B8" s="26" t="s">
        <v>47</v>
      </c>
      <c r="C8" s="40" t="s">
        <v>18</v>
      </c>
      <c r="D8" s="25" t="s">
        <v>19</v>
      </c>
      <c r="E8" s="25" t="s">
        <v>48</v>
      </c>
      <c r="F8" s="26" t="s">
        <v>21</v>
      </c>
      <c r="G8" s="26" t="s">
        <v>34</v>
      </c>
      <c r="H8" s="25" t="s">
        <v>49</v>
      </c>
      <c r="I8" s="25" t="s">
        <v>50</v>
      </c>
      <c r="J8" s="25" t="s">
        <v>37</v>
      </c>
      <c r="K8" s="25"/>
      <c r="L8" s="26" t="s">
        <v>26</v>
      </c>
      <c r="M8" s="25"/>
      <c r="N8" s="25" t="s">
        <v>27</v>
      </c>
    </row>
    <row r="9" spans="1:14" s="14" customFormat="1" ht="46.5" x14ac:dyDescent="0.35">
      <c r="A9" s="27" t="s">
        <v>51</v>
      </c>
      <c r="B9" s="27" t="s">
        <v>52</v>
      </c>
      <c r="C9" s="41" t="s">
        <v>53</v>
      </c>
      <c r="D9" s="23" t="s">
        <v>54</v>
      </c>
      <c r="E9" s="23" t="s">
        <v>55</v>
      </c>
      <c r="F9" s="27" t="s">
        <v>56</v>
      </c>
      <c r="G9" s="27" t="s">
        <v>22</v>
      </c>
      <c r="H9" s="23" t="s">
        <v>57</v>
      </c>
      <c r="I9" s="23" t="s">
        <v>58</v>
      </c>
      <c r="J9" s="23"/>
      <c r="K9" s="28" t="s">
        <v>59</v>
      </c>
      <c r="L9" s="42" t="s">
        <v>60</v>
      </c>
      <c r="M9" s="23" t="s">
        <v>61</v>
      </c>
      <c r="N9" s="23"/>
    </row>
    <row r="10" spans="1:14" ht="62" x14ac:dyDescent="0.35">
      <c r="A10" s="27" t="s">
        <v>51</v>
      </c>
      <c r="B10" s="27" t="s">
        <v>62</v>
      </c>
      <c r="C10" s="41" t="s">
        <v>53</v>
      </c>
      <c r="D10" s="23" t="s">
        <v>54</v>
      </c>
      <c r="E10" s="23" t="s">
        <v>63</v>
      </c>
      <c r="F10" s="27" t="s">
        <v>56</v>
      </c>
      <c r="G10" s="27" t="s">
        <v>22</v>
      </c>
      <c r="H10" s="16" t="s">
        <v>64</v>
      </c>
      <c r="I10" s="23" t="s">
        <v>65</v>
      </c>
      <c r="J10" s="23" t="s">
        <v>66</v>
      </c>
      <c r="K10" s="28" t="s">
        <v>67</v>
      </c>
      <c r="L10" s="42" t="s">
        <v>60</v>
      </c>
      <c r="M10" s="23" t="s">
        <v>61</v>
      </c>
      <c r="N10" s="23"/>
    </row>
    <row r="11" spans="1:14" ht="93" x14ac:dyDescent="0.35">
      <c r="A11" s="27" t="s">
        <v>51</v>
      </c>
      <c r="B11" s="27" t="s">
        <v>68</v>
      </c>
      <c r="C11" s="41" t="s">
        <v>53</v>
      </c>
      <c r="D11" s="23" t="s">
        <v>54</v>
      </c>
      <c r="E11" s="23" t="s">
        <v>69</v>
      </c>
      <c r="F11" s="27" t="s">
        <v>21</v>
      </c>
      <c r="G11" s="27" t="s">
        <v>22</v>
      </c>
      <c r="H11" s="23" t="s">
        <v>70</v>
      </c>
      <c r="I11" s="23" t="s">
        <v>71</v>
      </c>
      <c r="J11" s="23" t="s">
        <v>66</v>
      </c>
      <c r="K11" s="28" t="s">
        <v>72</v>
      </c>
      <c r="L11" s="42" t="s">
        <v>73</v>
      </c>
      <c r="M11" s="23" t="s">
        <v>61</v>
      </c>
      <c r="N11" s="23"/>
    </row>
    <row r="12" spans="1:14" ht="46.5" x14ac:dyDescent="0.35">
      <c r="A12" s="27" t="s">
        <v>51</v>
      </c>
      <c r="B12" s="27" t="s">
        <v>74</v>
      </c>
      <c r="C12" s="41" t="s">
        <v>53</v>
      </c>
      <c r="D12" s="23" t="s">
        <v>54</v>
      </c>
      <c r="E12" s="28" t="s">
        <v>75</v>
      </c>
      <c r="F12" s="27" t="s">
        <v>56</v>
      </c>
      <c r="G12" s="27" t="s">
        <v>34</v>
      </c>
      <c r="H12" s="23" t="s">
        <v>76</v>
      </c>
      <c r="I12" s="23" t="s">
        <v>77</v>
      </c>
      <c r="J12" s="23" t="s">
        <v>78</v>
      </c>
      <c r="K12" s="28" t="s">
        <v>79</v>
      </c>
      <c r="L12" s="42" t="s">
        <v>60</v>
      </c>
      <c r="M12" s="23"/>
      <c r="N12" s="23"/>
    </row>
    <row r="13" spans="1:14" ht="46.5" x14ac:dyDescent="0.35">
      <c r="A13" s="27" t="s">
        <v>51</v>
      </c>
      <c r="B13" s="27" t="s">
        <v>80</v>
      </c>
      <c r="C13" s="41" t="s">
        <v>53</v>
      </c>
      <c r="D13" s="23" t="s">
        <v>54</v>
      </c>
      <c r="E13" s="23" t="s">
        <v>81</v>
      </c>
      <c r="F13" s="27" t="s">
        <v>21</v>
      </c>
      <c r="G13" s="27" t="s">
        <v>34</v>
      </c>
      <c r="H13" s="23" t="s">
        <v>76</v>
      </c>
      <c r="I13" s="23" t="s">
        <v>77</v>
      </c>
      <c r="J13" s="23" t="s">
        <v>82</v>
      </c>
      <c r="K13" s="28" t="s">
        <v>83</v>
      </c>
      <c r="L13" s="42" t="s">
        <v>73</v>
      </c>
      <c r="M13" s="23"/>
      <c r="N13" s="23"/>
    </row>
    <row r="14" spans="1:14" s="14" customFormat="1" ht="62" x14ac:dyDescent="0.35">
      <c r="A14" s="27" t="s">
        <v>84</v>
      </c>
      <c r="B14" s="27" t="s">
        <v>85</v>
      </c>
      <c r="C14" s="27" t="s">
        <v>86</v>
      </c>
      <c r="D14" s="23" t="s">
        <v>19</v>
      </c>
      <c r="E14" s="23" t="s">
        <v>87</v>
      </c>
      <c r="F14" s="27" t="s">
        <v>21</v>
      </c>
      <c r="G14" s="27" t="s">
        <v>34</v>
      </c>
      <c r="H14" s="23" t="s">
        <v>88</v>
      </c>
      <c r="I14" s="23" t="s">
        <v>89</v>
      </c>
      <c r="J14" s="23"/>
      <c r="K14" s="29"/>
      <c r="L14" s="27" t="s">
        <v>26</v>
      </c>
      <c r="M14" s="23"/>
      <c r="N14" s="23"/>
    </row>
    <row r="15" spans="1:14" s="14" customFormat="1" ht="62" x14ac:dyDescent="0.35">
      <c r="A15" s="27" t="s">
        <v>84</v>
      </c>
      <c r="B15" s="31" t="s">
        <v>90</v>
      </c>
      <c r="C15" s="27" t="s">
        <v>86</v>
      </c>
      <c r="D15" s="23" t="s">
        <v>19</v>
      </c>
      <c r="E15" s="23" t="s">
        <v>87</v>
      </c>
      <c r="F15" s="27" t="s">
        <v>21</v>
      </c>
      <c r="G15" s="27" t="s">
        <v>91</v>
      </c>
      <c r="H15" s="16" t="s">
        <v>92</v>
      </c>
      <c r="I15" s="16" t="s">
        <v>93</v>
      </c>
      <c r="J15" s="23"/>
      <c r="K15" s="29" t="s">
        <v>94</v>
      </c>
      <c r="L15" s="27" t="s">
        <v>26</v>
      </c>
      <c r="M15" s="66" t="s">
        <v>95</v>
      </c>
      <c r="N15" s="23"/>
    </row>
    <row r="16" spans="1:14" ht="46.5" x14ac:dyDescent="0.35">
      <c r="A16" s="27" t="s">
        <v>96</v>
      </c>
      <c r="B16" s="27" t="s">
        <v>97</v>
      </c>
      <c r="C16" s="27" t="s">
        <v>0</v>
      </c>
      <c r="D16" s="23" t="s">
        <v>98</v>
      </c>
      <c r="E16" s="23" t="s">
        <v>99</v>
      </c>
      <c r="F16" s="27" t="s">
        <v>21</v>
      </c>
      <c r="G16" s="27" t="s">
        <v>100</v>
      </c>
      <c r="H16" s="23" t="s">
        <v>101</v>
      </c>
      <c r="I16" s="23" t="s">
        <v>102</v>
      </c>
      <c r="J16" s="23"/>
      <c r="K16" s="29"/>
      <c r="L16" s="42" t="s">
        <v>73</v>
      </c>
      <c r="M16" s="23" t="s">
        <v>103</v>
      </c>
      <c r="N16" s="23"/>
    </row>
    <row r="17" spans="1:24" s="14" customFormat="1" ht="46.5" x14ac:dyDescent="0.35">
      <c r="A17" s="27" t="s">
        <v>84</v>
      </c>
      <c r="B17" s="27" t="s">
        <v>104</v>
      </c>
      <c r="C17" s="27" t="s">
        <v>86</v>
      </c>
      <c r="D17" s="23" t="s">
        <v>54</v>
      </c>
      <c r="E17" s="23" t="s">
        <v>99</v>
      </c>
      <c r="F17" s="27" t="s">
        <v>56</v>
      </c>
      <c r="G17" s="27" t="s">
        <v>100</v>
      </c>
      <c r="H17" s="23" t="s">
        <v>105</v>
      </c>
      <c r="I17" s="23" t="s">
        <v>106</v>
      </c>
      <c r="J17" s="23" t="s">
        <v>107</v>
      </c>
      <c r="K17" s="29" t="s">
        <v>108</v>
      </c>
      <c r="L17" s="27" t="s">
        <v>60</v>
      </c>
      <c r="M17" s="23"/>
      <c r="N17" s="23"/>
    </row>
    <row r="18" spans="1:24" s="14" customFormat="1" ht="46.5" x14ac:dyDescent="0.35">
      <c r="A18" s="27" t="s">
        <v>84</v>
      </c>
      <c r="B18" s="27" t="s">
        <v>109</v>
      </c>
      <c r="C18" s="27" t="s">
        <v>86</v>
      </c>
      <c r="D18" s="23" t="s">
        <v>98</v>
      </c>
      <c r="E18" s="23" t="s">
        <v>99</v>
      </c>
      <c r="F18" s="27" t="s">
        <v>21</v>
      </c>
      <c r="G18" s="27" t="s">
        <v>34</v>
      </c>
      <c r="H18" s="23" t="s">
        <v>110</v>
      </c>
      <c r="I18" s="23" t="s">
        <v>111</v>
      </c>
      <c r="J18" s="23"/>
      <c r="K18" s="23" t="s">
        <v>112</v>
      </c>
      <c r="L18" s="27" t="s">
        <v>26</v>
      </c>
      <c r="M18" s="23"/>
      <c r="N18" s="23"/>
    </row>
    <row r="19" spans="1:24" ht="46.5" x14ac:dyDescent="0.35">
      <c r="A19" s="27" t="s">
        <v>84</v>
      </c>
      <c r="B19" s="27" t="s">
        <v>113</v>
      </c>
      <c r="C19" s="27" t="s">
        <v>86</v>
      </c>
      <c r="D19" s="23" t="s">
        <v>54</v>
      </c>
      <c r="E19" s="23" t="s">
        <v>114</v>
      </c>
      <c r="F19" s="27" t="s">
        <v>21</v>
      </c>
      <c r="G19" s="27" t="s">
        <v>34</v>
      </c>
      <c r="H19" s="23" t="s">
        <v>115</v>
      </c>
      <c r="I19" s="23" t="s">
        <v>116</v>
      </c>
      <c r="J19" s="23" t="s">
        <v>117</v>
      </c>
      <c r="K19" s="23" t="s">
        <v>118</v>
      </c>
      <c r="L19" s="27" t="s">
        <v>26</v>
      </c>
      <c r="M19" s="23"/>
      <c r="N19" s="23"/>
    </row>
    <row r="20" spans="1:24" s="14" customFormat="1" ht="46.5" x14ac:dyDescent="0.35">
      <c r="A20" s="27" t="s">
        <v>84</v>
      </c>
      <c r="B20" s="27" t="s">
        <v>119</v>
      </c>
      <c r="C20" s="27" t="s">
        <v>86</v>
      </c>
      <c r="D20" s="23" t="s">
        <v>98</v>
      </c>
      <c r="E20" s="23" t="s">
        <v>99</v>
      </c>
      <c r="F20" s="27" t="s">
        <v>56</v>
      </c>
      <c r="G20" s="27" t="s">
        <v>34</v>
      </c>
      <c r="H20" s="23" t="s">
        <v>120</v>
      </c>
      <c r="I20" s="23" t="s">
        <v>121</v>
      </c>
      <c r="J20" s="23"/>
      <c r="K20" s="29" t="s">
        <v>122</v>
      </c>
      <c r="L20" s="27" t="s">
        <v>60</v>
      </c>
      <c r="M20" s="23"/>
      <c r="N20" s="23"/>
    </row>
    <row r="21" spans="1:24" s="19" customFormat="1" ht="139.5" customHeight="1" x14ac:dyDescent="0.35">
      <c r="A21" s="67" t="s">
        <v>123</v>
      </c>
      <c r="B21" s="43" t="s">
        <v>124</v>
      </c>
      <c r="C21" s="27" t="s">
        <v>86</v>
      </c>
      <c r="D21" s="43" t="s">
        <v>125</v>
      </c>
      <c r="E21" s="44" t="s">
        <v>126</v>
      </c>
      <c r="F21" s="68" t="s">
        <v>21</v>
      </c>
      <c r="G21" s="43" t="s">
        <v>34</v>
      </c>
      <c r="H21" s="45" t="s">
        <v>127</v>
      </c>
      <c r="I21" s="45" t="s">
        <v>128</v>
      </c>
      <c r="J21" s="46"/>
      <c r="K21" s="44"/>
      <c r="L21" s="43" t="s">
        <v>26</v>
      </c>
      <c r="M21" s="47"/>
      <c r="N21" s="48"/>
      <c r="O21" s="49"/>
      <c r="P21" s="49"/>
      <c r="Q21" s="49"/>
      <c r="R21" s="49"/>
      <c r="S21" s="49"/>
      <c r="T21" s="49"/>
      <c r="U21" s="49"/>
      <c r="V21" s="49"/>
      <c r="W21" s="49"/>
      <c r="X21" s="49"/>
    </row>
    <row r="22" spans="1:24" s="14" customFormat="1" ht="46.5" x14ac:dyDescent="0.35">
      <c r="A22" s="27" t="s">
        <v>84</v>
      </c>
      <c r="B22" s="27" t="s">
        <v>129</v>
      </c>
      <c r="C22" s="27" t="s">
        <v>86</v>
      </c>
      <c r="D22" s="23" t="s">
        <v>54</v>
      </c>
      <c r="E22" s="25" t="s">
        <v>130</v>
      </c>
      <c r="F22" s="27" t="s">
        <v>21</v>
      </c>
      <c r="G22" s="27" t="s">
        <v>34</v>
      </c>
      <c r="H22" s="23" t="s">
        <v>131</v>
      </c>
      <c r="I22" s="23" t="s">
        <v>132</v>
      </c>
      <c r="J22" s="23"/>
      <c r="K22" s="23" t="s">
        <v>133</v>
      </c>
      <c r="L22" s="27" t="s">
        <v>60</v>
      </c>
      <c r="M22" s="23"/>
      <c r="N22" s="23"/>
    </row>
    <row r="23" spans="1:24" ht="77.5" x14ac:dyDescent="0.35">
      <c r="A23" s="27" t="s">
        <v>84</v>
      </c>
      <c r="B23" s="27" t="s">
        <v>134</v>
      </c>
      <c r="C23" s="27" t="s">
        <v>86</v>
      </c>
      <c r="D23" s="23" t="s">
        <v>54</v>
      </c>
      <c r="E23" s="25" t="s">
        <v>87</v>
      </c>
      <c r="F23" s="27" t="s">
        <v>56</v>
      </c>
      <c r="G23" s="27" t="s">
        <v>34</v>
      </c>
      <c r="H23" s="23" t="s">
        <v>135</v>
      </c>
      <c r="I23" s="23" t="s">
        <v>136</v>
      </c>
      <c r="J23" s="23" t="s">
        <v>137</v>
      </c>
      <c r="K23" s="23" t="s">
        <v>138</v>
      </c>
      <c r="L23" s="27" t="s">
        <v>60</v>
      </c>
      <c r="M23" s="23"/>
      <c r="N23" s="23"/>
    </row>
    <row r="24" spans="1:24" s="14" customFormat="1" ht="77.5" x14ac:dyDescent="0.35">
      <c r="A24" s="27" t="s">
        <v>84</v>
      </c>
      <c r="B24" s="27" t="s">
        <v>139</v>
      </c>
      <c r="C24" s="27" t="s">
        <v>86</v>
      </c>
      <c r="D24" s="23" t="s">
        <v>54</v>
      </c>
      <c r="E24" s="23" t="s">
        <v>140</v>
      </c>
      <c r="F24" s="27" t="s">
        <v>56</v>
      </c>
      <c r="G24" s="27" t="s">
        <v>34</v>
      </c>
      <c r="H24" s="23" t="s">
        <v>141</v>
      </c>
      <c r="I24" s="23" t="s">
        <v>142</v>
      </c>
      <c r="J24" s="50"/>
      <c r="K24" s="23" t="s">
        <v>143</v>
      </c>
      <c r="L24" s="27" t="s">
        <v>60</v>
      </c>
      <c r="M24" s="23"/>
      <c r="N24" s="23"/>
    </row>
    <row r="25" spans="1:24" s="14" customFormat="1" ht="62" x14ac:dyDescent="0.35">
      <c r="A25" s="27" t="s">
        <v>84</v>
      </c>
      <c r="B25" s="27" t="s">
        <v>144</v>
      </c>
      <c r="C25" s="27" t="s">
        <v>86</v>
      </c>
      <c r="D25" s="23" t="s">
        <v>19</v>
      </c>
      <c r="E25" s="23" t="s">
        <v>87</v>
      </c>
      <c r="F25" s="27" t="s">
        <v>56</v>
      </c>
      <c r="G25" s="27" t="s">
        <v>145</v>
      </c>
      <c r="H25" s="23" t="s">
        <v>146</v>
      </c>
      <c r="I25" s="23" t="s">
        <v>147</v>
      </c>
      <c r="J25" s="23" t="s">
        <v>148</v>
      </c>
      <c r="K25" s="29" t="s">
        <v>138</v>
      </c>
      <c r="L25" s="27" t="s">
        <v>60</v>
      </c>
      <c r="M25" s="23"/>
      <c r="N25" s="23"/>
    </row>
    <row r="26" spans="1:24" ht="46.5" x14ac:dyDescent="0.35">
      <c r="A26" s="27" t="s">
        <v>96</v>
      </c>
      <c r="B26" s="27" t="s">
        <v>149</v>
      </c>
      <c r="C26" s="27" t="s">
        <v>86</v>
      </c>
      <c r="D26" s="23" t="s">
        <v>54</v>
      </c>
      <c r="E26" s="23" t="s">
        <v>99</v>
      </c>
      <c r="F26" s="27" t="s">
        <v>56</v>
      </c>
      <c r="G26" s="27" t="s">
        <v>100</v>
      </c>
      <c r="H26" s="23" t="s">
        <v>150</v>
      </c>
      <c r="I26" s="23" t="s">
        <v>151</v>
      </c>
      <c r="J26" s="50"/>
      <c r="K26" s="29" t="s">
        <v>152</v>
      </c>
      <c r="L26" s="27" t="s">
        <v>153</v>
      </c>
      <c r="M26" s="51" t="s">
        <v>154</v>
      </c>
      <c r="N26" s="25" t="s">
        <v>155</v>
      </c>
    </row>
    <row r="27" spans="1:24" s="14" customFormat="1" ht="31" x14ac:dyDescent="0.35">
      <c r="A27" s="27" t="s">
        <v>84</v>
      </c>
      <c r="B27" s="27" t="s">
        <v>156</v>
      </c>
      <c r="C27" s="27" t="s">
        <v>86</v>
      </c>
      <c r="D27" s="23" t="s">
        <v>54</v>
      </c>
      <c r="E27" s="23" t="s">
        <v>87</v>
      </c>
      <c r="F27" s="27" t="s">
        <v>56</v>
      </c>
      <c r="G27" s="27" t="s">
        <v>157</v>
      </c>
      <c r="H27" s="23" t="s">
        <v>158</v>
      </c>
      <c r="I27" s="23" t="s">
        <v>159</v>
      </c>
      <c r="J27" s="50"/>
      <c r="K27" s="29" t="s">
        <v>160</v>
      </c>
      <c r="L27" s="27" t="s">
        <v>60</v>
      </c>
      <c r="M27" s="23"/>
      <c r="N27" s="23" t="s">
        <v>161</v>
      </c>
    </row>
    <row r="28" spans="1:24" s="14" customFormat="1" ht="62" x14ac:dyDescent="0.35">
      <c r="A28" s="27" t="s">
        <v>162</v>
      </c>
      <c r="B28" s="27" t="s">
        <v>163</v>
      </c>
      <c r="C28" s="27" t="s">
        <v>86</v>
      </c>
      <c r="D28" s="23" t="s">
        <v>54</v>
      </c>
      <c r="E28" s="23" t="s">
        <v>87</v>
      </c>
      <c r="F28" s="27" t="s">
        <v>56</v>
      </c>
      <c r="G28" s="27" t="s">
        <v>22</v>
      </c>
      <c r="H28" s="23" t="s">
        <v>164</v>
      </c>
      <c r="I28" s="23" t="s">
        <v>165</v>
      </c>
      <c r="J28" s="50"/>
      <c r="K28" s="23" t="s">
        <v>138</v>
      </c>
      <c r="L28" s="27" t="s">
        <v>60</v>
      </c>
      <c r="M28" s="29" t="s">
        <v>61</v>
      </c>
      <c r="N28" s="23" t="s">
        <v>166</v>
      </c>
    </row>
    <row r="29" spans="1:24" s="14" customFormat="1" ht="62" x14ac:dyDescent="0.35">
      <c r="A29" s="27" t="s">
        <v>84</v>
      </c>
      <c r="B29" s="27" t="s">
        <v>167</v>
      </c>
      <c r="C29" s="27" t="s">
        <v>86</v>
      </c>
      <c r="D29" s="23" t="s">
        <v>54</v>
      </c>
      <c r="E29" s="23" t="s">
        <v>87</v>
      </c>
      <c r="F29" s="27" t="s">
        <v>56</v>
      </c>
      <c r="G29" s="27" t="s">
        <v>145</v>
      </c>
      <c r="H29" s="23" t="s">
        <v>168</v>
      </c>
      <c r="I29" s="23" t="s">
        <v>169</v>
      </c>
      <c r="J29" s="23"/>
      <c r="K29" s="29" t="s">
        <v>138</v>
      </c>
      <c r="L29" s="27" t="s">
        <v>60</v>
      </c>
      <c r="M29" s="23"/>
      <c r="N29" s="23" t="s">
        <v>170</v>
      </c>
    </row>
    <row r="30" spans="1:24" s="14" customFormat="1" ht="62" x14ac:dyDescent="0.35">
      <c r="A30" s="27" t="s">
        <v>84</v>
      </c>
      <c r="B30" s="27" t="s">
        <v>171</v>
      </c>
      <c r="C30" s="27" t="s">
        <v>86</v>
      </c>
      <c r="D30" s="23" t="s">
        <v>54</v>
      </c>
      <c r="E30" s="23" t="s">
        <v>87</v>
      </c>
      <c r="F30" s="27" t="s">
        <v>21</v>
      </c>
      <c r="G30" s="27" t="s">
        <v>91</v>
      </c>
      <c r="H30" s="52" t="s">
        <v>172</v>
      </c>
      <c r="I30" s="16" t="s">
        <v>173</v>
      </c>
      <c r="J30" s="23" t="s">
        <v>174</v>
      </c>
      <c r="K30" s="29" t="s">
        <v>94</v>
      </c>
      <c r="L30" s="27" t="s">
        <v>26</v>
      </c>
      <c r="M30" s="66" t="s">
        <v>95</v>
      </c>
      <c r="N30" s="23" t="s">
        <v>161</v>
      </c>
    </row>
    <row r="31" spans="1:24" s="24" customFormat="1" ht="46.5" x14ac:dyDescent="0.35">
      <c r="A31" s="27" t="s">
        <v>84</v>
      </c>
      <c r="B31" s="26" t="s">
        <v>175</v>
      </c>
      <c r="C31" s="27" t="s">
        <v>86</v>
      </c>
      <c r="D31" s="23" t="s">
        <v>54</v>
      </c>
      <c r="E31" s="23" t="s">
        <v>87</v>
      </c>
      <c r="F31" s="27" t="s">
        <v>21</v>
      </c>
      <c r="G31" s="27" t="s">
        <v>145</v>
      </c>
      <c r="H31" s="23" t="s">
        <v>176</v>
      </c>
      <c r="I31" s="23" t="s">
        <v>177</v>
      </c>
      <c r="J31" s="23" t="s">
        <v>178</v>
      </c>
      <c r="K31" s="29" t="s">
        <v>179</v>
      </c>
      <c r="L31" s="27" t="s">
        <v>26</v>
      </c>
      <c r="M31" s="23"/>
      <c r="N31" s="23" t="s">
        <v>161</v>
      </c>
    </row>
    <row r="32" spans="1:24" s="14" customFormat="1" ht="31" x14ac:dyDescent="0.35">
      <c r="A32" s="27" t="s">
        <v>96</v>
      </c>
      <c r="B32" s="27" t="s">
        <v>180</v>
      </c>
      <c r="C32" s="27" t="s">
        <v>86</v>
      </c>
      <c r="D32" s="23" t="s">
        <v>54</v>
      </c>
      <c r="E32" s="23" t="s">
        <v>87</v>
      </c>
      <c r="F32" s="27" t="s">
        <v>56</v>
      </c>
      <c r="G32" s="27" t="s">
        <v>91</v>
      </c>
      <c r="H32" s="23" t="s">
        <v>181</v>
      </c>
      <c r="I32" s="23" t="s">
        <v>182</v>
      </c>
      <c r="J32" s="23"/>
      <c r="K32" s="29" t="s">
        <v>183</v>
      </c>
      <c r="L32" s="27" t="s">
        <v>60</v>
      </c>
      <c r="M32" s="66" t="s">
        <v>95</v>
      </c>
      <c r="N32" s="23" t="s">
        <v>161</v>
      </c>
    </row>
    <row r="33" spans="1:14" s="14" customFormat="1" ht="31" x14ac:dyDescent="0.35">
      <c r="A33" s="27" t="s">
        <v>84</v>
      </c>
      <c r="B33" s="27" t="s">
        <v>184</v>
      </c>
      <c r="C33" s="27" t="s">
        <v>86</v>
      </c>
      <c r="D33" s="23" t="s">
        <v>54</v>
      </c>
      <c r="E33" s="23" t="s">
        <v>87</v>
      </c>
      <c r="F33" s="27" t="s">
        <v>56</v>
      </c>
      <c r="G33" s="27" t="s">
        <v>91</v>
      </c>
      <c r="H33" s="23" t="s">
        <v>185</v>
      </c>
      <c r="I33" s="23" t="s">
        <v>186</v>
      </c>
      <c r="J33" s="23"/>
      <c r="K33" s="29" t="s">
        <v>187</v>
      </c>
      <c r="L33" s="27" t="s">
        <v>60</v>
      </c>
      <c r="M33" s="23"/>
      <c r="N33" s="23" t="s">
        <v>161</v>
      </c>
    </row>
    <row r="34" spans="1:14" s="24" customFormat="1" ht="46.5" x14ac:dyDescent="0.35">
      <c r="A34" s="27" t="s">
        <v>84</v>
      </c>
      <c r="B34" s="53" t="s">
        <v>188</v>
      </c>
      <c r="C34" s="27" t="s">
        <v>86</v>
      </c>
      <c r="D34" s="23" t="s">
        <v>54</v>
      </c>
      <c r="E34" s="23" t="s">
        <v>87</v>
      </c>
      <c r="F34" s="27" t="s">
        <v>21</v>
      </c>
      <c r="G34" s="27" t="s">
        <v>91</v>
      </c>
      <c r="H34" s="52" t="s">
        <v>189</v>
      </c>
      <c r="I34" s="16" t="s">
        <v>190</v>
      </c>
      <c r="J34" s="23"/>
      <c r="K34" s="29" t="s">
        <v>94</v>
      </c>
      <c r="L34" s="27" t="s">
        <v>26</v>
      </c>
      <c r="M34" s="66" t="s">
        <v>95</v>
      </c>
      <c r="N34" s="23" t="s">
        <v>161</v>
      </c>
    </row>
    <row r="35" spans="1:14" s="24" customFormat="1" ht="31" x14ac:dyDescent="0.35">
      <c r="A35" s="27" t="s">
        <v>84</v>
      </c>
      <c r="B35" s="53" t="s">
        <v>191</v>
      </c>
      <c r="C35" s="27" t="s">
        <v>86</v>
      </c>
      <c r="D35" s="23" t="s">
        <v>54</v>
      </c>
      <c r="E35" s="23" t="s">
        <v>87</v>
      </c>
      <c r="F35" s="27" t="s">
        <v>21</v>
      </c>
      <c r="G35" s="27" t="s">
        <v>145</v>
      </c>
      <c r="H35" s="23" t="s">
        <v>192</v>
      </c>
      <c r="I35" s="23" t="s">
        <v>177</v>
      </c>
      <c r="J35" s="23" t="s">
        <v>193</v>
      </c>
      <c r="K35" s="29" t="s">
        <v>194</v>
      </c>
      <c r="L35" s="27" t="s">
        <v>26</v>
      </c>
      <c r="M35" s="23"/>
      <c r="N35" s="23" t="s">
        <v>161</v>
      </c>
    </row>
    <row r="36" spans="1:14" s="14" customFormat="1" ht="31" x14ac:dyDescent="0.35">
      <c r="A36" s="27" t="s">
        <v>96</v>
      </c>
      <c r="B36" s="26" t="s">
        <v>195</v>
      </c>
      <c r="C36" s="27" t="s">
        <v>86</v>
      </c>
      <c r="D36" s="23" t="s">
        <v>54</v>
      </c>
      <c r="E36" s="23" t="s">
        <v>87</v>
      </c>
      <c r="F36" s="27" t="s">
        <v>21</v>
      </c>
      <c r="G36" s="27" t="s">
        <v>91</v>
      </c>
      <c r="H36" s="16" t="s">
        <v>196</v>
      </c>
      <c r="I36" s="16" t="s">
        <v>197</v>
      </c>
      <c r="J36" s="23"/>
      <c r="K36" s="16" t="s">
        <v>198</v>
      </c>
      <c r="L36" s="27" t="s">
        <v>26</v>
      </c>
      <c r="M36" s="66" t="s">
        <v>95</v>
      </c>
      <c r="N36" s="23" t="s">
        <v>161</v>
      </c>
    </row>
    <row r="37" spans="1:14" s="14" customFormat="1" ht="31" x14ac:dyDescent="0.35">
      <c r="A37" s="27" t="s">
        <v>84</v>
      </c>
      <c r="B37" s="26" t="s">
        <v>199</v>
      </c>
      <c r="C37" s="27" t="s">
        <v>86</v>
      </c>
      <c r="D37" s="23" t="s">
        <v>54</v>
      </c>
      <c r="E37" s="23" t="s">
        <v>87</v>
      </c>
      <c r="F37" s="27" t="s">
        <v>21</v>
      </c>
      <c r="G37" s="27" t="s">
        <v>91</v>
      </c>
      <c r="H37" s="52" t="s">
        <v>200</v>
      </c>
      <c r="I37" s="52" t="s">
        <v>201</v>
      </c>
      <c r="J37" s="23"/>
      <c r="K37" s="29" t="s">
        <v>94</v>
      </c>
      <c r="L37" s="27" t="s">
        <v>26</v>
      </c>
      <c r="M37" s="23"/>
      <c r="N37" s="23" t="s">
        <v>161</v>
      </c>
    </row>
    <row r="38" spans="1:14" s="14" customFormat="1" ht="62" x14ac:dyDescent="0.35">
      <c r="A38" s="27" t="s">
        <v>84</v>
      </c>
      <c r="B38" s="26" t="s">
        <v>202</v>
      </c>
      <c r="C38" s="27" t="s">
        <v>86</v>
      </c>
      <c r="D38" s="23" t="s">
        <v>54</v>
      </c>
      <c r="E38" s="23" t="s">
        <v>87</v>
      </c>
      <c r="F38" s="27" t="s">
        <v>21</v>
      </c>
      <c r="G38" s="27" t="s">
        <v>34</v>
      </c>
      <c r="H38" s="23" t="s">
        <v>203</v>
      </c>
      <c r="I38" s="23" t="s">
        <v>204</v>
      </c>
      <c r="J38" s="23"/>
      <c r="K38" s="29" t="s">
        <v>205</v>
      </c>
      <c r="L38" s="27" t="s">
        <v>26</v>
      </c>
      <c r="M38" s="23"/>
      <c r="N38" s="23" t="s">
        <v>206</v>
      </c>
    </row>
    <row r="39" spans="1:14" s="14" customFormat="1" ht="93" x14ac:dyDescent="0.35">
      <c r="A39" s="27" t="s">
        <v>84</v>
      </c>
      <c r="B39" s="26" t="s">
        <v>207</v>
      </c>
      <c r="C39" s="27" t="s">
        <v>86</v>
      </c>
      <c r="D39" s="23" t="s">
        <v>54</v>
      </c>
      <c r="E39" s="23" t="s">
        <v>87</v>
      </c>
      <c r="F39" s="27" t="s">
        <v>21</v>
      </c>
      <c r="G39" s="27" t="s">
        <v>34</v>
      </c>
      <c r="H39" s="23" t="s">
        <v>208</v>
      </c>
      <c r="I39" s="54" t="s">
        <v>209</v>
      </c>
      <c r="J39" s="23"/>
      <c r="K39" s="29" t="s">
        <v>143</v>
      </c>
      <c r="L39" s="27" t="s">
        <v>26</v>
      </c>
      <c r="M39" s="23"/>
      <c r="N39" s="23" t="s">
        <v>206</v>
      </c>
    </row>
    <row r="40" spans="1:14" s="14" customFormat="1" ht="46.5" x14ac:dyDescent="0.35">
      <c r="A40" s="27" t="s">
        <v>84</v>
      </c>
      <c r="B40" s="26" t="s">
        <v>210</v>
      </c>
      <c r="C40" s="27" t="s">
        <v>86</v>
      </c>
      <c r="D40" s="23" t="s">
        <v>54</v>
      </c>
      <c r="E40" s="23" t="s">
        <v>87</v>
      </c>
      <c r="F40" s="27" t="s">
        <v>56</v>
      </c>
      <c r="G40" s="27" t="s">
        <v>34</v>
      </c>
      <c r="H40" s="23" t="s">
        <v>211</v>
      </c>
      <c r="I40" s="23" t="s">
        <v>212</v>
      </c>
      <c r="J40" s="23"/>
      <c r="K40" s="23" t="s">
        <v>138</v>
      </c>
      <c r="L40" s="27" t="s">
        <v>60</v>
      </c>
      <c r="M40" s="23"/>
      <c r="N40" s="23" t="s">
        <v>206</v>
      </c>
    </row>
    <row r="41" spans="1:14" s="14" customFormat="1" ht="62" x14ac:dyDescent="0.35">
      <c r="A41" s="27" t="s">
        <v>84</v>
      </c>
      <c r="B41" s="26" t="s">
        <v>213</v>
      </c>
      <c r="C41" s="27" t="s">
        <v>86</v>
      </c>
      <c r="D41" s="23" t="s">
        <v>54</v>
      </c>
      <c r="E41" s="23" t="s">
        <v>87</v>
      </c>
      <c r="F41" s="27" t="s">
        <v>56</v>
      </c>
      <c r="G41" s="27" t="s">
        <v>34</v>
      </c>
      <c r="H41" s="23" t="s">
        <v>214</v>
      </c>
      <c r="I41" s="23" t="s">
        <v>215</v>
      </c>
      <c r="J41" s="23"/>
      <c r="K41" s="29" t="s">
        <v>143</v>
      </c>
      <c r="L41" s="27" t="s">
        <v>60</v>
      </c>
      <c r="M41" s="23"/>
      <c r="N41" s="23" t="s">
        <v>206</v>
      </c>
    </row>
    <row r="42" spans="1:14" s="14" customFormat="1" ht="77.5" x14ac:dyDescent="0.35">
      <c r="A42" s="27" t="s">
        <v>84</v>
      </c>
      <c r="B42" s="26" t="s">
        <v>216</v>
      </c>
      <c r="C42" s="27" t="s">
        <v>86</v>
      </c>
      <c r="D42" s="23" t="s">
        <v>54</v>
      </c>
      <c r="E42" s="23" t="s">
        <v>87</v>
      </c>
      <c r="F42" s="27" t="s">
        <v>56</v>
      </c>
      <c r="G42" s="27" t="s">
        <v>34</v>
      </c>
      <c r="H42" s="23" t="s">
        <v>217</v>
      </c>
      <c r="I42" s="23" t="s">
        <v>218</v>
      </c>
      <c r="J42" s="23"/>
      <c r="K42" s="29" t="s">
        <v>219</v>
      </c>
      <c r="L42" s="27" t="s">
        <v>60</v>
      </c>
      <c r="M42" s="23"/>
      <c r="N42" s="23" t="s">
        <v>161</v>
      </c>
    </row>
    <row r="43" spans="1:14" s="14" customFormat="1" ht="31" x14ac:dyDescent="0.35">
      <c r="A43" s="27" t="s">
        <v>84</v>
      </c>
      <c r="B43" s="26" t="s">
        <v>220</v>
      </c>
      <c r="C43" s="27" t="s">
        <v>86</v>
      </c>
      <c r="D43" s="23" t="s">
        <v>54</v>
      </c>
      <c r="E43" s="23" t="s">
        <v>87</v>
      </c>
      <c r="F43" s="27" t="s">
        <v>21</v>
      </c>
      <c r="G43" s="27" t="s">
        <v>34</v>
      </c>
      <c r="H43" s="23" t="s">
        <v>221</v>
      </c>
      <c r="I43" s="23" t="s">
        <v>222</v>
      </c>
      <c r="J43" s="23"/>
      <c r="K43" s="29" t="s">
        <v>223</v>
      </c>
      <c r="L43" s="27" t="s">
        <v>26</v>
      </c>
      <c r="M43" s="23"/>
      <c r="N43" s="23" t="s">
        <v>161</v>
      </c>
    </row>
    <row r="44" spans="1:14" s="55" customFormat="1" ht="93" x14ac:dyDescent="0.35">
      <c r="A44" s="27" t="s">
        <v>84</v>
      </c>
      <c r="B44" s="26" t="s">
        <v>224</v>
      </c>
      <c r="C44" s="27" t="s">
        <v>86</v>
      </c>
      <c r="D44" s="23" t="s">
        <v>54</v>
      </c>
      <c r="E44" s="23" t="s">
        <v>87</v>
      </c>
      <c r="F44" s="27" t="s">
        <v>21</v>
      </c>
      <c r="G44" s="27" t="s">
        <v>34</v>
      </c>
      <c r="H44" s="23" t="s">
        <v>225</v>
      </c>
      <c r="I44" s="23" t="s">
        <v>226</v>
      </c>
      <c r="J44" s="23"/>
      <c r="K44" s="29" t="s">
        <v>227</v>
      </c>
      <c r="L44" s="27" t="s">
        <v>26</v>
      </c>
      <c r="M44" s="23"/>
      <c r="N44" s="23" t="s">
        <v>161</v>
      </c>
    </row>
    <row r="45" spans="1:14" s="14" customFormat="1" ht="31" x14ac:dyDescent="0.35">
      <c r="A45" s="27" t="s">
        <v>84</v>
      </c>
      <c r="B45" s="26" t="s">
        <v>228</v>
      </c>
      <c r="C45" s="27" t="s">
        <v>86</v>
      </c>
      <c r="D45" s="23" t="s">
        <v>54</v>
      </c>
      <c r="E45" s="23" t="s">
        <v>229</v>
      </c>
      <c r="F45" s="27" t="s">
        <v>21</v>
      </c>
      <c r="G45" s="27" t="s">
        <v>34</v>
      </c>
      <c r="H45" s="23" t="s">
        <v>230</v>
      </c>
      <c r="I45" s="23" t="s">
        <v>231</v>
      </c>
      <c r="J45" s="23"/>
      <c r="K45" s="29" t="s">
        <v>232</v>
      </c>
      <c r="L45" s="27" t="s">
        <v>26</v>
      </c>
      <c r="M45" s="23"/>
      <c r="N45" s="23" t="s">
        <v>161</v>
      </c>
    </row>
    <row r="46" spans="1:14" s="14" customFormat="1" ht="31" x14ac:dyDescent="0.35">
      <c r="A46" s="27" t="s">
        <v>84</v>
      </c>
      <c r="B46" s="26" t="s">
        <v>233</v>
      </c>
      <c r="C46" s="27" t="s">
        <v>86</v>
      </c>
      <c r="D46" s="25" t="s">
        <v>98</v>
      </c>
      <c r="E46" s="23" t="s">
        <v>234</v>
      </c>
      <c r="F46" s="27" t="s">
        <v>56</v>
      </c>
      <c r="G46" s="26" t="s">
        <v>235</v>
      </c>
      <c r="H46" s="23" t="s">
        <v>236</v>
      </c>
      <c r="I46" s="23" t="s">
        <v>237</v>
      </c>
      <c r="J46" s="23"/>
      <c r="K46" s="23" t="s">
        <v>238</v>
      </c>
      <c r="L46" s="27" t="s">
        <v>60</v>
      </c>
      <c r="M46" s="23" t="s">
        <v>239</v>
      </c>
      <c r="N46" s="23" t="s">
        <v>161</v>
      </c>
    </row>
    <row r="47" spans="1:14" s="14" customFormat="1" ht="31" x14ac:dyDescent="0.35">
      <c r="A47" s="27" t="s">
        <v>84</v>
      </c>
      <c r="B47" s="26" t="s">
        <v>240</v>
      </c>
      <c r="C47" s="27" t="s">
        <v>86</v>
      </c>
      <c r="D47" s="25" t="s">
        <v>98</v>
      </c>
      <c r="E47" s="23" t="s">
        <v>241</v>
      </c>
      <c r="F47" s="27" t="s">
        <v>56</v>
      </c>
      <c r="G47" s="26" t="s">
        <v>235</v>
      </c>
      <c r="H47" s="23" t="s">
        <v>242</v>
      </c>
      <c r="I47" s="56" t="s">
        <v>243</v>
      </c>
      <c r="J47" s="23"/>
      <c r="K47" s="57" t="s">
        <v>244</v>
      </c>
      <c r="L47" s="27" t="s">
        <v>60</v>
      </c>
      <c r="M47" s="23" t="s">
        <v>239</v>
      </c>
      <c r="N47" s="23" t="s">
        <v>161</v>
      </c>
    </row>
    <row r="48" spans="1:14" s="14" customFormat="1" ht="46.5" x14ac:dyDescent="0.35">
      <c r="A48" s="27" t="s">
        <v>84</v>
      </c>
      <c r="B48" s="26" t="s">
        <v>245</v>
      </c>
      <c r="C48" s="27" t="s">
        <v>86</v>
      </c>
      <c r="D48" s="23" t="s">
        <v>98</v>
      </c>
      <c r="E48" s="23" t="s">
        <v>246</v>
      </c>
      <c r="F48" s="27" t="s">
        <v>21</v>
      </c>
      <c r="G48" s="27" t="s">
        <v>157</v>
      </c>
      <c r="H48" s="23" t="s">
        <v>247</v>
      </c>
      <c r="I48" s="52" t="s">
        <v>248</v>
      </c>
      <c r="J48" s="23"/>
      <c r="K48" s="29"/>
      <c r="L48" s="27" t="s">
        <v>26</v>
      </c>
      <c r="M48" s="23"/>
      <c r="N48" s="23" t="s">
        <v>161</v>
      </c>
    </row>
    <row r="49" spans="1:14" ht="232.5" x14ac:dyDescent="0.35">
      <c r="A49" s="27" t="s">
        <v>84</v>
      </c>
      <c r="B49" s="26" t="s">
        <v>249</v>
      </c>
      <c r="C49" s="27" t="s">
        <v>86</v>
      </c>
      <c r="D49" s="23" t="s">
        <v>98</v>
      </c>
      <c r="E49" s="23" t="s">
        <v>250</v>
      </c>
      <c r="F49" s="27" t="s">
        <v>21</v>
      </c>
      <c r="G49" s="27" t="s">
        <v>251</v>
      </c>
      <c r="H49" s="23" t="s">
        <v>252</v>
      </c>
      <c r="I49" s="23" t="s">
        <v>253</v>
      </c>
      <c r="J49" s="23" t="s">
        <v>254</v>
      </c>
      <c r="K49" s="29"/>
      <c r="L49" s="27" t="s">
        <v>26</v>
      </c>
      <c r="M49" s="23"/>
      <c r="N49" s="23" t="s">
        <v>161</v>
      </c>
    </row>
    <row r="50" spans="1:14" s="14" customFormat="1" ht="31" x14ac:dyDescent="0.35">
      <c r="A50" s="27" t="s">
        <v>84</v>
      </c>
      <c r="B50" s="26" t="s">
        <v>255</v>
      </c>
      <c r="C50" s="27" t="s">
        <v>86</v>
      </c>
      <c r="D50" s="23" t="s">
        <v>98</v>
      </c>
      <c r="E50" s="23" t="s">
        <v>256</v>
      </c>
      <c r="F50" s="27" t="s">
        <v>56</v>
      </c>
      <c r="G50" s="27" t="s">
        <v>157</v>
      </c>
      <c r="H50" s="23" t="s">
        <v>257</v>
      </c>
      <c r="I50" s="23" t="s">
        <v>258</v>
      </c>
      <c r="J50" s="23"/>
      <c r="K50" s="29"/>
      <c r="L50" s="27" t="s">
        <v>60</v>
      </c>
      <c r="M50" s="23" t="s">
        <v>259</v>
      </c>
      <c r="N50" s="23" t="s">
        <v>161</v>
      </c>
    </row>
    <row r="51" spans="1:14" s="14" customFormat="1" ht="31" x14ac:dyDescent="0.35">
      <c r="A51" s="27" t="s">
        <v>84</v>
      </c>
      <c r="B51" s="26" t="s">
        <v>260</v>
      </c>
      <c r="C51" s="27" t="s">
        <v>86</v>
      </c>
      <c r="D51" s="23" t="s">
        <v>54</v>
      </c>
      <c r="E51" s="23" t="s">
        <v>261</v>
      </c>
      <c r="F51" s="27" t="s">
        <v>56</v>
      </c>
      <c r="G51" s="27" t="s">
        <v>145</v>
      </c>
      <c r="H51" s="23" t="s">
        <v>262</v>
      </c>
      <c r="I51" s="23" t="s">
        <v>263</v>
      </c>
      <c r="J51" s="23"/>
      <c r="K51" s="23"/>
      <c r="L51" s="27" t="s">
        <v>60</v>
      </c>
      <c r="M51" s="23" t="s">
        <v>264</v>
      </c>
      <c r="N51" s="23" t="s">
        <v>161</v>
      </c>
    </row>
    <row r="52" spans="1:14" s="14" customFormat="1" ht="31" x14ac:dyDescent="0.35">
      <c r="A52" s="27" t="s">
        <v>84</v>
      </c>
      <c r="B52" s="53" t="s">
        <v>265</v>
      </c>
      <c r="C52" s="27" t="s">
        <v>86</v>
      </c>
      <c r="D52" s="23" t="s">
        <v>54</v>
      </c>
      <c r="E52" s="23" t="s">
        <v>87</v>
      </c>
      <c r="F52" s="27" t="s">
        <v>56</v>
      </c>
      <c r="G52" s="27" t="s">
        <v>34</v>
      </c>
      <c r="H52" s="23" t="s">
        <v>266</v>
      </c>
      <c r="I52" s="23" t="s">
        <v>267</v>
      </c>
      <c r="J52" s="23"/>
      <c r="K52" s="23" t="s">
        <v>138</v>
      </c>
      <c r="L52" s="27" t="s">
        <v>60</v>
      </c>
      <c r="M52" s="23"/>
      <c r="N52" s="23" t="s">
        <v>161</v>
      </c>
    </row>
    <row r="53" spans="1:14" s="14" customFormat="1" ht="46.5" x14ac:dyDescent="0.35">
      <c r="A53" s="27" t="s">
        <v>84</v>
      </c>
      <c r="B53" s="53" t="s">
        <v>268</v>
      </c>
      <c r="C53" s="27" t="s">
        <v>86</v>
      </c>
      <c r="D53" s="23" t="s">
        <v>54</v>
      </c>
      <c r="E53" s="25" t="s">
        <v>269</v>
      </c>
      <c r="F53" s="27" t="s">
        <v>56</v>
      </c>
      <c r="G53" s="27" t="s">
        <v>145</v>
      </c>
      <c r="H53" s="23" t="s">
        <v>270</v>
      </c>
      <c r="I53" s="23" t="s">
        <v>271</v>
      </c>
      <c r="J53" s="23"/>
      <c r="K53" s="23"/>
      <c r="L53" s="27" t="s">
        <v>60</v>
      </c>
      <c r="M53" s="23" t="s">
        <v>272</v>
      </c>
      <c r="N53" s="23" t="s">
        <v>161</v>
      </c>
    </row>
    <row r="54" spans="1:14" ht="62" x14ac:dyDescent="0.35">
      <c r="A54" s="26" t="s">
        <v>16</v>
      </c>
      <c r="B54" s="53" t="s">
        <v>273</v>
      </c>
      <c r="C54" s="26" t="s">
        <v>86</v>
      </c>
      <c r="D54" s="25" t="s">
        <v>19</v>
      </c>
      <c r="E54" s="25" t="s">
        <v>39</v>
      </c>
      <c r="F54" s="27" t="s">
        <v>21</v>
      </c>
      <c r="G54" s="26" t="s">
        <v>22</v>
      </c>
      <c r="H54" s="25" t="s">
        <v>274</v>
      </c>
      <c r="I54" s="25" t="s">
        <v>275</v>
      </c>
      <c r="J54" s="25" t="s">
        <v>276</v>
      </c>
      <c r="K54" s="25"/>
      <c r="L54" s="26" t="s">
        <v>26</v>
      </c>
      <c r="M54" s="25"/>
      <c r="N54" s="25" t="s">
        <v>277</v>
      </c>
    </row>
    <row r="55" spans="1:14" s="14" customFormat="1" ht="46.5" x14ac:dyDescent="0.35">
      <c r="A55" s="18" t="s">
        <v>84</v>
      </c>
      <c r="B55" s="53" t="s">
        <v>278</v>
      </c>
      <c r="C55" s="26" t="s">
        <v>86</v>
      </c>
      <c r="D55" s="23" t="s">
        <v>98</v>
      </c>
      <c r="E55" s="25" t="s">
        <v>99</v>
      </c>
      <c r="F55" s="27" t="s">
        <v>56</v>
      </c>
      <c r="G55" s="26" t="s">
        <v>34</v>
      </c>
      <c r="H55" s="25" t="s">
        <v>279</v>
      </c>
      <c r="I55" s="25" t="s">
        <v>280</v>
      </c>
      <c r="J55" s="25"/>
      <c r="K55" s="29" t="s">
        <v>281</v>
      </c>
      <c r="L55" s="27" t="s">
        <v>153</v>
      </c>
      <c r="M55" s="25"/>
      <c r="N55" s="25" t="s">
        <v>282</v>
      </c>
    </row>
    <row r="56" spans="1:14" ht="77.5" x14ac:dyDescent="0.35">
      <c r="A56" s="26" t="s">
        <v>283</v>
      </c>
      <c r="B56" s="53" t="s">
        <v>284</v>
      </c>
      <c r="C56" s="26" t="s">
        <v>86</v>
      </c>
      <c r="D56" s="25" t="s">
        <v>19</v>
      </c>
      <c r="E56" s="25" t="s">
        <v>39</v>
      </c>
      <c r="F56" s="27" t="s">
        <v>21</v>
      </c>
      <c r="G56" s="26" t="s">
        <v>22</v>
      </c>
      <c r="H56" s="23" t="s">
        <v>285</v>
      </c>
      <c r="I56" s="23" t="s">
        <v>286</v>
      </c>
      <c r="J56" s="23" t="s">
        <v>287</v>
      </c>
      <c r="K56" s="23"/>
      <c r="L56" s="26" t="s">
        <v>26</v>
      </c>
      <c r="M56" s="23"/>
      <c r="N56" s="23"/>
    </row>
    <row r="57" spans="1:14" ht="185.25" customHeight="1" x14ac:dyDescent="0.35">
      <c r="A57" s="18" t="s">
        <v>84</v>
      </c>
      <c r="B57" s="26" t="s">
        <v>288</v>
      </c>
      <c r="C57" s="27" t="s">
        <v>86</v>
      </c>
      <c r="D57" s="23" t="s">
        <v>54</v>
      </c>
      <c r="E57" s="58" t="s">
        <v>289</v>
      </c>
      <c r="F57" s="31" t="s">
        <v>21</v>
      </c>
      <c r="G57" s="31" t="s">
        <v>34</v>
      </c>
      <c r="H57" s="30" t="s">
        <v>290</v>
      </c>
      <c r="I57" s="28" t="s">
        <v>291</v>
      </c>
      <c r="J57" s="30" t="s">
        <v>292</v>
      </c>
      <c r="K57" s="32" t="s">
        <v>293</v>
      </c>
      <c r="L57" s="27" t="s">
        <v>26</v>
      </c>
      <c r="M57" s="32"/>
      <c r="N57" s="32"/>
    </row>
    <row r="58" spans="1:14" ht="77.5" x14ac:dyDescent="0.35">
      <c r="A58" s="27" t="s">
        <v>84</v>
      </c>
      <c r="B58" s="26" t="s">
        <v>294</v>
      </c>
      <c r="C58" s="27" t="s">
        <v>86</v>
      </c>
      <c r="D58" s="23" t="s">
        <v>54</v>
      </c>
      <c r="E58" s="25" t="s">
        <v>295</v>
      </c>
      <c r="F58" s="31" t="s">
        <v>21</v>
      </c>
      <c r="G58" s="31" t="s">
        <v>34</v>
      </c>
      <c r="H58" s="30" t="s">
        <v>296</v>
      </c>
      <c r="I58" s="28" t="s">
        <v>297</v>
      </c>
      <c r="J58" s="32"/>
      <c r="K58" s="32" t="s">
        <v>293</v>
      </c>
      <c r="L58" s="27" t="s">
        <v>26</v>
      </c>
      <c r="M58" s="32"/>
      <c r="N58" s="32"/>
    </row>
    <row r="59" spans="1:14" ht="93" x14ac:dyDescent="0.35">
      <c r="A59" s="27" t="s">
        <v>84</v>
      </c>
      <c r="B59" s="26" t="s">
        <v>298</v>
      </c>
      <c r="C59" s="27" t="s">
        <v>86</v>
      </c>
      <c r="D59" s="23" t="s">
        <v>54</v>
      </c>
      <c r="E59" s="25" t="s">
        <v>299</v>
      </c>
      <c r="F59" s="31" t="s">
        <v>21</v>
      </c>
      <c r="G59" s="31" t="s">
        <v>22</v>
      </c>
      <c r="H59" s="30" t="s">
        <v>300</v>
      </c>
      <c r="I59" s="28" t="s">
        <v>301</v>
      </c>
      <c r="J59" s="32"/>
      <c r="K59" s="32" t="s">
        <v>293</v>
      </c>
      <c r="L59" s="27" t="s">
        <v>26</v>
      </c>
      <c r="M59" s="32"/>
      <c r="N59" s="32"/>
    </row>
    <row r="60" spans="1:14" ht="77.5" x14ac:dyDescent="0.35">
      <c r="A60" s="27" t="s">
        <v>84</v>
      </c>
      <c r="B60" s="26" t="s">
        <v>302</v>
      </c>
      <c r="C60" s="27" t="s">
        <v>86</v>
      </c>
      <c r="D60" s="23" t="s">
        <v>54</v>
      </c>
      <c r="E60" s="25" t="s">
        <v>303</v>
      </c>
      <c r="F60" s="31" t="s">
        <v>21</v>
      </c>
      <c r="G60" s="31" t="s">
        <v>22</v>
      </c>
      <c r="H60" s="30" t="s">
        <v>304</v>
      </c>
      <c r="I60" s="28" t="s">
        <v>305</v>
      </c>
      <c r="J60" s="32"/>
      <c r="K60" s="32" t="s">
        <v>293</v>
      </c>
      <c r="L60" s="27" t="s">
        <v>26</v>
      </c>
      <c r="M60" s="32"/>
      <c r="N60" s="32"/>
    </row>
    <row r="61" spans="1:14" ht="62" x14ac:dyDescent="0.35">
      <c r="A61" s="27" t="s">
        <v>84</v>
      </c>
      <c r="B61" s="26" t="s">
        <v>306</v>
      </c>
      <c r="C61" s="27" t="s">
        <v>86</v>
      </c>
      <c r="D61" s="23" t="s">
        <v>54</v>
      </c>
      <c r="E61" s="25" t="s">
        <v>307</v>
      </c>
      <c r="F61" s="31" t="s">
        <v>21</v>
      </c>
      <c r="G61" s="31" t="s">
        <v>22</v>
      </c>
      <c r="H61" s="30" t="s">
        <v>308</v>
      </c>
      <c r="I61" s="28" t="s">
        <v>309</v>
      </c>
      <c r="J61" s="32"/>
      <c r="K61" s="32" t="s">
        <v>293</v>
      </c>
      <c r="L61" s="27" t="s">
        <v>26</v>
      </c>
      <c r="M61" s="32"/>
      <c r="N61" s="32"/>
    </row>
    <row r="62" spans="1:14" ht="93" x14ac:dyDescent="0.35">
      <c r="A62" s="18" t="s">
        <v>84</v>
      </c>
      <c r="B62" s="26" t="s">
        <v>310</v>
      </c>
      <c r="C62" s="27" t="s">
        <v>86</v>
      </c>
      <c r="D62" s="23" t="s">
        <v>54</v>
      </c>
      <c r="E62" s="25" t="s">
        <v>311</v>
      </c>
      <c r="F62" s="31" t="s">
        <v>21</v>
      </c>
      <c r="G62" s="31" t="s">
        <v>22</v>
      </c>
      <c r="H62" s="30" t="s">
        <v>312</v>
      </c>
      <c r="I62" s="28" t="s">
        <v>313</v>
      </c>
      <c r="J62" s="32"/>
      <c r="K62" s="32" t="s">
        <v>293</v>
      </c>
      <c r="L62" s="27" t="s">
        <v>26</v>
      </c>
      <c r="M62" s="32"/>
      <c r="N62" s="32"/>
    </row>
    <row r="63" spans="1:14" ht="77.5" x14ac:dyDescent="0.35">
      <c r="A63" s="18" t="s">
        <v>84</v>
      </c>
      <c r="B63" s="15" t="s">
        <v>314</v>
      </c>
      <c r="C63" s="18" t="s">
        <v>86</v>
      </c>
      <c r="D63" s="17" t="s">
        <v>54</v>
      </c>
      <c r="E63" s="16" t="s">
        <v>315</v>
      </c>
      <c r="F63" s="69" t="s">
        <v>21</v>
      </c>
      <c r="G63" s="69" t="s">
        <v>22</v>
      </c>
      <c r="H63" s="58" t="s">
        <v>316</v>
      </c>
      <c r="I63" s="16" t="s">
        <v>317</v>
      </c>
      <c r="J63" s="20"/>
      <c r="K63" s="20" t="s">
        <v>293</v>
      </c>
      <c r="L63" s="18" t="s">
        <v>26</v>
      </c>
      <c r="M63" s="20"/>
      <c r="N63" s="20"/>
    </row>
    <row r="64" spans="1:14" ht="80.25" customHeight="1" x14ac:dyDescent="0.35">
      <c r="A64" s="18" t="s">
        <v>84</v>
      </c>
      <c r="B64" s="26" t="s">
        <v>318</v>
      </c>
      <c r="C64" s="27" t="s">
        <v>86</v>
      </c>
      <c r="D64" s="23" t="s">
        <v>54</v>
      </c>
      <c r="E64" s="25" t="s">
        <v>319</v>
      </c>
      <c r="F64" s="31" t="s">
        <v>21</v>
      </c>
      <c r="G64" s="31" t="s">
        <v>22</v>
      </c>
      <c r="H64" s="30" t="s">
        <v>320</v>
      </c>
      <c r="I64" s="25" t="s">
        <v>317</v>
      </c>
      <c r="J64" s="32"/>
      <c r="K64" s="32" t="s">
        <v>293</v>
      </c>
      <c r="L64" s="27" t="s">
        <v>26</v>
      </c>
      <c r="M64" s="32"/>
      <c r="N64" s="32"/>
    </row>
  </sheetData>
  <sheetProtection algorithmName="SHA-512" hashValue="NUas/28CgwDxgZSLqzxUSJc7KUNgcINqmDm1fnMbaBngnyQc2ooeJWt3ATRi/y7P5gBLn2FrGBGaLFIVN3OU2w==" saltValue="n2u3ld2yPmdGNJ2+OmjLRA==" spinCount="100000" sheet="1" objects="1" scenarios="1"/>
  <autoFilter ref="A2:N64" xr:uid="{00000000-0009-0000-0000-000001000000}"/>
  <printOptions headings="1" gridLines="1"/>
  <pageMargins left="0.70866141732283472" right="0.70866141732283472" top="0.74803149606299213" bottom="0.74803149606299213" header="0.31496062992125984" footer="0.31496062992125984"/>
  <pageSetup paperSize="8" scale="33" fitToHeight="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1"/>
  <sheetViews>
    <sheetView tabSelected="1" zoomScale="55" zoomScaleNormal="55" workbookViewId="0">
      <pane ySplit="1" topLeftCell="A2" activePane="bottomLeft" state="frozen"/>
      <selection pane="bottomLeft" activeCell="D67" sqref="D67"/>
    </sheetView>
  </sheetViews>
  <sheetFormatPr defaultColWidth="9.1796875" defaultRowHeight="15.5" x14ac:dyDescent="0.35"/>
  <cols>
    <col min="1" max="1" width="26.1796875" style="11" customWidth="1"/>
    <col min="2" max="2" width="34" style="11" customWidth="1"/>
    <col min="3" max="3" width="29.81640625" style="11" bestFit="1" customWidth="1"/>
    <col min="4" max="4" width="25.26953125" style="11" customWidth="1"/>
    <col min="5" max="5" width="16.7265625" style="13" bestFit="1" customWidth="1"/>
    <col min="6" max="6" width="19.81640625" style="13" customWidth="1"/>
    <col min="7" max="7" width="78" style="11" customWidth="1"/>
    <col min="8" max="8" width="11" style="13" customWidth="1"/>
    <col min="9" max="9" width="19.54296875" style="13" customWidth="1"/>
    <col min="10" max="10" width="12.453125" style="13" customWidth="1"/>
    <col min="11" max="11" width="12.54296875" style="13" bestFit="1" customWidth="1"/>
    <col min="12" max="12" width="11.453125" style="13" bestFit="1" customWidth="1"/>
    <col min="13" max="14" width="12.54296875" style="13" bestFit="1" customWidth="1"/>
    <col min="15" max="16384" width="9.1796875" style="11"/>
  </cols>
  <sheetData>
    <row r="1" spans="1:14" s="21" customFormat="1" ht="31" x14ac:dyDescent="0.35">
      <c r="A1" s="4" t="s">
        <v>321</v>
      </c>
      <c r="B1" s="4" t="s">
        <v>322</v>
      </c>
      <c r="C1" s="4" t="s">
        <v>323</v>
      </c>
      <c r="D1" s="4" t="s">
        <v>324</v>
      </c>
      <c r="E1" s="4" t="s">
        <v>325</v>
      </c>
      <c r="F1" s="4" t="s">
        <v>3</v>
      </c>
      <c r="G1" s="5" t="s">
        <v>9</v>
      </c>
      <c r="H1" s="4" t="s">
        <v>326</v>
      </c>
      <c r="I1" s="4" t="s">
        <v>327</v>
      </c>
      <c r="J1" s="4" t="s">
        <v>153</v>
      </c>
      <c r="K1" s="4" t="s">
        <v>60</v>
      </c>
      <c r="L1" s="4" t="s">
        <v>328</v>
      </c>
      <c r="M1" s="4" t="s">
        <v>73</v>
      </c>
      <c r="N1" s="4" t="s">
        <v>26</v>
      </c>
    </row>
    <row r="2" spans="1:14" ht="31" x14ac:dyDescent="0.35">
      <c r="A2" s="71" t="s">
        <v>329</v>
      </c>
      <c r="B2" s="71" t="s">
        <v>330</v>
      </c>
      <c r="C2" s="6" t="s">
        <v>331</v>
      </c>
      <c r="D2" s="7" t="str">
        <f>VLOOKUP(Roadmapa!$F34,'Implementacny plan ŽS 12'!$B:$L,3,FALSE)</f>
        <v>ŽS12_01_Prijímanie do základnej školy</v>
      </c>
      <c r="E2" s="8" t="str">
        <f>VLOOKUP(Roadmapa!$F2,'Implementacny plan ŽS 12'!$B:$L,2,FALSE)</f>
        <v>MŠVVaM</v>
      </c>
      <c r="F2" s="36" t="s">
        <v>260</v>
      </c>
      <c r="G2" s="7" t="str">
        <f>VLOOKUP(Roadmapa!$F2,'Implementacny plan ŽS 12'!$B:$L,7,FALSE)</f>
        <v>Predvypĺňanie formulárov</v>
      </c>
      <c r="H2" s="8" t="str">
        <f>VLOOKUP(Roadmapa!$F2,'Implementacny plan ŽS 12'!$B:$L,11,FALSE)</f>
        <v>Q2/2025</v>
      </c>
      <c r="I2" s="8" t="str">
        <f>VLOOKUP(Roadmapa!$F2,'Implementacny plan ŽS 12'!$B:$L,5,FALSE)</f>
        <v>Áno</v>
      </c>
      <c r="J2" s="9" t="str">
        <f t="shared" ref="J2:N34" si="0">IF(SUBSTITUTE($H2,"/","")=SUBSTITUTE(J$1,"/",""),$F2,"")</f>
        <v/>
      </c>
      <c r="K2" s="10" t="str">
        <f t="shared" si="0"/>
        <v>ŽS12_BP_65</v>
      </c>
      <c r="L2" s="9" t="str">
        <f t="shared" si="0"/>
        <v/>
      </c>
      <c r="M2" s="9" t="str">
        <f t="shared" si="0"/>
        <v/>
      </c>
      <c r="N2" s="70" t="str">
        <f t="shared" si="0"/>
        <v/>
      </c>
    </row>
    <row r="3" spans="1:14" ht="46.5" x14ac:dyDescent="0.35">
      <c r="A3" s="72"/>
      <c r="B3" s="73"/>
      <c r="C3" s="6" t="s">
        <v>332</v>
      </c>
      <c r="D3" s="7" t="str">
        <f>VLOOKUP(Roadmapa!$F35,'Implementacny plan ŽS 12'!$B:$L,3,FALSE)</f>
        <v>ŽS12_02_Doručenie lekárskeho potvrdenia základnej škole</v>
      </c>
      <c r="E3" s="8" t="str">
        <f>VLOOKUP(Roadmapa!$F3,'Implementacny plan ŽS 12'!$B:$L,2,FALSE)</f>
        <v>MŠVVaM</v>
      </c>
      <c r="F3" s="26" t="s">
        <v>294</v>
      </c>
      <c r="G3" s="7" t="str">
        <f>VLOOKUP(Roadmapa!$F3,'Implementacny plan ŽS 12'!$B:$L,7,FALSE)</f>
        <v>Rozvoj registra školských obvodov (Proaktívna služba)</v>
      </c>
      <c r="H3" s="8" t="str">
        <f>VLOOKUP(Roadmapa!$F3,'Implementacny plan ŽS 12'!$B:$L,11,FALSE)</f>
        <v>Q1/2026</v>
      </c>
      <c r="I3" s="8" t="str">
        <f>VLOOKUP(Roadmapa!$F3,'Implementacny plan ŽS 12'!$B:$L,5,FALSE)</f>
        <v>Nie</v>
      </c>
      <c r="J3" s="9" t="str">
        <f t="shared" si="0"/>
        <v/>
      </c>
      <c r="K3" s="9" t="str">
        <f t="shared" si="0"/>
        <v/>
      </c>
      <c r="L3" s="9" t="str">
        <f t="shared" si="0"/>
        <v/>
      </c>
      <c r="M3" s="9" t="str">
        <f t="shared" si="0"/>
        <v/>
      </c>
      <c r="N3" s="10" t="str">
        <f t="shared" si="0"/>
        <v>ŽS12_BP_82</v>
      </c>
    </row>
    <row r="4" spans="1:14" ht="46.5" x14ac:dyDescent="0.35">
      <c r="A4" s="72"/>
      <c r="B4" s="71" t="s">
        <v>333</v>
      </c>
      <c r="C4" s="6" t="s">
        <v>331</v>
      </c>
      <c r="D4" s="7" t="str">
        <f>VLOOKUP(Roadmapa!$F36,'Implementacny plan ŽS 12'!$B:$L,3,FALSE)</f>
        <v>ŽS12_02_Doručenie lekárskeho potvrdenia základnej škole</v>
      </c>
      <c r="E4" s="8" t="str">
        <f>VLOOKUP(Roadmapa!$F4,'Implementacny plan ŽS 12'!$B:$L,2,FALSE)</f>
        <v>NCZI</v>
      </c>
      <c r="F4" s="36" t="s">
        <v>32</v>
      </c>
      <c r="G4" s="7" t="str">
        <f>VLOOKUP(Roadmapa!$F4,'Implementacny plan ŽS 12'!$B:$L,7,FALSE)</f>
        <v>Doplnenie služieb a rozšírenie rozsahu dát zapisovaných do eZdravia (ADL schém) o potvrdenia na vyžiadanie (ospravedlnenky)</v>
      </c>
      <c r="H4" s="8" t="str">
        <f>VLOOKUP(Roadmapa!$F4,'Implementacny plan ŽS 12'!$B:$L,11,FALSE)</f>
        <v>Q1/2026</v>
      </c>
      <c r="I4" s="8" t="str">
        <f>VLOOKUP(Roadmapa!$F4,'Implementacny plan ŽS 12'!$B:$L,5,FALSE)</f>
        <v>Nie</v>
      </c>
      <c r="J4" s="9" t="str">
        <f t="shared" si="0"/>
        <v/>
      </c>
      <c r="K4" s="9" t="str">
        <f t="shared" si="0"/>
        <v/>
      </c>
      <c r="L4" s="9" t="str">
        <f t="shared" si="0"/>
        <v/>
      </c>
      <c r="M4" s="9" t="str">
        <f t="shared" si="0"/>
        <v/>
      </c>
      <c r="N4" s="10" t="str">
        <f t="shared" si="0"/>
        <v>N/A_12_03</v>
      </c>
    </row>
    <row r="5" spans="1:14" ht="55.5" customHeight="1" x14ac:dyDescent="0.35">
      <c r="A5" s="72"/>
      <c r="B5" s="72"/>
      <c r="C5" s="6" t="s">
        <v>331</v>
      </c>
      <c r="D5" s="7" t="str">
        <f>VLOOKUP(Roadmapa!$F37,'Implementacny plan ŽS 12'!$B:$L,3,FALSE)</f>
        <v>ŽS12_02_Doručenie lekárskeho potvrdenia základnej škole</v>
      </c>
      <c r="E5" s="8" t="str">
        <f>VLOOKUP(Roadmapa!$F5,'Implementacny plan ŽS 12'!$B:$L,2,FALSE)</f>
        <v>NCZI</v>
      </c>
      <c r="F5" s="36" t="s">
        <v>47</v>
      </c>
      <c r="G5" s="7" t="str">
        <f>VLOOKUP(Roadmapa!$F5,'Implementacny plan ŽS 12'!$B:$L,7,FALSE)</f>
        <v>Doplnenie služieb a rozšírenie rozsahu dát zapisovaných do eZdravia (ADL schém) o potvrdenia zdravotnej spôsobilosti (zdravotného stavu) (prihláška)</v>
      </c>
      <c r="H5" s="8" t="str">
        <f>VLOOKUP(Roadmapa!$F5,'Implementacny plan ŽS 12'!$B:$L,11,FALSE)</f>
        <v>Q1/2026</v>
      </c>
      <c r="I5" s="8" t="str">
        <f>VLOOKUP(Roadmapa!$F5,'Implementacny plan ŽS 12'!$B:$L,5,FALSE)</f>
        <v>Nie</v>
      </c>
      <c r="J5" s="9" t="str">
        <f t="shared" si="0"/>
        <v/>
      </c>
      <c r="K5" s="9" t="str">
        <f t="shared" si="0"/>
        <v/>
      </c>
      <c r="L5" s="9" t="str">
        <f t="shared" si="0"/>
        <v/>
      </c>
      <c r="M5" s="9" t="str">
        <f t="shared" si="0"/>
        <v/>
      </c>
      <c r="N5" s="10" t="str">
        <f t="shared" si="0"/>
        <v>N/A_12_06</v>
      </c>
    </row>
    <row r="6" spans="1:14" ht="46.5" x14ac:dyDescent="0.35">
      <c r="A6" s="72"/>
      <c r="B6" s="72"/>
      <c r="C6" s="6" t="s">
        <v>331</v>
      </c>
      <c r="D6" s="7" t="str">
        <f>VLOOKUP(Roadmapa!$F38,'Implementacny plan ŽS 12'!$B:$L,3,FALSE)</f>
        <v>ŽS12_02_Doručenie lekárskeho potvrdenia základnej škole</v>
      </c>
      <c r="E6" s="8" t="str">
        <f>VLOOKUP(Roadmapa!$F6,'Implementacny plan ŽS 12'!$B:$L,2,FALSE)</f>
        <v>MŠVVaM</v>
      </c>
      <c r="F6" s="36" t="s">
        <v>85</v>
      </c>
      <c r="G6" s="7" t="str">
        <f>VLOOKUP(Roadmapa!$F6,'Implementacny plan ŽS 12'!$B:$L,7,FALSE)</f>
        <v>Úprava IS v súvislosti so  spracovaním dát a zobrazením potvrdenia od poskytovateľa zdravotnej starostlivosti</v>
      </c>
      <c r="H6" s="8" t="str">
        <f>VLOOKUP(Roadmapa!$F6,'Implementacny plan ŽS 12'!$B:$L,11,FALSE)</f>
        <v>Q1/2026</v>
      </c>
      <c r="I6" s="8" t="str">
        <f>VLOOKUP(Roadmapa!$F6,'Implementacny plan ŽS 12'!$B:$L,5,FALSE)</f>
        <v>Nie</v>
      </c>
      <c r="J6" s="9" t="str">
        <f t="shared" si="0"/>
        <v/>
      </c>
      <c r="K6" s="9" t="str">
        <f t="shared" si="0"/>
        <v/>
      </c>
      <c r="L6" s="9" t="str">
        <f t="shared" si="0"/>
        <v/>
      </c>
      <c r="M6" s="9" t="str">
        <f t="shared" si="0"/>
        <v/>
      </c>
      <c r="N6" s="10" t="str">
        <f t="shared" si="0"/>
        <v>ŽS12_BP_08</v>
      </c>
    </row>
    <row r="7" spans="1:14" ht="31" x14ac:dyDescent="0.35">
      <c r="A7" s="72"/>
      <c r="B7" s="72"/>
      <c r="C7" s="6" t="s">
        <v>332</v>
      </c>
      <c r="D7" s="7" t="str">
        <f>VLOOKUP(Roadmapa!$F39,'Implementacny plan ŽS 12'!$B:$L,3,FALSE)</f>
        <v>ŽS12_01_Prijímanie do základnej školy</v>
      </c>
      <c r="E7" s="8" t="str">
        <f>VLOOKUP(Roadmapa!$F7,'Implementacny plan ŽS 12'!$B:$L,2,FALSE)</f>
        <v>MŠVVaM</v>
      </c>
      <c r="F7" s="36" t="s">
        <v>134</v>
      </c>
      <c r="G7" s="7" t="str">
        <f>VLOOKUP(Roadmapa!$F7,'Implementacny plan ŽS 12'!$B:$L,7,FALSE)</f>
        <v>Úprava IS v súvislosti so spracovaním elektronickej prihlášky do ZŠ (občan)</v>
      </c>
      <c r="H7" s="8" t="str">
        <f>VLOOKUP(Roadmapa!$F7,'Implementacny plan ŽS 12'!$B:$L,11,FALSE)</f>
        <v>Q2/2025</v>
      </c>
      <c r="I7" s="8" t="str">
        <f>VLOOKUP(Roadmapa!$F7,'Implementacny plan ŽS 12'!$B:$L,5,FALSE)</f>
        <v>Áno</v>
      </c>
      <c r="J7" s="9" t="str">
        <f t="shared" si="0"/>
        <v/>
      </c>
      <c r="K7" s="10" t="str">
        <f t="shared" si="0"/>
        <v>ŽS12_BP_23</v>
      </c>
      <c r="L7" s="9" t="str">
        <f t="shared" si="0"/>
        <v/>
      </c>
      <c r="M7" s="9" t="str">
        <f t="shared" si="0"/>
        <v/>
      </c>
      <c r="N7" s="9" t="str">
        <f t="shared" si="0"/>
        <v/>
      </c>
    </row>
    <row r="8" spans="1:14" ht="31" x14ac:dyDescent="0.35">
      <c r="A8" s="72"/>
      <c r="B8" s="72"/>
      <c r="C8" s="6" t="s">
        <v>332</v>
      </c>
      <c r="D8" s="7" t="str">
        <f>VLOOKUP(Roadmapa!$F40,'Implementacny plan ŽS 12'!$B:$L,3,FALSE)</f>
        <v>ŽS12_01_Prijímanie do základnej školy</v>
      </c>
      <c r="E8" s="8" t="str">
        <f>VLOOKUP(Roadmapa!$F8,'Implementacny plan ŽS 12'!$B:$L,2,FALSE)</f>
        <v>MŠVVaM</v>
      </c>
      <c r="F8" s="36" t="s">
        <v>139</v>
      </c>
      <c r="G8" s="7" t="str">
        <f>VLOOKUP(Roadmapa!$F8,'Implementacny plan ŽS 12'!$B:$L,7,FALSE)</f>
        <v>Úprava IS v súvislosti s podaním elektronickej prihlášky do ZŠ (škola)</v>
      </c>
      <c r="H8" s="8" t="str">
        <f>VLOOKUP(Roadmapa!$F8,'Implementacny plan ŽS 12'!$B:$L,11,FALSE)</f>
        <v>Q2/2025</v>
      </c>
      <c r="I8" s="8" t="str">
        <f>VLOOKUP(Roadmapa!$F8,'Implementacny plan ŽS 12'!$B:$L,5,FALSE)</f>
        <v>Áno</v>
      </c>
      <c r="J8" s="9" t="str">
        <f t="shared" si="0"/>
        <v/>
      </c>
      <c r="K8" s="10" t="str">
        <f t="shared" si="0"/>
        <v>ŽS12_BP_24</v>
      </c>
      <c r="L8" s="9" t="str">
        <f t="shared" si="0"/>
        <v/>
      </c>
      <c r="M8" s="9" t="str">
        <f t="shared" si="0"/>
        <v/>
      </c>
      <c r="N8" s="9" t="str">
        <f t="shared" si="0"/>
        <v/>
      </c>
    </row>
    <row r="9" spans="1:14" ht="46.5" x14ac:dyDescent="0.35">
      <c r="A9" s="72"/>
      <c r="B9" s="72"/>
      <c r="C9" s="6" t="s">
        <v>331</v>
      </c>
      <c r="D9" s="7" t="str">
        <f>VLOOKUP(Roadmapa!$F41,'Implementacny plan ŽS 12'!$B:$L,3,FALSE)</f>
        <v>ŽS12_02_Doručenie lekárskeho potvrdenia základnej škole</v>
      </c>
      <c r="E9" s="8" t="str">
        <f>VLOOKUP(Roadmapa!$F9,'Implementacny plan ŽS 12'!$B:$L,2,FALSE)</f>
        <v>MŠVVaM</v>
      </c>
      <c r="F9" s="36" t="s">
        <v>202</v>
      </c>
      <c r="G9" s="7" t="str">
        <f>VLOOKUP(Roadmapa!$F9,'Implementacny plan ŽS 12'!$B:$L,7,FALSE)</f>
        <v>Úprava IS v súvislosti s podaním elektronického odvolania (občan)</v>
      </c>
      <c r="H9" s="8" t="str">
        <f>VLOOKUP(Roadmapa!$F9,'Implementacny plan ŽS 12'!$B:$L,11,FALSE)</f>
        <v>Q1/2026</v>
      </c>
      <c r="I9" s="8" t="str">
        <f>VLOOKUP(Roadmapa!$F9,'Implementacny plan ŽS 12'!$B:$L,5,FALSE)</f>
        <v>Nie</v>
      </c>
      <c r="J9" s="9" t="str">
        <f t="shared" si="0"/>
        <v/>
      </c>
      <c r="K9" s="9" t="str">
        <f t="shared" si="0"/>
        <v/>
      </c>
      <c r="L9" s="9" t="str">
        <f t="shared" si="0"/>
        <v/>
      </c>
      <c r="M9" s="9" t="str">
        <f t="shared" si="0"/>
        <v/>
      </c>
      <c r="N9" s="10" t="str">
        <f t="shared" si="0"/>
        <v>ŽS12_BP_49</v>
      </c>
    </row>
    <row r="10" spans="1:14" ht="31" x14ac:dyDescent="0.35">
      <c r="A10" s="72"/>
      <c r="B10" s="72"/>
      <c r="C10" s="6" t="s">
        <v>331</v>
      </c>
      <c r="D10" s="7" t="str">
        <f>VLOOKUP(Roadmapa!$F42,'Implementacny plan ŽS 12'!$B:$L,3,FALSE)</f>
        <v>ŽS12_01_Prijímanie do základnej školy</v>
      </c>
      <c r="E10" s="8" t="str">
        <f>VLOOKUP(Roadmapa!$F10,'Implementacny plan ŽS 12'!$B:$L,2,FALSE)</f>
        <v>MŠVVaM</v>
      </c>
      <c r="F10" s="36" t="s">
        <v>207</v>
      </c>
      <c r="G10" s="7" t="str">
        <f>VLOOKUP(Roadmapa!$F10,'Implementacny plan ŽS 12'!$B:$L,7,FALSE)</f>
        <v>Úprava IS v súvislosti s podaním elektronického odvolania (škola)</v>
      </c>
      <c r="H10" s="8" t="str">
        <f>VLOOKUP(Roadmapa!$F10,'Implementacny plan ŽS 12'!$B:$L,11,FALSE)</f>
        <v>Q1/2026</v>
      </c>
      <c r="I10" s="8" t="str">
        <f>VLOOKUP(Roadmapa!$F10,'Implementacny plan ŽS 12'!$B:$L,5,FALSE)</f>
        <v>Nie</v>
      </c>
      <c r="J10" s="9" t="str">
        <f t="shared" si="0"/>
        <v/>
      </c>
      <c r="K10" s="9" t="str">
        <f t="shared" si="0"/>
        <v/>
      </c>
      <c r="L10" s="9" t="str">
        <f t="shared" si="0"/>
        <v/>
      </c>
      <c r="M10" s="9" t="str">
        <f t="shared" si="0"/>
        <v/>
      </c>
      <c r="N10" s="10" t="str">
        <f t="shared" si="0"/>
        <v>ŽS12_BP_50</v>
      </c>
    </row>
    <row r="11" spans="1:14" ht="31" x14ac:dyDescent="0.35">
      <c r="A11" s="72"/>
      <c r="B11" s="72"/>
      <c r="C11" s="6" t="s">
        <v>331</v>
      </c>
      <c r="D11" s="7" t="str">
        <f>VLOOKUP(Roadmapa!$F43,'Implementacny plan ŽS 12'!$B:$L,3,FALSE)</f>
        <v>ŽS12_01_Prijímanie do základnej školy</v>
      </c>
      <c r="E11" s="8" t="str">
        <f>VLOOKUP(Roadmapa!$F11,'Implementacny plan ŽS 12'!$B:$L,2,FALSE)</f>
        <v>MŠVVaM</v>
      </c>
      <c r="F11" s="36" t="s">
        <v>210</v>
      </c>
      <c r="G11" s="7" t="str">
        <f>VLOOKUP(Roadmapa!$F11,'Implementacny plan ŽS 12'!$B:$L,7,FALSE)</f>
        <v>Úprava IS v súvislosti s podaním elektronickej návratky (potvrdenie o nástupe do školy) (občan)</v>
      </c>
      <c r="H11" s="8" t="str">
        <f>VLOOKUP(Roadmapa!$F11,'Implementacny plan ŽS 12'!$B:$L,11,FALSE)</f>
        <v>Q2/2025</v>
      </c>
      <c r="I11" s="8" t="str">
        <f>VLOOKUP(Roadmapa!$F11,'Implementacny plan ŽS 12'!$B:$L,5,FALSE)</f>
        <v>Áno</v>
      </c>
      <c r="J11" s="9" t="str">
        <f t="shared" si="0"/>
        <v/>
      </c>
      <c r="K11" s="10" t="str">
        <f t="shared" si="0"/>
        <v>ŽS12_BP_52</v>
      </c>
      <c r="L11" s="9" t="str">
        <f t="shared" si="0"/>
        <v/>
      </c>
      <c r="M11" s="9" t="str">
        <f t="shared" si="0"/>
        <v/>
      </c>
      <c r="N11" s="9" t="str">
        <f t="shared" si="0"/>
        <v/>
      </c>
    </row>
    <row r="12" spans="1:14" ht="31" x14ac:dyDescent="0.35">
      <c r="A12" s="72"/>
      <c r="B12" s="72"/>
      <c r="C12" s="6" t="s">
        <v>331</v>
      </c>
      <c r="D12" s="7" t="str">
        <f>VLOOKUP(Roadmapa!$F44,'Implementacny plan ŽS 12'!$B:$L,3,FALSE)</f>
        <v>ŽS12_Prierezové</v>
      </c>
      <c r="E12" s="8" t="str">
        <f>VLOOKUP(Roadmapa!$F12,'Implementacny plan ŽS 12'!$B:$L,2,FALSE)</f>
        <v>MŠVVaM</v>
      </c>
      <c r="F12" s="36" t="s">
        <v>213</v>
      </c>
      <c r="G12" s="7" t="str">
        <f>VLOOKUP(Roadmapa!$F12,'Implementacny plan ŽS 12'!$B:$L,7,FALSE)</f>
        <v>Úprava IS v súvislosti s podaním elektronickej návratky  (potvrdenie o nástupe do školy)  (škola)</v>
      </c>
      <c r="H12" s="8" t="str">
        <f>VLOOKUP(Roadmapa!$F12,'Implementacny plan ŽS 12'!$B:$L,11,FALSE)</f>
        <v>Q2/2025</v>
      </c>
      <c r="I12" s="8" t="str">
        <f>VLOOKUP(Roadmapa!$F12,'Implementacny plan ŽS 12'!$B:$L,5,FALSE)</f>
        <v>Áno</v>
      </c>
      <c r="J12" s="9" t="str">
        <f t="shared" si="0"/>
        <v/>
      </c>
      <c r="K12" s="10" t="str">
        <f t="shared" si="0"/>
        <v>ŽS12_BP_53</v>
      </c>
      <c r="L12" s="9" t="str">
        <f t="shared" si="0"/>
        <v/>
      </c>
      <c r="M12" s="9" t="str">
        <f t="shared" si="0"/>
        <v/>
      </c>
      <c r="N12" s="9" t="str">
        <f t="shared" si="0"/>
        <v/>
      </c>
    </row>
    <row r="13" spans="1:14" ht="46.5" x14ac:dyDescent="0.35">
      <c r="A13" s="72"/>
      <c r="B13" s="72"/>
      <c r="C13" s="6" t="s">
        <v>331</v>
      </c>
      <c r="D13" s="7" t="str">
        <f>VLOOKUP(Roadmapa!$F45,'Implementacny plan ŽS 12'!$B:$L,3,FALSE)</f>
        <v>ŽS12_01_Prijímanie do základnej školy</v>
      </c>
      <c r="E13" s="8" t="str">
        <f>VLOOKUP(Roadmapa!$F13,'Implementacny plan ŽS 12'!$B:$L,2,FALSE)</f>
        <v>MŠVVaM</v>
      </c>
      <c r="F13" s="36" t="s">
        <v>216</v>
      </c>
      <c r="G13" s="7" t="str">
        <f>VLOOKUP(Roadmapa!$F13,'Implementacny plan ŽS 12'!$B:$L,7,FALSE)</f>
        <v xml:space="preserve">Rozšírenie  systému ePrihlášky - Administrácia prijatej prihlášky (Admin modul  z pohľadu školy)
</v>
      </c>
      <c r="H13" s="8" t="str">
        <f>VLOOKUP(Roadmapa!$F13,'Implementacny plan ŽS 12'!$B:$L,11,FALSE)</f>
        <v>Q2/2025</v>
      </c>
      <c r="I13" s="8" t="str">
        <f>VLOOKUP(Roadmapa!$F13,'Implementacny plan ŽS 12'!$B:$L,5,FALSE)</f>
        <v>Áno</v>
      </c>
      <c r="J13" s="9" t="str">
        <f t="shared" si="0"/>
        <v/>
      </c>
      <c r="K13" s="10" t="str">
        <f t="shared" si="0"/>
        <v>ŽS12_BP_54</v>
      </c>
      <c r="L13" s="9" t="str">
        <f t="shared" si="0"/>
        <v/>
      </c>
      <c r="M13" s="9" t="str">
        <f t="shared" si="0"/>
        <v/>
      </c>
      <c r="N13" s="9" t="str">
        <f t="shared" si="0"/>
        <v/>
      </c>
    </row>
    <row r="14" spans="1:14" ht="31" x14ac:dyDescent="0.35">
      <c r="A14" s="72"/>
      <c r="B14" s="72"/>
      <c r="C14" s="6" t="s">
        <v>331</v>
      </c>
      <c r="D14" s="7" t="str">
        <f>VLOOKUP(Roadmapa!$F46,'Implementacny plan ŽS 12'!$B:$L,3,FALSE)</f>
        <v>ŽS12_01_Prijímanie do základnej školy</v>
      </c>
      <c r="E14" s="8" t="str">
        <f>VLOOKUP(Roadmapa!$F14,'Implementacny plan ŽS 12'!$B:$L,2,FALSE)</f>
        <v>MŠVVaM</v>
      </c>
      <c r="F14" s="36" t="s">
        <v>220</v>
      </c>
      <c r="G14" s="7" t="str">
        <f>VLOOKUP(Roadmapa!$F14,'Implementacny plan ŽS 12'!$B:$L,7,FALSE)</f>
        <v>Rozšírenie systému ePrihlášky - Admin modul prihlášok pre MŠVVaM</v>
      </c>
      <c r="H14" s="8" t="str">
        <f>VLOOKUP(Roadmapa!$F14,'Implementacny plan ŽS 12'!$B:$L,11,FALSE)</f>
        <v>Q1/2026</v>
      </c>
      <c r="I14" s="8" t="str">
        <f>VLOOKUP(Roadmapa!$F14,'Implementacny plan ŽS 12'!$B:$L,5,FALSE)</f>
        <v>Nie</v>
      </c>
      <c r="J14" s="9" t="str">
        <f t="shared" si="0"/>
        <v/>
      </c>
      <c r="K14" s="9" t="str">
        <f t="shared" si="0"/>
        <v/>
      </c>
      <c r="L14" s="9" t="str">
        <f t="shared" si="0"/>
        <v/>
      </c>
      <c r="M14" s="9" t="str">
        <f t="shared" si="0"/>
        <v/>
      </c>
      <c r="N14" s="10" t="str">
        <f t="shared" si="0"/>
        <v>ŽS12_BP_55</v>
      </c>
    </row>
    <row r="15" spans="1:14" ht="31" x14ac:dyDescent="0.35">
      <c r="A15" s="72"/>
      <c r="B15" s="72"/>
      <c r="C15" s="6" t="s">
        <v>331</v>
      </c>
      <c r="D15" s="7" t="str">
        <f>VLOOKUP(Roadmapa!$F47,'Implementacny plan ŽS 12'!$B:$L,3,FALSE)</f>
        <v>ŽS12_01_Prijímanie do základnej školy</v>
      </c>
      <c r="E15" s="8" t="str">
        <f>VLOOKUP(Roadmapa!$F15,'Implementacny plan ŽS 12'!$B:$L,2,FALSE)</f>
        <v>MŠVVaM</v>
      </c>
      <c r="F15" s="36" t="s">
        <v>224</v>
      </c>
      <c r="G15" s="7" t="str">
        <f>VLOOKUP(Roadmapa!$F15,'Implementacny plan ŽS 12'!$B:$L,7,FALSE)</f>
        <v>Rozšírenie systému ePrihlášky - Admin modul pre obce a zriaďovateľa</v>
      </c>
      <c r="H15" s="8" t="str">
        <f>VLOOKUP(Roadmapa!$F15,'Implementacny plan ŽS 12'!$B:$L,11,FALSE)</f>
        <v>Q1/2026</v>
      </c>
      <c r="I15" s="8" t="str">
        <f>VLOOKUP(Roadmapa!$F15,'Implementacny plan ŽS 12'!$B:$L,5,FALSE)</f>
        <v>Nie</v>
      </c>
      <c r="J15" s="9" t="str">
        <f t="shared" si="0"/>
        <v/>
      </c>
      <c r="K15" s="9" t="str">
        <f t="shared" si="0"/>
        <v/>
      </c>
      <c r="L15" s="9" t="str">
        <f t="shared" si="0"/>
        <v/>
      </c>
      <c r="M15" s="9" t="str">
        <f t="shared" si="0"/>
        <v/>
      </c>
      <c r="N15" s="10" t="str">
        <f t="shared" si="0"/>
        <v>ŽS12_BP_56</v>
      </c>
    </row>
    <row r="16" spans="1:14" ht="31" x14ac:dyDescent="0.35">
      <c r="A16" s="72"/>
      <c r="B16" s="72"/>
      <c r="C16" s="6" t="s">
        <v>331</v>
      </c>
      <c r="D16" s="7" t="str">
        <f>VLOOKUP(Roadmapa!$F48,'Implementacny plan ŽS 12'!$B:$L,3,FALSE)</f>
        <v>ŽS12_Prierezové</v>
      </c>
      <c r="E16" s="8" t="str">
        <f>VLOOKUP(Roadmapa!$F16,'Implementacny plan ŽS 12'!$B:$L,2,FALSE)</f>
        <v>MŠVVaM</v>
      </c>
      <c r="F16" s="35" t="s">
        <v>314</v>
      </c>
      <c r="G16" s="7" t="str">
        <f>VLOOKUP(Roadmapa!$F16,'Implementacny plan ŽS 12'!$B:$L,7,FALSE)</f>
        <v>Optimalizácia a úprava ePrihlášok na základné školy a procesu na základe doterajšej praxe - Občan</v>
      </c>
      <c r="H16" s="8" t="str">
        <f>VLOOKUP(Roadmapa!$F16,'Implementacny plan ŽS 12'!$B:$L,11,FALSE)</f>
        <v>Q1/2026</v>
      </c>
      <c r="I16" s="8" t="str">
        <f>VLOOKUP(Roadmapa!$F16,'Implementacny plan ŽS 12'!$B:$L,5,FALSE)</f>
        <v>Nie</v>
      </c>
      <c r="J16" s="9" t="str">
        <f t="shared" si="0"/>
        <v/>
      </c>
      <c r="K16" s="9" t="str">
        <f t="shared" si="0"/>
        <v/>
      </c>
      <c r="L16" s="9" t="str">
        <f t="shared" si="0"/>
        <v/>
      </c>
      <c r="M16" s="9" t="str">
        <f t="shared" si="0"/>
        <v/>
      </c>
      <c r="N16" s="10" t="str">
        <f t="shared" si="0"/>
        <v>ŽS12_BP_89</v>
      </c>
    </row>
    <row r="17" spans="1:14" ht="31" x14ac:dyDescent="0.35">
      <c r="A17" s="72"/>
      <c r="B17" s="72"/>
      <c r="C17" s="6" t="s">
        <v>331</v>
      </c>
      <c r="D17" s="7" t="str">
        <f>VLOOKUP(Roadmapa!$F49,'Implementacny plan ŽS 12'!$B:$L,3,FALSE)</f>
        <v>ŽS12_01_Prijímanie do základnej školy</v>
      </c>
      <c r="E17" s="8" t="str">
        <f>VLOOKUP(Roadmapa!$F17,'Implementacny plan ŽS 12'!$B:$L,2,FALSE)</f>
        <v>MŠVVaM</v>
      </c>
      <c r="F17" s="34" t="s">
        <v>318</v>
      </c>
      <c r="G17" s="7" t="str">
        <f>VLOOKUP(Roadmapa!$F17,'Implementacny plan ŽS 12'!$B:$L,7,FALSE)</f>
        <v>Optimalizácia a úprava ePrihlášok na základné školy a procesu na základe doterajšej praxe - Riaditeľ</v>
      </c>
      <c r="H17" s="8" t="str">
        <f>VLOOKUP(Roadmapa!$F17,'Implementacny plan ŽS 12'!$B:$L,11,FALSE)</f>
        <v>Q1/2026</v>
      </c>
      <c r="I17" s="8" t="str">
        <f>VLOOKUP(Roadmapa!$F17,'Implementacny plan ŽS 12'!$B:$L,5,FALSE)</f>
        <v>Nie</v>
      </c>
      <c r="J17" s="9" t="str">
        <f t="shared" si="0"/>
        <v/>
      </c>
      <c r="K17" s="9" t="str">
        <f t="shared" si="0"/>
        <v/>
      </c>
      <c r="L17" s="9" t="str">
        <f t="shared" si="0"/>
        <v/>
      </c>
      <c r="M17" s="9" t="str">
        <f t="shared" si="0"/>
        <v/>
      </c>
      <c r="N17" s="10" t="str">
        <f t="shared" si="0"/>
        <v>ŽS12_BP_90</v>
      </c>
    </row>
    <row r="18" spans="1:14" ht="31" x14ac:dyDescent="0.35">
      <c r="A18" s="72"/>
      <c r="B18" s="73"/>
      <c r="C18" s="6" t="s">
        <v>331</v>
      </c>
      <c r="D18" s="7" t="str">
        <f>VLOOKUP(Roadmapa!$F50,'Implementacny plan ŽS 12'!$B:$L,3,FALSE)</f>
        <v>ŽS12_01_Prijímanie do základnej školy</v>
      </c>
      <c r="E18" s="8" t="str">
        <f>VLOOKUP(Roadmapa!$F18,'Implementacny plan ŽS 12'!$B:$L,2,FALSE)</f>
        <v>MŠVVaM</v>
      </c>
      <c r="F18" s="36" t="s">
        <v>284</v>
      </c>
      <c r="G18" s="7" t="str">
        <f>VLOOKUP(Roadmapa!$F18,'Implementacny plan ŽS 12'!$B:$L,7,FALSE)</f>
        <v>Príprava integračného prostredia na strane MŠVVaM na integráciu s CPP</v>
      </c>
      <c r="H18" s="8" t="str">
        <f>VLOOKUP(Roadmapa!$F18,'Implementacny plan ŽS 12'!$B:$L,11,FALSE)</f>
        <v>Q1/2026</v>
      </c>
      <c r="I18" s="8" t="str">
        <f>VLOOKUP(Roadmapa!$F18,'Implementacny plan ŽS 12'!$B:$L,5,FALSE)</f>
        <v>Nie</v>
      </c>
      <c r="J18" s="9" t="str">
        <f t="shared" si="0"/>
        <v/>
      </c>
      <c r="K18" s="9" t="str">
        <f t="shared" si="0"/>
        <v/>
      </c>
      <c r="L18" s="9" t="str">
        <f t="shared" si="0"/>
        <v/>
      </c>
      <c r="M18" s="9" t="str">
        <f t="shared" si="0"/>
        <v/>
      </c>
      <c r="N18" s="10" t="str">
        <f t="shared" si="0"/>
        <v>ŽS12_BP_73</v>
      </c>
    </row>
    <row r="19" spans="1:14" ht="31" x14ac:dyDescent="0.35">
      <c r="A19" s="72"/>
      <c r="B19" s="71" t="s">
        <v>334</v>
      </c>
      <c r="C19" s="6" t="s">
        <v>332</v>
      </c>
      <c r="D19" s="7" t="str">
        <f>VLOOKUP(Roadmapa!$F51,'Implementacny plan ŽS 12'!$B:$L,3,FALSE)</f>
        <v>ŽS12_01_Prijímanie do základnej školy</v>
      </c>
      <c r="E19" s="8" t="str">
        <f>VLOOKUP(Roadmapa!$F19,'Implementacny plan ŽS 12'!$B:$L,2,FALSE)</f>
        <v>MŠVVaM</v>
      </c>
      <c r="F19" s="36" t="s">
        <v>90</v>
      </c>
      <c r="G19" s="7" t="str">
        <f>VLOOKUP(Roadmapa!$F19,'Implementacny plan ŽS 12'!$B:$L,7,FALSE)</f>
        <v>Notifikácia rodičov o chýbajúcom potvrdení o spôsobilosti</v>
      </c>
      <c r="H19" s="8" t="str">
        <f>VLOOKUP(Roadmapa!$F19,'Implementacny plan ŽS 12'!$B:$L,11,FALSE)</f>
        <v>Q1/2026</v>
      </c>
      <c r="I19" s="8" t="str">
        <f>VLOOKUP(Roadmapa!$F19,'Implementacny plan ŽS 12'!$B:$L,5,FALSE)</f>
        <v>Nie</v>
      </c>
      <c r="J19" s="9" t="str">
        <f t="shared" si="0"/>
        <v/>
      </c>
      <c r="K19" s="9" t="str">
        <f t="shared" si="0"/>
        <v/>
      </c>
      <c r="L19" s="9" t="str">
        <f t="shared" si="0"/>
        <v/>
      </c>
      <c r="M19" s="9" t="str">
        <f t="shared" si="0"/>
        <v/>
      </c>
      <c r="N19" s="10" t="str">
        <f t="shared" si="0"/>
        <v>ŽS12_BP_09</v>
      </c>
    </row>
    <row r="20" spans="1:14" ht="31" x14ac:dyDescent="0.35">
      <c r="A20" s="72"/>
      <c r="B20" s="72"/>
      <c r="C20" s="6" t="s">
        <v>332</v>
      </c>
      <c r="D20" s="7" t="str">
        <f>VLOOKUP(Roadmapa!$F52,'Implementacny plan ŽS 12'!$B:$L,3,FALSE)</f>
        <v>ŽS12_01_Prijímanie do základnej školy</v>
      </c>
      <c r="E20" s="8" t="str">
        <f>VLOOKUP(Roadmapa!$F20,'Implementacny plan ŽS 12'!$B:$L,2,FALSE)</f>
        <v>MŠVVaM</v>
      </c>
      <c r="F20" s="36" t="s">
        <v>171</v>
      </c>
      <c r="G20" s="7" t="str">
        <f>VLOOKUP(Roadmapa!$F20,'Implementacny plan ŽS 12'!$B:$L,7,FALSE)</f>
        <v>Notifikácia druhého rodiča o možnosti zobrazenia prihlášky na ZŠ</v>
      </c>
      <c r="H20" s="8" t="str">
        <f>VLOOKUP(Roadmapa!$F20,'Implementacny plan ŽS 12'!$B:$L,11,FALSE)</f>
        <v>Q1/2026</v>
      </c>
      <c r="I20" s="8" t="str">
        <f>VLOOKUP(Roadmapa!$F20,'Implementacny plan ŽS 12'!$B:$L,5,FALSE)</f>
        <v>Nie</v>
      </c>
      <c r="J20" s="9" t="str">
        <f t="shared" si="0"/>
        <v/>
      </c>
      <c r="K20" s="9" t="str">
        <f t="shared" si="0"/>
        <v/>
      </c>
      <c r="L20" s="9" t="str">
        <f t="shared" si="0"/>
        <v/>
      </c>
      <c r="M20" s="9" t="str">
        <f t="shared" si="0"/>
        <v/>
      </c>
      <c r="N20" s="10" t="str">
        <f t="shared" si="0"/>
        <v>ŽS12_BP_37</v>
      </c>
    </row>
    <row r="21" spans="1:14" ht="31" x14ac:dyDescent="0.35">
      <c r="A21" s="72"/>
      <c r="B21" s="72"/>
      <c r="C21" s="6" t="s">
        <v>332</v>
      </c>
      <c r="D21" s="7" t="str">
        <f>VLOOKUP(Roadmapa!$F53,'Implementacny plan ŽS 12'!$B:$L,3,FALSE)</f>
        <v>ŽS12_01_Prijímanie do základnej školy</v>
      </c>
      <c r="E21" s="8" t="str">
        <f>VLOOKUP(Roadmapa!$F21,'Implementacny plan ŽS 12'!$B:$L,2,FALSE)</f>
        <v>MŠVVaM</v>
      </c>
      <c r="F21" s="36" t="s">
        <v>180</v>
      </c>
      <c r="G21" s="7" t="str">
        <f>VLOOKUP(Roadmapa!$F21,'Implementacny plan ŽS 12'!$B:$L,7,FALSE)</f>
        <v>E-mailová notifikácia rodiča/rodičov o zmene stavu žiadosti</v>
      </c>
      <c r="H21" s="8" t="str">
        <f>VLOOKUP(Roadmapa!$F21,'Implementacny plan ŽS 12'!$B:$L,11,FALSE)</f>
        <v>Q2/2025</v>
      </c>
      <c r="I21" s="8" t="str">
        <f>VLOOKUP(Roadmapa!$F21,'Implementacny plan ŽS 12'!$B:$L,5,FALSE)</f>
        <v>Áno</v>
      </c>
      <c r="J21" s="9" t="str">
        <f t="shared" si="0"/>
        <v/>
      </c>
      <c r="K21" s="10" t="str">
        <f t="shared" si="0"/>
        <v>ŽS12_BP_39</v>
      </c>
      <c r="L21" s="9" t="str">
        <f t="shared" si="0"/>
        <v/>
      </c>
      <c r="M21" s="9" t="str">
        <f t="shared" si="0"/>
        <v/>
      </c>
      <c r="N21" s="9" t="str">
        <f t="shared" si="0"/>
        <v/>
      </c>
    </row>
    <row r="22" spans="1:14" ht="31" x14ac:dyDescent="0.35">
      <c r="A22" s="72"/>
      <c r="B22" s="72"/>
      <c r="C22" s="6" t="s">
        <v>332</v>
      </c>
      <c r="D22" s="7" t="str">
        <f>VLOOKUP(Roadmapa!$F54,'Implementacny plan ŽS 12'!$B:$L,3,FALSE)</f>
        <v>ŽS12_01_Prijímanie do základnej školy</v>
      </c>
      <c r="E22" s="8" t="str">
        <f>VLOOKUP(Roadmapa!$F22,'Implementacny plan ŽS 12'!$B:$L,2,FALSE)</f>
        <v>MŠVVaM</v>
      </c>
      <c r="F22" s="36" t="s">
        <v>184</v>
      </c>
      <c r="G22" s="7" t="str">
        <f>VLOOKUP(Roadmapa!$F22,'Implementacny plan ŽS 12'!$B:$L,7,FALSE)</f>
        <v>Vytvorenie správ zo systému ePrihlášky rodičovi/rodičom o zmene stavu žiadosti</v>
      </c>
      <c r="H22" s="8" t="str">
        <f>VLOOKUP(Roadmapa!$F22,'Implementacny plan ŽS 12'!$B:$L,11,FALSE)</f>
        <v>Q2/2025</v>
      </c>
      <c r="I22" s="8" t="str">
        <f>VLOOKUP(Roadmapa!$F22,'Implementacny plan ŽS 12'!$B:$L,5,FALSE)</f>
        <v>Áno</v>
      </c>
      <c r="J22" s="9" t="str">
        <f t="shared" si="0"/>
        <v/>
      </c>
      <c r="K22" s="10" t="str">
        <f t="shared" si="0"/>
        <v>ŽS12_BP_40</v>
      </c>
      <c r="L22" s="9" t="str">
        <f t="shared" si="0"/>
        <v/>
      </c>
      <c r="M22" s="9" t="str">
        <f t="shared" si="0"/>
        <v/>
      </c>
      <c r="N22" s="9" t="str">
        <f t="shared" si="0"/>
        <v/>
      </c>
    </row>
    <row r="23" spans="1:14" x14ac:dyDescent="0.35">
      <c r="A23" s="72"/>
      <c r="B23" s="72"/>
      <c r="C23" s="6" t="s">
        <v>331</v>
      </c>
      <c r="D23" s="7" t="str">
        <f>VLOOKUP(Roadmapa!$F55,'Implementacny plan ŽS 12'!$B:$L,3,FALSE)</f>
        <v>ŽS12_Prierezové</v>
      </c>
      <c r="E23" s="8" t="str">
        <f>VLOOKUP(Roadmapa!$F23,'Implementacny plan ŽS 12'!$B:$L,2,FALSE)</f>
        <v>MŠVVaM</v>
      </c>
      <c r="F23" s="36" t="s">
        <v>188</v>
      </c>
      <c r="G23" s="7" t="str">
        <f>VLOOKUP(Roadmapa!$F23,'Implementacny plan ŽS 12'!$B:$L,7,FALSE)</f>
        <v>Notifikácia druhého rodiča o potrebe potvrdiť  odvolanie voči rozhodnutiu</v>
      </c>
      <c r="H23" s="8" t="str">
        <f>VLOOKUP(Roadmapa!$F23,'Implementacny plan ŽS 12'!$B:$L,11,FALSE)</f>
        <v>Q1/2026</v>
      </c>
      <c r="I23" s="8" t="str">
        <f>VLOOKUP(Roadmapa!$F23,'Implementacny plan ŽS 12'!$B:$L,5,FALSE)</f>
        <v>Nie</v>
      </c>
      <c r="J23" s="9" t="str">
        <f t="shared" si="0"/>
        <v/>
      </c>
      <c r="K23" s="9" t="str">
        <f t="shared" si="0"/>
        <v/>
      </c>
      <c r="L23" s="9" t="str">
        <f t="shared" si="0"/>
        <v/>
      </c>
      <c r="M23" s="9" t="str">
        <f t="shared" si="0"/>
        <v/>
      </c>
      <c r="N23" s="10" t="str">
        <f t="shared" si="0"/>
        <v>ŽS12_BP_45</v>
      </c>
    </row>
    <row r="24" spans="1:14" x14ac:dyDescent="0.35">
      <c r="A24" s="72"/>
      <c r="B24" s="72"/>
      <c r="C24" s="6" t="s">
        <v>331</v>
      </c>
      <c r="D24" s="7" t="str">
        <f>VLOOKUP(Roadmapa!$F56,'Implementacny plan ŽS 12'!$B:$L,3,FALSE)</f>
        <v>ŽS12_Prierezové</v>
      </c>
      <c r="E24" s="8" t="str">
        <f>VLOOKUP(Roadmapa!$F24,'Implementacny plan ŽS 12'!$B:$L,2,FALSE)</f>
        <v>MŠVVaM</v>
      </c>
      <c r="F24" s="36" t="s">
        <v>195</v>
      </c>
      <c r="G24" s="7" t="str">
        <f>VLOOKUP(Roadmapa!$F24,'Implementacny plan ŽS 12'!$B:$L,7,FALSE)</f>
        <v xml:space="preserve">Doručenie rozhodnutia rodičovi/rodičom o neprijatí dieťaťa na školu </v>
      </c>
      <c r="H24" s="8" t="str">
        <f>VLOOKUP(Roadmapa!$F24,'Implementacny plan ŽS 12'!$B:$L,11,FALSE)</f>
        <v>Q1/2026</v>
      </c>
      <c r="I24" s="8" t="str">
        <f>VLOOKUP(Roadmapa!$F24,'Implementacny plan ŽS 12'!$B:$L,5,FALSE)</f>
        <v>Nie</v>
      </c>
      <c r="J24" s="9" t="str">
        <f t="shared" si="0"/>
        <v/>
      </c>
      <c r="K24" s="9" t="str">
        <f t="shared" si="0"/>
        <v/>
      </c>
      <c r="L24" s="9" t="str">
        <f t="shared" si="0"/>
        <v/>
      </c>
      <c r="M24" s="9" t="str">
        <f t="shared" si="0"/>
        <v/>
      </c>
      <c r="N24" s="10" t="str">
        <f t="shared" si="0"/>
        <v>ŽS12_BP_47</v>
      </c>
    </row>
    <row r="25" spans="1:14" x14ac:dyDescent="0.35">
      <c r="A25" s="72"/>
      <c r="B25" s="72"/>
      <c r="C25" s="6" t="s">
        <v>332</v>
      </c>
      <c r="D25" s="7" t="str">
        <f>VLOOKUP(Roadmapa!$F57,'Implementacny plan ŽS 12'!$B:$L,3,FALSE)</f>
        <v>ŽS12_Prierezové</v>
      </c>
      <c r="E25" s="8" t="str">
        <f>VLOOKUP(Roadmapa!$F25,'Implementacny plan ŽS 12'!$B:$L,2,FALSE)</f>
        <v>MŠVVaM</v>
      </c>
      <c r="F25" s="26" t="s">
        <v>306</v>
      </c>
      <c r="G25" s="7" t="str">
        <f>VLOOKUP(Roadmapa!$F25,'Implementacny plan ŽS 12'!$B:$L,7,FALSE)</f>
        <v>Rozširenie API (ŠIS notifikácie)</v>
      </c>
      <c r="H25" s="8" t="str">
        <f>VLOOKUP(Roadmapa!$F25,'Implementacny plan ŽS 12'!$B:$L,11,FALSE)</f>
        <v>Q1/2026</v>
      </c>
      <c r="I25" s="8" t="str">
        <f>VLOOKUP(Roadmapa!$F25,'Implementacny plan ŽS 12'!$B:$L,5,FALSE)</f>
        <v>Nie</v>
      </c>
      <c r="J25" s="9" t="str">
        <f t="shared" si="0"/>
        <v/>
      </c>
      <c r="K25" s="9" t="str">
        <f t="shared" si="0"/>
        <v/>
      </c>
      <c r="L25" s="9" t="str">
        <f t="shared" si="0"/>
        <v/>
      </c>
      <c r="M25" s="9" t="str">
        <f t="shared" si="0"/>
        <v/>
      </c>
      <c r="N25" s="10" t="str">
        <f t="shared" si="0"/>
        <v>ŽS12_BP_87</v>
      </c>
    </row>
    <row r="26" spans="1:14" x14ac:dyDescent="0.35">
      <c r="A26" s="72"/>
      <c r="B26" s="73"/>
      <c r="C26" s="6" t="s">
        <v>331</v>
      </c>
      <c r="D26" s="7" t="str">
        <f>VLOOKUP(Roadmapa!$F58,'Implementacny plan ŽS 12'!$B:$L,3,FALSE)</f>
        <v>ŽS12_Prierezové</v>
      </c>
      <c r="E26" s="8" t="str">
        <f>VLOOKUP(Roadmapa!$F26,'Implementacny plan ŽS 12'!$B:$L,2,FALSE)</f>
        <v>MŠVVaM</v>
      </c>
      <c r="F26" s="36" t="s">
        <v>199</v>
      </c>
      <c r="G26" s="7" t="str">
        <f>VLOOKUP(Roadmapa!$F26,'Implementacny plan ŽS 12'!$B:$L,7,FALSE)</f>
        <v>Zasielanie správ zo Systém ePrihlášky rodičovi/rodičom o zmene stavu pri odvolaní</v>
      </c>
      <c r="H26" s="8" t="str">
        <f>VLOOKUP(Roadmapa!$F26,'Implementacny plan ŽS 12'!$B:$L,11,FALSE)</f>
        <v>Q1/2026</v>
      </c>
      <c r="I26" s="8" t="str">
        <f>VLOOKUP(Roadmapa!$F26,'Implementacny plan ŽS 12'!$B:$L,5,FALSE)</f>
        <v>Nie</v>
      </c>
      <c r="J26" s="9" t="str">
        <f t="shared" si="0"/>
        <v/>
      </c>
      <c r="K26" s="9" t="str">
        <f t="shared" si="0"/>
        <v/>
      </c>
      <c r="L26" s="9" t="str">
        <f t="shared" si="0"/>
        <v/>
      </c>
      <c r="M26" s="9" t="str">
        <f t="shared" si="0"/>
        <v/>
      </c>
      <c r="N26" s="10" t="str">
        <f t="shared" si="0"/>
        <v>ŽS12_BP_48</v>
      </c>
    </row>
    <row r="27" spans="1:14" x14ac:dyDescent="0.35">
      <c r="A27" s="72"/>
      <c r="B27" s="71" t="s">
        <v>335</v>
      </c>
      <c r="C27" s="6" t="s">
        <v>332</v>
      </c>
      <c r="D27" s="7" t="str">
        <f>VLOOKUP(Roadmapa!$F59,'Implementacny plan ŽS 12'!$B:$L,3,FALSE)</f>
        <v>ŽS12_Prierezové</v>
      </c>
      <c r="E27" s="8" t="str">
        <f>VLOOKUP(Roadmapa!$F27,'Implementacny plan ŽS 12'!$B:$L,2,FALSE)</f>
        <v>MŠVVaM</v>
      </c>
      <c r="F27" s="36" t="s">
        <v>144</v>
      </c>
      <c r="G27" s="7" t="str">
        <f>VLOOKUP(Roadmapa!$F27,'Implementacny plan ŽS 12'!$B:$L,7,FALSE)</f>
        <v>Priloženie povinných príloh</v>
      </c>
      <c r="H27" s="8" t="str">
        <f>VLOOKUP(Roadmapa!$F27,'Implementacny plan ŽS 12'!$B:$L,11,FALSE)</f>
        <v>Q2/2025</v>
      </c>
      <c r="I27" s="8" t="str">
        <f>VLOOKUP(Roadmapa!$F27,'Implementacny plan ŽS 12'!$B:$L,5,FALSE)</f>
        <v>Áno</v>
      </c>
      <c r="J27" s="9" t="str">
        <f t="shared" si="0"/>
        <v/>
      </c>
      <c r="K27" s="10" t="str">
        <f t="shared" si="0"/>
        <v>ŽS12_BP_26</v>
      </c>
      <c r="L27" s="9" t="str">
        <f t="shared" si="0"/>
        <v/>
      </c>
      <c r="M27" s="9" t="str">
        <f t="shared" si="0"/>
        <v/>
      </c>
      <c r="N27" s="9" t="str">
        <f t="shared" si="0"/>
        <v/>
      </c>
    </row>
    <row r="28" spans="1:14" x14ac:dyDescent="0.35">
      <c r="A28" s="72"/>
      <c r="B28" s="72"/>
      <c r="C28" s="6" t="s">
        <v>332</v>
      </c>
      <c r="D28" s="7" t="str">
        <f>VLOOKUP(Roadmapa!$F60,'Implementacny plan ŽS 12'!$B:$L,3,FALSE)</f>
        <v>ŽS12_Prierezové</v>
      </c>
      <c r="E28" s="8" t="str">
        <f>VLOOKUP(Roadmapa!$F28,'Implementacny plan ŽS 12'!$B:$L,2,FALSE)</f>
        <v>MŠVVaM</v>
      </c>
      <c r="F28" s="36" t="s">
        <v>156</v>
      </c>
      <c r="G28" s="7" t="str">
        <f>VLOOKUP(Roadmapa!$F28,'Implementacny plan ŽS 12'!$B:$L,7,FALSE)</f>
        <v>Riadenie prístupov</v>
      </c>
      <c r="H28" s="8" t="str">
        <f>VLOOKUP(Roadmapa!$F28,'Implementacny plan ŽS 12'!$B:$L,11,FALSE)</f>
        <v>Q2/2025</v>
      </c>
      <c r="I28" s="8" t="str">
        <f>VLOOKUP(Roadmapa!$F28,'Implementacny plan ŽS 12'!$B:$L,5,FALSE)</f>
        <v>Áno</v>
      </c>
      <c r="J28" s="9" t="str">
        <f t="shared" si="0"/>
        <v/>
      </c>
      <c r="K28" s="10" t="str">
        <f t="shared" si="0"/>
        <v>ŽS12_BP_30</v>
      </c>
      <c r="L28" s="9" t="str">
        <f t="shared" si="0"/>
        <v/>
      </c>
      <c r="M28" s="9" t="str">
        <f t="shared" si="0"/>
        <v/>
      </c>
      <c r="N28" s="9" t="str">
        <f t="shared" si="0"/>
        <v/>
      </c>
    </row>
    <row r="29" spans="1:14" ht="31" x14ac:dyDescent="0.35">
      <c r="A29" s="72"/>
      <c r="B29" s="72"/>
      <c r="C29" s="6" t="s">
        <v>332</v>
      </c>
      <c r="D29" s="7" t="str">
        <f>VLOOKUP(Roadmapa!$F61,'Implementacny plan ŽS 12'!$B:$L,3,FALSE)</f>
        <v>ŽS12_Prierezové</v>
      </c>
      <c r="E29" s="8" t="str">
        <f>VLOOKUP(Roadmapa!$F29,'Implementacny plan ŽS 12'!$B:$L,2,FALSE)</f>
        <v>MŠVVaM</v>
      </c>
      <c r="F29" s="36" t="s">
        <v>163</v>
      </c>
      <c r="G29" s="7" t="str">
        <f>VLOOKUP(Roadmapa!$F29,'Implementacny plan ŽS 12'!$B:$L,7,FALSE)</f>
        <v>Overenie alebo vyplnenie údajov o dieťati pomocou integrácie Systému ePrihlášky na RIS integrovaný s Registrom fyzických osôb (RFO)</v>
      </c>
      <c r="H29" s="8" t="str">
        <f>VLOOKUP(Roadmapa!$F29,'Implementacny plan ŽS 12'!$B:$L,11,FALSE)</f>
        <v>Q2/2025</v>
      </c>
      <c r="I29" s="8" t="str">
        <f>VLOOKUP(Roadmapa!$F29,'Implementacny plan ŽS 12'!$B:$L,5,FALSE)</f>
        <v>Áno</v>
      </c>
      <c r="J29" s="9" t="str">
        <f t="shared" si="0"/>
        <v/>
      </c>
      <c r="K29" s="10" t="str">
        <f t="shared" si="0"/>
        <v>ŽS12_BP_31</v>
      </c>
      <c r="L29" s="9" t="str">
        <f t="shared" si="0"/>
        <v/>
      </c>
      <c r="M29" s="9" t="str">
        <f t="shared" si="0"/>
        <v/>
      </c>
      <c r="N29" s="9" t="str">
        <f t="shared" si="0"/>
        <v/>
      </c>
    </row>
    <row r="30" spans="1:14" ht="31" x14ac:dyDescent="0.35">
      <c r="A30" s="72"/>
      <c r="B30" s="72"/>
      <c r="C30" s="6" t="s">
        <v>332</v>
      </c>
      <c r="D30" s="7" t="str">
        <f>VLOOKUP(Roadmapa!$F34,'Implementacny plan ŽS 12'!$B:$L,3,FALSE)</f>
        <v>ŽS12_01_Prijímanie do základnej školy</v>
      </c>
      <c r="E30" s="8" t="str">
        <f>VLOOKUP(Roadmapa!$F30,'Implementacny plan ŽS 12'!$B:$L,2,FALSE)</f>
        <v>MŠVVaM</v>
      </c>
      <c r="F30" s="36" t="s">
        <v>167</v>
      </c>
      <c r="G30" s="7" t="str">
        <f>VLOOKUP(Roadmapa!$F30,'Implementacny plan ŽS 12'!$B:$L,7,FALSE)</f>
        <v>Možnosť výberu škôl z aktuálneho zoznamu v sieti škôl</v>
      </c>
      <c r="H30" s="8" t="str">
        <f>VLOOKUP(Roadmapa!$F30,'Implementacny plan ŽS 12'!$B:$L,11,FALSE)</f>
        <v>Q2/2025</v>
      </c>
      <c r="I30" s="8" t="str">
        <f>VLOOKUP(Roadmapa!$F30,'Implementacny plan ŽS 12'!$B:$L,5,FALSE)</f>
        <v>Áno</v>
      </c>
      <c r="J30" s="9" t="str">
        <f t="shared" si="0"/>
        <v/>
      </c>
      <c r="K30" s="10" t="str">
        <f t="shared" si="0"/>
        <v>ŽS12_BP_33</v>
      </c>
      <c r="L30" s="9" t="str">
        <f t="shared" si="0"/>
        <v/>
      </c>
      <c r="M30" s="9" t="str">
        <f t="shared" si="0"/>
        <v/>
      </c>
      <c r="N30" s="9" t="str">
        <f t="shared" si="0"/>
        <v/>
      </c>
    </row>
    <row r="31" spans="1:14" ht="46.5" x14ac:dyDescent="0.35">
      <c r="A31" s="72"/>
      <c r="B31" s="72"/>
      <c r="C31" s="6" t="s">
        <v>332</v>
      </c>
      <c r="D31" s="7" t="str">
        <f>VLOOKUP(Roadmapa!$F35,'Implementacny plan ŽS 12'!$B:$L,3,FALSE)</f>
        <v>ŽS12_02_Doručenie lekárskeho potvrdenia základnej škole</v>
      </c>
      <c r="E31" s="8" t="str">
        <f>VLOOKUP(Roadmapa!$F31,'Implementacny plan ŽS 12'!$B:$L,2,FALSE)</f>
        <v>MŠVVaM</v>
      </c>
      <c r="F31" s="36" t="s">
        <v>175</v>
      </c>
      <c r="G31" s="7" t="str">
        <f>VLOOKUP(Roadmapa!$F31,'Implementacny plan ŽS 12'!$B:$L,7,FALSE)</f>
        <v>Zobrazenie vyplnenej prihlášky do ZŠ druhému rodičovi</v>
      </c>
      <c r="H31" s="8" t="str">
        <f>VLOOKUP(Roadmapa!$F31,'Implementacny plan ŽS 12'!$B:$L,11,FALSE)</f>
        <v>Q1/2026</v>
      </c>
      <c r="I31" s="8" t="str">
        <f>VLOOKUP(Roadmapa!$F31,'Implementacny plan ŽS 12'!$B:$L,5,FALSE)</f>
        <v>Nie</v>
      </c>
      <c r="J31" s="9" t="str">
        <f t="shared" si="0"/>
        <v/>
      </c>
      <c r="K31" s="9" t="str">
        <f t="shared" si="0"/>
        <v/>
      </c>
      <c r="L31" s="9" t="str">
        <f t="shared" si="0"/>
        <v/>
      </c>
      <c r="M31" s="9" t="str">
        <f t="shared" si="0"/>
        <v/>
      </c>
      <c r="N31" s="10" t="str">
        <f t="shared" si="0"/>
        <v>ŽS12_BP_38</v>
      </c>
    </row>
    <row r="32" spans="1:14" ht="46.5" x14ac:dyDescent="0.35">
      <c r="A32" s="72"/>
      <c r="B32" s="72"/>
      <c r="C32" s="6" t="s">
        <v>331</v>
      </c>
      <c r="D32" s="7" t="str">
        <f>VLOOKUP(Roadmapa!$F36,'Implementacny plan ŽS 12'!$B:$L,3,FALSE)</f>
        <v>ŽS12_02_Doručenie lekárskeho potvrdenia základnej škole</v>
      </c>
      <c r="E32" s="8" t="str">
        <f>VLOOKUP(Roadmapa!$F32,'Implementacny plan ŽS 12'!$B:$L,2,FALSE)</f>
        <v>MŠVVaM</v>
      </c>
      <c r="F32" s="36" t="s">
        <v>191</v>
      </c>
      <c r="G32" s="7" t="str">
        <f>VLOOKUP(Roadmapa!$F32,'Implementacny plan ŽS 12'!$B:$L,7,FALSE)</f>
        <v>Zobrazenie vyplneného odvolania do ZŠ druhému rodičovi</v>
      </c>
      <c r="H32" s="8" t="str">
        <f>VLOOKUP(Roadmapa!$F32,'Implementacny plan ŽS 12'!$B:$L,11,FALSE)</f>
        <v>Q1/2026</v>
      </c>
      <c r="I32" s="8" t="str">
        <f>VLOOKUP(Roadmapa!$F32,'Implementacny plan ŽS 12'!$B:$L,5,FALSE)</f>
        <v>Nie</v>
      </c>
      <c r="J32" s="9" t="str">
        <f t="shared" si="0"/>
        <v/>
      </c>
      <c r="K32" s="9" t="str">
        <f t="shared" si="0"/>
        <v/>
      </c>
      <c r="L32" s="9" t="str">
        <f t="shared" si="0"/>
        <v/>
      </c>
      <c r="M32" s="9" t="str">
        <f t="shared" si="0"/>
        <v/>
      </c>
      <c r="N32" s="10" t="str">
        <f t="shared" si="0"/>
        <v>ŽS12_BP_46</v>
      </c>
    </row>
    <row r="33" spans="1:14" ht="46.5" x14ac:dyDescent="0.35">
      <c r="A33" s="72"/>
      <c r="B33" s="72"/>
      <c r="C33" s="6" t="s">
        <v>332</v>
      </c>
      <c r="D33" s="7" t="str">
        <f>VLOOKUP(Roadmapa!$F37,'Implementacny plan ŽS 12'!$B:$L,3,FALSE)</f>
        <v>ŽS12_02_Doručenie lekárskeho potvrdenia základnej škole</v>
      </c>
      <c r="E33" s="8" t="str">
        <f>VLOOKUP(Roadmapa!$F33,'Implementacny plan ŽS 12'!$B:$L,2,FALSE)</f>
        <v>MŠVVaM</v>
      </c>
      <c r="F33" s="33" t="s">
        <v>310</v>
      </c>
      <c r="G33" s="7" t="str">
        <f>VLOOKUP(Roadmapa!$F33,'Implementacny plan ŽS 12'!$B:$L,7,FALSE)</f>
        <v>Rozšírenie API (registratúra)</v>
      </c>
      <c r="H33" s="8" t="str">
        <f>VLOOKUP(Roadmapa!$F33,'Implementacny plan ŽS 12'!$B:$L,11,FALSE)</f>
        <v>Q1/2026</v>
      </c>
      <c r="I33" s="8" t="str">
        <f>VLOOKUP(Roadmapa!$F33,'Implementacny plan ŽS 12'!$B:$L,5,FALSE)</f>
        <v>Nie</v>
      </c>
      <c r="J33" s="9" t="str">
        <f t="shared" si="0"/>
        <v/>
      </c>
      <c r="K33" s="9" t="str">
        <f t="shared" si="0"/>
        <v/>
      </c>
      <c r="L33" s="9" t="str">
        <f t="shared" si="0"/>
        <v/>
      </c>
      <c r="M33" s="9" t="str">
        <f t="shared" si="0"/>
        <v/>
      </c>
      <c r="N33" s="10" t="str">
        <f t="shared" si="0"/>
        <v>ŽS12_BP_88</v>
      </c>
    </row>
    <row r="34" spans="1:14" ht="46.5" x14ac:dyDescent="0.35">
      <c r="A34" s="72"/>
      <c r="B34" s="73"/>
      <c r="C34" s="6" t="s">
        <v>332</v>
      </c>
      <c r="D34" s="7" t="str">
        <f>VLOOKUP(Roadmapa!$F38,'Implementacny plan ŽS 12'!$B:$L,3,FALSE)</f>
        <v>ŽS12_02_Doručenie lekárskeho potvrdenia základnej škole</v>
      </c>
      <c r="E34" s="8" t="str">
        <f>VLOOKUP(Roadmapa!$F34,'Implementacny plan ŽS 12'!$B:$L,2,FALSE)</f>
        <v>MŠVVaM</v>
      </c>
      <c r="F34" s="36" t="s">
        <v>265</v>
      </c>
      <c r="G34" s="7" t="str">
        <f>VLOOKUP(Roadmapa!$F34,'Implementacny plan ŽS 12'!$B:$L,7,FALSE)</f>
        <v>Kontrola duplicitných prihlášok do ZŠ</v>
      </c>
      <c r="H34" s="8" t="str">
        <f>VLOOKUP(Roadmapa!$F34,'Implementacny plan ŽS 12'!$B:$L,11,FALSE)</f>
        <v>Q2/2025</v>
      </c>
      <c r="I34" s="8" t="str">
        <f>VLOOKUP(Roadmapa!$F34,'Implementacny plan ŽS 12'!$B:$L,5,FALSE)</f>
        <v>Áno</v>
      </c>
      <c r="J34" s="9" t="str">
        <f t="shared" si="0"/>
        <v/>
      </c>
      <c r="K34" s="10" t="str">
        <f t="shared" si="0"/>
        <v>ŽS12_BP_66</v>
      </c>
      <c r="L34" s="9" t="str">
        <f t="shared" si="0"/>
        <v/>
      </c>
      <c r="M34" s="9" t="str">
        <f t="shared" si="0"/>
        <v/>
      </c>
      <c r="N34" s="9" t="str">
        <f t="shared" si="0"/>
        <v/>
      </c>
    </row>
    <row r="35" spans="1:14" ht="31" x14ac:dyDescent="0.35">
      <c r="A35" s="72"/>
      <c r="B35" s="71" t="s">
        <v>336</v>
      </c>
      <c r="C35" s="6" t="s">
        <v>331</v>
      </c>
      <c r="D35" s="7" t="str">
        <f>VLOOKUP(Roadmapa!$F39,'Implementacny plan ŽS 12'!$B:$L,3,FALSE)</f>
        <v>ŽS12_01_Prijímanie do základnej školy</v>
      </c>
      <c r="E35" s="8" t="str">
        <f>VLOOKUP(Roadmapa!$F35,'Implementacny plan ŽS 12'!$B:$L,2,FALSE)</f>
        <v>NCZI</v>
      </c>
      <c r="F35" s="36" t="s">
        <v>17</v>
      </c>
      <c r="G35" s="7" t="str">
        <f>VLOOKUP(Roadmapa!$F35,'Implementacny plan ŽS 12'!$B:$L,7,FALSE)</f>
        <v>Výmena dát medzi NCZI a IS MŠVVaM
(od NCZI do MŠVVaM)</v>
      </c>
      <c r="H35" s="8" t="str">
        <f>VLOOKUP(Roadmapa!$F35,'Implementacny plan ŽS 12'!$B:$L,11,FALSE)</f>
        <v>Q1/2026</v>
      </c>
      <c r="I35" s="8" t="str">
        <f>VLOOKUP(Roadmapa!$F35,'Implementacny plan ŽS 12'!$B:$L,5,FALSE)</f>
        <v>Nie</v>
      </c>
      <c r="J35" s="9" t="str">
        <f t="shared" ref="J35:N61" si="1">IF(SUBSTITUTE($H35,"/","")=SUBSTITUTE(J$1,"/",""),$F35,"")</f>
        <v/>
      </c>
      <c r="K35" s="9" t="str">
        <f t="shared" si="1"/>
        <v/>
      </c>
      <c r="L35" s="9" t="str">
        <f t="shared" si="1"/>
        <v/>
      </c>
      <c r="M35" s="9" t="str">
        <f t="shared" si="1"/>
        <v/>
      </c>
      <c r="N35" s="10" t="str">
        <f t="shared" si="1"/>
        <v>N/A_12_01</v>
      </c>
    </row>
    <row r="36" spans="1:14" ht="31" x14ac:dyDescent="0.35">
      <c r="A36" s="72"/>
      <c r="B36" s="72"/>
      <c r="C36" s="6" t="s">
        <v>331</v>
      </c>
      <c r="D36" s="7" t="str">
        <f>VLOOKUP(Roadmapa!$F40,'Implementacny plan ŽS 12'!$B:$L,3,FALSE)</f>
        <v>ŽS12_01_Prijímanie do základnej školy</v>
      </c>
      <c r="E36" s="8" t="str">
        <f>VLOOKUP(Roadmapa!$F36,'Implementacny plan ŽS 12'!$B:$L,2,FALSE)</f>
        <v>NCZI</v>
      </c>
      <c r="F36" s="36" t="s">
        <v>28</v>
      </c>
      <c r="G36" s="7" t="str">
        <f>VLOOKUP(Roadmapa!$F36,'Implementacny plan ŽS 12'!$B:$L,7,FALSE)</f>
        <v>Register detí, žiakov a poslucháčov</v>
      </c>
      <c r="H36" s="8" t="str">
        <f>VLOOKUP(Roadmapa!$F36,'Implementacny plan ŽS 12'!$B:$L,11,FALSE)</f>
        <v>Q1/2026</v>
      </c>
      <c r="I36" s="8" t="str">
        <f>VLOOKUP(Roadmapa!$F36,'Implementacny plan ŽS 12'!$B:$L,5,FALSE)</f>
        <v>Nie</v>
      </c>
      <c r="J36" s="9" t="str">
        <f t="shared" si="1"/>
        <v/>
      </c>
      <c r="K36" s="9" t="str">
        <f t="shared" si="1"/>
        <v/>
      </c>
      <c r="L36" s="9" t="str">
        <f t="shared" si="1"/>
        <v/>
      </c>
      <c r="M36" s="9" t="str">
        <f t="shared" si="1"/>
        <v/>
      </c>
      <c r="N36" s="10" t="str">
        <f t="shared" si="1"/>
        <v>N/A_12_02</v>
      </c>
    </row>
    <row r="37" spans="1:14" ht="46.5" x14ac:dyDescent="0.35">
      <c r="A37" s="72"/>
      <c r="B37" s="72"/>
      <c r="C37" s="6" t="s">
        <v>331</v>
      </c>
      <c r="D37" s="7" t="str">
        <f>VLOOKUP(Roadmapa!$F41,'Implementacny plan ŽS 12'!$B:$L,3,FALSE)</f>
        <v>ŽS12_02_Doručenie lekárskeho potvrdenia základnej škole</v>
      </c>
      <c r="E37" s="8" t="str">
        <f>VLOOKUP(Roadmapa!$F37,'Implementacny plan ŽS 12'!$B:$L,2,FALSE)</f>
        <v>NCZI</v>
      </c>
      <c r="F37" s="36" t="s">
        <v>38</v>
      </c>
      <c r="G37" s="7" t="str">
        <f>VLOOKUP(Roadmapa!$F37,'Implementacny plan ŽS 12'!$B:$L,7,FALSE)</f>
        <v>Výmena dát medzi NCZI a IS MŠVVaV  
(od NCZI do MŠVVaM)</v>
      </c>
      <c r="H37" s="8" t="str">
        <f>VLOOKUP(Roadmapa!$F37,'Implementacny plan ŽS 12'!$B:$L,11,FALSE)</f>
        <v>Q1/2026</v>
      </c>
      <c r="I37" s="8" t="str">
        <f>VLOOKUP(Roadmapa!$F37,'Implementacny plan ŽS 12'!$B:$L,5,FALSE)</f>
        <v>Nie</v>
      </c>
      <c r="J37" s="9" t="str">
        <f t="shared" si="1"/>
        <v/>
      </c>
      <c r="K37" s="9" t="str">
        <f t="shared" si="1"/>
        <v/>
      </c>
      <c r="L37" s="9" t="str">
        <f t="shared" si="1"/>
        <v/>
      </c>
      <c r="M37" s="9" t="str">
        <f t="shared" si="1"/>
        <v/>
      </c>
      <c r="N37" s="10" t="str">
        <f t="shared" si="1"/>
        <v>N/A_12_04</v>
      </c>
    </row>
    <row r="38" spans="1:14" ht="31" x14ac:dyDescent="0.35">
      <c r="A38" s="72"/>
      <c r="B38" s="72"/>
      <c r="C38" s="6" t="s">
        <v>331</v>
      </c>
      <c r="D38" s="7" t="str">
        <f>VLOOKUP(Roadmapa!$F42,'Implementacny plan ŽS 12'!$B:$L,3,FALSE)</f>
        <v>ŽS12_01_Prijímanie do základnej školy</v>
      </c>
      <c r="E38" s="8" t="str">
        <f>VLOOKUP(Roadmapa!$F38,'Implementacny plan ŽS 12'!$B:$L,2,FALSE)</f>
        <v>NCZI</v>
      </c>
      <c r="F38" s="36" t="s">
        <v>43</v>
      </c>
      <c r="G38" s="7" t="str">
        <f>VLOOKUP(Roadmapa!$F38,'Implementacny plan ŽS 12'!$B:$L,7,FALSE)</f>
        <v>Integrácia na register/evidenciu prihlášok.</v>
      </c>
      <c r="H38" s="8" t="str">
        <f>VLOOKUP(Roadmapa!$F38,'Implementacny plan ŽS 12'!$B:$L,11,FALSE)</f>
        <v>Q1/2026</v>
      </c>
      <c r="I38" s="8" t="str">
        <f>VLOOKUP(Roadmapa!$F38,'Implementacny plan ŽS 12'!$B:$L,5,FALSE)</f>
        <v>Nie</v>
      </c>
      <c r="J38" s="9" t="str">
        <f t="shared" si="1"/>
        <v/>
      </c>
      <c r="K38" s="9" t="str">
        <f t="shared" si="1"/>
        <v/>
      </c>
      <c r="L38" s="9" t="str">
        <f t="shared" si="1"/>
        <v/>
      </c>
      <c r="M38" s="9" t="str">
        <f t="shared" si="1"/>
        <v/>
      </c>
      <c r="N38" s="10" t="str">
        <f t="shared" si="1"/>
        <v>N/A_12_05</v>
      </c>
    </row>
    <row r="39" spans="1:14" ht="31" x14ac:dyDescent="0.35">
      <c r="A39" s="72"/>
      <c r="B39" s="72"/>
      <c r="C39" s="6" t="s">
        <v>332</v>
      </c>
      <c r="D39" s="7" t="str">
        <f>VLOOKUP(Roadmapa!$F43,'Implementacny plan ŽS 12'!$B:$L,3,FALSE)</f>
        <v>ŽS12_01_Prijímanie do základnej školy</v>
      </c>
      <c r="E39" s="8" t="str">
        <f>VLOOKUP(Roadmapa!$F39,'Implementacny plan ŽS 12'!$B:$L,2,FALSE)</f>
        <v>MŠVVaM</v>
      </c>
      <c r="F39" s="26" t="s">
        <v>298</v>
      </c>
      <c r="G39" s="7" t="str">
        <f>VLOOKUP(Roadmapa!$F39,'Implementacny plan ŽS 12'!$B:$L,7,FALSE)</f>
        <v>Rozširenie API (ŠIS prihlášky)</v>
      </c>
      <c r="H39" s="8" t="str">
        <f>VLOOKUP(Roadmapa!$F39,'Implementacny plan ŽS 12'!$B:$L,11,FALSE)</f>
        <v>Q1/2026</v>
      </c>
      <c r="I39" s="8" t="str">
        <f>VLOOKUP(Roadmapa!$F39,'Implementacny plan ŽS 12'!$B:$L,5,FALSE)</f>
        <v>Nie</v>
      </c>
      <c r="J39" s="9" t="str">
        <f t="shared" si="1"/>
        <v/>
      </c>
      <c r="K39" s="9" t="str">
        <f t="shared" si="1"/>
        <v/>
      </c>
      <c r="L39" s="9" t="str">
        <f t="shared" si="1"/>
        <v/>
      </c>
      <c r="M39" s="9" t="str">
        <f t="shared" si="1"/>
        <v/>
      </c>
      <c r="N39" s="10" t="str">
        <f t="shared" si="1"/>
        <v>ŽS12_BP_84</v>
      </c>
    </row>
    <row r="40" spans="1:14" x14ac:dyDescent="0.35">
      <c r="A40" s="72"/>
      <c r="B40" s="72"/>
      <c r="C40" s="6" t="s">
        <v>332</v>
      </c>
      <c r="D40" s="7" t="str">
        <f>VLOOKUP(Roadmapa!$F44,'Implementacny plan ŽS 12'!$B:$L,3,FALSE)</f>
        <v>ŽS12_Prierezové</v>
      </c>
      <c r="E40" s="8" t="str">
        <f>VLOOKUP(Roadmapa!$F40,'Implementacny plan ŽS 12'!$B:$L,2,FALSE)</f>
        <v>MŠVVaM</v>
      </c>
      <c r="F40" s="26" t="s">
        <v>302</v>
      </c>
      <c r="G40" s="7" t="str">
        <f>VLOOKUP(Roadmapa!$F40,'Implementacny plan ŽS 12'!$B:$L,7,FALSE)</f>
        <v>Rozširenie  API (ŠIS rozhodnutia)</v>
      </c>
      <c r="H40" s="8" t="str">
        <f>VLOOKUP(Roadmapa!$F40,'Implementacny plan ŽS 12'!$B:$L,11,FALSE)</f>
        <v>Q1/2026</v>
      </c>
      <c r="I40" s="8" t="str">
        <f>VLOOKUP(Roadmapa!$F40,'Implementacny plan ŽS 12'!$B:$L,5,FALSE)</f>
        <v>Nie</v>
      </c>
      <c r="J40" s="9" t="str">
        <f t="shared" si="1"/>
        <v/>
      </c>
      <c r="K40" s="9" t="str">
        <f t="shared" si="1"/>
        <v/>
      </c>
      <c r="L40" s="9" t="str">
        <f t="shared" si="1"/>
        <v/>
      </c>
      <c r="M40" s="9" t="str">
        <f t="shared" si="1"/>
        <v/>
      </c>
      <c r="N40" s="10" t="str">
        <f t="shared" si="1"/>
        <v>ŽS12_BP_85</v>
      </c>
    </row>
    <row r="41" spans="1:14" ht="31" x14ac:dyDescent="0.35">
      <c r="A41" s="73"/>
      <c r="B41" s="73"/>
      <c r="C41" s="6" t="s">
        <v>331</v>
      </c>
      <c r="D41" s="7" t="str">
        <f>VLOOKUP(Roadmapa!$F45,'Implementacny plan ŽS 12'!$B:$L,3,FALSE)</f>
        <v>ŽS12_01_Prijímanie do základnej školy</v>
      </c>
      <c r="E41" s="8" t="str">
        <f>VLOOKUP(Roadmapa!$F41,'Implementacny plan ŽS 12'!$B:$L,2,FALSE)</f>
        <v>MŠVVaM</v>
      </c>
      <c r="F41" s="36" t="s">
        <v>273</v>
      </c>
      <c r="G41" s="7" t="str">
        <f>VLOOKUP(Roadmapa!$F41,'Implementacny plan ŽS 12'!$B:$L,7,FALSE)</f>
        <v>Výmena dát medzi NCZI a IS MŠVVaM (od MŠVVaM do NCZI)</v>
      </c>
      <c r="H41" s="8" t="str">
        <f>VLOOKUP(Roadmapa!$F41,'Implementacny plan ŽS 12'!$B:$L,11,FALSE)</f>
        <v>Q1/2026</v>
      </c>
      <c r="I41" s="8" t="str">
        <f>VLOOKUP(Roadmapa!$F41,'Implementacny plan ŽS 12'!$B:$L,5,FALSE)</f>
        <v>Nie</v>
      </c>
      <c r="J41" s="9" t="str">
        <f t="shared" si="1"/>
        <v/>
      </c>
      <c r="K41" s="9" t="str">
        <f t="shared" si="1"/>
        <v/>
      </c>
      <c r="L41" s="9" t="str">
        <f t="shared" si="1"/>
        <v/>
      </c>
      <c r="M41" s="9" t="str">
        <f t="shared" si="1"/>
        <v/>
      </c>
      <c r="N41" s="10" t="str">
        <f t="shared" si="1"/>
        <v>ŽS12_BP_71</v>
      </c>
    </row>
    <row r="42" spans="1:14" ht="31" x14ac:dyDescent="0.35">
      <c r="A42" s="71" t="s">
        <v>337</v>
      </c>
      <c r="B42" s="71" t="s">
        <v>333</v>
      </c>
      <c r="C42" s="6" t="s">
        <v>331</v>
      </c>
      <c r="D42" s="7" t="str">
        <f>VLOOKUP(Roadmapa!$F46,'Implementacny plan ŽS 12'!$B:$L,3,FALSE)</f>
        <v>ŽS12_01_Prijímanie do základnej školy</v>
      </c>
      <c r="E42" s="8" t="str">
        <f>VLOOKUP(Roadmapa!$F42,'Implementacny plan ŽS 12'!$B:$L,2,FALSE)</f>
        <v>MŠVVaM</v>
      </c>
      <c r="F42" s="36" t="s">
        <v>113</v>
      </c>
      <c r="G42" s="7" t="str">
        <f>VLOOKUP(Roadmapa!$F42,'Implementacny plan ŽS 12'!$B:$L,7,FALSE)</f>
        <v>MŠVVaM získa údaje pre štatistické výkazy (napr. údaje o deťoch, kt. budú navštevovať ZŠ v budúcom školskom roku) z údajov zozbieraných z prihlášok do ZŠ</v>
      </c>
      <c r="H42" s="8" t="str">
        <f>VLOOKUP(Roadmapa!$F42,'Implementacny plan ŽS 12'!$B:$L,11,FALSE)</f>
        <v>Q1/2026</v>
      </c>
      <c r="I42" s="8" t="str">
        <f>VLOOKUP(Roadmapa!$F42,'Implementacny plan ŽS 12'!$B:$L,5,FALSE)</f>
        <v>Nie</v>
      </c>
      <c r="J42" s="9" t="str">
        <f t="shared" si="1"/>
        <v/>
      </c>
      <c r="K42" s="9" t="str">
        <f t="shared" si="1"/>
        <v/>
      </c>
      <c r="L42" s="9" t="str">
        <f t="shared" si="1"/>
        <v/>
      </c>
      <c r="M42" s="9" t="str">
        <f t="shared" si="1"/>
        <v/>
      </c>
      <c r="N42" s="10" t="str">
        <f t="shared" si="1"/>
        <v>ŽS12_BP_17</v>
      </c>
    </row>
    <row r="43" spans="1:14" ht="31" x14ac:dyDescent="0.35">
      <c r="A43" s="72"/>
      <c r="B43" s="73"/>
      <c r="C43" s="6" t="s">
        <v>331</v>
      </c>
      <c r="D43" s="7" t="str">
        <f>VLOOKUP(Roadmapa!$F47,'Implementacny plan ŽS 12'!$B:$L,3,FALSE)</f>
        <v>ŽS12_01_Prijímanie do základnej školy</v>
      </c>
      <c r="E43" s="8" t="str">
        <f>VLOOKUP(Roadmapa!$F43,'Implementacny plan ŽS 12'!$B:$L,2,FALSE)</f>
        <v>MŠVVaM</v>
      </c>
      <c r="F43" s="36" t="s">
        <v>228</v>
      </c>
      <c r="G43" s="7" t="str">
        <f>VLOOKUP(Roadmapa!$F43,'Implementacny plan ŽS 12'!$B:$L,7,FALSE)</f>
        <v>CMS pre správu obsahu školy</v>
      </c>
      <c r="H43" s="8" t="str">
        <f>VLOOKUP(Roadmapa!$F43,'Implementacny plan ŽS 12'!$B:$L,11,FALSE)</f>
        <v>Q1/2026</v>
      </c>
      <c r="I43" s="8" t="str">
        <f>VLOOKUP(Roadmapa!$F43,'Implementacny plan ŽS 12'!$B:$L,5,FALSE)</f>
        <v>Nie</v>
      </c>
      <c r="J43" s="9" t="str">
        <f t="shared" si="1"/>
        <v/>
      </c>
      <c r="K43" s="9" t="str">
        <f t="shared" si="1"/>
        <v/>
      </c>
      <c r="L43" s="9" t="str">
        <f t="shared" si="1"/>
        <v/>
      </c>
      <c r="M43" s="9" t="str">
        <f t="shared" si="1"/>
        <v/>
      </c>
      <c r="N43" s="10" t="str">
        <f t="shared" si="1"/>
        <v>ŽS12_BP_57</v>
      </c>
    </row>
    <row r="44" spans="1:14" ht="31" x14ac:dyDescent="0.35">
      <c r="A44" s="72"/>
      <c r="B44" s="12" t="s">
        <v>101</v>
      </c>
      <c r="C44" s="6" t="s">
        <v>331</v>
      </c>
      <c r="D44" s="7" t="str">
        <f>VLOOKUP(Roadmapa!$F48,'Implementacny plan ŽS 12'!$B:$L,3,FALSE)</f>
        <v>ŽS12_Prierezové</v>
      </c>
      <c r="E44" s="8" t="str">
        <f>VLOOKUP(Roadmapa!$F44,'Implementacny plan ŽS 12'!$B:$L,2,FALSE)</f>
        <v>MIRRI</v>
      </c>
      <c r="F44" s="36" t="s">
        <v>97</v>
      </c>
      <c r="G44" s="7" t="str">
        <f>VLOOKUP(Roadmapa!$F44,'Implementacny plan ŽS 12'!$B:$L,7,FALSE)</f>
        <v>Interaktívny sprievodca s personalizovanými návodmi</v>
      </c>
      <c r="H44" s="8" t="str">
        <f>VLOOKUP(Roadmapa!$F44,'Implementacny plan ŽS 12'!$B:$L,11,FALSE)</f>
        <v>Q4/2025</v>
      </c>
      <c r="I44" s="8" t="str">
        <f>VLOOKUP(Roadmapa!$F44,'Implementacny plan ŽS 12'!$B:$L,5,FALSE)</f>
        <v>Nie</v>
      </c>
      <c r="J44" s="9" t="str">
        <f t="shared" si="1"/>
        <v/>
      </c>
      <c r="K44" s="9" t="str">
        <f t="shared" si="1"/>
        <v/>
      </c>
      <c r="L44" s="9" t="str">
        <f t="shared" si="1"/>
        <v/>
      </c>
      <c r="M44" s="10" t="str">
        <f t="shared" si="1"/>
        <v>ŽS12_BP_12</v>
      </c>
      <c r="N44" s="9" t="str">
        <f t="shared" si="1"/>
        <v/>
      </c>
    </row>
    <row r="45" spans="1:14" ht="31" x14ac:dyDescent="0.35">
      <c r="A45" s="72"/>
      <c r="B45" s="12" t="s">
        <v>338</v>
      </c>
      <c r="C45" s="6" t="s">
        <v>331</v>
      </c>
      <c r="D45" s="7" t="str">
        <f>VLOOKUP(Roadmapa!$F49,'Implementacny plan ŽS 12'!$B:$L,3,FALSE)</f>
        <v>ŽS12_01_Prijímanie do základnej školy</v>
      </c>
      <c r="E45" s="8" t="str">
        <f>VLOOKUP(Roadmapa!$F45,'Implementacny plan ŽS 12'!$B:$L,2,FALSE)</f>
        <v>MŠVVaM</v>
      </c>
      <c r="F45" s="36" t="s">
        <v>268</v>
      </c>
      <c r="G45" s="7" t="str">
        <f>VLOOKUP(Roadmapa!$F45,'Implementacny plan ŽS 12'!$B:$L,7,FALSE)</f>
        <v>Tvorba formulárov v ID SK v aktuálne platnej verzii v čase štartu realizácie biznis požiadavky</v>
      </c>
      <c r="H45" s="8" t="str">
        <f>VLOOKUP(Roadmapa!$F45,'Implementacny plan ŽS 12'!$B:$L,11,FALSE)</f>
        <v>Q2/2025</v>
      </c>
      <c r="I45" s="8" t="str">
        <f>VLOOKUP(Roadmapa!$F45,'Implementacny plan ŽS 12'!$B:$L,5,FALSE)</f>
        <v>Áno</v>
      </c>
      <c r="J45" s="9" t="str">
        <f t="shared" si="1"/>
        <v/>
      </c>
      <c r="K45" s="10" t="str">
        <f t="shared" si="1"/>
        <v>ŽS12_BP_67</v>
      </c>
      <c r="L45" s="9" t="str">
        <f t="shared" si="1"/>
        <v/>
      </c>
      <c r="M45" s="9" t="str">
        <f t="shared" si="1"/>
        <v/>
      </c>
      <c r="N45" s="9" t="str">
        <f t="shared" si="1"/>
        <v/>
      </c>
    </row>
    <row r="46" spans="1:14" ht="31" x14ac:dyDescent="0.35">
      <c r="A46" s="72"/>
      <c r="B46" s="71" t="s">
        <v>339</v>
      </c>
      <c r="C46" s="6" t="s">
        <v>340</v>
      </c>
      <c r="D46" s="7" t="str">
        <f>VLOOKUP(Roadmapa!$F50,'Implementacny plan ŽS 12'!$B:$L,3,FALSE)</f>
        <v>ŽS12_01_Prijímanie do základnej školy</v>
      </c>
      <c r="E46" s="8" t="str">
        <f>VLOOKUP(Roadmapa!$F46,'Implementacny plan ŽS 12'!$B:$L,2,FALSE)</f>
        <v>MŠVVaM</v>
      </c>
      <c r="F46" s="36" t="s">
        <v>104</v>
      </c>
      <c r="G46" s="7" t="str">
        <f>VLOOKUP(Roadmapa!$F46,'Implementacny plan ŽS 12'!$B:$L,7,FALSE)</f>
        <v>Komplexný návod na riešenie životnej situácie a podanie prihlášky v systéme ePrihlášky</v>
      </c>
      <c r="H46" s="8" t="str">
        <f>VLOOKUP(Roadmapa!$F46,'Implementacny plan ŽS 12'!$B:$L,11,FALSE)</f>
        <v>Q2/2025</v>
      </c>
      <c r="I46" s="8" t="str">
        <f>VLOOKUP(Roadmapa!$F46,'Implementacny plan ŽS 12'!$B:$L,5,FALSE)</f>
        <v>Áno</v>
      </c>
      <c r="J46" s="9" t="str">
        <f t="shared" si="1"/>
        <v/>
      </c>
      <c r="K46" s="10" t="str">
        <f t="shared" si="1"/>
        <v>ŽS12_BP_14</v>
      </c>
      <c r="L46" s="9" t="str">
        <f t="shared" si="1"/>
        <v/>
      </c>
      <c r="M46" s="9" t="str">
        <f t="shared" si="1"/>
        <v/>
      </c>
      <c r="N46" s="9" t="str">
        <f t="shared" si="1"/>
        <v/>
      </c>
    </row>
    <row r="47" spans="1:14" ht="31" x14ac:dyDescent="0.35">
      <c r="A47" s="72"/>
      <c r="B47" s="73"/>
      <c r="C47" s="6" t="s">
        <v>340</v>
      </c>
      <c r="D47" s="7" t="str">
        <f>VLOOKUP(Roadmapa!$F51,'Implementacny plan ŽS 12'!$B:$L,3,FALSE)</f>
        <v>ŽS12_01_Prijímanie do základnej školy</v>
      </c>
      <c r="E47" s="8" t="str">
        <f>VLOOKUP(Roadmapa!$F47,'Implementacny plan ŽS 12'!$B:$L,2,FALSE)</f>
        <v>MŠVVaM</v>
      </c>
      <c r="F47" s="36" t="s">
        <v>149</v>
      </c>
      <c r="G47" s="7" t="str">
        <f>VLOOKUP(Roadmapa!$F47,'Implementacny plan ŽS 12'!$B:$L,7,FALSE)</f>
        <v>Komplexný návod na riešenie životnej situácie</v>
      </c>
      <c r="H47" s="8" t="str">
        <f>VLOOKUP(Roadmapa!$F47,'Implementacny plan ŽS 12'!$B:$L,11,FALSE)</f>
        <v>Q1/2025</v>
      </c>
      <c r="I47" s="8" t="str">
        <f>VLOOKUP(Roadmapa!$F47,'Implementacny plan ŽS 12'!$B:$L,5,FALSE)</f>
        <v>Áno</v>
      </c>
      <c r="J47" s="10" t="str">
        <f t="shared" si="1"/>
        <v>ŽS12_BP_29</v>
      </c>
      <c r="K47" s="9" t="str">
        <f t="shared" si="1"/>
        <v/>
      </c>
      <c r="L47" s="9" t="str">
        <f t="shared" si="1"/>
        <v/>
      </c>
      <c r="M47" s="9" t="str">
        <f t="shared" si="1"/>
        <v/>
      </c>
      <c r="N47" s="9" t="str">
        <f t="shared" si="1"/>
        <v/>
      </c>
    </row>
    <row r="48" spans="1:14" ht="31" x14ac:dyDescent="0.35">
      <c r="A48" s="72"/>
      <c r="B48" s="22" t="s">
        <v>235</v>
      </c>
      <c r="C48" s="6" t="s">
        <v>331</v>
      </c>
      <c r="D48" s="7" t="str">
        <f>VLOOKUP(Roadmapa!$F52,'Implementacny plan ŽS 12'!$B:$L,3,FALSE)</f>
        <v>ŽS12_01_Prijímanie do základnej školy</v>
      </c>
      <c r="E48" s="8" t="str">
        <f>VLOOKUP(Roadmapa!$F48,'Implementacny plan ŽS 12'!$B:$L,2,FALSE)</f>
        <v>MŠVVaM</v>
      </c>
      <c r="F48" s="36" t="s">
        <v>240</v>
      </c>
      <c r="G48" s="7" t="str">
        <f>VLOOKUP(Roadmapa!$F48,'Implementacny plan ŽS 12'!$B:$L,7,FALSE)</f>
        <v>Monitoring služieb</v>
      </c>
      <c r="H48" s="8" t="str">
        <f>VLOOKUP(Roadmapa!$F48,'Implementacny plan ŽS 12'!$B:$L,11,FALSE)</f>
        <v>Q2/2025</v>
      </c>
      <c r="I48" s="8" t="str">
        <f>VLOOKUP(Roadmapa!$F48,'Implementacny plan ŽS 12'!$B:$L,5,FALSE)</f>
        <v>Áno</v>
      </c>
      <c r="J48" s="9" t="str">
        <f t="shared" si="1"/>
        <v/>
      </c>
      <c r="K48" s="10" t="str">
        <f t="shared" si="1"/>
        <v>ŽS12_BP_59</v>
      </c>
      <c r="L48" s="9" t="str">
        <f t="shared" si="1"/>
        <v/>
      </c>
      <c r="M48" s="9" t="str">
        <f t="shared" si="1"/>
        <v/>
      </c>
      <c r="N48" s="9" t="str">
        <f t="shared" si="1"/>
        <v/>
      </c>
    </row>
    <row r="49" spans="1:14" ht="31" x14ac:dyDescent="0.35">
      <c r="A49" s="72"/>
      <c r="B49" s="12" t="s">
        <v>341</v>
      </c>
      <c r="C49" s="6" t="s">
        <v>331</v>
      </c>
      <c r="D49" s="7" t="str">
        <f>VLOOKUP(Roadmapa!$F53,'Implementacny plan ŽS 12'!$B:$L,3,FALSE)</f>
        <v>ŽS12_01_Prijímanie do základnej školy</v>
      </c>
      <c r="E49" s="8" t="str">
        <f>VLOOKUP(Roadmapa!$F49,'Implementacny plan ŽS 12'!$B:$L,2,FALSE)</f>
        <v>MŠVVaM</v>
      </c>
      <c r="F49" s="36" t="s">
        <v>129</v>
      </c>
      <c r="G49" s="7" t="str">
        <f>VLOOKUP(Roadmapa!$F49,'Implementacny plan ŽS 12'!$B:$L,7,FALSE)</f>
        <v>Systém ePrihlášky je dostupný vo viacerých jazykových mutáciách</v>
      </c>
      <c r="H49" s="8" t="str">
        <f>VLOOKUP(Roadmapa!$F49,'Implementacny plan ŽS 12'!$B:$L,11,FALSE)</f>
        <v>Q2/2025</v>
      </c>
      <c r="I49" s="8" t="str">
        <f>VLOOKUP(Roadmapa!$F49,'Implementacny plan ŽS 12'!$B:$L,5,FALSE)</f>
        <v>Nie</v>
      </c>
      <c r="J49" s="9" t="str">
        <f t="shared" si="1"/>
        <v/>
      </c>
      <c r="K49" s="10" t="str">
        <f t="shared" si="1"/>
        <v>ŽS12_BP_22</v>
      </c>
      <c r="L49" s="9" t="str">
        <f t="shared" si="1"/>
        <v/>
      </c>
      <c r="M49" s="9" t="str">
        <f t="shared" si="1"/>
        <v/>
      </c>
      <c r="N49" s="9" t="str">
        <f t="shared" si="1"/>
        <v/>
      </c>
    </row>
    <row r="50" spans="1:14" ht="31" x14ac:dyDescent="0.35">
      <c r="A50" s="72"/>
      <c r="B50" s="71" t="s">
        <v>342</v>
      </c>
      <c r="C50" s="6" t="s">
        <v>340</v>
      </c>
      <c r="D50" s="7" t="str">
        <f>VLOOKUP(Roadmapa!$F54,'Implementacny plan ŽS 12'!$B:$L,3,FALSE)</f>
        <v>ŽS12_01_Prijímanie do základnej školy</v>
      </c>
      <c r="E50" s="8" t="str">
        <f>VLOOKUP(Roadmapa!$F50,'Implementacny plan ŽS 12'!$B:$L,2,FALSE)</f>
        <v>DEUS</v>
      </c>
      <c r="F50" s="36" t="s">
        <v>52</v>
      </c>
      <c r="G50" s="7" t="str">
        <f>VLOOKUP(Roadmapa!$F50,'Implementacny plan ŽS 12'!$B:$L,7,FALSE)</f>
        <v>Zoznam všetkých ZŠ, na ktorých môžu byť umiestnené deti v danej obci.</v>
      </c>
      <c r="H50" s="8" t="str">
        <f>VLOOKUP(Roadmapa!$F50,'Implementacny plan ŽS 12'!$B:$L,11,FALSE)</f>
        <v>Q2/2025</v>
      </c>
      <c r="I50" s="8" t="str">
        <f>VLOOKUP(Roadmapa!$F50,'Implementacny plan ŽS 12'!$B:$L,5,FALSE)</f>
        <v>Áno</v>
      </c>
      <c r="J50" s="9" t="str">
        <f t="shared" si="1"/>
        <v/>
      </c>
      <c r="K50" s="10" t="str">
        <f t="shared" si="1"/>
        <v>ŽS12_BP_01</v>
      </c>
      <c r="L50" s="9" t="str">
        <f t="shared" si="1"/>
        <v/>
      </c>
      <c r="M50" s="9" t="str">
        <f t="shared" si="1"/>
        <v/>
      </c>
      <c r="N50" s="9" t="str">
        <f t="shared" si="1"/>
        <v/>
      </c>
    </row>
    <row r="51" spans="1:14" ht="31" x14ac:dyDescent="0.35">
      <c r="A51" s="72"/>
      <c r="B51" s="72"/>
      <c r="C51" s="6" t="s">
        <v>331</v>
      </c>
      <c r="D51" s="7" t="str">
        <f>VLOOKUP(Roadmapa!$F55,'Implementacny plan ŽS 12'!$B:$L,3,FALSE)</f>
        <v>ŽS12_Prierezové</v>
      </c>
      <c r="E51" s="8" t="str">
        <f>VLOOKUP(Roadmapa!$F51,'Implementacny plan ŽS 12'!$B:$L,2,FALSE)</f>
        <v>DEUS</v>
      </c>
      <c r="F51" s="36" t="s">
        <v>62</v>
      </c>
      <c r="G51" s="7" t="str">
        <f>VLOOKUP(Roadmapa!$F51,'Implementacny plan ŽS 12'!$B:$L,7,FALSE)</f>
        <v>Vytvorenie zoznamu žiakov s trvalým pobytom v obci s informáciou, ktoré ŽS navštevujú. Informácia bude obsahovať názov škôl.</v>
      </c>
      <c r="H51" s="8" t="str">
        <f>VLOOKUP(Roadmapa!$F51,'Implementacny plan ŽS 12'!$B:$L,11,FALSE)</f>
        <v>Q2/2025</v>
      </c>
      <c r="I51" s="8" t="str">
        <f>VLOOKUP(Roadmapa!$F51,'Implementacny plan ŽS 12'!$B:$L,5,FALSE)</f>
        <v>Áno</v>
      </c>
      <c r="J51" s="9" t="str">
        <f t="shared" si="1"/>
        <v/>
      </c>
      <c r="K51" s="10" t="str">
        <f t="shared" si="1"/>
        <v>ŽS12_BP_02</v>
      </c>
      <c r="L51" s="9" t="str">
        <f t="shared" si="1"/>
        <v/>
      </c>
      <c r="M51" s="9" t="str">
        <f t="shared" si="1"/>
        <v/>
      </c>
      <c r="N51" s="9" t="str">
        <f t="shared" si="1"/>
        <v/>
      </c>
    </row>
    <row r="52" spans="1:14" ht="77.5" x14ac:dyDescent="0.35">
      <c r="A52" s="72"/>
      <c r="B52" s="72"/>
      <c r="C52" s="6" t="s">
        <v>331</v>
      </c>
      <c r="D52" s="7" t="str">
        <f>VLOOKUP(Roadmapa!$F56,'Implementacny plan ŽS 12'!$B:$L,3,FALSE)</f>
        <v>ŽS12_Prierezové</v>
      </c>
      <c r="E52" s="8" t="str">
        <f>VLOOKUP(Roadmapa!$F52,'Implementacny plan ŽS 12'!$B:$L,2,FALSE)</f>
        <v>DEUS</v>
      </c>
      <c r="F52" s="36" t="s">
        <v>68</v>
      </c>
      <c r="G52" s="7" t="str">
        <f>VLOOKUP(Roadmapa!$F52,'Implementacny plan ŽS 12'!$B:$L,7,FALSE)</f>
        <v>Vytvorenie zoznamu žiakov s trvalým pobytom mimo mojej obce s informáciou, ktoré základné školy navštevujú. Informácia bude obsahovať názov školy. Informácie o žiakoch mimo trvalého pobytu mojej obce budú primerane anonymizované (potrebujeme identifikovať obec odkiaľ žiak pochádza, školu ktorú na obci navštevuje).</v>
      </c>
      <c r="H52" s="8" t="str">
        <f>VLOOKUP(Roadmapa!$F52,'Implementacny plan ŽS 12'!$B:$L,11,FALSE)</f>
        <v>Q4/2025</v>
      </c>
      <c r="I52" s="8" t="str">
        <f>VLOOKUP(Roadmapa!$F52,'Implementacny plan ŽS 12'!$B:$L,5,FALSE)</f>
        <v>Nie</v>
      </c>
      <c r="J52" s="9" t="str">
        <f t="shared" si="1"/>
        <v/>
      </c>
      <c r="K52" s="9" t="str">
        <f t="shared" si="1"/>
        <v/>
      </c>
      <c r="L52" s="9" t="str">
        <f t="shared" si="1"/>
        <v/>
      </c>
      <c r="M52" s="10" t="str">
        <f t="shared" si="1"/>
        <v>ŽS12_BP_03</v>
      </c>
      <c r="N52" s="9" t="str">
        <f t="shared" si="1"/>
        <v/>
      </c>
    </row>
    <row r="53" spans="1:14" x14ac:dyDescent="0.35">
      <c r="A53" s="72"/>
      <c r="B53" s="72"/>
      <c r="C53" s="6" t="s">
        <v>331</v>
      </c>
      <c r="D53" s="7" t="str">
        <f>VLOOKUP(Roadmapa!$F57,'Implementacny plan ŽS 12'!$B:$L,3,FALSE)</f>
        <v>ŽS12_Prierezové</v>
      </c>
      <c r="E53" s="8" t="str">
        <f>VLOOKUP(Roadmapa!$F53,'Implementacny plan ŽS 12'!$B:$L,2,FALSE)</f>
        <v>DEUS</v>
      </c>
      <c r="F53" s="36" t="s">
        <v>74</v>
      </c>
      <c r="G53" s="7" t="str">
        <f>VLOOKUP(Roadmapa!$F53,'Implementacny plan ŽS 12'!$B:$L,7,FALSE)</f>
        <v>Analýza a vyhodnotenie dát pre potreby vizualizovania dát pre obce.</v>
      </c>
      <c r="H53" s="8" t="str">
        <f>VLOOKUP(Roadmapa!$F53,'Implementacny plan ŽS 12'!$B:$L,11,FALSE)</f>
        <v>Q2/2025</v>
      </c>
      <c r="I53" s="8" t="str">
        <f>VLOOKUP(Roadmapa!$F53,'Implementacny plan ŽS 12'!$B:$L,5,FALSE)</f>
        <v>Áno</v>
      </c>
      <c r="J53" s="9" t="str">
        <f t="shared" si="1"/>
        <v/>
      </c>
      <c r="K53" s="10" t="str">
        <f t="shared" si="1"/>
        <v>ŽS12_BP_04</v>
      </c>
      <c r="L53" s="9" t="str">
        <f t="shared" si="1"/>
        <v/>
      </c>
      <c r="M53" s="9" t="str">
        <f t="shared" si="1"/>
        <v/>
      </c>
      <c r="N53" s="9" t="str">
        <f t="shared" si="1"/>
        <v/>
      </c>
    </row>
    <row r="54" spans="1:14" x14ac:dyDescent="0.35">
      <c r="A54" s="72"/>
      <c r="B54" s="73"/>
      <c r="C54" s="6" t="s">
        <v>331</v>
      </c>
      <c r="D54" s="7" t="str">
        <f>VLOOKUP(Roadmapa!$F58,'Implementacny plan ŽS 12'!$B:$L,3,FALSE)</f>
        <v>ŽS12_Prierezové</v>
      </c>
      <c r="E54" s="8" t="str">
        <f>VLOOKUP(Roadmapa!$F54,'Implementacny plan ŽS 12'!$B:$L,2,FALSE)</f>
        <v>DEUS</v>
      </c>
      <c r="F54" s="36" t="s">
        <v>80</v>
      </c>
      <c r="G54" s="7" t="str">
        <f>VLOOKUP(Roadmapa!$F54,'Implementacny plan ŽS 12'!$B:$L,7,FALSE)</f>
        <v>Analýza a vyhodnotenie dát pre potreby vizualizovania dát pre obce.</v>
      </c>
      <c r="H54" s="8" t="str">
        <f>VLOOKUP(Roadmapa!$F54,'Implementacny plan ŽS 12'!$B:$L,11,FALSE)</f>
        <v>Q4/2025</v>
      </c>
      <c r="I54" s="8" t="str">
        <f>VLOOKUP(Roadmapa!$F54,'Implementacny plan ŽS 12'!$B:$L,5,FALSE)</f>
        <v>Nie</v>
      </c>
      <c r="J54" s="9" t="str">
        <f t="shared" si="1"/>
        <v/>
      </c>
      <c r="K54" s="9" t="str">
        <f t="shared" si="1"/>
        <v/>
      </c>
      <c r="L54" s="9" t="str">
        <f t="shared" si="1"/>
        <v/>
      </c>
      <c r="M54" s="10" t="str">
        <f t="shared" si="1"/>
        <v>ŽS12_BP_05</v>
      </c>
      <c r="N54" s="9" t="str">
        <f t="shared" si="1"/>
        <v/>
      </c>
    </row>
    <row r="55" spans="1:14" x14ac:dyDescent="0.35">
      <c r="A55" s="72"/>
      <c r="B55" s="71" t="s">
        <v>343</v>
      </c>
      <c r="C55" s="6" t="s">
        <v>332</v>
      </c>
      <c r="D55" s="7" t="str">
        <f>VLOOKUP(Roadmapa!$F59,'Implementacny plan ŽS 12'!$B:$L,3,FALSE)</f>
        <v>ŽS12_Prierezové</v>
      </c>
      <c r="E55" s="8" t="str">
        <f>VLOOKUP(Roadmapa!$F55,'Implementacny plan ŽS 12'!$B:$L,2,FALSE)</f>
        <v>MŠVVaM</v>
      </c>
      <c r="F55" s="36" t="s">
        <v>109</v>
      </c>
      <c r="G55" s="7" t="str">
        <f>VLOOKUP(Roadmapa!$F55,'Implementacny plan ŽS 12'!$B:$L,7,FALSE)</f>
        <v>Register školských obvodov</v>
      </c>
      <c r="H55" s="8" t="str">
        <f>VLOOKUP(Roadmapa!$F55,'Implementacny plan ŽS 12'!$B:$L,11,FALSE)</f>
        <v>Q1/2026</v>
      </c>
      <c r="I55" s="8" t="str">
        <f>VLOOKUP(Roadmapa!$F55,'Implementacny plan ŽS 12'!$B:$L,5,FALSE)</f>
        <v>Nie</v>
      </c>
      <c r="J55" s="9" t="str">
        <f t="shared" si="1"/>
        <v/>
      </c>
      <c r="K55" s="9" t="str">
        <f t="shared" si="1"/>
        <v/>
      </c>
      <c r="L55" s="9" t="str">
        <f t="shared" si="1"/>
        <v/>
      </c>
      <c r="M55" s="9" t="str">
        <f t="shared" si="1"/>
        <v/>
      </c>
      <c r="N55" s="10" t="str">
        <f t="shared" si="1"/>
        <v>ŽS12_BP_15</v>
      </c>
    </row>
    <row r="56" spans="1:14" x14ac:dyDescent="0.35">
      <c r="A56" s="72"/>
      <c r="B56" s="72"/>
      <c r="C56" s="6" t="s">
        <v>340</v>
      </c>
      <c r="D56" s="7" t="str">
        <f>VLOOKUP(Roadmapa!$F60,'Implementacny plan ŽS 12'!$B:$L,3,FALSE)</f>
        <v>ŽS12_Prierezové</v>
      </c>
      <c r="E56" s="8" t="str">
        <f>VLOOKUP(Roadmapa!$F56,'Implementacny plan ŽS 12'!$B:$L,2,FALSE)</f>
        <v>MŠVVaM</v>
      </c>
      <c r="F56" s="36" t="s">
        <v>119</v>
      </c>
      <c r="G56" s="7" t="str">
        <f>VLOOKUP(Roadmapa!$F56,'Implementacny plan ŽS 12'!$B:$L,7,FALSE)</f>
        <v>Zber kapacít škôl</v>
      </c>
      <c r="H56" s="8" t="str">
        <f>VLOOKUP(Roadmapa!$F56,'Implementacny plan ŽS 12'!$B:$L,11,FALSE)</f>
        <v>Q2/2025</v>
      </c>
      <c r="I56" s="8" t="str">
        <f>VLOOKUP(Roadmapa!$F56,'Implementacny plan ŽS 12'!$B:$L,5,FALSE)</f>
        <v>Áno</v>
      </c>
      <c r="J56" s="9" t="str">
        <f t="shared" si="1"/>
        <v/>
      </c>
      <c r="K56" s="10" t="str">
        <f t="shared" si="1"/>
        <v>ŽS12_BP_20</v>
      </c>
      <c r="L56" s="9" t="str">
        <f t="shared" si="1"/>
        <v/>
      </c>
      <c r="M56" s="9" t="str">
        <f t="shared" si="1"/>
        <v/>
      </c>
      <c r="N56" s="9" t="str">
        <f t="shared" si="1"/>
        <v/>
      </c>
    </row>
    <row r="57" spans="1:14" x14ac:dyDescent="0.35">
      <c r="A57" s="73"/>
      <c r="B57" s="73"/>
      <c r="C57" s="6" t="s">
        <v>340</v>
      </c>
      <c r="D57" s="7" t="str">
        <f>VLOOKUP(Roadmapa!$F61,'Implementacny plan ŽS 12'!$B:$L,3,FALSE)</f>
        <v>ŽS12_Prierezové</v>
      </c>
      <c r="E57" s="8" t="str">
        <f>VLOOKUP(Roadmapa!$F57,'Implementacny plan ŽS 12'!$B:$L,2,FALSE)</f>
        <v>MŠVVaM</v>
      </c>
      <c r="F57" s="36" t="s">
        <v>278</v>
      </c>
      <c r="G57" s="7" t="str">
        <f>VLOOKUP(Roadmapa!$F57,'Implementacny plan ŽS 12'!$B:$L,7,FALSE)</f>
        <v>Interaktívna mapa škôl</v>
      </c>
      <c r="H57" s="8" t="str">
        <f>VLOOKUP(Roadmapa!$F57,'Implementacny plan ŽS 12'!$B:$L,11,FALSE)</f>
        <v>Q1/2025</v>
      </c>
      <c r="I57" s="8" t="str">
        <f>VLOOKUP(Roadmapa!$F57,'Implementacny plan ŽS 12'!$B:$L,5,FALSE)</f>
        <v>Áno</v>
      </c>
      <c r="J57" s="10" t="str">
        <f t="shared" si="1"/>
        <v>ŽS12_BP_72</v>
      </c>
      <c r="K57" s="9" t="str">
        <f t="shared" si="1"/>
        <v/>
      </c>
      <c r="L57" s="9" t="str">
        <f t="shared" si="1"/>
        <v/>
      </c>
      <c r="M57" s="9" t="str">
        <f t="shared" si="1"/>
        <v/>
      </c>
      <c r="N57" s="9" t="str">
        <f t="shared" si="1"/>
        <v/>
      </c>
    </row>
    <row r="58" spans="1:14" ht="31" x14ac:dyDescent="0.35">
      <c r="A58" s="12" t="s">
        <v>344</v>
      </c>
      <c r="B58" s="12" t="s">
        <v>345</v>
      </c>
      <c r="C58" s="6" t="s">
        <v>332</v>
      </c>
      <c r="D58" s="7" t="str">
        <f>VLOOKUP(Roadmapa!$F34,'Implementacny plan ŽS 12'!$B:$L,3,FALSE)</f>
        <v>ŽS12_01_Prijímanie do základnej školy</v>
      </c>
      <c r="E58" s="8" t="str">
        <f>VLOOKUP(Roadmapa!$F58,'Implementacny plan ŽS 12'!$B:$L,2,FALSE)</f>
        <v>MŠVVaM</v>
      </c>
      <c r="F58" s="36" t="s">
        <v>255</v>
      </c>
      <c r="G58" s="7" t="str">
        <f>VLOOKUP(Roadmapa!$F58,'Implementacny plan ŽS 12'!$B:$L,7,FALSE)</f>
        <v>Autentifikácia a registrácia v systéme ePrihlášky prostrednítvom RČ, OP a mID</v>
      </c>
      <c r="H58" s="8" t="str">
        <f>VLOOKUP(Roadmapa!$F58,'Implementacny plan ŽS 12'!$B:$L,11,FALSE)</f>
        <v>Q2/2025</v>
      </c>
      <c r="I58" s="8" t="str">
        <f>VLOOKUP(Roadmapa!$F58,'Implementacny plan ŽS 12'!$B:$L,5,FALSE)</f>
        <v>Áno</v>
      </c>
      <c r="J58" s="9" t="str">
        <f t="shared" si="1"/>
        <v/>
      </c>
      <c r="K58" s="10" t="str">
        <f t="shared" si="1"/>
        <v>ŽS12_BP_64</v>
      </c>
      <c r="L58" s="9" t="str">
        <f t="shared" si="1"/>
        <v/>
      </c>
      <c r="M58" s="9" t="str">
        <f t="shared" si="1"/>
        <v/>
      </c>
      <c r="N58" s="9" t="str">
        <f t="shared" si="1"/>
        <v/>
      </c>
    </row>
    <row r="59" spans="1:14" ht="46.5" x14ac:dyDescent="0.35">
      <c r="A59" s="71" t="s">
        <v>346</v>
      </c>
      <c r="B59" s="12" t="s">
        <v>347</v>
      </c>
      <c r="C59" s="6" t="s">
        <v>331</v>
      </c>
      <c r="D59" s="7" t="str">
        <f>VLOOKUP(Roadmapa!$F35,'Implementacny plan ŽS 12'!$B:$L,3,FALSE)</f>
        <v>ŽS12_02_Doručenie lekárskeho potvrdenia základnej škole</v>
      </c>
      <c r="E59" s="8" t="str">
        <f>VLOOKUP(Roadmapa!$F59,'Implementacny plan ŽS 12'!$B:$L,2,FALSE)</f>
        <v>MŠVVaM</v>
      </c>
      <c r="F59" s="36" t="s">
        <v>233</v>
      </c>
      <c r="G59" s="7" t="str">
        <f>VLOOKUP(Roadmapa!$F59,'Implementacny plan ŽS 12'!$B:$L,7,FALSE)</f>
        <v>Zobrazenie a zber spätnej väzby</v>
      </c>
      <c r="H59" s="8" t="str">
        <f>VLOOKUP(Roadmapa!$F59,'Implementacny plan ŽS 12'!$B:$L,11,FALSE)</f>
        <v>Q2/2025</v>
      </c>
      <c r="I59" s="8" t="str">
        <f>VLOOKUP(Roadmapa!$F59,'Implementacny plan ŽS 12'!$B:$L,5,FALSE)</f>
        <v>Áno</v>
      </c>
      <c r="J59" s="9" t="str">
        <f t="shared" si="1"/>
        <v/>
      </c>
      <c r="K59" s="10" t="str">
        <f t="shared" si="1"/>
        <v>ŽS12_BP_58</v>
      </c>
      <c r="L59" s="9" t="str">
        <f t="shared" si="1"/>
        <v/>
      </c>
      <c r="M59" s="9" t="str">
        <f t="shared" si="1"/>
        <v/>
      </c>
      <c r="N59" s="9" t="str">
        <f t="shared" si="1"/>
        <v/>
      </c>
    </row>
    <row r="60" spans="1:14" ht="46.5" x14ac:dyDescent="0.35">
      <c r="A60" s="72"/>
      <c r="B60" s="12" t="s">
        <v>348</v>
      </c>
      <c r="C60" s="6" t="s">
        <v>331</v>
      </c>
      <c r="D60" s="7" t="str">
        <f>VLOOKUP(Roadmapa!$F36,'Implementacny plan ŽS 12'!$B:$L,3,FALSE)</f>
        <v>ŽS12_02_Doručenie lekárskeho potvrdenia základnej škole</v>
      </c>
      <c r="E60" s="8" t="str">
        <f>VLOOKUP(Roadmapa!$F60,'Implementacny plan ŽS 12'!$B:$L,2,FALSE)</f>
        <v>MŠVVaM</v>
      </c>
      <c r="F60" s="36" t="s">
        <v>245</v>
      </c>
      <c r="G60" s="7" t="str">
        <f>VLOOKUP(Roadmapa!$F60,'Implementacny plan ŽS 12'!$B:$L,7,FALSE)</f>
        <v xml:space="preserve">Single sign on pri prechode medzi Systém ePrihlášky a ÚPVS. </v>
      </c>
      <c r="H60" s="8" t="str">
        <f>VLOOKUP(Roadmapa!$F60,'Implementacny plan ŽS 12'!$B:$L,11,FALSE)</f>
        <v>Q1/2026</v>
      </c>
      <c r="I60" s="8" t="str">
        <f>VLOOKUP(Roadmapa!$F60,'Implementacny plan ŽS 12'!$B:$L,5,FALSE)</f>
        <v>Nie</v>
      </c>
      <c r="J60" s="9" t="str">
        <f t="shared" si="1"/>
        <v/>
      </c>
      <c r="K60" s="9" t="str">
        <f t="shared" si="1"/>
        <v/>
      </c>
      <c r="L60" s="9" t="str">
        <f t="shared" si="1"/>
        <v/>
      </c>
      <c r="M60" s="9" t="str">
        <f t="shared" si="1"/>
        <v/>
      </c>
      <c r="N60" s="10" t="str">
        <f t="shared" si="1"/>
        <v>ŽS12_BP_61</v>
      </c>
    </row>
    <row r="61" spans="1:14" ht="46.5" x14ac:dyDescent="0.35">
      <c r="A61" s="73"/>
      <c r="B61" s="12" t="s">
        <v>349</v>
      </c>
      <c r="C61" s="6" t="s">
        <v>331</v>
      </c>
      <c r="D61" s="7" t="str">
        <f>VLOOKUP(Roadmapa!$F37,'Implementacny plan ŽS 12'!$B:$L,3,FALSE)</f>
        <v>ŽS12_02_Doručenie lekárskeho potvrdenia základnej škole</v>
      </c>
      <c r="E61" s="8" t="str">
        <f>VLOOKUP(Roadmapa!$F61,'Implementacny plan ŽS 12'!$B:$L,2,FALSE)</f>
        <v>MŠVVaM</v>
      </c>
      <c r="F61" s="36" t="s">
        <v>249</v>
      </c>
      <c r="G61" s="7" t="str">
        <f>VLOOKUP(Roadmapa!$F61,'Implementacny plan ŽS 12'!$B:$L,7,FALSE)</f>
        <v>Potvrdenie prihlášky/odvolania/návratky akceptovaným spôsobom podania</v>
      </c>
      <c r="H61" s="8" t="str">
        <f>VLOOKUP(Roadmapa!$F61,'Implementacny plan ŽS 12'!$B:$L,11,FALSE)</f>
        <v>Q1/2026</v>
      </c>
      <c r="I61" s="8" t="str">
        <f>VLOOKUP(Roadmapa!$F61,'Implementacny plan ŽS 12'!$B:$L,5,FALSE)</f>
        <v>Nie</v>
      </c>
      <c r="J61" s="9" t="str">
        <f t="shared" si="1"/>
        <v/>
      </c>
      <c r="K61" s="9" t="str">
        <f t="shared" si="1"/>
        <v/>
      </c>
      <c r="L61" s="9" t="str">
        <f t="shared" si="1"/>
        <v/>
      </c>
      <c r="M61" s="9" t="str">
        <f t="shared" si="1"/>
        <v/>
      </c>
      <c r="N61" s="10" t="str">
        <f t="shared" si="1"/>
        <v>ŽS12_BP_62</v>
      </c>
    </row>
  </sheetData>
  <sheetProtection algorithmName="SHA-512" hashValue="LY0gNOCWlWV/Wix0qP2/0LlrY+TzHPwToPDxwVc5k2kw1GArQnMaFWPqqMjIqeMjK7LwEe7kbnnOGGF09OGYNQ==" saltValue="ub/dsTLWU046/4GXdXqB2w==" spinCount="100000" sheet="1" objects="1" scenarios="1"/>
  <autoFilter ref="A1:N61" xr:uid="{00000000-0009-0000-0000-000002000000}"/>
  <mergeCells count="12">
    <mergeCell ref="B55:B57"/>
    <mergeCell ref="A59:A61"/>
    <mergeCell ref="A2:A41"/>
    <mergeCell ref="B4:B18"/>
    <mergeCell ref="B19:B26"/>
    <mergeCell ref="B27:B34"/>
    <mergeCell ref="B35:B41"/>
    <mergeCell ref="B42:B43"/>
    <mergeCell ref="B46:B47"/>
    <mergeCell ref="B50:B54"/>
    <mergeCell ref="A42:A57"/>
    <mergeCell ref="B2: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workbookViewId="0"/>
  </sheetViews>
  <sheetFormatPr defaultRowHeight="14.5" x14ac:dyDescent="0.35"/>
  <cols>
    <col min="1" max="1" width="13.7265625" customWidth="1"/>
    <col min="2" max="2" width="22.81640625" customWidth="1"/>
    <col min="3" max="3" width="26.26953125" bestFit="1" customWidth="1"/>
  </cols>
  <sheetData>
    <row r="1" spans="1:4" x14ac:dyDescent="0.35">
      <c r="A1" s="1" t="s">
        <v>351</v>
      </c>
      <c r="B1" s="1" t="s">
        <v>352</v>
      </c>
      <c r="C1" s="2" t="s">
        <v>8</v>
      </c>
      <c r="D1" s="2" t="s">
        <v>8</v>
      </c>
    </row>
    <row r="2" spans="1:4" ht="15.5" x14ac:dyDescent="0.35">
      <c r="A2" s="3" t="s">
        <v>353</v>
      </c>
      <c r="B2" s="3" t="s">
        <v>353</v>
      </c>
      <c r="C2" s="3" t="s">
        <v>100</v>
      </c>
    </row>
    <row r="3" spans="1:4" ht="15.5" x14ac:dyDescent="0.35">
      <c r="A3" s="3" t="s">
        <v>354</v>
      </c>
      <c r="B3" s="3" t="s">
        <v>355</v>
      </c>
      <c r="C3" s="3" t="s">
        <v>145</v>
      </c>
    </row>
    <row r="4" spans="1:4" ht="15.5" x14ac:dyDescent="0.35">
      <c r="A4" s="3" t="s">
        <v>356</v>
      </c>
      <c r="B4" s="3"/>
      <c r="C4" s="3" t="s">
        <v>91</v>
      </c>
    </row>
    <row r="5" spans="1:4" ht="15.5" x14ac:dyDescent="0.35">
      <c r="A5" s="3" t="s">
        <v>357</v>
      </c>
      <c r="B5" s="3"/>
      <c r="C5" s="3" t="s">
        <v>350</v>
      </c>
    </row>
    <row r="6" spans="1:4" ht="15.5" x14ac:dyDescent="0.35">
      <c r="C6" s="3" t="s">
        <v>157</v>
      </c>
    </row>
    <row r="7" spans="1:4" ht="15.5" x14ac:dyDescent="0.35">
      <c r="C7" s="3" t="s">
        <v>251</v>
      </c>
    </row>
    <row r="8" spans="1:4" ht="15.5" x14ac:dyDescent="0.35">
      <c r="C8" s="3" t="s">
        <v>358</v>
      </c>
    </row>
    <row r="9" spans="1:4" ht="15.5" x14ac:dyDescent="0.35">
      <c r="C9" s="3" t="s">
        <v>359</v>
      </c>
    </row>
    <row r="10" spans="1:4" ht="15.5" x14ac:dyDescent="0.35">
      <c r="C10" s="3" t="s">
        <v>360</v>
      </c>
    </row>
    <row r="11" spans="1:4" ht="15.5" x14ac:dyDescent="0.35">
      <c r="C11" s="3" t="s">
        <v>34</v>
      </c>
    </row>
    <row r="12" spans="1:4" ht="15.5" x14ac:dyDescent="0.35">
      <c r="C12" s="3" t="s">
        <v>361</v>
      </c>
    </row>
    <row r="13" spans="1:4" ht="15.5" x14ac:dyDescent="0.35">
      <c r="C13" s="3" t="s">
        <v>22</v>
      </c>
    </row>
    <row r="14" spans="1:4" ht="15.5" x14ac:dyDescent="0.35">
      <c r="C14" s="3" t="s">
        <v>362</v>
      </c>
    </row>
    <row r="15" spans="1:4" ht="15.5" x14ac:dyDescent="0.35">
      <c r="C15" s="3" t="s">
        <v>363</v>
      </c>
    </row>
    <row r="16" spans="1:4" ht="15.5" x14ac:dyDescent="0.35">
      <c r="C16" s="3" t="s">
        <v>364</v>
      </c>
    </row>
    <row r="17" spans="3:3" ht="15.5" x14ac:dyDescent="0.35">
      <c r="C17" s="3" t="s">
        <v>365</v>
      </c>
    </row>
    <row r="18" spans="3:3" ht="15.5" x14ac:dyDescent="0.35">
      <c r="C18" s="3" t="s">
        <v>366</v>
      </c>
    </row>
    <row r="19" spans="3:3" ht="15.5" x14ac:dyDescent="0.35">
      <c r="C19" s="3" t="s">
        <v>367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CCE2D43C23032499A96FBE2FCC4A417" ma:contentTypeVersion="21" ma:contentTypeDescription="Umožňuje vytvoriť nový dokument." ma:contentTypeScope="" ma:versionID="9b8e56fa94816cea5bbfed78d050c577">
  <xsd:schema xmlns:xsd="http://www.w3.org/2001/XMLSchema" xmlns:xs="http://www.w3.org/2001/XMLSchema" xmlns:p="http://schemas.microsoft.com/office/2006/metadata/properties" xmlns:ns1="http://schemas.microsoft.com/sharepoint/v3" xmlns:ns2="91b9949b-5dfd-4ef3-82d3-bb3ab05040e4" xmlns:ns3="84e1754a-53bb-4b55-b4c3-1761cd2ac3c2" targetNamespace="http://schemas.microsoft.com/office/2006/metadata/properties" ma:root="true" ma:fieldsID="47347ef0ac42cb673b7a5f47434120c9" ns1:_="" ns2:_="" ns3:_="">
    <xsd:import namespace="http://schemas.microsoft.com/sharepoint/v3"/>
    <xsd:import namespace="91b9949b-5dfd-4ef3-82d3-bb3ab05040e4"/>
    <xsd:import namespace="84e1754a-53bb-4b55-b4c3-1761cd2ac3c2"/>
    <xsd:element name="properties">
      <xsd:complexType>
        <xsd:sequence>
          <xsd:element name="documentManagement">
            <xsd:complexType>
              <xsd:all>
                <xsd:element ref="ns2:Typ_x0020_dokumentu"/>
                <xsd:element ref="ns2:OVM"/>
                <xsd:element ref="ns2:_x010c__x002e__x0020__x017d_S"/>
                <xsd:element ref="ns2:Stav_x0020_dokumentu"/>
                <xsd:element ref="ns2:Kateg_x00f3_ria_x0020_dokumentu"/>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element ref="ns2:D_x00e1_tumRV" minOccurs="0"/>
                <xsd:element ref="ns2:Pozn_x00e1_mk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Vlastnosti zjednotenej politiky dodržiavania súladu" ma:hidden="true" ma:internalName="_ip_UnifiedCompliancePolicyProperties">
      <xsd:simpleType>
        <xsd:restriction base="dms:Note"/>
      </xsd:simpleType>
    </xsd:element>
    <xsd:element name="_ip_UnifiedCompliancePolicyUIAction" ma:index="26" nillable="true" ma:displayName="Akcia v používateľskom rozhraní zjednotenej politiky dodržiavania súladu"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9949b-5dfd-4ef3-82d3-bb3ab05040e4" elementFormDefault="qualified">
    <xsd:import namespace="http://schemas.microsoft.com/office/2006/documentManagement/types"/>
    <xsd:import namespace="http://schemas.microsoft.com/office/infopath/2007/PartnerControls"/>
    <xsd:element name="Typ_x0020_dokumentu" ma:index="8" ma:displayName="Typ dokumentu" ma:default="-Vyber typ-" ma:format="Dropdown" ma:internalName="Typ_x0020_dokumentu">
      <xsd:simpleType>
        <xsd:restriction base="dms:Choice">
          <xsd:enumeration value="-Vyber typ-"/>
          <xsd:enumeration value="Akceptácia"/>
          <xsd:enumeration value="Analýza - Dáta"/>
          <xsd:enumeration value="Analýza - Formuláre"/>
          <xsd:enumeration value="Analýza - IT"/>
          <xsd:enumeration value="Analýza - Monitoring"/>
          <xsd:enumeration value="Analýza - Príležitosti"/>
          <xsd:enumeration value="Analýza - Riziká"/>
          <xsd:enumeration value="Centrálne komponenty"/>
          <xsd:enumeration value="CJ"/>
          <xsd:enumeration value="Implementačný plán"/>
          <xsd:enumeration value="Integračný manuál"/>
          <xsd:enumeration value="Interaktívny sprievodca"/>
          <xsd:enumeration value="Investičný plán"/>
          <xsd:enumeration value="Komunikačná matica"/>
          <xsd:enumeration value="KRImP - č. A"/>
          <xsd:enumeration value="KRImP - č. B"/>
          <xsd:enumeration value="KRImP - KS a AS"/>
          <xsd:enumeration value="KRImP - Príloha"/>
          <xsd:enumeration value="KRImP - PPPT"/>
          <xsd:enumeration value="KRImP - PZP"/>
          <xsd:enumeration value="KVAP"/>
          <xsd:enumeration value="Legislatíva"/>
          <xsd:enumeration value="Návod"/>
          <xsd:enumeration value="Nahrávka"/>
          <xsd:enumeration value="OneNote"/>
          <xsd:enumeration value="Prehľad"/>
          <xsd:enumeration value="Prieskum"/>
          <xsd:enumeration value="Proces"/>
          <xsd:enumeration value="Projektový plán"/>
          <xsd:enumeration value="Prototyp/MockUP"/>
          <xsd:enumeration value="RACI matica"/>
          <xsd:enumeration value="Report"/>
          <xsd:enumeration value="Riešiteľské stretnutie"/>
          <xsd:enumeration value="Riešiteľské stretnutie - Nahrávka"/>
          <xsd:enumeration value="Roadmapa"/>
          <xsd:enumeration value="Rozpočet"/>
          <xsd:enumeration value="RV - Podklady"/>
          <xsd:enumeration value="RV - Zasadnutia"/>
          <xsd:enumeration value="RV - Zloženie"/>
          <xsd:enumeration value="RV - Štatút"/>
          <xsd:enumeration value="Testovanie"/>
          <xsd:enumeration value="Testovanie - Akceptačný protokol"/>
          <xsd:enumeration value="Testovanie - Preberací protokol"/>
          <xsd:enumeration value="Zmluva - Integrácie"/>
          <xsd:enumeration value="Zmluva - Prostriedky"/>
          <xsd:enumeration value="Zoznam úloh"/>
          <xsd:enumeration value="Žiadosť"/>
          <xsd:enumeration value="Vzor"/>
        </xsd:restriction>
      </xsd:simpleType>
    </xsd:element>
    <xsd:element name="OVM" ma:index="9" ma:displayName="OVM" ma:default="-Vyber OVM-" ma:format="Dropdown" ma:internalName="OVM">
      <xsd:simpleType>
        <xsd:restriction base="dms:Choice">
          <xsd:enumeration value="-Vyber OVM-"/>
          <xsd:enumeration value="DEUS"/>
          <xsd:enumeration value="MD"/>
          <xsd:enumeration value="MIRRI"/>
          <xsd:enumeration value="MPRV"/>
          <xsd:enumeration value="MPSVR"/>
          <xsd:enumeration value="MŠVVaM"/>
          <xsd:enumeration value="MV"/>
          <xsd:enumeration value="MZ"/>
          <xsd:enumeration value="NCZI"/>
          <xsd:enumeration value="Prierezová"/>
          <xsd:enumeration value="SP"/>
          <xsd:enumeration value="ŠÚ"/>
          <xsd:enumeration value="ŠVPS"/>
          <xsd:enumeration value="ÚGKK"/>
          <xsd:enumeration value="ÚVZ"/>
        </xsd:restriction>
      </xsd:simpleType>
    </xsd:element>
    <xsd:element name="_x010c__x002e__x0020__x017d_S" ma:index="10" ma:displayName="Č. ŽS" ma:default="-Vyber č. ŽS-" ma:format="Dropdown" ma:internalName="_x010c__x002e__x0020__x017d_S">
      <xsd:simpleType>
        <xsd:restriction base="dms:Choice">
          <xsd:enumeration value="-Vyber č. ŽS-"/>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Prierezová"/>
        </xsd:restriction>
      </xsd:simpleType>
    </xsd:element>
    <xsd:element name="Stav_x0020_dokumentu" ma:index="11" ma:displayName="Stav dokumentu" ma:default="-Vyber stav-" ma:format="Dropdown" ma:internalName="Stav_x0020_dokumentu">
      <xsd:simpleType>
        <xsd:restriction base="dms:Choice">
          <xsd:enumeration value="-Vyber stav-"/>
          <xsd:enumeration value="Archivovaný"/>
          <xsd:enumeration value="Finálny"/>
          <xsd:enumeration value="Nový"/>
          <xsd:enumeration value="Rozpracovaný"/>
          <xsd:enumeration value="Schválený"/>
        </xsd:restriction>
      </xsd:simpleType>
    </xsd:element>
    <xsd:element name="Kateg_x00f3_ria_x0020_dokumentu" ma:index="12" ma:displayName="Kategória dokumentu" ma:default="-Vyber kategóriu-" ma:format="Dropdown" ma:internalName="Kateg_x00f3_ria_x0020_dokumentu">
      <xsd:simpleType>
        <xsd:restriction base="dms:Choice">
          <xsd:enumeration value="-Vyber kategóriu-"/>
          <xsd:enumeration value="Analytická"/>
          <xsd:enumeration value="Biznisová"/>
          <xsd:enumeration value="Dáta"/>
          <xsd:enumeration value="Implementačná"/>
          <xsd:enumeration value="Investičná"/>
          <xsd:enumeration value="Legislatíva"/>
          <xsd:enumeration value="Monitoring"/>
          <xsd:enumeration value="Publicita"/>
          <xsd:enumeration value="Riadiaca"/>
          <xsd:enumeration value="UX/CX"/>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823deb3c-b9f3-4fad-b534-fe0741e7144a"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D_x00e1_tumRV" ma:index="27" nillable="true" ma:displayName="Dátum RV" ma:format="DateOnly" ma:internalName="D_x00e1_tumRV">
      <xsd:simpleType>
        <xsd:restriction base="dms:DateTime"/>
      </xsd:simpleType>
    </xsd:element>
    <xsd:element name="Pozn_x00e1_mky" ma:index="28" nillable="true" ma:displayName="Poznámky" ma:format="Dropdown" ma:internalName="Pozn_x00e1_mk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e1754a-53bb-4b55-b4c3-1761cd2ac3c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943a73c-f20c-48ea-99f7-8b073b74d33b}" ma:internalName="TaxCatchAll" ma:showField="CatchAllData" ma:web="84e1754a-53bb-4b55-b4c3-1761cd2ac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10c__x002e__x0020__x017d_S xmlns="91b9949b-5dfd-4ef3-82d3-bb3ab05040e4">12</_x010c__x002e__x0020__x017d_S>
    <Kateg_x00f3_ria_x0020_dokumentu xmlns="91b9949b-5dfd-4ef3-82d3-bb3ab05040e4">Implementačná</Kateg_x00f3_ria_x0020_dokumentu>
    <Stav_x0020_dokumentu xmlns="91b9949b-5dfd-4ef3-82d3-bb3ab05040e4">Rozpracovaný</Stav_x0020_dokumentu>
    <Typ_x0020_dokumentu xmlns="91b9949b-5dfd-4ef3-82d3-bb3ab05040e4">Implementačný plán</Typ_x0020_dokumentu>
    <OVM xmlns="91b9949b-5dfd-4ef3-82d3-bb3ab05040e4">Prierezová</OVM>
    <TaxCatchAll xmlns="84e1754a-53bb-4b55-b4c3-1761cd2ac3c2" xsi:nil="true"/>
    <lcf76f155ced4ddcb4097134ff3c332f xmlns="91b9949b-5dfd-4ef3-82d3-bb3ab05040e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_x00e1_tumRV xmlns="91b9949b-5dfd-4ef3-82d3-bb3ab05040e4" xsi:nil="true"/>
    <Pozn_x00e1_mky xmlns="91b9949b-5dfd-4ef3-82d3-bb3ab05040e4" xsi:nil="true"/>
  </documentManagement>
</p:properties>
</file>

<file path=customXml/itemProps1.xml><?xml version="1.0" encoding="utf-8"?>
<ds:datastoreItem xmlns:ds="http://schemas.openxmlformats.org/officeDocument/2006/customXml" ds:itemID="{3781D499-4EA6-4E4C-87D6-13805D99B8A9}">
  <ds:schemaRefs>
    <ds:schemaRef ds:uri="http://schemas.microsoft.com/sharepoint/v3/contenttype/forms"/>
  </ds:schemaRefs>
</ds:datastoreItem>
</file>

<file path=customXml/itemProps2.xml><?xml version="1.0" encoding="utf-8"?>
<ds:datastoreItem xmlns:ds="http://schemas.openxmlformats.org/officeDocument/2006/customXml" ds:itemID="{48AB97E2-4E43-41A4-9454-FDE41EF9B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b9949b-5dfd-4ef3-82d3-bb3ab05040e4"/>
    <ds:schemaRef ds:uri="84e1754a-53bb-4b55-b4c3-1761cd2ac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4BCA27-4115-4ECA-9884-01951A80E4DC}">
  <ds:schemaRefs>
    <ds:schemaRef ds:uri="http://schemas.microsoft.com/office/2006/metadata/properties"/>
    <ds:schemaRef ds:uri="http://schemas.microsoft.com/office/infopath/2007/PartnerControls"/>
    <ds:schemaRef ds:uri="91b9949b-5dfd-4ef3-82d3-bb3ab05040e4"/>
    <ds:schemaRef ds:uri="84e1754a-53bb-4b55-b4c3-1761cd2ac3c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Implementacny plan ŽS 12</vt:lpstr>
      <vt:lpstr>Roadmapa</vt:lpstr>
      <vt:lpstr>Zoznamy</vt:lpstr>
      <vt:lpstr>'Implementacny plan ŽS 12'!Názvy_tlače</vt:lpstr>
      <vt:lpstr>'Implementacny plan ŽS 12'!Oblasť_tlače</vt:lpstr>
    </vt:vector>
  </TitlesOfParts>
  <Manager/>
  <Company>MIRRI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Slivka, Roman</dc:creator>
  <cp:keywords/>
  <dc:description/>
  <cp:lastModifiedBy>Hilčíková, Martina</cp:lastModifiedBy>
  <cp:revision/>
  <dcterms:created xsi:type="dcterms:W3CDTF">2023-05-03T07:25:08Z</dcterms:created>
  <dcterms:modified xsi:type="dcterms:W3CDTF">2025-08-06T16:29:08Z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0x0101006CCE2D43C23032499A96FBE2FCC4A417</vt:lpwstr>
  </property>
  <property fmtid="{D5CDD505-2E9C-101B-9397-08002B2CF9AE}" pid="3" name="MediaServiceImageTags">
    <vt:lpwstr/>
  </property>
  <property fmtid="{D5CDD505-2E9C-101B-9397-08002B2CF9AE}" pid="4" name="_dlc_DocIdItemGuid">
    <vt:lpwstr>0971156c-48b7-4cf8-aaa4-a0fe4353da78</vt:lpwstr>
  </property>
  <property fmtid="{D5CDD505-2E9C-101B-9397-08002B2CF9AE}" pid="5" name="TaxKeyword">
    <vt:lpwstr/>
  </property>
</Properties>
</file>