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upvi.sharepoint.com/sites/IPCEIAICIC/Shared Documents/IPCEI AI CIC/01_IPCEI AI CIC pre-selection/"/>
    </mc:Choice>
  </mc:AlternateContent>
  <xr:revisionPtr revIDLastSave="4" documentId="8_{9A65C5C6-3351-4CCC-8AAC-49C6002917F0}" xr6:coauthVersionLast="47" xr6:coauthVersionMax="47" xr10:uidLastSave="{55A26B35-DB90-452C-BCF6-399E004BFDE9}"/>
  <bookViews>
    <workbookView minimized="1" xWindow="2960" yWindow="2800" windowWidth="14400" windowHeight="7280" tabRatio="725" xr2:uid="{0487E832-BABF-4353-A8B3-CCE810DDB1CA}"/>
  </bookViews>
  <sheets>
    <sheet name="Disclaimer" sheetId="8" r:id="rId1"/>
    <sheet name="Preliminary FG template" sheetId="7" r:id="rId2"/>
  </sheets>
  <externalReferences>
    <externalReference r:id="rId3"/>
  </externalReferences>
  <definedNames>
    <definedName name="AreaPL1">[1]CAM1!$Q$86:$CA$188</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CH">110000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"12/13/2021 14:15:09"</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7" l="1"/>
  <c r="C30" i="7" s="1"/>
  <c r="C34" i="7"/>
  <c r="C36" i="7"/>
  <c r="C32" i="7"/>
  <c r="B27" i="7" l="1"/>
  <c r="C19" i="7"/>
  <c r="C88" i="7" l="1"/>
  <c r="C73" i="7"/>
  <c r="D63" i="7"/>
  <c r="C63" i="7"/>
  <c r="B63" i="7"/>
  <c r="B82" i="7" s="1"/>
  <c r="B53" i="7"/>
  <c r="B42" i="7"/>
  <c r="C33" i="7"/>
  <c r="C37" i="7" s="1"/>
  <c r="C22" i="7"/>
  <c r="C20" i="7" s="1"/>
  <c r="B10" i="7"/>
  <c r="B75" i="7" l="1"/>
  <c r="B74" i="7"/>
  <c r="C31" i="7"/>
  <c r="B55" i="7"/>
  <c r="B81" i="7" s="1"/>
  <c r="C35" i="7"/>
  <c r="B48" i="7"/>
  <c r="C86" i="7"/>
  <c r="D73" i="7"/>
  <c r="C76" i="7"/>
  <c r="C79" i="7" s="1"/>
  <c r="B79" i="7" s="1"/>
  <c r="B90" i="7" s="1"/>
  <c r="B87" i="7"/>
  <c r="B88" i="7"/>
  <c r="B46" i="7" l="1"/>
  <c r="C42" i="7"/>
  <c r="C78" i="7"/>
  <c r="B78" i="7" s="1"/>
  <c r="D78" i="7"/>
  <c r="B93" i="7"/>
  <c r="D76" i="7"/>
  <c r="D79" i="7"/>
  <c r="C27" i="7"/>
  <c r="B76" i="7"/>
  <c r="D86" i="7"/>
  <c r="E73" i="7"/>
  <c r="B89" i="7" l="1"/>
  <c r="B92" i="7" s="1"/>
  <c r="E78" i="7"/>
  <c r="C55" i="7"/>
  <c r="E86" i="7"/>
  <c r="E88" i="7" s="1"/>
  <c r="F73" i="7"/>
  <c r="E76" i="7"/>
  <c r="E79" i="7"/>
  <c r="D88" i="7"/>
  <c r="B91" i="7" l="1"/>
  <c r="F78" i="7"/>
  <c r="F86" i="7"/>
  <c r="G73" i="7"/>
  <c r="F76" i="7"/>
  <c r="F79" i="7"/>
  <c r="G79" i="7"/>
  <c r="G78" i="7" l="1"/>
  <c r="H73" i="7"/>
  <c r="H78" i="7" s="1"/>
  <c r="G86" i="7"/>
  <c r="F88" i="7"/>
  <c r="G76" i="7"/>
  <c r="H79" i="7" l="1"/>
  <c r="G88" i="7"/>
  <c r="H86" i="7"/>
  <c r="I73" i="7"/>
  <c r="I78" i="7" s="1"/>
  <c r="H76" i="7"/>
  <c r="I76" i="7" l="1"/>
  <c r="H88" i="7"/>
  <c r="I79" i="7"/>
  <c r="I86" i="7"/>
  <c r="J73" i="7"/>
  <c r="J78" i="7" l="1"/>
  <c r="J79" i="7"/>
  <c r="I88" i="7"/>
  <c r="J86" i="7"/>
  <c r="K73" i="7"/>
  <c r="J76" i="7"/>
  <c r="K78" i="7" l="1"/>
  <c r="J88" i="7"/>
  <c r="K86" i="7"/>
  <c r="K88" i="7" s="1"/>
  <c r="L73" i="7"/>
  <c r="L78" i="7" s="1"/>
  <c r="K76" i="7"/>
  <c r="K79" i="7"/>
  <c r="L86" i="7" l="1"/>
  <c r="L88" i="7" s="1"/>
  <c r="M73" i="7"/>
  <c r="M78" i="7" s="1"/>
  <c r="L76" i="7"/>
  <c r="L79" i="7"/>
  <c r="M86" i="7" l="1"/>
  <c r="M88" i="7" s="1"/>
  <c r="N73" i="7"/>
  <c r="N78" i="7" s="1"/>
  <c r="M79" i="7"/>
  <c r="M76" i="7"/>
  <c r="N86" i="7" l="1"/>
  <c r="N88" i="7" s="1"/>
  <c r="O73" i="7"/>
  <c r="O78" i="7" s="1"/>
  <c r="N79" i="7"/>
  <c r="N76" i="7"/>
  <c r="P73" i="7" l="1"/>
  <c r="P78" i="7" s="1"/>
  <c r="O86" i="7"/>
  <c r="O88" i="7" s="1"/>
  <c r="O76" i="7"/>
  <c r="O79" i="7"/>
  <c r="P86" i="7" l="1"/>
  <c r="P88" i="7" s="1"/>
  <c r="Q73" i="7"/>
  <c r="Q78" i="7" s="1"/>
  <c r="P79" i="7"/>
  <c r="P76" i="7"/>
  <c r="Q86" i="7" l="1"/>
  <c r="Q88" i="7" s="1"/>
  <c r="R73" i="7"/>
  <c r="R78" i="7" s="1"/>
  <c r="Q76" i="7"/>
  <c r="Q79" i="7"/>
  <c r="R86" i="7" l="1"/>
  <c r="R88" i="7" s="1"/>
  <c r="S73" i="7"/>
  <c r="S78" i="7" s="1"/>
  <c r="R76" i="7"/>
  <c r="R79" i="7"/>
  <c r="S86" i="7" l="1"/>
  <c r="S88" i="7" s="1"/>
  <c r="T73" i="7"/>
  <c r="T78" i="7" s="1"/>
  <c r="S79" i="7"/>
  <c r="S76" i="7"/>
  <c r="T86" i="7" l="1"/>
  <c r="T88" i="7" s="1"/>
  <c r="U73" i="7"/>
  <c r="U78" i="7" s="1"/>
  <c r="T79" i="7"/>
  <c r="T76" i="7"/>
  <c r="U86" i="7" l="1"/>
  <c r="U88" i="7" s="1"/>
  <c r="V73" i="7"/>
  <c r="V78" i="7" s="1"/>
  <c r="U76" i="7"/>
  <c r="U79" i="7"/>
  <c r="V86" i="7" l="1"/>
  <c r="V88" i="7" s="1"/>
  <c r="W73" i="7"/>
  <c r="W78" i="7" s="1"/>
  <c r="V79" i="7"/>
  <c r="V76" i="7"/>
  <c r="X73" i="7" l="1"/>
  <c r="X78" i="7" s="1"/>
  <c r="W86" i="7"/>
  <c r="W88" i="7" s="1"/>
  <c r="W79" i="7"/>
  <c r="W76" i="7"/>
  <c r="X86" i="7" l="1"/>
  <c r="X88" i="7" s="1"/>
  <c r="Y73" i="7"/>
  <c r="Y78" i="7" s="1"/>
  <c r="X76" i="7"/>
  <c r="X79" i="7"/>
  <c r="Y86" i="7" l="1"/>
  <c r="Y88" i="7" s="1"/>
  <c r="Z73" i="7"/>
  <c r="Z78" i="7" s="1"/>
  <c r="Y79" i="7"/>
  <c r="Y76" i="7"/>
  <c r="Z86" i="7" l="1"/>
  <c r="Z88" i="7" s="1"/>
  <c r="AA73" i="7"/>
  <c r="AA78" i="7" s="1"/>
  <c r="Z76" i="7"/>
  <c r="Z79" i="7"/>
  <c r="AA86" i="7" l="1"/>
  <c r="AA88" i="7" s="1"/>
  <c r="AB73" i="7"/>
  <c r="AB78" i="7" s="1"/>
  <c r="AA79" i="7"/>
  <c r="AA76" i="7"/>
  <c r="AB86" i="7" l="1"/>
  <c r="AB88" i="7" s="1"/>
  <c r="AC73" i="7"/>
  <c r="AC78" i="7" s="1"/>
  <c r="AB76" i="7"/>
  <c r="AB79" i="7"/>
  <c r="AC86" i="7" l="1"/>
  <c r="AC88" i="7" s="1"/>
  <c r="AD73" i="7"/>
  <c r="AD78" i="7" s="1"/>
  <c r="AC79" i="7"/>
  <c r="AC76" i="7"/>
  <c r="AD86" i="7" l="1"/>
  <c r="AD88" i="7" s="1"/>
  <c r="AE73" i="7"/>
  <c r="AE78" i="7" s="1"/>
  <c r="AD76" i="7"/>
  <c r="AD79" i="7"/>
  <c r="AF73" i="7" l="1"/>
  <c r="AF78" i="7" s="1"/>
  <c r="AE86" i="7"/>
  <c r="AE88" i="7" s="1"/>
  <c r="AE76" i="7"/>
  <c r="AE79" i="7"/>
  <c r="AF86" i="7" l="1"/>
  <c r="AF88" i="7" s="1"/>
  <c r="AG73" i="7"/>
  <c r="AG78" i="7" s="1"/>
  <c r="AF79" i="7"/>
  <c r="AF76" i="7"/>
  <c r="AG86" i="7" l="1"/>
  <c r="AG88" i="7" s="1"/>
  <c r="AH73" i="7"/>
  <c r="AH78" i="7" s="1"/>
  <c r="AG79" i="7"/>
  <c r="AG76" i="7"/>
  <c r="AH86" i="7" l="1"/>
  <c r="AH88" i="7" s="1"/>
  <c r="AI73" i="7"/>
  <c r="AI78" i="7" s="1"/>
  <c r="AH76" i="7"/>
  <c r="AH79" i="7"/>
  <c r="AI86" i="7" l="1"/>
  <c r="AI88" i="7" s="1"/>
  <c r="AJ73" i="7"/>
  <c r="AJ78" i="7" s="1"/>
  <c r="AI79" i="7"/>
  <c r="AI76" i="7"/>
  <c r="AJ86" i="7" l="1"/>
  <c r="AJ88" i="7" s="1"/>
  <c r="AK73" i="7"/>
  <c r="AK78" i="7" s="1"/>
  <c r="AJ79" i="7"/>
  <c r="AJ76" i="7"/>
  <c r="AK86" i="7" l="1"/>
  <c r="AK88" i="7" s="1"/>
  <c r="AL73" i="7"/>
  <c r="AL78" i="7" s="1"/>
  <c r="AK76" i="7"/>
  <c r="AK79" i="7"/>
  <c r="AL86" i="7" l="1"/>
  <c r="AL88" i="7" s="1"/>
  <c r="AM73" i="7"/>
  <c r="AM78" i="7" s="1"/>
  <c r="AL79" i="7"/>
  <c r="AL76" i="7"/>
  <c r="AN73" i="7" l="1"/>
  <c r="AN78" i="7" s="1"/>
  <c r="AM86" i="7"/>
  <c r="AM88" i="7" s="1"/>
  <c r="AM76" i="7"/>
  <c r="AM79" i="7"/>
  <c r="AN86" i="7" l="1"/>
  <c r="AN88" i="7" s="1"/>
  <c r="AO73" i="7"/>
  <c r="AO78" i="7" s="1"/>
  <c r="AN79" i="7"/>
  <c r="AN76" i="7"/>
  <c r="AO86" i="7" l="1"/>
  <c r="AO88" i="7" s="1"/>
  <c r="AP73" i="7"/>
  <c r="AP78" i="7" s="1"/>
  <c r="AO79" i="7"/>
  <c r="AO76" i="7"/>
  <c r="AP86" i="7" l="1"/>
  <c r="AP88" i="7" s="1"/>
  <c r="AQ73" i="7"/>
  <c r="AQ78" i="7" s="1"/>
  <c r="AP79" i="7"/>
  <c r="AP76" i="7"/>
  <c r="AQ86" i="7" l="1"/>
  <c r="AQ88" i="7" s="1"/>
  <c r="AR73" i="7"/>
  <c r="AR78" i="7" s="1"/>
  <c r="AQ76" i="7"/>
  <c r="AQ79" i="7"/>
  <c r="AR86" i="7" l="1"/>
  <c r="AR88" i="7" s="1"/>
  <c r="AS73" i="7"/>
  <c r="AS78" i="7" s="1"/>
  <c r="AR76" i="7"/>
  <c r="AR79" i="7"/>
  <c r="AS86" i="7" l="1"/>
  <c r="AS88" i="7" s="1"/>
  <c r="AT73" i="7"/>
  <c r="AT78" i="7" s="1"/>
  <c r="AS79" i="7"/>
  <c r="AS76" i="7"/>
  <c r="AT86" i="7" l="1"/>
  <c r="AT88" i="7" s="1"/>
  <c r="AU73" i="7"/>
  <c r="AU78" i="7" s="1"/>
  <c r="AT79" i="7"/>
  <c r="AT76" i="7"/>
  <c r="AV73" i="7" l="1"/>
  <c r="AV78" i="7" s="1"/>
  <c r="AU86" i="7"/>
  <c r="AU88" i="7" s="1"/>
  <c r="AU79" i="7"/>
  <c r="AU76" i="7"/>
  <c r="AV86" i="7" l="1"/>
  <c r="AV88" i="7" s="1"/>
  <c r="AW73" i="7"/>
  <c r="AW78" i="7" s="1"/>
  <c r="AV76" i="7"/>
  <c r="AV79" i="7"/>
  <c r="AW86" i="7" l="1"/>
  <c r="AW88" i="7" s="1"/>
  <c r="AW79" i="7"/>
  <c r="AW76" i="7"/>
</calcChain>
</file>

<file path=xl/sharedStrings.xml><?xml version="1.0" encoding="utf-8"?>
<sst xmlns="http://schemas.openxmlformats.org/spreadsheetml/2006/main" count="105" uniqueCount="86">
  <si>
    <t>Preliminary funding gap calculation for IPCEI RDI/FID projects - disclaimer</t>
  </si>
  <si>
    <t>The preliminary funding gap (FG) template complements the IPCEI Application Template which is intended for the first phase of the two-step national evaluation process. It facilitates the structured collection of information on a project's indicative cost structure and potential revenues and the preliminary estimation of the project's funding gap.
This preliminary funding gap template has been developed upon the initiative of the Member States participating in the Joint European Forum for IPCEI (JEF-IPCEI). It does not constitute a template that has been developed by the European Commission or which the European Commission requires to be completed by project companies. 
Applicants are kindly reminded that, should their project be pre-selected and admitted to the second phase of the two-step national evaluation process, they will be required to submit a comprehensive funding gap calculation, in accordance with the latest standard template published by the European Commission. The latest version of the Commission's standard funding gap templates is available at DG COMP's dedicated IPCEI website:</t>
  </si>
  <si>
    <t>https://competition-policy.ec.europa.eu/state-aid/ipcei/guidance-templates_en</t>
  </si>
  <si>
    <t>Preliminary funding gap calculation for IPCEI RDI/FID projects</t>
  </si>
  <si>
    <t>Timeline of the project</t>
  </si>
  <si>
    <t>LEGEND</t>
  </si>
  <si>
    <t>Cell needs input data</t>
  </si>
  <si>
    <t>Project phase</t>
  </si>
  <si>
    <t>First year</t>
  </si>
  <si>
    <t>Last year</t>
  </si>
  <si>
    <t>Project phase description</t>
  </si>
  <si>
    <t>Cell contains built-in formulas &amp; links - do not modify</t>
  </si>
  <si>
    <r>
      <t>Research, development &amp; innovation (</t>
    </r>
    <r>
      <rPr>
        <b/>
        <sz val="11"/>
        <color theme="1"/>
        <rFont val="Times New Roman"/>
        <family val="1"/>
      </rPr>
      <t>RDI</t>
    </r>
    <r>
      <rPr>
        <sz val="11"/>
        <color theme="1"/>
        <rFont val="Times New Roman"/>
        <family val="1"/>
      </rPr>
      <t>) phase</t>
    </r>
  </si>
  <si>
    <t xml:space="preserve">This initial phase is characterized by iterations, experimentation, testing, validation and continuous optimization of the developed solution. </t>
  </si>
  <si>
    <r>
      <t>First industrial deployment (</t>
    </r>
    <r>
      <rPr>
        <b/>
        <sz val="11"/>
        <color theme="1"/>
        <rFont val="Times New Roman"/>
        <family val="1"/>
      </rPr>
      <t>FID</t>
    </r>
    <r>
      <rPr>
        <sz val="11"/>
        <color theme="1"/>
        <rFont val="Times New Roman"/>
        <family val="1"/>
      </rPr>
      <t>) phase</t>
    </r>
  </si>
  <si>
    <t>This phase concerns the upscaling of pilot facilities, demonstration plants or the first-in-kind equipment and facilities, covering the steps subsequent to the pilot line, including the testing phase and bringing batch production to scale, but not mass production or commercial activities.</t>
  </si>
  <si>
    <r>
      <t>Mass production (</t>
    </r>
    <r>
      <rPr>
        <b/>
        <sz val="11"/>
        <color theme="1"/>
        <rFont val="Times New Roman"/>
        <family val="1"/>
      </rPr>
      <t>MP</t>
    </r>
    <r>
      <rPr>
        <sz val="11"/>
        <color theme="1"/>
        <rFont val="Times New Roman"/>
        <family val="1"/>
      </rPr>
      <t>) phase</t>
    </r>
  </si>
  <si>
    <t>In this phase, the product is ready to be mass-produced and distributed to the market.</t>
  </si>
  <si>
    <t>Project duration (years)</t>
  </si>
  <si>
    <t>Estimated costs of the project</t>
  </si>
  <si>
    <t>Cost category</t>
  </si>
  <si>
    <t>Estimated total costs 
(EUR million)</t>
  </si>
  <si>
    <t>Estimated eligible costs 
(EUR million)</t>
  </si>
  <si>
    <t>Comment</t>
  </si>
  <si>
    <t>RDI phase</t>
  </si>
  <si>
    <t>Eligible costs are costs which directly relate to the proposed project and which fall in one of the eligible cost categories outlined in the Annex of the Commission's IPCEI Communication. Only costs incurred during the RDI and FID phase can be eligible costs.</t>
  </si>
  <si>
    <t>Feasibility studies &amp; obtaining permissions</t>
  </si>
  <si>
    <t>Instruments &amp; equipment</t>
  </si>
  <si>
    <t>Average useful life of instruments &amp; equipment (years)</t>
  </si>
  <si>
    <t>Number of years in which the asset is used for the project</t>
  </si>
  <si>
    <t>Buildings, infrastructure &amp; land</t>
  </si>
  <si>
    <t>Link to Commission's IPCEI Communication Annex</t>
  </si>
  <si>
    <t>Average useful life of buildings, infrastructure &amp; land (years)</t>
  </si>
  <si>
    <t>Materials &amp; supplies</t>
  </si>
  <si>
    <t>Patents &amp; contractual research</t>
  </si>
  <si>
    <t>Personnel &amp; administrative costs</t>
  </si>
  <si>
    <t>Other costs</t>
  </si>
  <si>
    <t>Estimated total costs in the RDI phase</t>
  </si>
  <si>
    <t>FID phase</t>
  </si>
  <si>
    <t>Instruments &amp; equipment 
(further depreciation costs of assets purchased in the RDI phase)</t>
  </si>
  <si>
    <t>Instruments &amp; equipment (additional assets)</t>
  </si>
  <si>
    <t>Buildings, infrastructure &amp; land 
(further depreciation costs of assets purchased in the RDI phase)</t>
  </si>
  <si>
    <t>Buildings, infrastructure &amp; land (additional assets)</t>
  </si>
  <si>
    <t>Estimated total costs in the FID phase</t>
  </si>
  <si>
    <t>MP phase</t>
  </si>
  <si>
    <t>Depreciation costs for instruments &amp; equipment</t>
  </si>
  <si>
    <t>Depreciation costs for buildings, infrastructure &amp; land</t>
  </si>
  <si>
    <t>Estimated total costs in the MP phase</t>
  </si>
  <si>
    <t>Estimated total project costs (all project phases)</t>
  </si>
  <si>
    <t>Estimated revenues of the project</t>
  </si>
  <si>
    <t>Revenue category</t>
  </si>
  <si>
    <t>RDI phase
(EUR million)</t>
  </si>
  <si>
    <t>FID phase
(EUR million)</t>
  </si>
  <si>
    <t>MP phase
(EUR million)</t>
  </si>
  <si>
    <t>Product sales</t>
  </si>
  <si>
    <t>Licensing income</t>
  </si>
  <si>
    <t xml:space="preserve">Cost savings </t>
  </si>
  <si>
    <t>Estimated total project revenues</t>
  </si>
  <si>
    <t>Other parameters</t>
  </si>
  <si>
    <t>Parameter</t>
  </si>
  <si>
    <t>Value</t>
  </si>
  <si>
    <t>Weighted average cost of capital (WACC)</t>
  </si>
  <si>
    <t>At this preliminary stage, it is recommended to use the industry-specific WACC, which can be downloaded from the website of professor Aswath Damodaran &gt; Data &gt; Current Data &gt; Costs of Capital by Industry Sector. Once the file has been downloaded, the relevant sector must be identified and the corresponding "Cost of Capital (Euros)" selected.</t>
  </si>
  <si>
    <t>Link to website of professor Aswath Damodaran</t>
  </si>
  <si>
    <t>Tax rate</t>
  </si>
  <si>
    <t>It is recommended to use the "Marginal tax rate by country", which can be downloaded from the website of professor Aswath Damodaran &gt; Data &gt; Current data &gt; Marginal tax rate by country.</t>
  </si>
  <si>
    <t>Cashflows</t>
  </si>
  <si>
    <t>TOTAL</t>
  </si>
  <si>
    <t>Cash inflows (nominal)</t>
  </si>
  <si>
    <t>Cash outflows (nominal)</t>
  </si>
  <si>
    <t>Net cashflows (nominal; including tax effects)</t>
  </si>
  <si>
    <t>Growth rate g of steady-state net cashflow</t>
  </si>
  <si>
    <t>Terminal value</t>
  </si>
  <si>
    <t>Discounted cashflows &amp; funding gap</t>
  </si>
  <si>
    <t>Control cell: are all the cash outflows taken into account?
(i.e. the estimated total project costs in cell B55 have to be equal to the sum of cash outflows in row 75)</t>
  </si>
  <si>
    <t>Control cell: are all the cash inflows taken into account?
(i.e. the estimated total project revenues in cell range B63:D63 have to be equal to the sum of cash inflows in row 74)</t>
  </si>
  <si>
    <t>Grant calculation</t>
  </si>
  <si>
    <t>Requested grant (nominal)</t>
  </si>
  <si>
    <t>Requested grant (discounted)</t>
  </si>
  <si>
    <t>Maximum grant (nominal) (capped by total eligible costs)</t>
  </si>
  <si>
    <t>Maximum grant (discounted) (capped by funding gap)</t>
  </si>
  <si>
    <t>Control cell: does the requested grant fulfil the eligible cost and funding gap constraints?</t>
  </si>
  <si>
    <t>State aid intensity</t>
  </si>
  <si>
    <t>Requested grant (discounted) / funding gap</t>
  </si>
  <si>
    <t>All values in this document are indicative and do not constitute any obligation for Member States to release State aid.</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</si>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</sst>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43" formatCode="_-* #,##0.00_-;\-* #,##0.00_-;_-* &quot;-&quot;??_-;_-@_-"/>
    <numFmt numFmtId="164" formatCode="#,##0.00_ ;\-#,##0.00\ "/>
  </numFmts>
  <fonts count="24" x14ac:knownFonts="1">
    <font>
      <sz val="11"/>
      <color theme="1"/>
      <name val="Aptos Narrow"/>
      <family val="2"/>
      <scheme val="minor"/>
    </font>
    <font>
      <i/>
      <sz val="11"/>
      <color theme="1"/>
      <name val="Times New Roman"/>
      <family val="1"/>
    </font>
    <font>
      <b/>
      <sz val="11"/>
      <color theme="1"/>
      <name val="Times New Roman"/>
      <family val="1"/>
    </font>
    <font>
      <b/>
      <sz val="11"/>
      <color rgb="FF000000"/>
      <name val="Times New Roman"/>
      <family val="1"/>
    </font>
    <font>
      <sz val="11"/>
      <color theme="1"/>
      <name val="Times New Roman"/>
      <family val="1"/>
    </font>
    <font>
      <sz val="8"/>
      <color theme="1" tint="0.499984740745262"/>
      <name val="Times New Roman"/>
      <family val="1"/>
    </font>
    <font>
      <sz val="8"/>
      <color theme="1"/>
      <name val="Times New Roman"/>
      <family val="1"/>
    </font>
    <font>
      <b/>
      <sz val="8"/>
      <name val="Times New Roman"/>
      <family val="1"/>
    </font>
    <font>
      <b/>
      <sz val="11"/>
      <color theme="0"/>
      <name val="Times New Roman"/>
      <family val="1"/>
    </font>
    <font>
      <sz val="11"/>
      <color theme="1"/>
      <name val="Aptos Narrow"/>
      <family val="2"/>
      <scheme val="minor"/>
    </font>
    <font>
      <u/>
      <sz val="11"/>
      <color theme="10"/>
      <name val="Aptos Narrow"/>
      <family val="2"/>
      <scheme val="minor"/>
    </font>
    <font>
      <sz val="11"/>
      <color indexed="60"/>
      <name val="Calibri"/>
      <family val="2"/>
    </font>
    <font>
      <sz val="11"/>
      <name val="Times New Roman"/>
      <family val="1"/>
    </font>
    <font>
      <sz val="11"/>
      <color rgb="FFFFED00"/>
      <name val="Times New Roman"/>
      <family val="1"/>
    </font>
    <font>
      <u/>
      <sz val="11"/>
      <color theme="10"/>
      <name val="Times New Roman"/>
      <family val="1"/>
    </font>
    <font>
      <sz val="11"/>
      <color indexed="8"/>
      <name val="Times New Roman"/>
      <family val="1"/>
    </font>
    <font>
      <b/>
      <i/>
      <u/>
      <sz val="11"/>
      <color theme="1"/>
      <name val="Times New Roman"/>
      <family val="1"/>
    </font>
    <font>
      <i/>
      <sz val="11"/>
      <color theme="1" tint="0.34998626667073579"/>
      <name val="Times New Roman"/>
      <family val="1"/>
    </font>
    <font>
      <i/>
      <sz val="10"/>
      <color theme="1" tint="0.34998626667073579"/>
      <name val="Times New Roman"/>
      <family val="1"/>
    </font>
    <font>
      <i/>
      <sz val="11"/>
      <color rgb="FFFF0000"/>
      <name val="Times New Roman"/>
      <family val="1"/>
    </font>
    <font>
      <i/>
      <sz val="11"/>
      <color indexed="8"/>
      <name val="Times New Roman"/>
      <family val="1"/>
    </font>
    <font>
      <b/>
      <sz val="11"/>
      <color indexed="8"/>
      <name val="Times New Roman"/>
      <family val="1"/>
    </font>
    <font>
      <b/>
      <sz val="20"/>
      <color rgb="FFFFED00"/>
      <name val="Times New Roman"/>
      <family val="1"/>
    </font>
    <font>
      <i/>
      <sz val="11"/>
      <name val="Times New Roman"/>
      <family val="1"/>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bgColor indexed="64"/>
      </patternFill>
    </fill>
    <fill>
      <patternFill patternType="solid">
        <fgColor theme="2"/>
        <bgColor indexed="64"/>
      </patternFill>
    </fill>
    <fill>
      <patternFill patternType="solid">
        <fgColor indexed="43"/>
      </patternFill>
    </fill>
    <fill>
      <patternFill patternType="solid">
        <fgColor rgb="FF004494"/>
        <bgColor theme="0"/>
      </patternFill>
    </fill>
    <fill>
      <patternFill patternType="solid">
        <fgColor theme="4" tint="-0.499984740745262"/>
        <bgColor indexed="64"/>
      </patternFill>
    </fill>
    <fill>
      <patternFill patternType="lightUp">
        <bgColor theme="0"/>
      </patternFill>
    </fill>
    <fill>
      <patternFill patternType="solid">
        <fgColor theme="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
      <left style="medium">
        <color indexed="64"/>
      </left>
      <right/>
      <top/>
      <bottom/>
      <diagonal/>
    </border>
  </borders>
  <cellStyleXfs count="7">
    <xf numFmtId="0" fontId="0" fillId="0" borderId="0"/>
    <xf numFmtId="44" fontId="9" fillId="0" borderId="0" applyFont="0" applyFill="0" applyBorder="0" applyAlignment="0" applyProtection="0"/>
    <xf numFmtId="0" fontId="10" fillId="0" borderId="0" applyNumberFormat="0" applyFill="0" applyBorder="0" applyAlignment="0" applyProtection="0"/>
    <xf numFmtId="9" fontId="9" fillId="0" borderId="0" applyFont="0" applyFill="0" applyBorder="0" applyAlignment="0" applyProtection="0"/>
    <xf numFmtId="43" fontId="9" fillId="0" borderId="0" applyFont="0" applyFill="0" applyBorder="0" applyAlignment="0" applyProtection="0"/>
    <xf numFmtId="0" fontId="11" fillId="6" borderId="0" applyNumberFormat="0" applyBorder="0" applyAlignment="0" applyProtection="0"/>
    <xf numFmtId="44" fontId="9" fillId="0" borderId="0" applyFont="0" applyFill="0" applyBorder="0" applyAlignment="0" applyProtection="0"/>
  </cellStyleXfs>
  <cellXfs count="137">
    <xf numFmtId="0" fontId="0" fillId="0" borderId="0" xfId="0"/>
    <xf numFmtId="0" fontId="7" fillId="3" borderId="0" xfId="0" applyFont="1" applyFill="1" applyAlignment="1" applyProtection="1">
      <alignment vertical="center"/>
      <protection locked="0"/>
    </xf>
    <xf numFmtId="0" fontId="1" fillId="3" borderId="0" xfId="0" applyFont="1" applyFill="1" applyProtection="1">
      <protection locked="0"/>
    </xf>
    <xf numFmtId="0" fontId="2" fillId="3" borderId="0" xfId="0" applyFont="1" applyFill="1" applyAlignment="1" applyProtection="1">
      <alignment vertical="center"/>
      <protection locked="0"/>
    </xf>
    <xf numFmtId="0" fontId="1" fillId="3" borderId="0" xfId="0" applyFont="1" applyFill="1" applyAlignment="1" applyProtection="1">
      <alignment horizontal="center" vertical="center" wrapText="1"/>
      <protection locked="0"/>
    </xf>
    <xf numFmtId="0" fontId="4" fillId="3" borderId="8" xfId="0" applyFont="1" applyFill="1" applyBorder="1" applyAlignment="1" applyProtection="1">
      <alignment horizontal="justify" vertical="center" wrapText="1"/>
      <protection locked="0"/>
    </xf>
    <xf numFmtId="0" fontId="4" fillId="3" borderId="7" xfId="0" applyFont="1" applyFill="1" applyBorder="1" applyAlignment="1" applyProtection="1">
      <alignment horizontal="justify" vertical="center" wrapText="1"/>
      <protection locked="0"/>
    </xf>
    <xf numFmtId="0" fontId="6" fillId="3" borderId="0" xfId="0" applyFont="1" applyFill="1" applyProtection="1">
      <protection locked="0"/>
    </xf>
    <xf numFmtId="0" fontId="4" fillId="3" borderId="1" xfId="0" applyFont="1" applyFill="1" applyBorder="1" applyAlignment="1" applyProtection="1">
      <alignment vertical="center" wrapText="1"/>
      <protection locked="0"/>
    </xf>
    <xf numFmtId="0" fontId="4" fillId="3" borderId="0" xfId="0" applyFont="1" applyFill="1" applyProtection="1">
      <protection locked="0"/>
    </xf>
    <xf numFmtId="0" fontId="4" fillId="3" borderId="7" xfId="0" applyFont="1" applyFill="1" applyBorder="1" applyAlignment="1" applyProtection="1">
      <alignment vertical="center" wrapText="1"/>
      <protection locked="0"/>
    </xf>
    <xf numFmtId="0" fontId="4" fillId="3" borderId="8" xfId="0" applyFont="1" applyFill="1" applyBorder="1" applyAlignment="1" applyProtection="1">
      <alignment vertical="center" wrapText="1"/>
      <protection locked="0"/>
    </xf>
    <xf numFmtId="0" fontId="1" fillId="3" borderId="1" xfId="0" applyFont="1" applyFill="1" applyBorder="1" applyAlignment="1" applyProtection="1">
      <alignment vertical="center" wrapText="1"/>
      <protection locked="0"/>
    </xf>
    <xf numFmtId="0" fontId="3" fillId="3" borderId="0" xfId="0" applyFont="1" applyFill="1" applyAlignment="1" applyProtection="1">
      <alignment vertical="center" wrapText="1"/>
      <protection locked="0"/>
    </xf>
    <xf numFmtId="0" fontId="4" fillId="3" borderId="0" xfId="0" applyFont="1" applyFill="1" applyAlignment="1" applyProtection="1">
      <alignment horizontal="justify" vertical="center" wrapText="1"/>
      <protection locked="0"/>
    </xf>
    <xf numFmtId="44" fontId="4" fillId="3" borderId="0" xfId="0" applyNumberFormat="1" applyFont="1" applyFill="1" applyAlignment="1" applyProtection="1">
      <alignment horizontal="justify" vertical="center" wrapText="1"/>
      <protection locked="0"/>
    </xf>
    <xf numFmtId="0" fontId="4" fillId="3" borderId="1" xfId="0" applyFont="1" applyFill="1" applyBorder="1" applyAlignment="1" applyProtection="1">
      <alignment horizontal="justify" vertical="center" wrapText="1"/>
      <protection locked="0"/>
    </xf>
    <xf numFmtId="10" fontId="4" fillId="2" borderId="1" xfId="1" applyNumberFormat="1" applyFont="1" applyFill="1" applyBorder="1" applyAlignment="1" applyProtection="1">
      <alignment horizontal="right" vertical="center" wrapText="1"/>
    </xf>
    <xf numFmtId="0" fontId="12" fillId="5" borderId="1" xfId="0" applyFont="1" applyFill="1" applyBorder="1" applyAlignment="1" applyProtection="1">
      <alignment horizontal="center" vertical="center"/>
      <protection locked="0"/>
    </xf>
    <xf numFmtId="0" fontId="13" fillId="3" borderId="0" xfId="0" applyFont="1" applyFill="1" applyProtection="1">
      <protection locked="0"/>
    </xf>
    <xf numFmtId="0" fontId="4" fillId="3" borderId="1" xfId="0" applyFont="1" applyFill="1" applyBorder="1" applyAlignment="1">
      <alignment horizontal="center" vertical="center"/>
    </xf>
    <xf numFmtId="0" fontId="4" fillId="2" borderId="1" xfId="0" applyFont="1" applyFill="1" applyBorder="1" applyAlignment="1">
      <alignment horizontal="center" vertical="center"/>
    </xf>
    <xf numFmtId="0" fontId="15" fillId="3" borderId="0" xfId="0" applyFont="1" applyFill="1" applyProtection="1">
      <protection locked="0"/>
    </xf>
    <xf numFmtId="0" fontId="16" fillId="3" borderId="0" xfId="0" applyFont="1" applyFill="1" applyProtection="1">
      <protection locked="0"/>
    </xf>
    <xf numFmtId="0" fontId="8" fillId="8" borderId="1" xfId="0" applyFont="1" applyFill="1" applyBorder="1" applyAlignment="1" applyProtection="1">
      <alignment horizontal="left" vertical="center"/>
      <protection locked="0"/>
    </xf>
    <xf numFmtId="0" fontId="8" fillId="8" borderId="1" xfId="0" applyFont="1" applyFill="1" applyBorder="1" applyAlignment="1" applyProtection="1">
      <alignment horizontal="center" vertical="center"/>
      <protection locked="0"/>
    </xf>
    <xf numFmtId="4" fontId="4" fillId="5" borderId="1" xfId="0" applyNumberFormat="1" applyFont="1" applyFill="1" applyBorder="1" applyAlignment="1" applyProtection="1">
      <alignment horizontal="right" vertical="center" wrapText="1"/>
      <protection locked="0"/>
    </xf>
    <xf numFmtId="4" fontId="4" fillId="3" borderId="0" xfId="0" applyNumberFormat="1" applyFont="1" applyFill="1" applyAlignment="1" applyProtection="1">
      <alignment horizontal="right"/>
      <protection locked="0"/>
    </xf>
    <xf numFmtId="4" fontId="4" fillId="5" borderId="7" xfId="0" applyNumberFormat="1" applyFont="1" applyFill="1" applyBorder="1" applyAlignment="1" applyProtection="1">
      <alignment horizontal="right" vertical="center" wrapText="1"/>
      <protection locked="0"/>
    </xf>
    <xf numFmtId="0" fontId="18" fillId="3" borderId="1" xfId="0" applyFont="1" applyFill="1" applyBorder="1" applyAlignment="1" applyProtection="1">
      <alignment vertical="center" wrapText="1"/>
      <protection locked="0"/>
    </xf>
    <xf numFmtId="4" fontId="4" fillId="3" borderId="1" xfId="0" applyNumberFormat="1" applyFont="1" applyFill="1" applyBorder="1" applyAlignment="1" applyProtection="1">
      <alignment horizontal="right" vertical="center" wrapText="1"/>
      <protection locked="0"/>
    </xf>
    <xf numFmtId="4" fontId="4" fillId="2" borderId="7" xfId="0" applyNumberFormat="1" applyFont="1" applyFill="1" applyBorder="1" applyAlignment="1">
      <alignment horizontal="right" vertical="center" wrapText="1"/>
    </xf>
    <xf numFmtId="4" fontId="6" fillId="3" borderId="0" xfId="0" applyNumberFormat="1" applyFont="1" applyFill="1" applyAlignment="1" applyProtection="1">
      <alignment horizontal="right"/>
      <protection locked="0"/>
    </xf>
    <xf numFmtId="0" fontId="4" fillId="3" borderId="1" xfId="0" applyFont="1" applyFill="1" applyBorder="1" applyAlignment="1" applyProtection="1">
      <alignment vertical="center"/>
      <protection locked="0"/>
    </xf>
    <xf numFmtId="4" fontId="6" fillId="9" borderId="0" xfId="0" applyNumberFormat="1" applyFont="1" applyFill="1" applyAlignment="1" applyProtection="1">
      <alignment horizontal="right"/>
      <protection locked="0"/>
    </xf>
    <xf numFmtId="4" fontId="4" fillId="9" borderId="0" xfId="0" applyNumberFormat="1" applyFont="1" applyFill="1" applyAlignment="1" applyProtection="1">
      <alignment horizontal="right"/>
      <protection locked="0"/>
    </xf>
    <xf numFmtId="0" fontId="12" fillId="2" borderId="0" xfId="0" applyFont="1" applyFill="1" applyAlignment="1">
      <alignment horizontal="center"/>
    </xf>
    <xf numFmtId="164" fontId="4" fillId="5" borderId="1" xfId="1" applyNumberFormat="1" applyFont="1" applyFill="1" applyBorder="1" applyAlignment="1" applyProtection="1">
      <alignment horizontal="right" vertical="center" wrapText="1"/>
      <protection locked="0"/>
    </xf>
    <xf numFmtId="3" fontId="17" fillId="5" borderId="1" xfId="0" applyNumberFormat="1" applyFont="1" applyFill="1" applyBorder="1" applyAlignment="1" applyProtection="1">
      <alignment horizontal="center" vertical="center" wrapText="1"/>
      <protection locked="0"/>
    </xf>
    <xf numFmtId="3" fontId="1" fillId="2" borderId="1" xfId="0" applyNumberFormat="1" applyFont="1" applyFill="1" applyBorder="1" applyAlignment="1">
      <alignment horizontal="center" vertical="center" wrapText="1"/>
    </xf>
    <xf numFmtId="3" fontId="17" fillId="2" borderId="1" xfId="0" applyNumberFormat="1" applyFont="1" applyFill="1" applyBorder="1" applyAlignment="1">
      <alignment horizontal="center" vertical="center" wrapText="1"/>
    </xf>
    <xf numFmtId="0" fontId="8" fillId="10" borderId="9" xfId="0" applyFont="1" applyFill="1" applyBorder="1" applyAlignment="1" applyProtection="1">
      <alignment horizontal="center" vertical="center"/>
      <protection locked="0"/>
    </xf>
    <xf numFmtId="0" fontId="8" fillId="10" borderId="10" xfId="0" applyFont="1" applyFill="1" applyBorder="1" applyAlignment="1" applyProtection="1">
      <alignment horizontal="center" vertical="center"/>
      <protection locked="0"/>
    </xf>
    <xf numFmtId="44" fontId="4" fillId="0" borderId="0" xfId="1" applyFont="1" applyFill="1" applyBorder="1" applyAlignment="1" applyProtection="1">
      <alignment horizontal="justify" vertical="center" wrapText="1"/>
    </xf>
    <xf numFmtId="0" fontId="4" fillId="0" borderId="0" xfId="0" applyFont="1" applyProtection="1">
      <protection locked="0"/>
    </xf>
    <xf numFmtId="4" fontId="4" fillId="2" borderId="1" xfId="1" applyNumberFormat="1" applyFont="1" applyFill="1" applyBorder="1" applyAlignment="1" applyProtection="1">
      <alignment horizontal="right" vertical="center" wrapText="1"/>
      <protection locked="0"/>
    </xf>
    <xf numFmtId="4" fontId="4" fillId="2" borderId="8" xfId="1" applyNumberFormat="1" applyFont="1" applyFill="1" applyBorder="1" applyAlignment="1" applyProtection="1">
      <alignment horizontal="right" vertical="center" wrapText="1"/>
    </xf>
    <xf numFmtId="4" fontId="4" fillId="2" borderId="1" xfId="1" applyNumberFormat="1" applyFont="1" applyFill="1" applyBorder="1" applyAlignment="1" applyProtection="1">
      <alignment horizontal="right" vertical="center" wrapText="1"/>
    </xf>
    <xf numFmtId="4" fontId="4" fillId="5" borderId="1" xfId="1" applyNumberFormat="1" applyFont="1" applyFill="1" applyBorder="1" applyAlignment="1" applyProtection="1">
      <alignment horizontal="right" vertical="center" wrapText="1"/>
      <protection locked="0"/>
    </xf>
    <xf numFmtId="4" fontId="2" fillId="2" borderId="1" xfId="1" applyNumberFormat="1" applyFont="1" applyFill="1" applyBorder="1" applyAlignment="1" applyProtection="1">
      <alignment horizontal="right" vertical="center" wrapText="1"/>
    </xf>
    <xf numFmtId="4" fontId="21" fillId="2" borderId="1" xfId="1" applyNumberFormat="1" applyFont="1" applyFill="1" applyBorder="1" applyAlignment="1" applyProtection="1">
      <alignment horizontal="right" vertical="center" wrapText="1"/>
    </xf>
    <xf numFmtId="0" fontId="8" fillId="10" borderId="10" xfId="0" applyFont="1" applyFill="1" applyBorder="1" applyAlignment="1">
      <alignment horizontal="right" vertical="center"/>
    </xf>
    <xf numFmtId="0" fontId="8" fillId="10" borderId="11" xfId="0" applyFont="1" applyFill="1" applyBorder="1" applyAlignment="1">
      <alignment horizontal="right" vertical="center"/>
    </xf>
    <xf numFmtId="0" fontId="4" fillId="0" borderId="0" xfId="0" applyFont="1" applyAlignment="1" applyProtection="1">
      <alignment horizontal="justify" vertical="center" wrapText="1"/>
      <protection locked="0"/>
    </xf>
    <xf numFmtId="0" fontId="8" fillId="10" borderId="1" xfId="0" applyFont="1" applyFill="1" applyBorder="1" applyAlignment="1" applyProtection="1">
      <alignment horizontal="center" vertical="center"/>
      <protection locked="0"/>
    </xf>
    <xf numFmtId="0" fontId="8" fillId="10" borderId="1" xfId="0" applyFont="1" applyFill="1" applyBorder="1" applyAlignment="1" applyProtection="1">
      <alignment horizontal="right" vertical="center"/>
      <protection locked="0"/>
    </xf>
    <xf numFmtId="0" fontId="8" fillId="10" borderId="1" xfId="0" applyFont="1" applyFill="1" applyBorder="1" applyAlignment="1">
      <alignment horizontal="right" vertical="center"/>
    </xf>
    <xf numFmtId="0" fontId="17" fillId="3" borderId="1" xfId="0" applyFont="1" applyFill="1" applyBorder="1" applyAlignment="1" applyProtection="1">
      <alignment horizontal="left" vertical="center" wrapText="1"/>
      <protection locked="0"/>
    </xf>
    <xf numFmtId="0" fontId="17" fillId="3" borderId="1" xfId="0" applyFont="1" applyFill="1" applyBorder="1" applyAlignment="1" applyProtection="1">
      <alignment horizontal="justify" vertical="center" wrapText="1"/>
      <protection locked="0"/>
    </xf>
    <xf numFmtId="0" fontId="4" fillId="3" borderId="6" xfId="0" applyFont="1" applyFill="1" applyBorder="1" applyAlignment="1" applyProtection="1">
      <alignment wrapText="1"/>
      <protection locked="0"/>
    </xf>
    <xf numFmtId="0" fontId="1" fillId="3" borderId="0" xfId="0" applyFont="1" applyFill="1" applyAlignment="1" applyProtection="1">
      <alignment vertical="center" wrapText="1"/>
      <protection locked="0"/>
    </xf>
    <xf numFmtId="0" fontId="17" fillId="3" borderId="8" xfId="0" applyFont="1" applyFill="1" applyBorder="1" applyAlignment="1" applyProtection="1">
      <alignment horizontal="justify" vertical="center" wrapText="1"/>
      <protection locked="0"/>
    </xf>
    <xf numFmtId="0" fontId="4" fillId="3" borderId="8" xfId="0" applyFont="1" applyFill="1" applyBorder="1" applyAlignment="1">
      <alignment horizontal="center" vertical="center"/>
    </xf>
    <xf numFmtId="44" fontId="4" fillId="0" borderId="19" xfId="1" applyFont="1" applyFill="1" applyBorder="1" applyAlignment="1" applyProtection="1">
      <alignment horizontal="justify" vertical="center" wrapText="1"/>
    </xf>
    <xf numFmtId="0" fontId="4" fillId="3" borderId="0" xfId="0" applyFont="1" applyFill="1" applyAlignment="1" applyProtection="1">
      <alignment horizontal="left"/>
      <protection locked="0"/>
    </xf>
    <xf numFmtId="0" fontId="5" fillId="3" borderId="0" xfId="0" applyFont="1" applyFill="1" applyAlignment="1" applyProtection="1">
      <alignment horizontal="left"/>
      <protection locked="0"/>
    </xf>
    <xf numFmtId="0" fontId="6" fillId="3" borderId="0" xfId="0" applyFont="1" applyFill="1" applyAlignment="1" applyProtection="1">
      <alignment horizontal="left"/>
      <protection locked="0"/>
    </xf>
    <xf numFmtId="0" fontId="5" fillId="3" borderId="0" xfId="0" applyFont="1" applyFill="1" applyProtection="1">
      <protection locked="0"/>
    </xf>
    <xf numFmtId="0" fontId="4" fillId="0" borderId="0" xfId="0" applyFont="1"/>
    <xf numFmtId="10" fontId="21" fillId="2" borderId="1" xfId="3" applyNumberFormat="1" applyFont="1" applyFill="1" applyBorder="1" applyAlignment="1" applyProtection="1">
      <alignment horizontal="right" vertical="center" wrapText="1"/>
      <protection locked="0"/>
    </xf>
    <xf numFmtId="10" fontId="4" fillId="0" borderId="15" xfId="1" applyNumberFormat="1" applyFont="1" applyFill="1" applyBorder="1" applyAlignment="1" applyProtection="1">
      <alignment horizontal="right" vertical="center" wrapText="1"/>
    </xf>
    <xf numFmtId="0" fontId="1" fillId="0" borderId="0" xfId="0" applyFont="1" applyAlignment="1" applyProtection="1">
      <alignment vertical="center" wrapText="1"/>
      <protection locked="0"/>
    </xf>
    <xf numFmtId="10" fontId="4" fillId="0" borderId="0" xfId="1" applyNumberFormat="1" applyFont="1" applyFill="1" applyBorder="1" applyAlignment="1" applyProtection="1">
      <alignment horizontal="right" vertical="center" wrapText="1"/>
    </xf>
    <xf numFmtId="10" fontId="4" fillId="5" borderId="3" xfId="0" applyNumberFormat="1" applyFont="1" applyFill="1" applyBorder="1" applyAlignment="1" applyProtection="1">
      <alignment horizontal="center" vertical="center" wrapText="1"/>
      <protection locked="0"/>
    </xf>
    <xf numFmtId="0" fontId="8" fillId="10" borderId="1" xfId="0" applyFont="1" applyFill="1" applyBorder="1" applyAlignment="1" applyProtection="1">
      <alignment horizontal="left" vertical="center"/>
      <protection locked="0"/>
    </xf>
    <xf numFmtId="0" fontId="4" fillId="3" borderId="1" xfId="0" applyFont="1" applyFill="1" applyBorder="1" applyAlignment="1" applyProtection="1">
      <alignment horizontal="left" vertical="center"/>
      <protection locked="0"/>
    </xf>
    <xf numFmtId="0" fontId="8" fillId="8" borderId="1" xfId="0" applyFont="1" applyFill="1" applyBorder="1" applyAlignment="1" applyProtection="1">
      <alignment vertical="center" wrapText="1"/>
      <protection locked="0"/>
    </xf>
    <xf numFmtId="0" fontId="8" fillId="8" borderId="1" xfId="0" applyFont="1" applyFill="1" applyBorder="1" applyAlignment="1" applyProtection="1">
      <alignment horizontal="right" vertical="center" wrapText="1"/>
      <protection locked="0"/>
    </xf>
    <xf numFmtId="0" fontId="2" fillId="0" borderId="1" xfId="0" applyFont="1" applyBorder="1" applyAlignment="1" applyProtection="1">
      <alignment vertical="center" wrapText="1"/>
      <protection locked="0"/>
    </xf>
    <xf numFmtId="3" fontId="1" fillId="2" borderId="7" xfId="0" applyNumberFormat="1" applyFont="1" applyFill="1" applyBorder="1" applyAlignment="1">
      <alignment horizontal="center" vertical="center" wrapText="1"/>
    </xf>
    <xf numFmtId="4" fontId="2" fillId="2" borderId="1" xfId="0" applyNumberFormat="1" applyFont="1" applyFill="1" applyBorder="1" applyAlignment="1">
      <alignment horizontal="right" vertical="center" wrapText="1"/>
    </xf>
    <xf numFmtId="4" fontId="1" fillId="3" borderId="0" xfId="0" applyNumberFormat="1" applyFont="1" applyFill="1" applyAlignment="1" applyProtection="1">
      <alignment horizontal="right"/>
      <protection locked="0"/>
    </xf>
    <xf numFmtId="0" fontId="8" fillId="8" borderId="1" xfId="0" applyFont="1" applyFill="1" applyBorder="1" applyAlignment="1" applyProtection="1">
      <alignment vertical="top" wrapText="1"/>
      <protection locked="0"/>
    </xf>
    <xf numFmtId="0" fontId="8" fillId="8" borderId="1" xfId="0" applyFont="1" applyFill="1" applyBorder="1" applyAlignment="1" applyProtection="1">
      <alignment horizontal="right" vertical="top" wrapText="1"/>
      <protection locked="0"/>
    </xf>
    <xf numFmtId="0" fontId="19" fillId="3" borderId="0" xfId="0" applyFont="1" applyFill="1" applyAlignment="1" applyProtection="1">
      <alignment vertical="center" wrapText="1"/>
      <protection locked="0"/>
    </xf>
    <xf numFmtId="0" fontId="1" fillId="3" borderId="0" xfId="0" applyFont="1" applyFill="1" applyAlignment="1" applyProtection="1">
      <alignment vertical="top" wrapText="1"/>
      <protection locked="0"/>
    </xf>
    <xf numFmtId="0" fontId="14" fillId="0" borderId="0" xfId="2" applyFont="1" applyFill="1" applyBorder="1" applyAlignment="1" applyProtection="1">
      <alignment horizontal="justify" vertical="center" wrapText="1"/>
      <protection locked="0"/>
    </xf>
    <xf numFmtId="0" fontId="10" fillId="0" borderId="0" xfId="2" applyFill="1" applyBorder="1" applyAlignment="1" applyProtection="1">
      <alignment vertical="center"/>
      <protection locked="0"/>
    </xf>
    <xf numFmtId="0" fontId="19" fillId="0" borderId="0" xfId="0" applyFont="1" applyAlignment="1" applyProtection="1">
      <alignment vertical="center" wrapText="1"/>
      <protection locked="0"/>
    </xf>
    <xf numFmtId="4" fontId="4" fillId="5" borderId="3" xfId="0" applyNumberFormat="1" applyFont="1" applyFill="1" applyBorder="1" applyAlignment="1" applyProtection="1">
      <alignment horizontal="right" vertical="center" wrapText="1"/>
      <protection locked="0"/>
    </xf>
    <xf numFmtId="3" fontId="17" fillId="5" borderId="3" xfId="0" applyNumberFormat="1" applyFont="1" applyFill="1" applyBorder="1" applyAlignment="1" applyProtection="1">
      <alignment horizontal="center" vertical="center" wrapText="1"/>
      <protection locked="0"/>
    </xf>
    <xf numFmtId="3" fontId="17" fillId="2" borderId="3" xfId="0" applyNumberFormat="1" applyFont="1" applyFill="1" applyBorder="1" applyAlignment="1">
      <alignment horizontal="center" vertical="center" wrapText="1"/>
    </xf>
    <xf numFmtId="4" fontId="4" fillId="2" borderId="3" xfId="0" applyNumberFormat="1" applyFont="1" applyFill="1" applyBorder="1" applyAlignment="1">
      <alignment horizontal="right" vertical="center" wrapText="1"/>
    </xf>
    <xf numFmtId="164" fontId="2" fillId="2" borderId="1" xfId="0" applyNumberFormat="1" applyFont="1" applyFill="1" applyBorder="1" applyAlignment="1" applyProtection="1">
      <alignment vertical="center" wrapText="1"/>
      <protection locked="0"/>
    </xf>
    <xf numFmtId="0" fontId="23" fillId="3" borderId="0" xfId="0" applyFont="1" applyFill="1" applyAlignment="1" applyProtection="1">
      <alignment vertical="top" wrapText="1"/>
      <protection locked="0"/>
    </xf>
    <xf numFmtId="0" fontId="14" fillId="3" borderId="17" xfId="2" applyFont="1" applyFill="1" applyBorder="1" applyAlignment="1" applyProtection="1">
      <alignment vertical="top"/>
      <protection locked="0"/>
    </xf>
    <xf numFmtId="0" fontId="23" fillId="3" borderId="20" xfId="0" applyFont="1" applyFill="1" applyBorder="1" applyAlignment="1" applyProtection="1">
      <alignment vertical="top" wrapText="1"/>
      <protection locked="0"/>
    </xf>
    <xf numFmtId="0" fontId="23" fillId="3" borderId="18" xfId="0" applyFont="1" applyFill="1" applyBorder="1" applyAlignment="1" applyProtection="1">
      <alignment vertical="top" wrapText="1"/>
      <protection locked="0"/>
    </xf>
    <xf numFmtId="3" fontId="4" fillId="2" borderId="1" xfId="0" applyNumberFormat="1" applyFont="1" applyFill="1" applyBorder="1" applyAlignment="1">
      <alignment horizontal="right" vertical="center" wrapText="1"/>
    </xf>
    <xf numFmtId="0" fontId="22" fillId="7" borderId="0" xfId="0" applyFont="1" applyFill="1" applyAlignment="1">
      <alignment horizontal="center" vertical="center" wrapText="1"/>
    </xf>
    <xf numFmtId="0" fontId="14" fillId="0" borderId="17" xfId="2" applyFont="1" applyBorder="1" applyAlignment="1">
      <alignment horizontal="left"/>
    </xf>
    <xf numFmtId="0" fontId="14" fillId="0" borderId="20" xfId="2" applyFont="1" applyBorder="1" applyAlignment="1">
      <alignment horizontal="left"/>
    </xf>
    <xf numFmtId="0" fontId="14" fillId="0" borderId="18" xfId="2" applyFont="1" applyBorder="1" applyAlignment="1">
      <alignment horizontal="left"/>
    </xf>
    <xf numFmtId="0" fontId="4" fillId="0" borderId="14" xfId="0" applyFont="1" applyBorder="1" applyAlignment="1">
      <alignment horizontal="left" vertical="top" wrapText="1"/>
    </xf>
    <xf numFmtId="0" fontId="4" fillId="0" borderId="15" xfId="0" applyFont="1" applyBorder="1" applyAlignment="1">
      <alignment horizontal="left" vertical="top" wrapText="1"/>
    </xf>
    <xf numFmtId="0" fontId="4" fillId="0" borderId="16" xfId="0" applyFont="1" applyBorder="1" applyAlignment="1">
      <alignment horizontal="left" vertical="top" wrapText="1"/>
    </xf>
    <xf numFmtId="0" fontId="23" fillId="3" borderId="14" xfId="0" applyFont="1" applyFill="1" applyBorder="1" applyAlignment="1" applyProtection="1">
      <alignment horizontal="left" vertical="top" wrapText="1"/>
      <protection locked="0"/>
    </xf>
    <xf numFmtId="0" fontId="23" fillId="3" borderId="15" xfId="0" applyFont="1" applyFill="1" applyBorder="1" applyAlignment="1" applyProtection="1">
      <alignment horizontal="left" vertical="top" wrapText="1"/>
      <protection locked="0"/>
    </xf>
    <xf numFmtId="0" fontId="23" fillId="3" borderId="16" xfId="0" applyFont="1" applyFill="1" applyBorder="1" applyAlignment="1" applyProtection="1">
      <alignment horizontal="left" vertical="top" wrapText="1"/>
      <protection locked="0"/>
    </xf>
    <xf numFmtId="0" fontId="23" fillId="3" borderId="6" xfId="0" applyFont="1" applyFill="1" applyBorder="1" applyAlignment="1" applyProtection="1">
      <alignment horizontal="left" vertical="top" wrapText="1"/>
      <protection locked="0"/>
    </xf>
    <xf numFmtId="0" fontId="23" fillId="3" borderId="0" xfId="0" applyFont="1" applyFill="1" applyAlignment="1" applyProtection="1">
      <alignment horizontal="left" vertical="top" wrapText="1"/>
      <protection locked="0"/>
    </xf>
    <xf numFmtId="0" fontId="23" fillId="3" borderId="19" xfId="0" applyFont="1" applyFill="1" applyBorder="1" applyAlignment="1" applyProtection="1">
      <alignment horizontal="left" vertical="top" wrapText="1"/>
      <protection locked="0"/>
    </xf>
    <xf numFmtId="0" fontId="8" fillId="4" borderId="12" xfId="0" applyFont="1" applyFill="1" applyBorder="1" applyAlignment="1" applyProtection="1">
      <alignment horizontal="center" vertical="center" wrapText="1"/>
      <protection locked="0"/>
    </xf>
    <xf numFmtId="0" fontId="8" fillId="4" borderId="13" xfId="0" applyFont="1" applyFill="1" applyBorder="1" applyAlignment="1" applyProtection="1">
      <alignment horizontal="center" vertical="center" wrapText="1"/>
      <protection locked="0"/>
    </xf>
    <xf numFmtId="0" fontId="8" fillId="4" borderId="2" xfId="0" applyFont="1" applyFill="1" applyBorder="1" applyAlignment="1" applyProtection="1">
      <alignment horizontal="center" vertical="center" wrapText="1"/>
      <protection locked="0"/>
    </xf>
    <xf numFmtId="0" fontId="1" fillId="3" borderId="6" xfId="0" applyFont="1" applyFill="1" applyBorder="1" applyAlignment="1" applyProtection="1">
      <alignment horizontal="left" vertical="center" wrapText="1"/>
      <protection locked="0"/>
    </xf>
    <xf numFmtId="0" fontId="1" fillId="3" borderId="0" xfId="0" applyFont="1" applyFill="1" applyAlignment="1" applyProtection="1">
      <alignment horizontal="left" vertical="center" wrapText="1"/>
      <protection locked="0"/>
    </xf>
    <xf numFmtId="0" fontId="8" fillId="4" borderId="21" xfId="0" applyFont="1" applyFill="1" applyBorder="1" applyAlignment="1" applyProtection="1">
      <alignment horizontal="center" vertical="center" wrapText="1"/>
      <protection locked="0"/>
    </xf>
    <xf numFmtId="0" fontId="8" fillId="4" borderId="0" xfId="0" applyFont="1" applyFill="1" applyAlignment="1" applyProtection="1">
      <alignment horizontal="center" vertical="center" wrapText="1"/>
      <protection locked="0"/>
    </xf>
    <xf numFmtId="0" fontId="4" fillId="3" borderId="1" xfId="0" applyFont="1" applyFill="1" applyBorder="1" applyAlignment="1" applyProtection="1">
      <alignment horizontal="center" vertical="center"/>
      <protection locked="0"/>
    </xf>
    <xf numFmtId="0" fontId="1" fillId="3" borderId="1" xfId="0" applyFont="1" applyFill="1" applyBorder="1" applyAlignment="1" applyProtection="1">
      <alignment horizontal="left" vertical="center" wrapText="1"/>
      <protection locked="0"/>
    </xf>
    <xf numFmtId="0" fontId="8" fillId="8" borderId="3" xfId="0" applyFont="1" applyFill="1" applyBorder="1" applyAlignment="1" applyProtection="1">
      <alignment horizontal="left" vertical="top" wrapText="1"/>
      <protection locked="0"/>
    </xf>
    <xf numFmtId="0" fontId="8" fillId="8" borderId="4" xfId="0" applyFont="1" applyFill="1" applyBorder="1" applyAlignment="1" applyProtection="1">
      <alignment horizontal="left" vertical="top" wrapText="1"/>
      <protection locked="0"/>
    </xf>
    <xf numFmtId="0" fontId="8" fillId="8" borderId="5" xfId="0" applyFont="1" applyFill="1" applyBorder="1" applyAlignment="1" applyProtection="1">
      <alignment horizontal="left" vertical="top" wrapText="1"/>
      <protection locked="0"/>
    </xf>
    <xf numFmtId="0" fontId="8" fillId="4" borderId="17" xfId="0" applyFont="1" applyFill="1" applyBorder="1" applyAlignment="1" applyProtection="1">
      <alignment horizontal="center" vertical="center" wrapText="1"/>
      <protection locked="0"/>
    </xf>
    <xf numFmtId="0" fontId="8" fillId="4" borderId="20" xfId="0" applyFont="1" applyFill="1" applyBorder="1" applyAlignment="1" applyProtection="1">
      <alignment horizontal="center" vertical="center" wrapText="1"/>
      <protection locked="0"/>
    </xf>
    <xf numFmtId="0" fontId="8" fillId="4" borderId="18" xfId="0" applyFont="1" applyFill="1" applyBorder="1" applyAlignment="1" applyProtection="1">
      <alignment horizontal="center" vertical="center" wrapText="1"/>
      <protection locked="0"/>
    </xf>
    <xf numFmtId="0" fontId="20" fillId="0" borderId="3" xfId="0" applyFont="1" applyBorder="1" applyAlignment="1" applyProtection="1">
      <alignment horizontal="left" vertical="center" wrapText="1"/>
      <protection locked="0"/>
    </xf>
    <xf numFmtId="0" fontId="20" fillId="0" borderId="5" xfId="0" applyFont="1" applyBorder="1" applyAlignment="1" applyProtection="1">
      <alignment horizontal="left" vertical="center" wrapText="1"/>
      <protection locked="0"/>
    </xf>
    <xf numFmtId="0" fontId="8" fillId="10" borderId="14" xfId="0" applyFont="1" applyFill="1" applyBorder="1" applyAlignment="1" applyProtection="1">
      <alignment horizontal="left" vertical="center"/>
      <protection locked="0"/>
    </xf>
    <xf numFmtId="0" fontId="8" fillId="10" borderId="15" xfId="0" applyFont="1" applyFill="1" applyBorder="1" applyAlignment="1" applyProtection="1">
      <alignment horizontal="left" vertical="center"/>
      <protection locked="0"/>
    </xf>
    <xf numFmtId="0" fontId="8" fillId="10" borderId="16" xfId="0" applyFont="1" applyFill="1" applyBorder="1" applyAlignment="1" applyProtection="1">
      <alignment horizontal="left" vertical="center"/>
      <protection locked="0"/>
    </xf>
    <xf numFmtId="0" fontId="14" fillId="0" borderId="7" xfId="2" applyFont="1" applyFill="1" applyBorder="1" applyAlignment="1" applyProtection="1">
      <alignment horizontal="center" vertical="center" wrapText="1"/>
      <protection locked="0"/>
    </xf>
    <xf numFmtId="0" fontId="14" fillId="0" borderId="8" xfId="2" applyFont="1" applyFill="1" applyBorder="1" applyAlignment="1" applyProtection="1">
      <alignment horizontal="center" vertical="center" wrapText="1"/>
      <protection locked="0"/>
    </xf>
    <xf numFmtId="0" fontId="15" fillId="2" borderId="1" xfId="0" applyFont="1" applyFill="1" applyBorder="1" applyAlignment="1" applyProtection="1">
      <alignment horizontal="left" vertical="center"/>
      <protection locked="0"/>
    </xf>
    <xf numFmtId="0" fontId="15" fillId="5" borderId="1" xfId="0" applyFont="1" applyFill="1" applyBorder="1" applyAlignment="1" applyProtection="1">
      <alignment horizontal="left"/>
      <protection locked="0"/>
    </xf>
    <xf numFmtId="0" fontId="8" fillId="8" borderId="1" xfId="0" applyFont="1" applyFill="1" applyBorder="1" applyAlignment="1" applyProtection="1">
      <alignment horizontal="left" vertical="center"/>
      <protection locked="0"/>
    </xf>
  </cellXfs>
  <cellStyles count="7">
    <cellStyle name="Comma 2" xfId="4" xr:uid="{3E431D86-B249-4BB8-BEF5-08239E68945E}"/>
    <cellStyle name="Currency 2" xfId="6" xr:uid="{FD5D8FC1-4246-4EC2-8EA5-6F26979C75EE}"/>
    <cellStyle name="Hypertextové prepojenie" xfId="2" builtinId="8"/>
    <cellStyle name="Mena" xfId="1" builtinId="4"/>
    <cellStyle name="Neutral 2" xfId="5" xr:uid="{2282E8A5-D160-4C72-9386-317366F97662}"/>
    <cellStyle name="Normálna" xfId="0" builtinId="0"/>
    <cellStyle name="Percentá" xfId="3" builtinId="5"/>
  </cellStyles>
  <dxfs count="9">
    <dxf>
      <fill>
        <patternFill>
          <bgColor theme="1"/>
        </patternFill>
      </fill>
    </dxf>
    <dxf>
      <fill>
        <patternFill>
          <bgColor theme="1"/>
        </patternFill>
      </fill>
    </dxf>
    <dxf>
      <fill>
        <patternFill>
          <bgColor theme="1"/>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net1.cec.eu.int\COMP\Users\ChenZ22\_Migration\W73B9N6R1\Documents\Calalysts%20-%20Battery%20Material%20Projects\IPCEI\EBMI-CAM_BBML_Subsidies_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AM1"/>
      <sheetName val="CAM1_Report"/>
      <sheetName val="Invest"/>
      <sheetName val="CAM_PCAM Vol Dev Update"/>
      <sheetName val="CAM Price Assumptions"/>
      <sheetName val="VolPrice"/>
      <sheetName val="VarCost1"/>
      <sheetName val="FixedCost"/>
      <sheetName val="WorkingCap"/>
      <sheetName val="wkst"/>
      <sheetName val="CAM Variable Costs"/>
      <sheetName val="Other CAM Cost Assum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ompetition-policy.ec.europa.eu/state-aid/ipcei/guidance-templates_en"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eur-lex.europa.eu/legal-content/EN/TXT/?uri=uriserv%3AOJ.C_.2021.528.01.0010.01.ENG&amp;toc=OJ%3AC%3A2021%3A528%3ATOC" TargetMode="External"/><Relationship Id="rId1" Type="http://schemas.openxmlformats.org/officeDocument/2006/relationships/hyperlink" Target="https://pages.stern.nyu.edu/~adamoda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D67EA-ECAB-47A8-959D-8B085A558AB9}">
  <sheetPr>
    <tabColor rgb="FFFF0000"/>
  </sheetPr>
  <dimension ref="A1:F3"/>
  <sheetViews>
    <sheetView tabSelected="1" view="pageBreakPreview" zoomScale="60" zoomScaleNormal="100" workbookViewId="0">
      <selection activeCell="D18" sqref="D18"/>
    </sheetView>
  </sheetViews>
  <sheetFormatPr defaultColWidth="9.1796875" defaultRowHeight="14" x14ac:dyDescent="0.3"/>
  <cols>
    <col min="1" max="6" width="26.453125" style="68" customWidth="1"/>
    <col min="7" max="16384" width="9.1796875" style="68"/>
  </cols>
  <sheetData>
    <row r="1" spans="1:6" ht="45" customHeight="1" x14ac:dyDescent="0.3">
      <c r="A1" s="99" t="s">
        <v>0</v>
      </c>
      <c r="B1" s="99"/>
      <c r="C1" s="99"/>
      <c r="D1" s="99"/>
      <c r="E1" s="99"/>
      <c r="F1" s="99"/>
    </row>
    <row r="2" spans="1:6" ht="150" customHeight="1" x14ac:dyDescent="0.3">
      <c r="A2" s="103" t="s">
        <v>1</v>
      </c>
      <c r="B2" s="104"/>
      <c r="C2" s="104"/>
      <c r="D2" s="104"/>
      <c r="E2" s="104"/>
      <c r="F2" s="105"/>
    </row>
    <row r="3" spans="1:6" x14ac:dyDescent="0.3">
      <c r="A3" s="100" t="s">
        <v>2</v>
      </c>
      <c r="B3" s="101"/>
      <c r="C3" s="101"/>
      <c r="D3" s="101"/>
      <c r="E3" s="101"/>
      <c r="F3" s="102"/>
    </row>
  </sheetData>
  <sheetProtection algorithmName="SHA-512" hashValue="zmf0Diez+6+F84hGbFmdLOU80l8R1GQtyeDFvfxU+5HvZ57I2r7FNIxWORvKchiBq4yHy4x/F0ZI2sNge82lJQ==" saltValue="NDSUMxE32vpu/55L1Ki4BQ==" spinCount="100000" sheet="1" objects="1" scenarios="1"/>
  <mergeCells count="3">
    <mergeCell ref="A1:F1"/>
    <mergeCell ref="A3:F3"/>
    <mergeCell ref="A2:F2"/>
  </mergeCells>
  <hyperlinks>
    <hyperlink ref="A3" r:id="rId1" xr:uid="{ECB2C8FB-CB19-4B13-9D59-F49BB571C389}"/>
  </hyperlinks>
  <pageMargins left="0.7" right="0.7" top="0.75" bottom="0.75" header="0.3" footer="0.3"/>
  <pageSetup paperSize="9" scale="82"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07204-B4F5-4097-B8FC-28B3D0DD6D69}">
  <sheetPr>
    <tabColor rgb="FFFFC000"/>
  </sheetPr>
  <dimension ref="A1:BG100"/>
  <sheetViews>
    <sheetView showGridLines="0" topLeftCell="A67" zoomScale="80" zoomScaleNormal="80" workbookViewId="0">
      <selection activeCell="H8" sqref="H8"/>
    </sheetView>
  </sheetViews>
  <sheetFormatPr defaultColWidth="8.54296875" defaultRowHeight="14" x14ac:dyDescent="0.3"/>
  <cols>
    <col min="1" max="1" width="60" style="9" customWidth="1"/>
    <col min="2" max="4" width="25.54296875" style="9" customWidth="1"/>
    <col min="5" max="12" width="17.54296875" style="9" customWidth="1"/>
    <col min="13" max="14" width="8.54296875" style="9"/>
    <col min="15" max="15" width="10.453125" style="9" bestFit="1" customWidth="1"/>
    <col min="16" max="16384" width="8.54296875" style="9"/>
  </cols>
  <sheetData>
    <row r="1" spans="1:11" ht="45" customHeight="1" x14ac:dyDescent="0.3">
      <c r="A1" s="99" t="s">
        <v>3</v>
      </c>
      <c r="B1" s="99"/>
      <c r="C1" s="99"/>
      <c r="D1" s="99"/>
      <c r="E1" s="99"/>
      <c r="F1" s="99"/>
    </row>
    <row r="3" spans="1:11" x14ac:dyDescent="0.3">
      <c r="A3" s="23" t="s">
        <v>4</v>
      </c>
    </row>
    <row r="4" spans="1:11" x14ac:dyDescent="0.3">
      <c r="A4" s="2"/>
      <c r="H4" s="119" t="s">
        <v>5</v>
      </c>
      <c r="I4" s="135" t="s">
        <v>6</v>
      </c>
      <c r="J4" s="135"/>
      <c r="K4" s="135"/>
    </row>
    <row r="5" spans="1:11" x14ac:dyDescent="0.3">
      <c r="A5" s="24" t="s">
        <v>7</v>
      </c>
      <c r="B5" s="25" t="s">
        <v>8</v>
      </c>
      <c r="C5" s="25" t="s">
        <v>9</v>
      </c>
      <c r="D5" s="136" t="s">
        <v>10</v>
      </c>
      <c r="E5" s="136"/>
      <c r="F5" s="136"/>
      <c r="H5" s="119"/>
      <c r="I5" s="134" t="s">
        <v>11</v>
      </c>
      <c r="J5" s="134"/>
      <c r="K5" s="134"/>
    </row>
    <row r="6" spans="1:11" ht="90" customHeight="1" x14ac:dyDescent="0.3">
      <c r="A6" s="33" t="s">
        <v>12</v>
      </c>
      <c r="B6" s="18"/>
      <c r="C6" s="18"/>
      <c r="D6" s="120" t="s">
        <v>13</v>
      </c>
      <c r="E6" s="120"/>
      <c r="F6" s="120"/>
    </row>
    <row r="7" spans="1:11" ht="90" customHeight="1" x14ac:dyDescent="0.3">
      <c r="A7" s="33" t="s">
        <v>14</v>
      </c>
      <c r="B7" s="18"/>
      <c r="C7" s="18"/>
      <c r="D7" s="120" t="s">
        <v>15</v>
      </c>
      <c r="E7" s="120"/>
      <c r="F7" s="120"/>
    </row>
    <row r="8" spans="1:11" ht="90" customHeight="1" x14ac:dyDescent="0.3">
      <c r="A8" s="33" t="s">
        <v>16</v>
      </c>
      <c r="B8" s="18"/>
      <c r="C8" s="18"/>
      <c r="D8" s="120" t="s">
        <v>17</v>
      </c>
      <c r="E8" s="120"/>
      <c r="F8" s="120"/>
      <c r="H8" s="9" t="s">
        <v>85</v>
      </c>
    </row>
    <row r="9" spans="1:11" x14ac:dyDescent="0.3">
      <c r="A9" s="3"/>
      <c r="B9" s="19"/>
      <c r="C9" s="19"/>
      <c r="D9" s="4"/>
    </row>
    <row r="10" spans="1:11" x14ac:dyDescent="0.3">
      <c r="A10" s="22" t="s">
        <v>18</v>
      </c>
      <c r="B10" s="36">
        <f>MAX(C6:C8)-MIN(B6:B8)+1</f>
        <v>1</v>
      </c>
      <c r="C10" s="1"/>
    </row>
    <row r="11" spans="1:11" x14ac:dyDescent="0.3">
      <c r="C11" s="19"/>
    </row>
    <row r="12" spans="1:11" x14ac:dyDescent="0.3">
      <c r="A12" s="23" t="s">
        <v>19</v>
      </c>
    </row>
    <row r="14" spans="1:11" ht="28" x14ac:dyDescent="0.3">
      <c r="A14" s="82" t="s">
        <v>20</v>
      </c>
      <c r="B14" s="83" t="s">
        <v>21</v>
      </c>
      <c r="C14" s="83" t="s">
        <v>22</v>
      </c>
      <c r="D14" s="121" t="s">
        <v>23</v>
      </c>
      <c r="E14" s="122"/>
      <c r="F14" s="123"/>
    </row>
    <row r="15" spans="1:11" ht="15" customHeight="1" x14ac:dyDescent="0.3">
      <c r="A15" s="117" t="s">
        <v>24</v>
      </c>
      <c r="B15" s="118"/>
      <c r="C15" s="118"/>
      <c r="D15" s="106" t="s">
        <v>25</v>
      </c>
      <c r="E15" s="107"/>
      <c r="F15" s="108"/>
      <c r="H15" s="44"/>
      <c r="I15" s="44"/>
      <c r="J15" s="44"/>
    </row>
    <row r="16" spans="1:11" x14ac:dyDescent="0.3">
      <c r="A16" s="16" t="s">
        <v>26</v>
      </c>
      <c r="B16" s="26"/>
      <c r="C16" s="89"/>
      <c r="D16" s="109"/>
      <c r="E16" s="110"/>
      <c r="F16" s="111"/>
      <c r="H16" s="44"/>
      <c r="I16" s="44"/>
      <c r="J16" s="44"/>
    </row>
    <row r="17" spans="1:10" x14ac:dyDescent="0.3">
      <c r="A17" s="6" t="s">
        <v>27</v>
      </c>
      <c r="B17" s="26"/>
      <c r="C17" s="92" t="str">
        <f>IFERROR((B17/C18*C19),"0")</f>
        <v>0</v>
      </c>
      <c r="D17" s="109"/>
      <c r="E17" s="110"/>
      <c r="F17" s="111"/>
      <c r="H17" s="44"/>
      <c r="I17" s="44"/>
      <c r="J17" s="44"/>
    </row>
    <row r="18" spans="1:10" x14ac:dyDescent="0.3">
      <c r="A18" s="29" t="s">
        <v>28</v>
      </c>
      <c r="B18" s="81"/>
      <c r="C18" s="90"/>
      <c r="D18" s="109"/>
      <c r="E18" s="110"/>
      <c r="F18" s="111"/>
      <c r="H18" s="44"/>
      <c r="I18" s="86"/>
      <c r="J18" s="44"/>
    </row>
    <row r="19" spans="1:10" x14ac:dyDescent="0.3">
      <c r="A19" s="29" t="s">
        <v>29</v>
      </c>
      <c r="B19" s="81"/>
      <c r="C19" s="91">
        <f>+C6-B6+1</f>
        <v>1</v>
      </c>
      <c r="D19" s="109"/>
      <c r="E19" s="110"/>
      <c r="F19" s="111"/>
      <c r="H19" s="44"/>
      <c r="I19" s="44"/>
      <c r="J19" s="44"/>
    </row>
    <row r="20" spans="1:10" x14ac:dyDescent="0.3">
      <c r="A20" s="8" t="s">
        <v>30</v>
      </c>
      <c r="B20" s="26"/>
      <c r="C20" s="92" t="str">
        <f>IFERROR((B20/C21*C22),"0")</f>
        <v>0</v>
      </c>
      <c r="D20" s="95" t="s">
        <v>31</v>
      </c>
      <c r="E20" s="96"/>
      <c r="F20" s="97"/>
      <c r="H20" s="44"/>
      <c r="I20" s="44"/>
      <c r="J20" s="44"/>
    </row>
    <row r="21" spans="1:10" ht="14.5" x14ac:dyDescent="0.3">
      <c r="A21" s="29" t="s">
        <v>32</v>
      </c>
      <c r="B21" s="27"/>
      <c r="C21" s="38"/>
      <c r="D21" s="94"/>
      <c r="E21" s="94"/>
      <c r="F21" s="94"/>
      <c r="G21" s="84"/>
      <c r="H21" s="87"/>
      <c r="I21" s="44"/>
      <c r="J21" s="44"/>
    </row>
    <row r="22" spans="1:10" x14ac:dyDescent="0.3">
      <c r="A22" s="29" t="s">
        <v>29</v>
      </c>
      <c r="B22" s="27"/>
      <c r="C22" s="40">
        <f>+C19</f>
        <v>1</v>
      </c>
      <c r="D22" s="94"/>
      <c r="E22" s="94"/>
      <c r="F22" s="94"/>
      <c r="G22" s="84"/>
      <c r="H22" s="88"/>
      <c r="I22" s="44"/>
      <c r="J22" s="44"/>
    </row>
    <row r="23" spans="1:10" x14ac:dyDescent="0.3">
      <c r="A23" s="8" t="s">
        <v>33</v>
      </c>
      <c r="B23" s="26"/>
      <c r="C23" s="26"/>
      <c r="E23" s="85"/>
      <c r="F23" s="85"/>
      <c r="G23" s="84"/>
      <c r="H23" s="44"/>
      <c r="I23" s="44"/>
      <c r="J23" s="44"/>
    </row>
    <row r="24" spans="1:10" x14ac:dyDescent="0.3">
      <c r="A24" s="8" t="s">
        <v>34</v>
      </c>
      <c r="B24" s="26"/>
      <c r="C24" s="26"/>
      <c r="E24" s="85"/>
      <c r="F24" s="85"/>
      <c r="G24" s="84"/>
      <c r="H24" s="88"/>
      <c r="I24" s="44"/>
      <c r="J24" s="44"/>
    </row>
    <row r="25" spans="1:10" ht="15" customHeight="1" x14ac:dyDescent="0.3">
      <c r="A25" s="8" t="s">
        <v>35</v>
      </c>
      <c r="B25" s="26"/>
      <c r="C25" s="26"/>
      <c r="E25" s="85"/>
      <c r="F25" s="85"/>
      <c r="H25" s="44"/>
      <c r="I25" s="44"/>
      <c r="J25" s="44"/>
    </row>
    <row r="26" spans="1:10" x14ac:dyDescent="0.3">
      <c r="A26" s="10" t="s">
        <v>36</v>
      </c>
      <c r="B26" s="28"/>
      <c r="C26" s="28"/>
      <c r="D26" s="85"/>
      <c r="E26" s="85"/>
      <c r="F26" s="85"/>
    </row>
    <row r="27" spans="1:10" x14ac:dyDescent="0.3">
      <c r="A27" s="78" t="s">
        <v>37</v>
      </c>
      <c r="B27" s="80">
        <f>SUM(B16,B17,B20,B23,B24,B25,B26)</f>
        <v>0</v>
      </c>
      <c r="C27" s="80">
        <f>SUM(C16,C17,C20,C24,C23,C25,C26)</f>
        <v>0</v>
      </c>
    </row>
    <row r="28" spans="1:10" ht="14.5" thickBot="1" x14ac:dyDescent="0.35">
      <c r="A28" s="112" t="s">
        <v>38</v>
      </c>
      <c r="B28" s="113"/>
      <c r="C28" s="114"/>
    </row>
    <row r="29" spans="1:10" x14ac:dyDescent="0.3">
      <c r="A29" s="5" t="s">
        <v>26</v>
      </c>
      <c r="B29" s="28"/>
      <c r="C29" s="28"/>
    </row>
    <row r="30" spans="1:10" ht="30" customHeight="1" x14ac:dyDescent="0.3">
      <c r="A30" s="11" t="s">
        <v>39</v>
      </c>
      <c r="B30" s="30"/>
      <c r="C30" s="31">
        <f>MIN(B17-C17,IF(C17&lt;B17,B17/C18*(C7-C6),0))</f>
        <v>0</v>
      </c>
      <c r="D30" s="115"/>
      <c r="E30" s="116"/>
      <c r="F30" s="116"/>
      <c r="G30" s="116"/>
      <c r="H30" s="116"/>
    </row>
    <row r="31" spans="1:10" x14ac:dyDescent="0.3">
      <c r="A31" s="8" t="s">
        <v>40</v>
      </c>
      <c r="B31" s="26"/>
      <c r="C31" s="31" t="str">
        <f>IFERROR((B31/C32*C33),"0")</f>
        <v>0</v>
      </c>
      <c r="D31" s="64"/>
      <c r="E31" s="64"/>
      <c r="F31" s="64"/>
      <c r="G31" s="64"/>
      <c r="H31" s="64"/>
    </row>
    <row r="32" spans="1:10" x14ac:dyDescent="0.3">
      <c r="A32" s="29" t="s">
        <v>28</v>
      </c>
      <c r="B32" s="27"/>
      <c r="C32" s="98">
        <f>C18</f>
        <v>0</v>
      </c>
      <c r="D32" s="65"/>
      <c r="E32" s="64"/>
      <c r="F32" s="64"/>
      <c r="G32" s="64"/>
      <c r="H32" s="64"/>
    </row>
    <row r="33" spans="1:8" x14ac:dyDescent="0.3">
      <c r="A33" s="29" t="s">
        <v>29</v>
      </c>
      <c r="B33" s="27"/>
      <c r="C33" s="39">
        <f>+C7-B7+1</f>
        <v>1</v>
      </c>
      <c r="D33" s="66"/>
      <c r="E33" s="64"/>
      <c r="F33" s="64"/>
      <c r="G33" s="64"/>
      <c r="H33" s="64"/>
    </row>
    <row r="34" spans="1:8" ht="30" customHeight="1" x14ac:dyDescent="0.3">
      <c r="A34" s="11" t="s">
        <v>41</v>
      </c>
      <c r="B34" s="32"/>
      <c r="C34" s="31">
        <f>MIN(B20-C20,IF(C20&lt;B20,B20/C21*(C7-C6),0))</f>
        <v>0</v>
      </c>
      <c r="D34" s="115"/>
      <c r="E34" s="116"/>
      <c r="F34" s="116"/>
      <c r="G34" s="116"/>
      <c r="H34" s="116"/>
    </row>
    <row r="35" spans="1:8" x14ac:dyDescent="0.3">
      <c r="A35" s="10" t="s">
        <v>42</v>
      </c>
      <c r="B35" s="26"/>
      <c r="C35" s="31" t="str">
        <f>IFERROR((B35/C36*C37),"0")</f>
        <v>0</v>
      </c>
      <c r="D35" s="7"/>
    </row>
    <row r="36" spans="1:8" x14ac:dyDescent="0.3">
      <c r="A36" s="29" t="s">
        <v>32</v>
      </c>
      <c r="B36" s="27"/>
      <c r="C36" s="98">
        <f>C21</f>
        <v>0</v>
      </c>
      <c r="D36" s="67"/>
    </row>
    <row r="37" spans="1:8" x14ac:dyDescent="0.3">
      <c r="A37" s="29" t="s">
        <v>29</v>
      </c>
      <c r="B37" s="27"/>
      <c r="C37" s="79">
        <f>+C33</f>
        <v>1</v>
      </c>
      <c r="D37" s="7"/>
    </row>
    <row r="38" spans="1:8" x14ac:dyDescent="0.3">
      <c r="A38" s="8" t="s">
        <v>33</v>
      </c>
      <c r="B38" s="28"/>
      <c r="C38" s="28"/>
    </row>
    <row r="39" spans="1:8" x14ac:dyDescent="0.3">
      <c r="A39" s="8" t="s">
        <v>34</v>
      </c>
      <c r="B39" s="28"/>
      <c r="C39" s="28"/>
    </row>
    <row r="40" spans="1:8" ht="15" customHeight="1" x14ac:dyDescent="0.3">
      <c r="A40" s="8" t="s">
        <v>35</v>
      </c>
      <c r="B40" s="28"/>
      <c r="C40" s="28"/>
    </row>
    <row r="41" spans="1:8" x14ac:dyDescent="0.3">
      <c r="A41" s="10" t="s">
        <v>36</v>
      </c>
      <c r="B41" s="28"/>
      <c r="C41" s="28"/>
    </row>
    <row r="42" spans="1:8" x14ac:dyDescent="0.3">
      <c r="A42" s="78" t="s">
        <v>43</v>
      </c>
      <c r="B42" s="80">
        <f>SUM(B29,B31,B35,B38,B39,B40,B41)</f>
        <v>0</v>
      </c>
      <c r="C42" s="80">
        <f>SUM(C29,C31,C35,C38,C39,C40,C41,C30,C34)</f>
        <v>0</v>
      </c>
    </row>
    <row r="43" spans="1:8" x14ac:dyDescent="0.3">
      <c r="A43" s="124" t="s">
        <v>44</v>
      </c>
      <c r="B43" s="125"/>
      <c r="C43" s="126"/>
    </row>
    <row r="44" spans="1:8" x14ac:dyDescent="0.3">
      <c r="A44" s="16" t="s">
        <v>26</v>
      </c>
      <c r="B44" s="28"/>
      <c r="C44" s="34"/>
    </row>
    <row r="45" spans="1:8" x14ac:dyDescent="0.3">
      <c r="A45" s="8" t="s">
        <v>27</v>
      </c>
      <c r="B45" s="28"/>
      <c r="C45" s="35"/>
    </row>
    <row r="46" spans="1:8" x14ac:dyDescent="0.3">
      <c r="A46" s="12" t="s">
        <v>45</v>
      </c>
      <c r="B46" s="31" t="e">
        <f>IF(C18&lt;(C8-B8),B45,(B45/C18)*(C8-B8))+(SUM(B17,B31)-SUM(C17,C30,C31))</f>
        <v>#DIV/0!</v>
      </c>
      <c r="C46" s="35"/>
    </row>
    <row r="47" spans="1:8" x14ac:dyDescent="0.3">
      <c r="A47" s="8" t="s">
        <v>30</v>
      </c>
      <c r="B47" s="28"/>
      <c r="C47" s="35"/>
    </row>
    <row r="48" spans="1:8" x14ac:dyDescent="0.3">
      <c r="A48" s="12" t="s">
        <v>46</v>
      </c>
      <c r="B48" s="31" t="e">
        <f>IF(C21&lt;(C8-B8),B47,(B47/C21)*(C8-B8))+(SUM(B20+B35)-SUM(C20,C34,C35))</f>
        <v>#DIV/0!</v>
      </c>
      <c r="C48" s="34"/>
    </row>
    <row r="49" spans="1:12" x14ac:dyDescent="0.3">
      <c r="A49" s="8" t="s">
        <v>33</v>
      </c>
      <c r="B49" s="28"/>
      <c r="C49" s="34"/>
    </row>
    <row r="50" spans="1:12" x14ac:dyDescent="0.3">
      <c r="A50" s="8" t="s">
        <v>34</v>
      </c>
      <c r="B50" s="28"/>
      <c r="C50" s="35"/>
    </row>
    <row r="51" spans="1:12" ht="15" customHeight="1" x14ac:dyDescent="0.3">
      <c r="A51" s="10" t="s">
        <v>35</v>
      </c>
      <c r="B51" s="28"/>
      <c r="C51" s="35"/>
    </row>
    <row r="52" spans="1:12" x14ac:dyDescent="0.3">
      <c r="A52" s="8" t="s">
        <v>36</v>
      </c>
      <c r="B52" s="26"/>
      <c r="C52" s="35"/>
    </row>
    <row r="53" spans="1:12" x14ac:dyDescent="0.3">
      <c r="A53" s="78" t="s">
        <v>47</v>
      </c>
      <c r="B53" s="80">
        <f>SUM(B44,B45,B47,B49,B50,B51,B52)</f>
        <v>0</v>
      </c>
      <c r="C53" s="35"/>
    </row>
    <row r="55" spans="1:12" x14ac:dyDescent="0.3">
      <c r="A55" s="78" t="s">
        <v>48</v>
      </c>
      <c r="B55" s="80">
        <f>SUM(B27+B42+B53)</f>
        <v>0</v>
      </c>
      <c r="C55" s="80">
        <f>SUM(C27+C42)</f>
        <v>0</v>
      </c>
    </row>
    <row r="57" spans="1:12" x14ac:dyDescent="0.3">
      <c r="A57" s="23" t="s">
        <v>49</v>
      </c>
    </row>
    <row r="59" spans="1:12" ht="28.5" customHeight="1" x14ac:dyDescent="0.3">
      <c r="A59" s="76" t="s">
        <v>50</v>
      </c>
      <c r="B59" s="77" t="s">
        <v>51</v>
      </c>
      <c r="C59" s="77" t="s">
        <v>52</v>
      </c>
      <c r="D59" s="77" t="s">
        <v>53</v>
      </c>
      <c r="E59" s="13"/>
      <c r="F59" s="13"/>
      <c r="G59" s="13"/>
      <c r="H59" s="13"/>
      <c r="I59" s="13"/>
      <c r="J59" s="13"/>
      <c r="L59" s="13"/>
    </row>
    <row r="60" spans="1:12" x14ac:dyDescent="0.3">
      <c r="A60" s="16" t="s">
        <v>54</v>
      </c>
      <c r="B60" s="37"/>
      <c r="C60" s="37"/>
      <c r="D60" s="37"/>
      <c r="E60" s="14"/>
      <c r="F60" s="14"/>
      <c r="G60" s="14"/>
      <c r="H60" s="14"/>
      <c r="I60" s="14"/>
      <c r="J60" s="14"/>
    </row>
    <row r="61" spans="1:12" x14ac:dyDescent="0.3">
      <c r="A61" s="16" t="s">
        <v>55</v>
      </c>
      <c r="B61" s="37"/>
      <c r="C61" s="37"/>
      <c r="D61" s="37"/>
      <c r="E61" s="14"/>
      <c r="F61" s="14"/>
      <c r="G61" s="14"/>
      <c r="H61" s="14"/>
      <c r="I61" s="14"/>
      <c r="J61" s="14"/>
    </row>
    <row r="62" spans="1:12" x14ac:dyDescent="0.3">
      <c r="A62" s="16" t="s">
        <v>56</v>
      </c>
      <c r="B62" s="37"/>
      <c r="C62" s="37"/>
      <c r="D62" s="37"/>
      <c r="E62" s="14"/>
      <c r="F62" s="14"/>
      <c r="G62" s="14"/>
      <c r="H62" s="14"/>
      <c r="I62" s="14"/>
      <c r="J62" s="14"/>
    </row>
    <row r="63" spans="1:12" x14ac:dyDescent="0.3">
      <c r="A63" s="78" t="s">
        <v>57</v>
      </c>
      <c r="B63" s="93">
        <f>SUM(B60:B62)</f>
        <v>0</v>
      </c>
      <c r="C63" s="93">
        <f t="shared" ref="C63" si="0">SUM(C60:C62)</f>
        <v>0</v>
      </c>
      <c r="D63" s="93">
        <f>SUM(D60:D62)</f>
        <v>0</v>
      </c>
      <c r="E63" s="15"/>
      <c r="F63" s="15"/>
      <c r="G63" s="15"/>
      <c r="H63" s="15"/>
      <c r="I63" s="15"/>
      <c r="J63" s="15"/>
    </row>
    <row r="65" spans="1:59" x14ac:dyDescent="0.3">
      <c r="A65" s="23" t="s">
        <v>58</v>
      </c>
    </row>
    <row r="67" spans="1:59" x14ac:dyDescent="0.3">
      <c r="A67" s="74" t="s">
        <v>59</v>
      </c>
      <c r="B67" s="54" t="s">
        <v>60</v>
      </c>
      <c r="C67" s="129" t="s">
        <v>23</v>
      </c>
      <c r="D67" s="130"/>
      <c r="E67" s="131"/>
    </row>
    <row r="68" spans="1:59" ht="126.65" customHeight="1" x14ac:dyDescent="0.3">
      <c r="A68" s="75" t="s">
        <v>61</v>
      </c>
      <c r="B68" s="73"/>
      <c r="C68" s="127" t="s">
        <v>62</v>
      </c>
      <c r="D68" s="128"/>
      <c r="E68" s="132" t="s">
        <v>63</v>
      </c>
    </row>
    <row r="69" spans="1:59" ht="75" customHeight="1" x14ac:dyDescent="0.3">
      <c r="A69" s="75" t="s">
        <v>64</v>
      </c>
      <c r="B69" s="73"/>
      <c r="C69" s="127" t="s">
        <v>65</v>
      </c>
      <c r="D69" s="128"/>
      <c r="E69" s="133"/>
    </row>
    <row r="71" spans="1:59" x14ac:dyDescent="0.3">
      <c r="A71" s="23" t="s">
        <v>66</v>
      </c>
    </row>
    <row r="73" spans="1:59" x14ac:dyDescent="0.3">
      <c r="A73" s="54"/>
      <c r="B73" s="55" t="s">
        <v>67</v>
      </c>
      <c r="C73" s="56">
        <f>+MIN(B6:B8)</f>
        <v>0</v>
      </c>
      <c r="D73" s="56">
        <f>+C73+1</f>
        <v>1</v>
      </c>
      <c r="E73" s="56">
        <f t="shared" ref="E73:AW73" si="1">+D73+1</f>
        <v>2</v>
      </c>
      <c r="F73" s="56">
        <f t="shared" si="1"/>
        <v>3</v>
      </c>
      <c r="G73" s="56">
        <f t="shared" si="1"/>
        <v>4</v>
      </c>
      <c r="H73" s="56">
        <f t="shared" si="1"/>
        <v>5</v>
      </c>
      <c r="I73" s="56">
        <f t="shared" si="1"/>
        <v>6</v>
      </c>
      <c r="J73" s="56">
        <f t="shared" si="1"/>
        <v>7</v>
      </c>
      <c r="K73" s="56">
        <f t="shared" si="1"/>
        <v>8</v>
      </c>
      <c r="L73" s="56">
        <f t="shared" si="1"/>
        <v>9</v>
      </c>
      <c r="M73" s="56">
        <f t="shared" si="1"/>
        <v>10</v>
      </c>
      <c r="N73" s="56">
        <f t="shared" si="1"/>
        <v>11</v>
      </c>
      <c r="O73" s="56">
        <f t="shared" si="1"/>
        <v>12</v>
      </c>
      <c r="P73" s="56">
        <f t="shared" si="1"/>
        <v>13</v>
      </c>
      <c r="Q73" s="56">
        <f t="shared" si="1"/>
        <v>14</v>
      </c>
      <c r="R73" s="56">
        <f t="shared" si="1"/>
        <v>15</v>
      </c>
      <c r="S73" s="56">
        <f t="shared" si="1"/>
        <v>16</v>
      </c>
      <c r="T73" s="56">
        <f t="shared" si="1"/>
        <v>17</v>
      </c>
      <c r="U73" s="56">
        <f t="shared" si="1"/>
        <v>18</v>
      </c>
      <c r="V73" s="56">
        <f t="shared" si="1"/>
        <v>19</v>
      </c>
      <c r="W73" s="56">
        <f t="shared" si="1"/>
        <v>20</v>
      </c>
      <c r="X73" s="56">
        <f t="shared" si="1"/>
        <v>21</v>
      </c>
      <c r="Y73" s="56">
        <f t="shared" si="1"/>
        <v>22</v>
      </c>
      <c r="Z73" s="56">
        <f t="shared" si="1"/>
        <v>23</v>
      </c>
      <c r="AA73" s="56">
        <f t="shared" si="1"/>
        <v>24</v>
      </c>
      <c r="AB73" s="56">
        <f t="shared" si="1"/>
        <v>25</v>
      </c>
      <c r="AC73" s="56">
        <f t="shared" si="1"/>
        <v>26</v>
      </c>
      <c r="AD73" s="56">
        <f t="shared" si="1"/>
        <v>27</v>
      </c>
      <c r="AE73" s="56">
        <f t="shared" si="1"/>
        <v>28</v>
      </c>
      <c r="AF73" s="56">
        <f t="shared" si="1"/>
        <v>29</v>
      </c>
      <c r="AG73" s="56">
        <f t="shared" si="1"/>
        <v>30</v>
      </c>
      <c r="AH73" s="56">
        <f t="shared" si="1"/>
        <v>31</v>
      </c>
      <c r="AI73" s="56">
        <f t="shared" si="1"/>
        <v>32</v>
      </c>
      <c r="AJ73" s="56">
        <f t="shared" si="1"/>
        <v>33</v>
      </c>
      <c r="AK73" s="56">
        <f t="shared" si="1"/>
        <v>34</v>
      </c>
      <c r="AL73" s="56">
        <f t="shared" si="1"/>
        <v>35</v>
      </c>
      <c r="AM73" s="56">
        <f t="shared" si="1"/>
        <v>36</v>
      </c>
      <c r="AN73" s="56">
        <f t="shared" si="1"/>
        <v>37</v>
      </c>
      <c r="AO73" s="56">
        <f t="shared" si="1"/>
        <v>38</v>
      </c>
      <c r="AP73" s="56">
        <f t="shared" si="1"/>
        <v>39</v>
      </c>
      <c r="AQ73" s="56">
        <f t="shared" si="1"/>
        <v>40</v>
      </c>
      <c r="AR73" s="56">
        <f t="shared" si="1"/>
        <v>41</v>
      </c>
      <c r="AS73" s="56">
        <f t="shared" si="1"/>
        <v>42</v>
      </c>
      <c r="AT73" s="56">
        <f t="shared" si="1"/>
        <v>43</v>
      </c>
      <c r="AU73" s="56">
        <f t="shared" si="1"/>
        <v>44</v>
      </c>
      <c r="AV73" s="56">
        <f t="shared" si="1"/>
        <v>45</v>
      </c>
      <c r="AW73" s="56">
        <f t="shared" si="1"/>
        <v>46</v>
      </c>
    </row>
    <row r="74" spans="1:59" x14ac:dyDescent="0.3">
      <c r="A74" s="16" t="s">
        <v>68</v>
      </c>
      <c r="B74" s="50">
        <f ca="1">+SUM(OFFSET(C74,0,0,1,$B$10))</f>
        <v>0</v>
      </c>
      <c r="C74" s="48"/>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48"/>
      <c r="AH74" s="48"/>
      <c r="AI74" s="48"/>
      <c r="AJ74" s="48"/>
      <c r="AK74" s="48"/>
      <c r="AL74" s="48"/>
      <c r="AM74" s="48"/>
      <c r="AN74" s="48"/>
      <c r="AO74" s="48"/>
      <c r="AP74" s="48"/>
      <c r="AQ74" s="48"/>
      <c r="AR74" s="48"/>
      <c r="AS74" s="48"/>
      <c r="AT74" s="48"/>
      <c r="AU74" s="48"/>
      <c r="AV74" s="48"/>
      <c r="AW74" s="48"/>
    </row>
    <row r="75" spans="1:59" x14ac:dyDescent="0.3">
      <c r="A75" s="16" t="s">
        <v>69</v>
      </c>
      <c r="B75" s="50">
        <f ca="1">+SUM(OFFSET(C75,0,0,1,$B$10))</f>
        <v>0</v>
      </c>
      <c r="C75" s="48"/>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48"/>
      <c r="AO75" s="48"/>
      <c r="AP75" s="48"/>
      <c r="AQ75" s="48"/>
      <c r="AR75" s="48"/>
      <c r="AS75" s="48"/>
      <c r="AT75" s="48"/>
      <c r="AU75" s="48"/>
      <c r="AV75" s="48"/>
      <c r="AW75" s="48"/>
    </row>
    <row r="76" spans="1:59" x14ac:dyDescent="0.3">
      <c r="A76" s="16" t="s">
        <v>70</v>
      </c>
      <c r="B76" s="50">
        <f ca="1">+SUM(OFFSET(C76,0,0,1,$B$10))</f>
        <v>0</v>
      </c>
      <c r="C76" s="47">
        <f>IF(COUNTA($C$73:C73)&gt;$B$10,"N/A",(C74-C75)*(1-$B$69))</f>
        <v>0</v>
      </c>
      <c r="D76" s="47" t="str">
        <f>IF(COUNTA($C$73:D73)&gt;$B$10,"N/A",(D74-D75)*(1-$B$69))</f>
        <v>N/A</v>
      </c>
      <c r="E76" s="47" t="str">
        <f>IF(COUNTA($C$73:E73)&gt;$B$10,"N/A",(E74-E75)*(1-$B$69))</f>
        <v>N/A</v>
      </c>
      <c r="F76" s="47" t="str">
        <f>IF(COUNTA($C$73:F73)&gt;$B$10,"N/A",(F74-F75)*(1-$B$69))</f>
        <v>N/A</v>
      </c>
      <c r="G76" s="47" t="str">
        <f>IF(COUNTA($C$73:G73)&gt;$B$10,"N/A",(G74-G75)*(1-$B$69))</f>
        <v>N/A</v>
      </c>
      <c r="H76" s="47" t="str">
        <f>IF(COUNTA($C$73:H73)&gt;$B$10,"N/A",(H74-H75)*(1-$B$69))</f>
        <v>N/A</v>
      </c>
      <c r="I76" s="47" t="str">
        <f>IF(COUNTA($C$73:I73)&gt;$B$10,"N/A",(I74-I75)*(1-$B$69))</f>
        <v>N/A</v>
      </c>
      <c r="J76" s="47" t="str">
        <f>IF(COUNTA($C$73:J73)&gt;$B$10,"N/A",(J74-J75)*(1-$B$69))</f>
        <v>N/A</v>
      </c>
      <c r="K76" s="47" t="str">
        <f>IF(COUNTA($C$73:K73)&gt;$B$10,"N/A",(K74-K75)*(1-$B$69))</f>
        <v>N/A</v>
      </c>
      <c r="L76" s="47" t="str">
        <f>IF(COUNTA($C$73:L73)&gt;$B$10,"N/A",(L74-L75)*(1-$B$69))</f>
        <v>N/A</v>
      </c>
      <c r="M76" s="47" t="str">
        <f>IF(COUNTA($C$73:M73)&gt;$B$10,"N/A",(M74-M75)*(1-$B$69))</f>
        <v>N/A</v>
      </c>
      <c r="N76" s="47" t="str">
        <f>IF(COUNTA($C$73:N73)&gt;$B$10,"N/A",(N74-N75)*(1-$B$69))</f>
        <v>N/A</v>
      </c>
      <c r="O76" s="47" t="str">
        <f>IF(COUNTA($C$73:O73)&gt;$B$10,"N/A",(O74-O75)*(1-$B$69))</f>
        <v>N/A</v>
      </c>
      <c r="P76" s="47" t="str">
        <f>IF(COUNTA($C$73:P73)&gt;$B$10,"N/A",(P74-P75)*(1-$B$69))</f>
        <v>N/A</v>
      </c>
      <c r="Q76" s="47" t="str">
        <f>IF(COUNTA($C$73:Q73)&gt;$B$10,"N/A",(Q74-Q75)*(1-$B$69))</f>
        <v>N/A</v>
      </c>
      <c r="R76" s="47" t="str">
        <f>IF(COUNTA($C$73:R73)&gt;$B$10,"N/A",(R74-R75)*(1-$B$69))</f>
        <v>N/A</v>
      </c>
      <c r="S76" s="47" t="str">
        <f>IF(COUNTA($C$73:S73)&gt;$B$10,"N/A",(S74-S75)*(1-$B$69))</f>
        <v>N/A</v>
      </c>
      <c r="T76" s="47" t="str">
        <f>IF(COUNTA($C$73:T73)&gt;$B$10,"N/A",(T74-T75)*(1-$B$69))</f>
        <v>N/A</v>
      </c>
      <c r="U76" s="47" t="str">
        <f>IF(COUNTA($C$73:U73)&gt;$B$10,"N/A",(U74-U75)*(1-$B$69))</f>
        <v>N/A</v>
      </c>
      <c r="V76" s="47" t="str">
        <f>IF(COUNTA($C$73:V73)&gt;$B$10,"N/A",(V74-V75)*(1-$B$69))</f>
        <v>N/A</v>
      </c>
      <c r="W76" s="47" t="str">
        <f>IF(COUNTA($C$73:W73)&gt;$B$10,"N/A",(W74-W75)*(1-$B$69))</f>
        <v>N/A</v>
      </c>
      <c r="X76" s="47" t="str">
        <f>IF(COUNTA($C$73:X73)&gt;$B$10,"N/A",(X74-X75)*(1-$B$69))</f>
        <v>N/A</v>
      </c>
      <c r="Y76" s="47" t="str">
        <f>IF(COUNTA($C$73:Y73)&gt;$B$10,"N/A",(Y74-Y75)*(1-$B$69))</f>
        <v>N/A</v>
      </c>
      <c r="Z76" s="47" t="str">
        <f>IF(COUNTA($C$73:Z73)&gt;$B$10,"N/A",(Z74-Z75)*(1-$B$69))</f>
        <v>N/A</v>
      </c>
      <c r="AA76" s="47" t="str">
        <f>IF(COUNTA($C$73:AA73)&gt;$B$10,"N/A",(AA74-AA75)*(1-$B$69))</f>
        <v>N/A</v>
      </c>
      <c r="AB76" s="47" t="str">
        <f>IF(COUNTA($C$73:AB73)&gt;$B$10,"N/A",(AB74-AB75)*(1-$B$69))</f>
        <v>N/A</v>
      </c>
      <c r="AC76" s="47" t="str">
        <f>IF(COUNTA($C$73:AC73)&gt;$B$10,"N/A",(AC74-AC75)*(1-$B$69))</f>
        <v>N/A</v>
      </c>
      <c r="AD76" s="47" t="str">
        <f>IF(COUNTA($C$73:AD73)&gt;$B$10,"N/A",(AD74-AD75)*(1-$B$69))</f>
        <v>N/A</v>
      </c>
      <c r="AE76" s="47" t="str">
        <f>IF(COUNTA($C$73:AE73)&gt;$B$10,"N/A",(AE74-AE75)*(1-$B$69))</f>
        <v>N/A</v>
      </c>
      <c r="AF76" s="47" t="str">
        <f>IF(COUNTA($C$73:AF73)&gt;$B$10,"N/A",(AF74-AF75)*(1-$B$69))</f>
        <v>N/A</v>
      </c>
      <c r="AG76" s="47" t="str">
        <f>IF(COUNTA($C$73:AG73)&gt;$B$10,"N/A",(AG74-AG75)*(1-$B$69))</f>
        <v>N/A</v>
      </c>
      <c r="AH76" s="47" t="str">
        <f>IF(COUNTA($C$73:AH73)&gt;$B$10,"N/A",(AH74-AH75)*(1-$B$69))</f>
        <v>N/A</v>
      </c>
      <c r="AI76" s="47" t="str">
        <f>IF(COUNTA($C$73:AI73)&gt;$B$10,"N/A",(AI74-AI75)*(1-$B$69))</f>
        <v>N/A</v>
      </c>
      <c r="AJ76" s="47" t="str">
        <f>IF(COUNTA($C$73:AJ73)&gt;$B$10,"N/A",(AJ74-AJ75)*(1-$B$69))</f>
        <v>N/A</v>
      </c>
      <c r="AK76" s="47" t="str">
        <f>IF(COUNTA($C$73:AK73)&gt;$B$10,"N/A",(AK74-AK75)*(1-$B$69))</f>
        <v>N/A</v>
      </c>
      <c r="AL76" s="47" t="str">
        <f>IF(COUNTA($C$73:AL73)&gt;$B$10,"N/A",(AL74-AL75)*(1-$B$69))</f>
        <v>N/A</v>
      </c>
      <c r="AM76" s="47" t="str">
        <f>IF(COUNTA($C$73:AM73)&gt;$B$10,"N/A",(AM74-AM75)*(1-$B$69))</f>
        <v>N/A</v>
      </c>
      <c r="AN76" s="47" t="str">
        <f>IF(COUNTA($C$73:AN73)&gt;$B$10,"N/A",(AN74-AN75)*(1-$B$69))</f>
        <v>N/A</v>
      </c>
      <c r="AO76" s="47" t="str">
        <f>IF(COUNTA($C$73:AO73)&gt;$B$10,"N/A",(AO74-AO75)*(1-$B$69))</f>
        <v>N/A</v>
      </c>
      <c r="AP76" s="47" t="str">
        <f>IF(COUNTA($C$73:AP73)&gt;$B$10,"N/A",(AP74-AP75)*(1-$B$69))</f>
        <v>N/A</v>
      </c>
      <c r="AQ76" s="47" t="str">
        <f>IF(COUNTA($C$73:AQ73)&gt;$B$10,"N/A",(AQ74-AQ75)*(1-$B$69))</f>
        <v>N/A</v>
      </c>
      <c r="AR76" s="47" t="str">
        <f>IF(COUNTA($C$73:AR73)&gt;$B$10,"N/A",(AR74-AR75)*(1-$B$69))</f>
        <v>N/A</v>
      </c>
      <c r="AS76" s="47" t="str">
        <f>IF(COUNTA($C$73:AS73)&gt;$B$10,"N/A",(AS74-AS75)*(1-$B$69))</f>
        <v>N/A</v>
      </c>
      <c r="AT76" s="47" t="str">
        <f>IF(COUNTA($C$73:AT73)&gt;$B$10,"N/A",(AT74-AT75)*(1-$B$69))</f>
        <v>N/A</v>
      </c>
      <c r="AU76" s="47" t="str">
        <f>IF(COUNTA($C$73:AU73)&gt;$B$10,"N/A",(AU74-AU75)*(1-$B$69))</f>
        <v>N/A</v>
      </c>
      <c r="AV76" s="47" t="str">
        <f>IF(COUNTA($C$73:AV73)&gt;$B$10,"N/A",(AV74-AV75)*(1-$B$69))</f>
        <v>N/A</v>
      </c>
      <c r="AW76" s="47" t="str">
        <f>IF(COUNTA($C$73:AW73)&gt;$B$10,"N/A",(AW74-AW75)*(1-$B$69))</f>
        <v>N/A</v>
      </c>
    </row>
    <row r="77" spans="1:59" x14ac:dyDescent="0.3">
      <c r="A77" s="16" t="s">
        <v>71</v>
      </c>
      <c r="B77" s="69">
        <v>0.02</v>
      </c>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45"/>
      <c r="AS77" s="45"/>
      <c r="AT77" s="45"/>
      <c r="AU77" s="45"/>
      <c r="AV77" s="45"/>
      <c r="AW77" s="45"/>
    </row>
    <row r="78" spans="1:59" x14ac:dyDescent="0.3">
      <c r="A78" s="16" t="s">
        <v>72</v>
      </c>
      <c r="B78" s="50">
        <f ca="1">+SUM(OFFSET(C78,0,0,1,$B$10))</f>
        <v>0</v>
      </c>
      <c r="C78" s="47">
        <f>+IF(COUNTA($C$73:C73)&gt;$B$10,"N/A",IF(COUNTA($C$73:C73)=$B$10,C76*(1+$B$77)/($B$68-$B$77),0))</f>
        <v>0</v>
      </c>
      <c r="D78" s="47" t="str">
        <f>+IF(COUNTA($C$73:D73)&gt;$B$10,"N/A",IF(COUNTA($C$73:D73)=$B$10,D76*(1+$B$77)/($B$68-$B$77),0))</f>
        <v>N/A</v>
      </c>
      <c r="E78" s="47" t="str">
        <f>+IF(COUNTA($C$73:E73)&gt;$B$10,"N/A",IF(COUNTA($C$73:E73)=$B$10,E76*(1+$B$77)/($B$68-$B$77),0))</f>
        <v>N/A</v>
      </c>
      <c r="F78" s="47" t="str">
        <f>+IF(COUNTA($C$73:F73)&gt;$B$10,"N/A",IF(COUNTA($C$73:F73)=$B$10,F76*(1+$B$77)/($B$68-$B$77),0))</f>
        <v>N/A</v>
      </c>
      <c r="G78" s="47" t="str">
        <f>+IF(COUNTA($C$73:G73)&gt;$B$10,"N/A",IF(COUNTA($C$73:G73)=$B$10,G76*(1+$B$77)/($B$68-$B$77),0))</f>
        <v>N/A</v>
      </c>
      <c r="H78" s="47" t="str">
        <f>+IF(COUNTA($C$73:H73)&gt;$B$10,"N/A",IF(COUNTA($C$73:H73)=$B$10,H76*(1+$B$77)/($B$68-$B$77),0))</f>
        <v>N/A</v>
      </c>
      <c r="I78" s="47" t="str">
        <f>+IF(COUNTA($C$73:I73)&gt;$B$10,"N/A",IF(COUNTA($C$73:I73)=$B$10,I76*(1+$B$77)/($B$68-$B$77),0))</f>
        <v>N/A</v>
      </c>
      <c r="J78" s="47" t="str">
        <f>+IF(COUNTA($C$73:J73)&gt;$B$10,"N/A",IF(COUNTA($C$73:J73)=$B$10,J76*(1+$B$77)/($B$68-$B$77),0))</f>
        <v>N/A</v>
      </c>
      <c r="K78" s="47" t="str">
        <f>+IF(COUNTA($C$73:K73)&gt;$B$10,"N/A",IF(COUNTA($C$73:K73)=$B$10,K76*(1+$B$77)/($B$68-$B$77),0))</f>
        <v>N/A</v>
      </c>
      <c r="L78" s="47" t="str">
        <f>+IF(COUNTA($C$73:L73)&gt;$B$10,"N/A",IF(COUNTA($C$73:L73)=$B$10,L76*(1+$B$77)/($B$68-$B$77),0))</f>
        <v>N/A</v>
      </c>
      <c r="M78" s="47" t="str">
        <f>+IF(COUNTA($C$73:M73)&gt;$B$10,"N/A",IF(COUNTA($C$73:M73)=$B$10,M76*(1+$B$77)/($B$68-$B$77),0))</f>
        <v>N/A</v>
      </c>
      <c r="N78" s="47" t="str">
        <f>+IF(COUNTA($C$73:N73)&gt;$B$10,"N/A",IF(COUNTA($C$73:N73)=$B$10,N76*(1+$B$77)/($B$68-$B$77),0))</f>
        <v>N/A</v>
      </c>
      <c r="O78" s="47" t="str">
        <f>+IF(COUNTA($C$73:O73)&gt;$B$10,"N/A",IF(COUNTA($C$73:O73)=$B$10,O76*(1+$B$77)/($B$68-$B$77),0))</f>
        <v>N/A</v>
      </c>
      <c r="P78" s="47" t="str">
        <f>+IF(COUNTA($C$73:P73)&gt;$B$10,"N/A",IF(COUNTA($C$73:P73)=$B$10,P76*(1+$B$77)/($B$68-$B$77),0))</f>
        <v>N/A</v>
      </c>
      <c r="Q78" s="47" t="str">
        <f>+IF(COUNTA($C$73:Q73)&gt;$B$10,"N/A",IF(COUNTA($C$73:Q73)=$B$10,Q76*(1+$B$77)/($B$68-$B$77),0))</f>
        <v>N/A</v>
      </c>
      <c r="R78" s="47" t="str">
        <f>+IF(COUNTA($C$73:R73)&gt;$B$10,"N/A",IF(COUNTA($C$73:R73)=$B$10,R76*(1+$B$77)/($B$68-$B$77),0))</f>
        <v>N/A</v>
      </c>
      <c r="S78" s="47" t="str">
        <f>+IF(COUNTA($C$73:S73)&gt;$B$10,"N/A",IF(COUNTA($C$73:S73)=$B$10,S76*(1+$B$77)/($B$68-$B$77),0))</f>
        <v>N/A</v>
      </c>
      <c r="T78" s="47" t="str">
        <f>+IF(COUNTA($C$73:T73)&gt;$B$10,"N/A",IF(COUNTA($C$73:T73)=$B$10,T76*(1+$B$77)/($B$68-$B$77),0))</f>
        <v>N/A</v>
      </c>
      <c r="U78" s="47" t="str">
        <f>+IF(COUNTA($C$73:U73)&gt;$B$10,"N/A",IF(COUNTA($C$73:U73)=$B$10,U76*(1+$B$77)/($B$68-$B$77),0))</f>
        <v>N/A</v>
      </c>
      <c r="V78" s="47" t="str">
        <f>+IF(COUNTA($C$73:V73)&gt;$B$10,"N/A",IF(COUNTA($C$73:V73)=$B$10,V76*(1+$B$77)/($B$68-$B$77),0))</f>
        <v>N/A</v>
      </c>
      <c r="W78" s="47" t="str">
        <f>+IF(COUNTA($C$73:W73)&gt;$B$10,"N/A",IF(COUNTA($C$73:W73)=$B$10,W76*(1+$B$77)/($B$68-$B$77),0))</f>
        <v>N/A</v>
      </c>
      <c r="X78" s="47" t="str">
        <f>+IF(COUNTA($C$73:X73)&gt;$B$10,"N/A",IF(COUNTA($C$73:X73)=$B$10,X76*(1+$B$77)/($B$68-$B$77),0))</f>
        <v>N/A</v>
      </c>
      <c r="Y78" s="47" t="str">
        <f>+IF(COUNTA($C$73:Y73)&gt;$B$10,"N/A",IF(COUNTA($C$73:Y73)=$B$10,Y76*(1+$B$77)/($B$68-$B$77),0))</f>
        <v>N/A</v>
      </c>
      <c r="Z78" s="47" t="str">
        <f>+IF(COUNTA($C$73:Z73)&gt;$B$10,"N/A",IF(COUNTA($C$73:Z73)=$B$10,Z76*(1+$B$77)/($B$68-$B$77),0))</f>
        <v>N/A</v>
      </c>
      <c r="AA78" s="47" t="str">
        <f>+IF(COUNTA($C$73:AA73)&gt;$B$10,"N/A",IF(COUNTA($C$73:AA73)=$B$10,AA76*(1+$B$77)/($B$68-$B$77),0))</f>
        <v>N/A</v>
      </c>
      <c r="AB78" s="47" t="str">
        <f>+IF(COUNTA($C$73:AB73)&gt;$B$10,"N/A",IF(COUNTA($C$73:AB73)=$B$10,AB76*(1+$B$77)/($B$68-$B$77),0))</f>
        <v>N/A</v>
      </c>
      <c r="AC78" s="47" t="str">
        <f>+IF(COUNTA($C$73:AC73)&gt;$B$10,"N/A",IF(COUNTA($C$73:AC73)=$B$10,AC76*(1+$B$77)/($B$68-$B$77),0))</f>
        <v>N/A</v>
      </c>
      <c r="AD78" s="47" t="str">
        <f>+IF(COUNTA($C$73:AD73)&gt;$B$10,"N/A",IF(COUNTA($C$73:AD73)=$B$10,AD76*(1+$B$77)/($B$68-$B$77),0))</f>
        <v>N/A</v>
      </c>
      <c r="AE78" s="47" t="str">
        <f>+IF(COUNTA($C$73:AE73)&gt;$B$10,"N/A",IF(COUNTA($C$73:AE73)=$B$10,AE76*(1+$B$77)/($B$68-$B$77),0))</f>
        <v>N/A</v>
      </c>
      <c r="AF78" s="47" t="str">
        <f>+IF(COUNTA($C$73:AF73)&gt;$B$10,"N/A",IF(COUNTA($C$73:AF73)=$B$10,AF76*(1+$B$77)/($B$68-$B$77),0))</f>
        <v>N/A</v>
      </c>
      <c r="AG78" s="47" t="str">
        <f>+IF(COUNTA($C$73:AG73)&gt;$B$10,"N/A",IF(COUNTA($C$73:AG73)=$B$10,AG76*(1+$B$77)/($B$68-$B$77),0))</f>
        <v>N/A</v>
      </c>
      <c r="AH78" s="47" t="str">
        <f>+IF(COUNTA($C$73:AH73)&gt;$B$10,"N/A",IF(COUNTA($C$73:AH73)=$B$10,AH76*(1+$B$77)/($B$68-$B$77),0))</f>
        <v>N/A</v>
      </c>
      <c r="AI78" s="47" t="str">
        <f>+IF(COUNTA($C$73:AI73)&gt;$B$10,"N/A",IF(COUNTA($C$73:AI73)=$B$10,AI76*(1+$B$77)/($B$68-$B$77),0))</f>
        <v>N/A</v>
      </c>
      <c r="AJ78" s="47" t="str">
        <f>+IF(COUNTA($C$73:AJ73)&gt;$B$10,"N/A",IF(COUNTA($C$73:AJ73)=$B$10,AJ76*(1+$B$77)/($B$68-$B$77),0))</f>
        <v>N/A</v>
      </c>
      <c r="AK78" s="47" t="str">
        <f>+IF(COUNTA($C$73:AK73)&gt;$B$10,"N/A",IF(COUNTA($C$73:AK73)=$B$10,AK76*(1+$B$77)/($B$68-$B$77),0))</f>
        <v>N/A</v>
      </c>
      <c r="AL78" s="47" t="str">
        <f>+IF(COUNTA($C$73:AL73)&gt;$B$10,"N/A",IF(COUNTA($C$73:AL73)=$B$10,AL76*(1+$B$77)/($B$68-$B$77),0))</f>
        <v>N/A</v>
      </c>
      <c r="AM78" s="47" t="str">
        <f>+IF(COUNTA($C$73:AM73)&gt;$B$10,"N/A",IF(COUNTA($C$73:AM73)=$B$10,AM76*(1+$B$77)/($B$68-$B$77),0))</f>
        <v>N/A</v>
      </c>
      <c r="AN78" s="47" t="str">
        <f>+IF(COUNTA($C$73:AN73)&gt;$B$10,"N/A",IF(COUNTA($C$73:AN73)=$B$10,AN76*(1+$B$77)/($B$68-$B$77),0))</f>
        <v>N/A</v>
      </c>
      <c r="AO78" s="47" t="str">
        <f>+IF(COUNTA($C$73:AO73)&gt;$B$10,"N/A",IF(COUNTA($C$73:AO73)=$B$10,AO76*(1+$B$77)/($B$68-$B$77),0))</f>
        <v>N/A</v>
      </c>
      <c r="AP78" s="47" t="str">
        <f>+IF(COUNTA($C$73:AP73)&gt;$B$10,"N/A",IF(COUNTA($C$73:AP73)=$B$10,AP76*(1+$B$77)/($B$68-$B$77),0))</f>
        <v>N/A</v>
      </c>
      <c r="AQ78" s="47" t="str">
        <f>+IF(COUNTA($C$73:AQ73)&gt;$B$10,"N/A",IF(COUNTA($C$73:AQ73)=$B$10,AQ76*(1+$B$77)/($B$68-$B$77),0))</f>
        <v>N/A</v>
      </c>
      <c r="AR78" s="47" t="str">
        <f>+IF(COUNTA($C$73:AR73)&gt;$B$10,"N/A",IF(COUNTA($C$73:AR73)=$B$10,AR76*(1+$B$77)/($B$68-$B$77),0))</f>
        <v>N/A</v>
      </c>
      <c r="AS78" s="47" t="str">
        <f>+IF(COUNTA($C$73:AS73)&gt;$B$10,"N/A",IF(COUNTA($C$73:AS73)=$B$10,AS76*(1+$B$77)/($B$68-$B$77),0))</f>
        <v>N/A</v>
      </c>
      <c r="AT78" s="47" t="str">
        <f>+IF(COUNTA($C$73:AT73)&gt;$B$10,"N/A",IF(COUNTA($C$73:AT73)=$B$10,AT76*(1+$B$77)/($B$68-$B$77),0))</f>
        <v>N/A</v>
      </c>
      <c r="AU78" s="47" t="str">
        <f>+IF(COUNTA($C$73:AU73)&gt;$B$10,"N/A",IF(COUNTA($C$73:AU73)=$B$10,AU76*(1+$B$77)/($B$68-$B$77),0))</f>
        <v>N/A</v>
      </c>
      <c r="AV78" s="47" t="str">
        <f>+IF(COUNTA($C$73:AV73)&gt;$B$10,"N/A",IF(COUNTA($C$73:AV73)=$B$10,AV76*(1+$B$77)/($B$68-$B$77),0))</f>
        <v>N/A</v>
      </c>
      <c r="AW78" s="47" t="str">
        <f>+IF(COUNTA($C$73:AW73)&gt;$B$10,"N/A",IF(COUNTA($C$73:AW73)=$B$10,AW76*(1+$B$77)/($B$68-$B$77),0))</f>
        <v>N/A</v>
      </c>
    </row>
    <row r="79" spans="1:59" x14ac:dyDescent="0.3">
      <c r="A79" s="16" t="s">
        <v>73</v>
      </c>
      <c r="B79" s="50">
        <f ca="1">+SUM(OFFSET(C79,0,0,1,$B$10))</f>
        <v>0</v>
      </c>
      <c r="C79" s="47">
        <f>+C76</f>
        <v>0</v>
      </c>
      <c r="D79" s="47" t="str">
        <f>+IF(COUNTA($C$73:D73)&gt;$B$10,"N/A",(D76+D78)/(1+$B$68)^(COUNTA($D$73:D73)))</f>
        <v>N/A</v>
      </c>
      <c r="E79" s="47" t="str">
        <f>+IF(COUNTA($C$73:E73)&gt;$B$10,"N/A",(E76+E78)/(1+$B$68)^(COUNTA($D$73:E73)))</f>
        <v>N/A</v>
      </c>
      <c r="F79" s="47" t="str">
        <f>+IF(COUNTA($C$73:F73)&gt;$B$10,"N/A",(F76+F78)/(1+$B$68)^(COUNTA($D$73:F73)))</f>
        <v>N/A</v>
      </c>
      <c r="G79" s="47" t="str">
        <f>+IF(COUNTA($C$73:G73)&gt;$B$10,"N/A",(G76+G78)/(1+$B$68)^(COUNTA($D$73:G73)))</f>
        <v>N/A</v>
      </c>
      <c r="H79" s="47" t="str">
        <f>+IF(COUNTA($C$73:H73)&gt;$B$10,"N/A",(H76+H78)/(1+$B$68)^(COUNTA($D$73:H73)))</f>
        <v>N/A</v>
      </c>
      <c r="I79" s="47" t="str">
        <f>+IF(COUNTA($C$73:I73)&gt;$B$10,"N/A",(I76+I78)/(1+$B$68)^(COUNTA($D$73:I73)))</f>
        <v>N/A</v>
      </c>
      <c r="J79" s="47" t="str">
        <f>+IF(COUNTA($C$73:J73)&gt;$B$10,"N/A",(J76+J78)/(1+$B$68)^(COUNTA($D$73:J73)))</f>
        <v>N/A</v>
      </c>
      <c r="K79" s="47" t="str">
        <f>+IF(COUNTA($C$73:K73)&gt;$B$10,"N/A",(K76+K78)/(1+$B$68)^(COUNTA($D$73:K73)))</f>
        <v>N/A</v>
      </c>
      <c r="L79" s="47" t="str">
        <f>+IF(COUNTA($C$73:L73)&gt;$B$10,"N/A",(L76+L78)/(1+$B$68)^(COUNTA($D$73:L73)))</f>
        <v>N/A</v>
      </c>
      <c r="M79" s="47" t="str">
        <f>+IF(COUNTA($C$73:M73)&gt;$B$10,"N/A",(M76+M78)/(1+$B$68)^(COUNTA($D$73:M73)))</f>
        <v>N/A</v>
      </c>
      <c r="N79" s="47" t="str">
        <f>+IF(COUNTA($C$73:N73)&gt;$B$10,"N/A",(N76+N78)/(1+$B$68)^(COUNTA($D$73:N73)))</f>
        <v>N/A</v>
      </c>
      <c r="O79" s="47" t="str">
        <f>+IF(COUNTA($C$73:O73)&gt;$B$10,"N/A",(O76+O78)/(1+$B$68)^(COUNTA($D$73:O73)))</f>
        <v>N/A</v>
      </c>
      <c r="P79" s="47" t="str">
        <f>+IF(COUNTA($C$73:P73)&gt;$B$10,"N/A",(P76+P78)/(1+$B$68)^(COUNTA($D$73:P73)))</f>
        <v>N/A</v>
      </c>
      <c r="Q79" s="47" t="str">
        <f>+IF(COUNTA($C$73:Q73)&gt;$B$10,"N/A",(Q76+Q78)/(1+$B$68)^(COUNTA($D$73:Q73)))</f>
        <v>N/A</v>
      </c>
      <c r="R79" s="47" t="str">
        <f>+IF(COUNTA($C$73:R73)&gt;$B$10,"N/A",(R76+R78)/(1+$B$68)^(COUNTA($D$73:R73)))</f>
        <v>N/A</v>
      </c>
      <c r="S79" s="47" t="str">
        <f>+IF(COUNTA($C$73:S73)&gt;$B$10,"N/A",(S76+S78)/(1+$B$68)^(COUNTA($D$73:S73)))</f>
        <v>N/A</v>
      </c>
      <c r="T79" s="47" t="str">
        <f>+IF(COUNTA($C$73:T73)&gt;$B$10,"N/A",(T76+T78)/(1+$B$68)^(COUNTA($D$73:T73)))</f>
        <v>N/A</v>
      </c>
      <c r="U79" s="47" t="str">
        <f>+IF(COUNTA($C$73:U73)&gt;$B$10,"N/A",(U76+U78)/(1+$B$68)^(COUNTA($D$73:U73)))</f>
        <v>N/A</v>
      </c>
      <c r="V79" s="47" t="str">
        <f>+IF(COUNTA($C$73:V73)&gt;$B$10,"N/A",(V76+V78)/(1+$B$68)^(COUNTA($D$73:V73)))</f>
        <v>N/A</v>
      </c>
      <c r="W79" s="47" t="str">
        <f>+IF(COUNTA($C$73:W73)&gt;$B$10,"N/A",(W76+W78)/(1+$B$68)^(COUNTA($D$73:W73)))</f>
        <v>N/A</v>
      </c>
      <c r="X79" s="47" t="str">
        <f>+IF(COUNTA($C$73:X73)&gt;$B$10,"N/A",(X76+X78)/(1+$B$68)^(COUNTA($D$73:X73)))</f>
        <v>N/A</v>
      </c>
      <c r="Y79" s="47" t="str">
        <f>+IF(COUNTA($C$73:Y73)&gt;$B$10,"N/A",(Y76+Y78)/(1+$B$68)^(COUNTA($D$73:Y73)))</f>
        <v>N/A</v>
      </c>
      <c r="Z79" s="47" t="str">
        <f>+IF(COUNTA($C$73:Z73)&gt;$B$10,"N/A",(Z76+Z78)/(1+$B$68)^(COUNTA($D$73:Z73)))</f>
        <v>N/A</v>
      </c>
      <c r="AA79" s="47" t="str">
        <f>+IF(COUNTA($C$73:AA73)&gt;$B$10,"N/A",(AA76+AA78)/(1+$B$68)^(COUNTA($D$73:AA73)))</f>
        <v>N/A</v>
      </c>
      <c r="AB79" s="47" t="str">
        <f>+IF(COUNTA($C$73:AB73)&gt;$B$10,"N/A",(AB76+AB78)/(1+$B$68)^(COUNTA($D$73:AB73)))</f>
        <v>N/A</v>
      </c>
      <c r="AC79" s="47" t="str">
        <f>+IF(COUNTA($C$73:AC73)&gt;$B$10,"N/A",(AC76+AC78)/(1+$B$68)^(COUNTA($D$73:AC73)))</f>
        <v>N/A</v>
      </c>
      <c r="AD79" s="47" t="str">
        <f>+IF(COUNTA($C$73:AD73)&gt;$B$10,"N/A",(AD76+AD78)/(1+$B$68)^(COUNTA($D$73:AD73)))</f>
        <v>N/A</v>
      </c>
      <c r="AE79" s="47" t="str">
        <f>+IF(COUNTA($C$73:AE73)&gt;$B$10,"N/A",(AE76+AE78)/(1+$B$68)^(COUNTA($D$73:AE73)))</f>
        <v>N/A</v>
      </c>
      <c r="AF79" s="47" t="str">
        <f>+IF(COUNTA($C$73:AF73)&gt;$B$10,"N/A",(AF76+AF78)/(1+$B$68)^(COUNTA($D$73:AF73)))</f>
        <v>N/A</v>
      </c>
      <c r="AG79" s="47" t="str">
        <f>+IF(COUNTA($C$73:AG73)&gt;$B$10,"N/A",(AG76+AG78)/(1+$B$68)^(COUNTA($D$73:AG73)))</f>
        <v>N/A</v>
      </c>
      <c r="AH79" s="47" t="str">
        <f>+IF(COUNTA($C$73:AH73)&gt;$B$10,"N/A",(AH76+AH78)/(1+$B$68)^(COUNTA($D$73:AH73)))</f>
        <v>N/A</v>
      </c>
      <c r="AI79" s="47" t="str">
        <f>+IF(COUNTA($C$73:AI73)&gt;$B$10,"N/A",(AI76+AI78)/(1+$B$68)^(COUNTA($D$73:AI73)))</f>
        <v>N/A</v>
      </c>
      <c r="AJ79" s="47" t="str">
        <f>+IF(COUNTA($C$73:AJ73)&gt;$B$10,"N/A",(AJ76+AJ78)/(1+$B$68)^(COUNTA($D$73:AJ73)))</f>
        <v>N/A</v>
      </c>
      <c r="AK79" s="47" t="str">
        <f>+IF(COUNTA($C$73:AK73)&gt;$B$10,"N/A",(AK76+AK78)/(1+$B$68)^(COUNTA($D$73:AK73)))</f>
        <v>N/A</v>
      </c>
      <c r="AL79" s="47" t="str">
        <f>+IF(COUNTA($C$73:AL73)&gt;$B$10,"N/A",(AL76+AL78)/(1+$B$68)^(COUNTA($D$73:AL73)))</f>
        <v>N/A</v>
      </c>
      <c r="AM79" s="47" t="str">
        <f>+IF(COUNTA($C$73:AM73)&gt;$B$10,"N/A",(AM76+AM78)/(1+$B$68)^(COUNTA($D$73:AM73)))</f>
        <v>N/A</v>
      </c>
      <c r="AN79" s="47" t="str">
        <f>+IF(COUNTA($C$73:AN73)&gt;$B$10,"N/A",(AN76+AN78)/(1+$B$68)^(COUNTA($D$73:AN73)))</f>
        <v>N/A</v>
      </c>
      <c r="AO79" s="47" t="str">
        <f>+IF(COUNTA($C$73:AO73)&gt;$B$10,"N/A",(AO76+AO78)/(1+$B$68)^(COUNTA($D$73:AO73)))</f>
        <v>N/A</v>
      </c>
      <c r="AP79" s="47" t="str">
        <f>+IF(COUNTA($C$73:AP73)&gt;$B$10,"N/A",(AP76+AP78)/(1+$B$68)^(COUNTA($D$73:AP73)))</f>
        <v>N/A</v>
      </c>
      <c r="AQ79" s="47" t="str">
        <f>+IF(COUNTA($C$73:AQ73)&gt;$B$10,"N/A",(AQ76+AQ78)/(1+$B$68)^(COUNTA($D$73:AQ73)))</f>
        <v>N/A</v>
      </c>
      <c r="AR79" s="47" t="str">
        <f>+IF(COUNTA($C$73:AR73)&gt;$B$10,"N/A",(AR76+AR78)/(1+$B$68)^(COUNTA($D$73:AR73)))</f>
        <v>N/A</v>
      </c>
      <c r="AS79" s="47" t="str">
        <f>+IF(COUNTA($C$73:AS73)&gt;$B$10,"N/A",(AS76+AS78)/(1+$B$68)^(COUNTA($D$73:AS73)))</f>
        <v>N/A</v>
      </c>
      <c r="AT79" s="47" t="str">
        <f>+IF(COUNTA($C$73:AT73)&gt;$B$10,"N/A",(AT76+AT78)/(1+$B$68)^(COUNTA($D$73:AT73)))</f>
        <v>N/A</v>
      </c>
      <c r="AU79" s="47" t="str">
        <f>+IF(COUNTA($C$73:AU73)&gt;$B$10,"N/A",(AU76+AU78)/(1+$B$68)^(COUNTA($D$73:AU73)))</f>
        <v>N/A</v>
      </c>
      <c r="AV79" s="47" t="str">
        <f>+IF(COUNTA($C$73:AV73)&gt;$B$10,"N/A",(AV76+AV78)/(1+$B$68)^(COUNTA($D$73:AV73)))</f>
        <v>N/A</v>
      </c>
      <c r="AW79" s="47" t="str">
        <f>+IF(COUNTA($C$73:AW73)&gt;$B$10,"N/A",(AW76+AW78)/(1+$B$68)^(COUNTA($D$73:AW73)))</f>
        <v>N/A</v>
      </c>
    </row>
    <row r="80" spans="1:59" x14ac:dyDescent="0.3">
      <c r="A80" s="53"/>
      <c r="B80" s="43"/>
      <c r="C80" s="43"/>
      <c r="D80" s="43"/>
      <c r="E80" s="43"/>
      <c r="F80" s="43"/>
      <c r="G80" s="43"/>
      <c r="H80" s="43"/>
      <c r="I80" s="43"/>
      <c r="J80" s="43"/>
      <c r="K80" s="43"/>
      <c r="L80" s="43"/>
      <c r="M80" s="43"/>
      <c r="N80" s="43"/>
      <c r="O80" s="43"/>
      <c r="P80" s="43"/>
      <c r="Q80" s="43"/>
      <c r="R80" s="43"/>
      <c r="S80" s="43"/>
      <c r="T80" s="43"/>
      <c r="U80" s="43"/>
      <c r="V80" s="43"/>
      <c r="W80" s="43"/>
      <c r="X80" s="43"/>
      <c r="Y80" s="43"/>
      <c r="Z80" s="43"/>
      <c r="AA80" s="43"/>
      <c r="AB80" s="43"/>
      <c r="AC80" s="43"/>
      <c r="AD80" s="43"/>
      <c r="AE80" s="43"/>
      <c r="AF80" s="43"/>
      <c r="AG80" s="43"/>
      <c r="AH80" s="43"/>
      <c r="AI80" s="43"/>
      <c r="AJ80" s="43"/>
      <c r="AK80" s="43"/>
      <c r="AL80" s="43"/>
      <c r="AM80" s="43"/>
      <c r="AN80" s="43"/>
      <c r="AO80" s="43"/>
      <c r="AP80" s="43"/>
      <c r="AQ80" s="43"/>
      <c r="AR80" s="43"/>
      <c r="AS80" s="43"/>
      <c r="AT80" s="43"/>
      <c r="AU80" s="43"/>
      <c r="AV80" s="43"/>
      <c r="AW80" s="63"/>
      <c r="AX80" s="44"/>
      <c r="AY80" s="44"/>
      <c r="AZ80" s="44"/>
      <c r="BA80" s="44"/>
      <c r="BB80" s="44"/>
      <c r="BC80" s="44"/>
      <c r="BD80" s="44"/>
      <c r="BE80" s="44"/>
      <c r="BF80" s="44"/>
      <c r="BG80" s="44"/>
    </row>
    <row r="81" spans="1:49" ht="42" x14ac:dyDescent="0.3">
      <c r="A81" s="58" t="s">
        <v>74</v>
      </c>
      <c r="B81" s="20" t="b">
        <f>IF(SUM(C75:AW75)=SUM(B55),A99,A100)</f>
        <v>1</v>
      </c>
      <c r="C81" s="59"/>
    </row>
    <row r="82" spans="1:49" ht="45" customHeight="1" x14ac:dyDescent="0.3">
      <c r="A82" s="61" t="s">
        <v>75</v>
      </c>
      <c r="B82" s="62" t="b">
        <f>IF(SUM(C74:AW74)=SUM(B63:D63),A99,A100)</f>
        <v>1</v>
      </c>
      <c r="C82" s="59"/>
    </row>
    <row r="84" spans="1:49" x14ac:dyDescent="0.3">
      <c r="A84" s="23" t="s">
        <v>76</v>
      </c>
    </row>
    <row r="85" spans="1:49" ht="14.5" thickBot="1" x14ac:dyDescent="0.35"/>
    <row r="86" spans="1:49" ht="14.5" thickBot="1" x14ac:dyDescent="0.35">
      <c r="A86" s="41"/>
      <c r="B86" s="42" t="s">
        <v>67</v>
      </c>
      <c r="C86" s="51">
        <f>+C73</f>
        <v>0</v>
      </c>
      <c r="D86" s="51">
        <f t="shared" ref="D86:AW86" si="2">+D73</f>
        <v>1</v>
      </c>
      <c r="E86" s="51">
        <f t="shared" si="2"/>
        <v>2</v>
      </c>
      <c r="F86" s="51">
        <f t="shared" si="2"/>
        <v>3</v>
      </c>
      <c r="G86" s="51">
        <f t="shared" si="2"/>
        <v>4</v>
      </c>
      <c r="H86" s="51">
        <f t="shared" si="2"/>
        <v>5</v>
      </c>
      <c r="I86" s="51">
        <f t="shared" si="2"/>
        <v>6</v>
      </c>
      <c r="J86" s="51">
        <f t="shared" si="2"/>
        <v>7</v>
      </c>
      <c r="K86" s="51">
        <f t="shared" si="2"/>
        <v>8</v>
      </c>
      <c r="L86" s="52">
        <f t="shared" si="2"/>
        <v>9</v>
      </c>
      <c r="M86" s="52">
        <f t="shared" si="2"/>
        <v>10</v>
      </c>
      <c r="N86" s="52">
        <f t="shared" si="2"/>
        <v>11</v>
      </c>
      <c r="O86" s="52">
        <f t="shared" si="2"/>
        <v>12</v>
      </c>
      <c r="P86" s="52">
        <f t="shared" si="2"/>
        <v>13</v>
      </c>
      <c r="Q86" s="52">
        <f t="shared" si="2"/>
        <v>14</v>
      </c>
      <c r="R86" s="52">
        <f t="shared" si="2"/>
        <v>15</v>
      </c>
      <c r="S86" s="52">
        <f t="shared" si="2"/>
        <v>16</v>
      </c>
      <c r="T86" s="52">
        <f t="shared" si="2"/>
        <v>17</v>
      </c>
      <c r="U86" s="52">
        <f t="shared" si="2"/>
        <v>18</v>
      </c>
      <c r="V86" s="52">
        <f t="shared" si="2"/>
        <v>19</v>
      </c>
      <c r="W86" s="52">
        <f t="shared" si="2"/>
        <v>20</v>
      </c>
      <c r="X86" s="52">
        <f t="shared" si="2"/>
        <v>21</v>
      </c>
      <c r="Y86" s="52">
        <f t="shared" si="2"/>
        <v>22</v>
      </c>
      <c r="Z86" s="52">
        <f t="shared" si="2"/>
        <v>23</v>
      </c>
      <c r="AA86" s="52">
        <f t="shared" si="2"/>
        <v>24</v>
      </c>
      <c r="AB86" s="52">
        <f t="shared" si="2"/>
        <v>25</v>
      </c>
      <c r="AC86" s="52">
        <f t="shared" si="2"/>
        <v>26</v>
      </c>
      <c r="AD86" s="52">
        <f t="shared" si="2"/>
        <v>27</v>
      </c>
      <c r="AE86" s="52">
        <f t="shared" si="2"/>
        <v>28</v>
      </c>
      <c r="AF86" s="52">
        <f t="shared" si="2"/>
        <v>29</v>
      </c>
      <c r="AG86" s="52">
        <f t="shared" si="2"/>
        <v>30</v>
      </c>
      <c r="AH86" s="52">
        <f t="shared" si="2"/>
        <v>31</v>
      </c>
      <c r="AI86" s="52">
        <f t="shared" si="2"/>
        <v>32</v>
      </c>
      <c r="AJ86" s="52">
        <f t="shared" si="2"/>
        <v>33</v>
      </c>
      <c r="AK86" s="52">
        <f t="shared" si="2"/>
        <v>34</v>
      </c>
      <c r="AL86" s="52">
        <f t="shared" si="2"/>
        <v>35</v>
      </c>
      <c r="AM86" s="52">
        <f t="shared" si="2"/>
        <v>36</v>
      </c>
      <c r="AN86" s="52">
        <f t="shared" si="2"/>
        <v>37</v>
      </c>
      <c r="AO86" s="52">
        <f t="shared" si="2"/>
        <v>38</v>
      </c>
      <c r="AP86" s="52">
        <f t="shared" si="2"/>
        <v>39</v>
      </c>
      <c r="AQ86" s="52">
        <f t="shared" si="2"/>
        <v>40</v>
      </c>
      <c r="AR86" s="52">
        <f t="shared" si="2"/>
        <v>41</v>
      </c>
      <c r="AS86" s="52">
        <f t="shared" si="2"/>
        <v>42</v>
      </c>
      <c r="AT86" s="52">
        <f t="shared" si="2"/>
        <v>43</v>
      </c>
      <c r="AU86" s="52">
        <f t="shared" si="2"/>
        <v>44</v>
      </c>
      <c r="AV86" s="52">
        <f t="shared" si="2"/>
        <v>45</v>
      </c>
      <c r="AW86" s="52">
        <f t="shared" si="2"/>
        <v>46</v>
      </c>
    </row>
    <row r="87" spans="1:49" x14ac:dyDescent="0.3">
      <c r="A87" s="16" t="s">
        <v>77</v>
      </c>
      <c r="B87" s="49">
        <f ca="1">+SUM(OFFSET(C87,0,0,1,$B$10))</f>
        <v>0</v>
      </c>
      <c r="C87" s="48"/>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48"/>
      <c r="AO87" s="48"/>
      <c r="AP87" s="48"/>
      <c r="AQ87" s="48"/>
      <c r="AR87" s="48"/>
      <c r="AS87" s="48"/>
      <c r="AT87" s="48"/>
      <c r="AU87" s="48"/>
      <c r="AV87" s="48"/>
      <c r="AW87" s="48"/>
    </row>
    <row r="88" spans="1:49" x14ac:dyDescent="0.3">
      <c r="A88" s="16" t="s">
        <v>78</v>
      </c>
      <c r="B88" s="49">
        <f ca="1">+SUM(OFFSET(C88,0,0,1,$B$10))</f>
        <v>0</v>
      </c>
      <c r="C88" s="47">
        <f>+C87</f>
        <v>0</v>
      </c>
      <c r="D88" s="47" t="str">
        <f>+IF(COUNTA($C$86:D86)&gt;$B$10,"N/A",D87/(1+$B$68)^(COUNTA($D$86:D86)))</f>
        <v>N/A</v>
      </c>
      <c r="E88" s="47" t="str">
        <f>+IF(COUNTA($C$86:E86)&gt;$B$10,"N/A",E87/(1+$B$68)^(COUNTA($D$86:E86)))</f>
        <v>N/A</v>
      </c>
      <c r="F88" s="47" t="str">
        <f>+IF(COUNTA($C$86:F86)&gt;$B$10,"N/A",F87/(1+$B$68)^(COUNTA($D$86:F86)))</f>
        <v>N/A</v>
      </c>
      <c r="G88" s="47" t="str">
        <f>+IF(COUNTA($C$86:G86)&gt;$B$10,"N/A",G87/(1+$B$68)^(COUNTA($D$86:G86)))</f>
        <v>N/A</v>
      </c>
      <c r="H88" s="47" t="str">
        <f>+IF(COUNTA($C$86:H86)&gt;$B$10,"N/A",H87/(1+$B$68)^(COUNTA($D$86:H86)))</f>
        <v>N/A</v>
      </c>
      <c r="I88" s="47" t="str">
        <f>+IF(COUNTA($C$86:I86)&gt;$B$10,"N/A",I87/(1+$B$68)^(COUNTA($D$86:I86)))</f>
        <v>N/A</v>
      </c>
      <c r="J88" s="47" t="str">
        <f>+IF(COUNTA($C$86:J86)&gt;$B$10,"N/A",J87/(1+$B$68)^(COUNTA($D$86:J86)))</f>
        <v>N/A</v>
      </c>
      <c r="K88" s="47" t="str">
        <f>+IF(COUNTA($C$86:K86)&gt;$B$10,"N/A",K87/(1+$B$68)^(COUNTA($D$86:K86)))</f>
        <v>N/A</v>
      </c>
      <c r="L88" s="47" t="str">
        <f>+IF(COUNTA($C$86:L86)&gt;$B$10,"N/A",L87/(1+$B$68)^(COUNTA($D$86:L86)))</f>
        <v>N/A</v>
      </c>
      <c r="M88" s="47" t="str">
        <f>+IF(COUNTA($C$86:M86)&gt;$B$10,"N/A",M87/(1+$B$68)^(COUNTA($D$86:M86)))</f>
        <v>N/A</v>
      </c>
      <c r="N88" s="47" t="str">
        <f>+IF(COUNTA($C$86:N86)&gt;$B$10,"N/A",N87/(1+$B$68)^(COUNTA($D$86:N86)))</f>
        <v>N/A</v>
      </c>
      <c r="O88" s="47" t="str">
        <f>+IF(COUNTA($C$86:O86)&gt;$B$10,"N/A",O87/(1+$B$68)^(COUNTA($D$86:O86)))</f>
        <v>N/A</v>
      </c>
      <c r="P88" s="47" t="str">
        <f>+IF(COUNTA($C$86:P86)&gt;$B$10,"N/A",P87/(1+$B$68)^(COUNTA($D$86:P86)))</f>
        <v>N/A</v>
      </c>
      <c r="Q88" s="47" t="str">
        <f>+IF(COUNTA($C$86:Q86)&gt;$B$10,"N/A",Q87/(1+$B$68)^(COUNTA($D$86:Q86)))</f>
        <v>N/A</v>
      </c>
      <c r="R88" s="47" t="str">
        <f>+IF(COUNTA($C$86:R86)&gt;$B$10,"N/A",R87/(1+$B$68)^(COUNTA($D$86:R86)))</f>
        <v>N/A</v>
      </c>
      <c r="S88" s="47" t="str">
        <f>+IF(COUNTA($C$86:S86)&gt;$B$10,"N/A",S87/(1+$B$68)^(COUNTA($D$86:S86)))</f>
        <v>N/A</v>
      </c>
      <c r="T88" s="47" t="str">
        <f>+IF(COUNTA($C$86:T86)&gt;$B$10,"N/A",T87/(1+$B$68)^(COUNTA($D$86:T86)))</f>
        <v>N/A</v>
      </c>
      <c r="U88" s="47" t="str">
        <f>+IF(COUNTA($C$86:U86)&gt;$B$10,"N/A",U87/(1+$B$68)^(COUNTA($D$86:U86)))</f>
        <v>N/A</v>
      </c>
      <c r="V88" s="47" t="str">
        <f>+IF(COUNTA($C$86:V86)&gt;$B$10,"N/A",V87/(1+$B$68)^(COUNTA($D$86:V86)))</f>
        <v>N/A</v>
      </c>
      <c r="W88" s="47" t="str">
        <f>+IF(COUNTA($C$86:W86)&gt;$B$10,"N/A",W87/(1+$B$68)^(COUNTA($D$86:W86)))</f>
        <v>N/A</v>
      </c>
      <c r="X88" s="47" t="str">
        <f>+IF(COUNTA($C$86:X86)&gt;$B$10,"N/A",X87/(1+$B$68)^(COUNTA($D$86:X86)))</f>
        <v>N/A</v>
      </c>
      <c r="Y88" s="47" t="str">
        <f>+IF(COUNTA($C$86:Y86)&gt;$B$10,"N/A",Y87/(1+$B$68)^(COUNTA($D$86:Y86)))</f>
        <v>N/A</v>
      </c>
      <c r="Z88" s="47" t="str">
        <f>+IF(COUNTA($C$86:Z86)&gt;$B$10,"N/A",Z87/(1+$B$68)^(COUNTA($D$86:Z86)))</f>
        <v>N/A</v>
      </c>
      <c r="AA88" s="47" t="str">
        <f>+IF(COUNTA($C$86:AA86)&gt;$B$10,"N/A",AA87/(1+$B$68)^(COUNTA($D$86:AA86)))</f>
        <v>N/A</v>
      </c>
      <c r="AB88" s="47" t="str">
        <f>+IF(COUNTA($C$86:AB86)&gt;$B$10,"N/A",AB87/(1+$B$68)^(COUNTA($D$86:AB86)))</f>
        <v>N/A</v>
      </c>
      <c r="AC88" s="47" t="str">
        <f>+IF(COUNTA($C$86:AC86)&gt;$B$10,"N/A",AC87/(1+$B$68)^(COUNTA($D$86:AC86)))</f>
        <v>N/A</v>
      </c>
      <c r="AD88" s="47" t="str">
        <f>+IF(COUNTA($C$86:AD86)&gt;$B$10,"N/A",AD87/(1+$B$68)^(COUNTA($D$86:AD86)))</f>
        <v>N/A</v>
      </c>
      <c r="AE88" s="47" t="str">
        <f>+IF(COUNTA($C$86:AE86)&gt;$B$10,"N/A",AE87/(1+$B$68)^(COUNTA($D$86:AE86)))</f>
        <v>N/A</v>
      </c>
      <c r="AF88" s="47" t="str">
        <f>+IF(COUNTA($C$86:AF86)&gt;$B$10,"N/A",AF87/(1+$B$68)^(COUNTA($D$86:AF86)))</f>
        <v>N/A</v>
      </c>
      <c r="AG88" s="47" t="str">
        <f>+IF(COUNTA($C$86:AG86)&gt;$B$10,"N/A",AG87/(1+$B$68)^(COUNTA($D$86:AG86)))</f>
        <v>N/A</v>
      </c>
      <c r="AH88" s="47" t="str">
        <f>+IF(COUNTA($C$86:AH86)&gt;$B$10,"N/A",AH87/(1+$B$68)^(COUNTA($D$86:AH86)))</f>
        <v>N/A</v>
      </c>
      <c r="AI88" s="47" t="str">
        <f>+IF(COUNTA($C$86:AI86)&gt;$B$10,"N/A",AI87/(1+$B$68)^(COUNTA($D$86:AI86)))</f>
        <v>N/A</v>
      </c>
      <c r="AJ88" s="47" t="str">
        <f>+IF(COUNTA($C$86:AJ86)&gt;$B$10,"N/A",AJ87/(1+$B$68)^(COUNTA($D$86:AJ86)))</f>
        <v>N/A</v>
      </c>
      <c r="AK88" s="47" t="str">
        <f>+IF(COUNTA($C$86:AK86)&gt;$B$10,"N/A",AK87/(1+$B$68)^(COUNTA($D$86:AK86)))</f>
        <v>N/A</v>
      </c>
      <c r="AL88" s="47" t="str">
        <f>+IF(COUNTA($C$86:AL86)&gt;$B$10,"N/A",AL87/(1+$B$68)^(COUNTA($D$86:AL86)))</f>
        <v>N/A</v>
      </c>
      <c r="AM88" s="47" t="str">
        <f>+IF(COUNTA($C$86:AM86)&gt;$B$10,"N/A",AM87/(1+$B$68)^(COUNTA($D$86:AM86)))</f>
        <v>N/A</v>
      </c>
      <c r="AN88" s="47" t="str">
        <f>+IF(COUNTA($C$86:AN86)&gt;$B$10,"N/A",AN87/(1+$B$68)^(COUNTA($D$86:AN86)))</f>
        <v>N/A</v>
      </c>
      <c r="AO88" s="47" t="str">
        <f>+IF(COUNTA($C$86:AO86)&gt;$B$10,"N/A",AO87/(1+$B$68)^(COUNTA($D$86:AO86)))</f>
        <v>N/A</v>
      </c>
      <c r="AP88" s="47" t="str">
        <f>+IF(COUNTA($C$86:AP86)&gt;$B$10,"N/A",AP87/(1+$B$68)^(COUNTA($D$86:AP86)))</f>
        <v>N/A</v>
      </c>
      <c r="AQ88" s="47" t="str">
        <f>+IF(COUNTA($C$86:AQ86)&gt;$B$10,"N/A",AQ87/(1+$B$68)^(COUNTA($D$86:AQ86)))</f>
        <v>N/A</v>
      </c>
      <c r="AR88" s="47" t="str">
        <f>+IF(COUNTA($C$86:AR86)&gt;$B$10,"N/A",AR87/(1+$B$68)^(COUNTA($D$86:AR86)))</f>
        <v>N/A</v>
      </c>
      <c r="AS88" s="47" t="str">
        <f>+IF(COUNTA($C$86:AS86)&gt;$B$10,"N/A",AS87/(1+$B$68)^(COUNTA($D$86:AS86)))</f>
        <v>N/A</v>
      </c>
      <c r="AT88" s="47" t="str">
        <f>+IF(COUNTA($C$86:AT86)&gt;$B$10,"N/A",AT87/(1+$B$68)^(COUNTA($D$86:AT86)))</f>
        <v>N/A</v>
      </c>
      <c r="AU88" s="47" t="str">
        <f>+IF(COUNTA($C$86:AU86)&gt;$B$10,"N/A",AU87/(1+$B$68)^(COUNTA($D$86:AU86)))</f>
        <v>N/A</v>
      </c>
      <c r="AV88" s="47" t="str">
        <f>+IF(COUNTA($C$86:AV86)&gt;$B$10,"N/A",AV87/(1+$B$68)^(COUNTA($D$86:AV86)))</f>
        <v>N/A</v>
      </c>
      <c r="AW88" s="47" t="str">
        <f>+IF(COUNTA($C$86:AW86)&gt;$B$10,"N/A",AW87/(1+$B$68)^(COUNTA($D$86:AW86)))</f>
        <v>N/A</v>
      </c>
    </row>
    <row r="89" spans="1:49" x14ac:dyDescent="0.3">
      <c r="A89" s="5" t="s">
        <v>79</v>
      </c>
      <c r="B89" s="46">
        <f>+C42+C27</f>
        <v>0</v>
      </c>
      <c r="C89" s="27"/>
      <c r="D89" s="27"/>
      <c r="E89" s="27"/>
      <c r="F89" s="27"/>
      <c r="G89" s="27"/>
      <c r="H89" s="27"/>
      <c r="I89" s="27"/>
      <c r="J89" s="27"/>
      <c r="K89" s="27"/>
      <c r="L89" s="27"/>
      <c r="M89" s="27"/>
      <c r="N89" s="27"/>
      <c r="O89" s="27"/>
      <c r="P89" s="27"/>
      <c r="Q89" s="27"/>
      <c r="R89" s="27"/>
      <c r="S89" s="27"/>
      <c r="T89" s="27"/>
      <c r="U89" s="27"/>
      <c r="V89" s="27"/>
      <c r="W89" s="27"/>
      <c r="X89" s="27"/>
      <c r="Y89" s="27"/>
      <c r="Z89" s="27"/>
      <c r="AA89" s="27"/>
      <c r="AB89" s="27"/>
      <c r="AC89" s="27"/>
      <c r="AD89" s="27"/>
      <c r="AE89" s="27"/>
      <c r="AF89" s="27"/>
      <c r="AG89" s="27"/>
      <c r="AH89" s="27"/>
      <c r="AI89" s="27"/>
      <c r="AJ89" s="27"/>
      <c r="AK89" s="27"/>
      <c r="AL89" s="27"/>
      <c r="AM89" s="27"/>
      <c r="AN89" s="27"/>
      <c r="AO89" s="27"/>
      <c r="AP89" s="27"/>
      <c r="AQ89" s="27"/>
      <c r="AR89" s="27"/>
      <c r="AS89" s="27"/>
      <c r="AT89" s="27"/>
      <c r="AU89" s="27"/>
      <c r="AV89" s="27"/>
      <c r="AW89" s="27"/>
    </row>
    <row r="90" spans="1:49" x14ac:dyDescent="0.3">
      <c r="A90" s="16" t="s">
        <v>80</v>
      </c>
      <c r="B90" s="47">
        <f ca="1">-B79</f>
        <v>0</v>
      </c>
      <c r="C90" s="27"/>
      <c r="D90" s="27"/>
      <c r="E90" s="27"/>
      <c r="F90" s="27"/>
      <c r="G90" s="27"/>
      <c r="H90" s="27"/>
      <c r="I90" s="27"/>
      <c r="J90" s="27"/>
      <c r="K90" s="27"/>
      <c r="L90" s="27"/>
      <c r="M90" s="27"/>
      <c r="N90" s="27"/>
      <c r="O90" s="27"/>
      <c r="P90" s="27"/>
      <c r="Q90" s="27"/>
      <c r="R90" s="27"/>
      <c r="S90" s="27"/>
      <c r="T90" s="27"/>
      <c r="U90" s="27"/>
      <c r="V90" s="27"/>
      <c r="W90" s="27"/>
      <c r="X90" s="27"/>
      <c r="Y90" s="27"/>
      <c r="Z90" s="27"/>
      <c r="AA90" s="27"/>
      <c r="AB90" s="27"/>
      <c r="AC90" s="27"/>
      <c r="AD90" s="27"/>
      <c r="AE90" s="27"/>
      <c r="AF90" s="27"/>
      <c r="AG90" s="27"/>
      <c r="AH90" s="27"/>
      <c r="AI90" s="27"/>
      <c r="AJ90" s="27"/>
      <c r="AK90" s="27"/>
      <c r="AL90" s="27"/>
      <c r="AM90" s="27"/>
      <c r="AN90" s="27"/>
      <c r="AO90" s="27"/>
      <c r="AP90" s="27"/>
      <c r="AQ90" s="27"/>
      <c r="AR90" s="27"/>
      <c r="AS90" s="27"/>
      <c r="AT90" s="27"/>
      <c r="AU90" s="27"/>
      <c r="AV90" s="27"/>
      <c r="AW90" s="27"/>
    </row>
    <row r="91" spans="1:49" ht="28" x14ac:dyDescent="0.3">
      <c r="A91" s="57" t="s">
        <v>81</v>
      </c>
      <c r="B91" s="21" t="b">
        <f ca="1">+AND(B88&lt;=B90,B87&lt;=B89)</f>
        <v>1</v>
      </c>
    </row>
    <row r="92" spans="1:49" x14ac:dyDescent="0.3">
      <c r="A92" s="16" t="s">
        <v>82</v>
      </c>
      <c r="B92" s="17" t="e">
        <f ca="1">B87/B89</f>
        <v>#DIV/0!</v>
      </c>
    </row>
    <row r="93" spans="1:49" x14ac:dyDescent="0.3">
      <c r="A93" s="16" t="s">
        <v>83</v>
      </c>
      <c r="B93" s="17" t="e">
        <f ca="1">B88/B90</f>
        <v>#DIV/0!</v>
      </c>
    </row>
    <row r="94" spans="1:49" x14ac:dyDescent="0.3">
      <c r="A94" s="53"/>
      <c r="B94" s="70"/>
      <c r="C94" s="44"/>
    </row>
    <row r="95" spans="1:49" x14ac:dyDescent="0.3">
      <c r="A95" s="53"/>
      <c r="B95" s="72"/>
      <c r="C95" s="44"/>
    </row>
    <row r="96" spans="1:49" ht="15" customHeight="1" x14ac:dyDescent="0.3">
      <c r="A96" s="44"/>
      <c r="B96" s="71"/>
      <c r="C96" s="44"/>
    </row>
    <row r="97" spans="1:2" x14ac:dyDescent="0.3">
      <c r="A97" s="3" t="s">
        <v>84</v>
      </c>
      <c r="B97" s="60"/>
    </row>
    <row r="98" spans="1:2" x14ac:dyDescent="0.3">
      <c r="A98" s="60"/>
      <c r="B98" s="60"/>
    </row>
    <row r="99" spans="1:2" x14ac:dyDescent="0.3">
      <c r="A99" s="9" t="b">
        <v>1</v>
      </c>
    </row>
    <row r="100" spans="1:2" x14ac:dyDescent="0.3">
      <c r="A100" s="9" t="b">
        <v>0</v>
      </c>
    </row>
  </sheetData>
  <sheetProtection algorithmName="SHA-512" hashValue="Prch75y4YwOpFdTqAooHZnZncbVdkDQEXPV3SKYNX4Np6KrSEq13nL11GJS1KRXS4e3wTu1Z7+6KTkXpm+g/NQ==" saltValue="8Jz1Y/Xaw0kDYRcRMtl6Rg==" spinCount="100000" sheet="1" objects="1" scenarios="1"/>
  <mergeCells count="19">
    <mergeCell ref="I5:K5"/>
    <mergeCell ref="I4:K4"/>
    <mergeCell ref="D5:F5"/>
    <mergeCell ref="D6:F6"/>
    <mergeCell ref="D7:F7"/>
    <mergeCell ref="A43:C43"/>
    <mergeCell ref="C69:D69"/>
    <mergeCell ref="C68:D68"/>
    <mergeCell ref="C67:E67"/>
    <mergeCell ref="E68:E69"/>
    <mergeCell ref="A1:F1"/>
    <mergeCell ref="D15:F19"/>
    <mergeCell ref="A28:C28"/>
    <mergeCell ref="D30:H30"/>
    <mergeCell ref="D34:H34"/>
    <mergeCell ref="A15:C15"/>
    <mergeCell ref="H4:H5"/>
    <mergeCell ref="D8:F8"/>
    <mergeCell ref="D14:F14"/>
  </mergeCells>
  <conditionalFormatting sqref="A99">
    <cfRule type="cellIs" dxfId="8" priority="4" operator="equal">
      <formula>TRUE</formula>
    </cfRule>
  </conditionalFormatting>
  <conditionalFormatting sqref="A100">
    <cfRule type="cellIs" dxfId="7" priority="3" operator="equal">
      <formula>FALSE</formula>
    </cfRule>
  </conditionalFormatting>
  <conditionalFormatting sqref="B81:B82">
    <cfRule type="cellIs" dxfId="6" priority="1" operator="equal">
      <formula>$A$100</formula>
    </cfRule>
    <cfRule type="cellIs" dxfId="5" priority="2" operator="equal">
      <formula>$A$99</formula>
    </cfRule>
  </conditionalFormatting>
  <conditionalFormatting sqref="B91">
    <cfRule type="cellIs" dxfId="4" priority="8" operator="equal">
      <formula>$A$100</formula>
    </cfRule>
    <cfRule type="cellIs" dxfId="3" priority="9" operator="equal">
      <formula>$A$99</formula>
    </cfRule>
  </conditionalFormatting>
  <conditionalFormatting sqref="C74:AW75">
    <cfRule type="expression" dxfId="2" priority="5">
      <formula>IF(C73&gt;MAX($C$6:$C$8),TRUE,FALSE)</formula>
    </cfRule>
  </conditionalFormatting>
  <conditionalFormatting sqref="C75:AW75">
    <cfRule type="expression" dxfId="1" priority="6">
      <formula>IF(C73&gt;MAX($C$6:$C$8),TRUE,FALSE)</formula>
    </cfRule>
  </conditionalFormatting>
  <conditionalFormatting sqref="C87:AW87">
    <cfRule type="expression" dxfId="0" priority="7">
      <formula>IF(C86&gt;MAX($C$6:$C$8),TRUE,FALSE)</formula>
    </cfRule>
  </conditionalFormatting>
  <hyperlinks>
    <hyperlink ref="E68" r:id="rId1" display="Link" xr:uid="{63893734-874A-4DD4-A94E-13D68C93F8E8}"/>
    <hyperlink ref="D20" r:id="rId2" location="ntr29-C_2021528EN.01001001-E0029" xr:uid="{7925F92D-162A-40B7-84B8-D200CE8F1E0A}"/>
  </hyperlinks>
  <pageMargins left="0.7" right="0.7" top="0.75" bottom="0.75" header="0.3" footer="0.3"/>
  <pageSetup paperSize="9" scale="65" fitToWidth="0" fitToHeight="0" orientation="landscape" r:id="rId3"/>
  <headerFooter>
    <oddFooter>&amp;C_x000D_&amp;1#&amp;"Arial"&amp;9&amp;K737373 Interno –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CCBF4CFEF86254E89E067499E37A5DB" ma:contentTypeVersion="3" ma:contentTypeDescription="Create a new document." ma:contentTypeScope="" ma:versionID="514fc2b00d9a1177d30cad7c19c01b8c">
  <xsd:schema xmlns:xsd="http://www.w3.org/2001/XMLSchema" xmlns:xs="http://www.w3.org/2001/XMLSchema" xmlns:p="http://schemas.microsoft.com/office/2006/metadata/properties" xmlns:ns2="a9b40284-810e-4754-9943-4da6a6b3de4a" targetNamespace="http://schemas.microsoft.com/office/2006/metadata/properties" ma:root="true" ma:fieldsID="6bb466c96748c68e2bf08697e7556f91" ns2:_="">
    <xsd:import namespace="a9b40284-810e-4754-9943-4da6a6b3de4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b40284-810e-4754-9943-4da6a6b3de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D9C0D6A-D7F9-470A-B22F-C09E9B7482DF}">
  <ds:schemaRefs>
    <ds:schemaRef ds:uri="http://schemas.microsoft.com/sharepoint/v3/contenttype/forms"/>
  </ds:schemaRefs>
</ds:datastoreItem>
</file>

<file path=customXml/itemProps2.xml><?xml version="1.0" encoding="utf-8"?>
<ds:datastoreItem xmlns:ds="http://schemas.openxmlformats.org/officeDocument/2006/customXml" ds:itemID="{14FF84B4-BA38-4FE2-9B3E-1286EDF3F0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b40284-810e-4754-9943-4da6a6b3de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A34DCC-B9BB-4C21-8A57-64F893394306}">
  <ds:schemaRefs>
    <ds:schemaRef ds:uri="http://schemas.microsoft.com/office/infopath/2007/PartnerControls"/>
    <ds:schemaRef ds:uri="http://schemas.openxmlformats.org/package/2006/metadata/core-properties"/>
    <ds:schemaRef ds:uri="http://schemas.microsoft.com/office/2006/documentManagement/types"/>
    <ds:schemaRef ds:uri="http://schemas.microsoft.com/office/2006/metadata/properties"/>
    <ds:schemaRef ds:uri="http://www.w3.org/XML/1998/namespace"/>
    <ds:schemaRef ds:uri="http://purl.org/dc/terms/"/>
    <ds:schemaRef ds:uri="a9b40284-810e-4754-9943-4da6a6b3de4a"/>
    <ds:schemaRef ds:uri="http://purl.org/dc/dcmitype/"/>
    <ds:schemaRef ds:uri="http://purl.org/dc/elements/1.1/"/>
  </ds:schemaRefs>
</ds:datastoreItem>
</file>

<file path=docMetadata/LabelInfo.xml><?xml version="1.0" encoding="utf-8"?>
<clbl:labelList xmlns:clbl="http://schemas.microsoft.com/office/2020/mipLabelMetadata">
  <clbl:label id="{ee255aed-7de2-497a-9b96-4de850d7aec7}" enabled="1" method="Privileged" siteId="{8c4b47b5-ea35-4370-817f-95066d4f8467}"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2</vt:i4>
      </vt:variant>
    </vt:vector>
  </HeadingPairs>
  <TitlesOfParts>
    <vt:vector size="2" baseType="lpstr">
      <vt:lpstr>Disclaimer</vt:lpstr>
      <vt:lpstr>Preliminary FG template</vt:lpstr>
    </vt:vector>
  </TitlesOfParts>
  <Manager/>
  <Company>Cassa Depositi e Prestiti spa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Cassa Depositi e Prestiti</dc:creator>
  <cp:keywords/>
  <dc:description/>
  <cp:lastModifiedBy>Kolesárová, Jana</cp:lastModifiedBy>
  <cp:revision/>
  <cp:lastPrinted>2026-02-09T08:06:03Z</cp:lastPrinted>
  <dcterms:created xsi:type="dcterms:W3CDTF">2025-04-23T15:54:43Z</dcterms:created>
  <dcterms:modified xsi:type="dcterms:W3CDTF">2026-02-09T08:07:25Z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0x0101005CCBF4CFEF86254E89E067499E37A5DB</vt:lpwstr>
  </property>
  <property fmtid="{D5CDD505-2E9C-101B-9397-08002B2CF9AE}" pid="3" name="MediaServiceImageTags">
    <vt:lpwstr/>
  </property>
  <property fmtid="{D5CDD505-2E9C-101B-9397-08002B2CF9AE}" pid="4" name="MSIP_Label_a6175487-42af-4492-84fe-2b4054e011bd_Enabled">
    <vt:lpwstr>true</vt:lpwstr>
  </property>
  <property fmtid="{D5CDD505-2E9C-101B-9397-08002B2CF9AE}" pid="5" name="MSIP_Label_a6175487-42af-4492-84fe-2b4054e011bd_SetDate">
    <vt:lpwstr>2025-05-12T15:24:50Z</vt:lpwstr>
  </property>
  <property fmtid="{D5CDD505-2E9C-101B-9397-08002B2CF9AE}" pid="6" name="MSIP_Label_a6175487-42af-4492-84fe-2b4054e011bd_Method">
    <vt:lpwstr>Privileged</vt:lpwstr>
  </property>
  <property fmtid="{D5CDD505-2E9C-101B-9397-08002B2CF9AE}" pid="7" name="MSIP_Label_a6175487-42af-4492-84fe-2b4054e011bd_Name">
    <vt:lpwstr>Public</vt:lpwstr>
  </property>
  <property fmtid="{D5CDD505-2E9C-101B-9397-08002B2CF9AE}" pid="8" name="MSIP_Label_a6175487-42af-4492-84fe-2b4054e011bd_SiteId">
    <vt:lpwstr>76e3e3ff-fce0-45ec-a946-bc44d69a9b7e</vt:lpwstr>
  </property>
  <property fmtid="{D5CDD505-2E9C-101B-9397-08002B2CF9AE}" pid="9" name="MSIP_Label_a6175487-42af-4492-84fe-2b4054e011bd_ActionId">
    <vt:lpwstr>4f36eeec-7f13-4dee-a214-cdde81a7385f</vt:lpwstr>
  </property>
  <property fmtid="{D5CDD505-2E9C-101B-9397-08002B2CF9AE}" pid="10" name="MSIP_Label_a6175487-42af-4492-84fe-2b4054e011bd_ContentBits">
    <vt:lpwstr>0</vt:lpwstr>
  </property>
  <property fmtid="{D5CDD505-2E9C-101B-9397-08002B2CF9AE}" pid="11" name="MSIP_Label_a6175487-42af-4492-84fe-2b4054e011bd_Tag">
    <vt:lpwstr>10, 0, 1, 1</vt:lpwstr>
  </property>
  <property fmtid="{D5CDD505-2E9C-101B-9397-08002B2CF9AE}" pid="12" name="MSIP_Label_6bd9ddd1-4d20-43f6-abfa-fc3c07406f94_Enabled">
    <vt:lpwstr>true</vt:lpwstr>
  </property>
  <property fmtid="{D5CDD505-2E9C-101B-9397-08002B2CF9AE}" pid="13" name="MSIP_Label_6bd9ddd1-4d20-43f6-abfa-fc3c07406f94_SetDate">
    <vt:lpwstr>2025-05-16T10:39:52Z</vt:lpwstr>
  </property>
  <property fmtid="{D5CDD505-2E9C-101B-9397-08002B2CF9AE}" pid="14" name="MSIP_Label_6bd9ddd1-4d20-43f6-abfa-fc3c07406f94_Method">
    <vt:lpwstr>Standard</vt:lpwstr>
  </property>
  <property fmtid="{D5CDD505-2E9C-101B-9397-08002B2CF9AE}" pid="15" name="MSIP_Label_6bd9ddd1-4d20-43f6-abfa-fc3c07406f94_Name">
    <vt:lpwstr>Commission Use</vt:lpwstr>
  </property>
  <property fmtid="{D5CDD505-2E9C-101B-9397-08002B2CF9AE}" pid="16" name="MSIP_Label_6bd9ddd1-4d20-43f6-abfa-fc3c07406f94_SiteId">
    <vt:lpwstr>b24c8b06-522c-46fe-9080-70926f8dddb1</vt:lpwstr>
  </property>
  <property fmtid="{D5CDD505-2E9C-101B-9397-08002B2CF9AE}" pid="17" name="MSIP_Label_6bd9ddd1-4d20-43f6-abfa-fc3c07406f94_ActionId">
    <vt:lpwstr>328febfa-f77c-458a-bc95-bbfdefc84548</vt:lpwstr>
  </property>
  <property fmtid="{D5CDD505-2E9C-101B-9397-08002B2CF9AE}" pid="18" name="MSIP_Label_6bd9ddd1-4d20-43f6-abfa-fc3c07406f94_ContentBits">
    <vt:lpwstr>0</vt:lpwstr>
  </property>
</Properties>
</file>