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file\Group\920\922\Aktualizácia metodiky IROP\PpŽ\Prílohy\Priloha 3_Formulare k PZ_ZoNFP\Priloha 3f_Podporna dokumentacia k OV\"/>
    </mc:Choice>
  </mc:AlternateContent>
  <bookViews>
    <workbookView xWindow="0" yWindow="60" windowWidth="20730" windowHeight="11760"/>
  </bookViews>
  <sheets>
    <sheet name="a) Rozpočet projektu PZ_ŽoNFP" sheetId="19" r:id="rId1"/>
    <sheet name="b) Rozpočet projektu ŽoNFP_PGP" sheetId="22" r:id="rId2"/>
    <sheet name="c) Položkový rozpočet ŽoNFP " sheetId="21" r:id="rId3"/>
    <sheet name="d) Pozemky" sheetId="20" r:id="rId4"/>
    <sheet name="Zdroj" sheetId="9" r:id="rId5"/>
    <sheet name="Hárok2" sheetId="17" state="hidden" r:id="rId6"/>
    <sheet name="Hárok3" sheetId="18" state="hidden" r:id="rId7"/>
  </sheets>
  <externalReferences>
    <externalReference r:id="rId8"/>
  </externalReferences>
  <definedNames>
    <definedName name="ghghjgh">#REF!</definedName>
    <definedName name="hjkz">#REF!</definedName>
    <definedName name="_xlnm.Print_Area" localSheetId="0">'a) Rozpočet projektu PZ_ŽoNFP'!$A$3:$O$71</definedName>
    <definedName name="_xlnm.Print_Area" localSheetId="1">'b) Rozpočet projektu ŽoNFP_PGP'!$A$1:$Q$82</definedName>
    <definedName name="_xlnm.Print_Area" localSheetId="2">'c) Položkový rozpočet ŽoNFP '!$A$1:$I$34</definedName>
  </definedNames>
  <calcPr calcId="152511"/>
</workbook>
</file>

<file path=xl/calcChain.xml><?xml version="1.0" encoding="utf-8"?>
<calcChain xmlns="http://schemas.openxmlformats.org/spreadsheetml/2006/main">
  <c r="Q11" i="22" l="1"/>
  <c r="O12" i="19"/>
  <c r="H44" i="19" l="1"/>
  <c r="H14" i="20" l="1"/>
  <c r="I17" i="22" l="1"/>
  <c r="I32" i="21"/>
  <c r="I34" i="21" s="1"/>
  <c r="G31" i="21"/>
  <c r="H31" i="21" s="1"/>
  <c r="H30" i="21"/>
  <c r="G30" i="21"/>
  <c r="G29" i="21"/>
  <c r="H29" i="21" s="1"/>
  <c r="G27" i="21"/>
  <c r="H27" i="21" s="1"/>
  <c r="G26" i="21"/>
  <c r="H26" i="21" s="1"/>
  <c r="G25" i="21"/>
  <c r="H25" i="21" s="1"/>
  <c r="G24" i="21"/>
  <c r="H24" i="21" s="1"/>
  <c r="G23" i="21"/>
  <c r="H23" i="21" s="1"/>
  <c r="G22" i="21"/>
  <c r="H22" i="21" s="1"/>
  <c r="H21" i="21"/>
  <c r="G21" i="21"/>
  <c r="G19" i="21"/>
  <c r="H19" i="21" s="1"/>
  <c r="G18" i="21"/>
  <c r="H18" i="21" s="1"/>
  <c r="G17" i="21"/>
  <c r="H17" i="21" s="1"/>
  <c r="G16" i="21"/>
  <c r="H16" i="21" s="1"/>
  <c r="G15" i="21"/>
  <c r="H15" i="21" s="1"/>
  <c r="G14" i="21"/>
  <c r="H14" i="21" s="1"/>
  <c r="G13" i="21"/>
  <c r="H13" i="21" s="1"/>
  <c r="H12" i="21"/>
  <c r="G12" i="21"/>
  <c r="G11" i="21"/>
  <c r="H11" i="21" s="1"/>
  <c r="G10" i="21"/>
  <c r="F17" i="22"/>
  <c r="O17" i="22" s="1"/>
  <c r="F18" i="22"/>
  <c r="G18" i="22" s="1"/>
  <c r="O18" i="22" s="1"/>
  <c r="F19" i="22"/>
  <c r="G19" i="22"/>
  <c r="O19" i="22" s="1"/>
  <c r="F20" i="22"/>
  <c r="G20" i="22" s="1"/>
  <c r="O20" i="22" s="1"/>
  <c r="F21" i="22"/>
  <c r="G21" i="22"/>
  <c r="O21" i="22" s="1"/>
  <c r="F22" i="22"/>
  <c r="G22" i="22" s="1"/>
  <c r="O22" i="22" s="1"/>
  <c r="F23" i="22"/>
  <c r="G23" i="22"/>
  <c r="O23" i="22" s="1"/>
  <c r="F24" i="22"/>
  <c r="G24" i="22" s="1"/>
  <c r="O24" i="22" s="1"/>
  <c r="F25" i="22"/>
  <c r="G25" i="22"/>
  <c r="O25" i="22" s="1"/>
  <c r="F26" i="22"/>
  <c r="G26" i="22" s="1"/>
  <c r="O26" i="22" s="1"/>
  <c r="F27" i="22"/>
  <c r="G27" i="22"/>
  <c r="O27" i="22" s="1"/>
  <c r="F28" i="22"/>
  <c r="G28" i="22" s="1"/>
  <c r="O28" i="22" s="1"/>
  <c r="F31" i="22"/>
  <c r="G31" i="22" s="1"/>
  <c r="F32" i="22"/>
  <c r="G32" i="22"/>
  <c r="O32" i="22" s="1"/>
  <c r="F33" i="22"/>
  <c r="G33" i="22" s="1"/>
  <c r="O33" i="22" s="1"/>
  <c r="F34" i="22"/>
  <c r="G34" i="22"/>
  <c r="O34" i="22" s="1"/>
  <c r="F35" i="22"/>
  <c r="G35" i="22" s="1"/>
  <c r="O35" i="22" s="1"/>
  <c r="F36" i="22"/>
  <c r="G36" i="22"/>
  <c r="O36" i="22" s="1"/>
  <c r="F37" i="22"/>
  <c r="G37" i="22" s="1"/>
  <c r="O37" i="22" s="1"/>
  <c r="F38" i="22"/>
  <c r="G38" i="22"/>
  <c r="O38" i="22" s="1"/>
  <c r="F39" i="22"/>
  <c r="G39" i="22" s="1"/>
  <c r="O39" i="22" s="1"/>
  <c r="F40" i="22"/>
  <c r="G40" i="22"/>
  <c r="O40" i="22" s="1"/>
  <c r="F45" i="22"/>
  <c r="G45" i="22" s="1"/>
  <c r="F46" i="22"/>
  <c r="G46" i="22"/>
  <c r="O46" i="22" s="1"/>
  <c r="F47" i="22"/>
  <c r="G47" i="22" s="1"/>
  <c r="O47" i="22" s="1"/>
  <c r="O57" i="22"/>
  <c r="H53" i="22"/>
  <c r="I53" i="22"/>
  <c r="J53" i="22" s="1"/>
  <c r="N53" i="22" s="1"/>
  <c r="H52" i="22"/>
  <c r="I52" i="22"/>
  <c r="N52" i="22" s="1"/>
  <c r="H54" i="22"/>
  <c r="I54" i="22" s="1"/>
  <c r="H55" i="22"/>
  <c r="N55" i="22" s="1"/>
  <c r="I55" i="22"/>
  <c r="L55" i="22" s="1"/>
  <c r="H56" i="22"/>
  <c r="I56" i="22" s="1"/>
  <c r="I45" i="22"/>
  <c r="N45" i="22" s="1"/>
  <c r="I46" i="22"/>
  <c r="N46" i="22" s="1"/>
  <c r="I47" i="22"/>
  <c r="N47" i="22" s="1"/>
  <c r="N17" i="22"/>
  <c r="N29" i="22" s="1"/>
  <c r="I18" i="22"/>
  <c r="N18" i="22"/>
  <c r="I19" i="22"/>
  <c r="N19" i="22"/>
  <c r="I20" i="22"/>
  <c r="N20" i="22"/>
  <c r="I21" i="22"/>
  <c r="N21" i="22"/>
  <c r="I22" i="22"/>
  <c r="N22" i="22"/>
  <c r="I23" i="22"/>
  <c r="N23" i="22"/>
  <c r="I24" i="22"/>
  <c r="N24" i="22"/>
  <c r="I25" i="22"/>
  <c r="N25" i="22"/>
  <c r="I26" i="22"/>
  <c r="N26" i="22"/>
  <c r="I27" i="22"/>
  <c r="N27" i="22"/>
  <c r="I28" i="22"/>
  <c r="N28" i="22"/>
  <c r="I31" i="22"/>
  <c r="N31" i="22" s="1"/>
  <c r="I32" i="22"/>
  <c r="L32" i="22" s="1"/>
  <c r="I33" i="22"/>
  <c r="N33" i="22" s="1"/>
  <c r="I34" i="22"/>
  <c r="N34" i="22" s="1"/>
  <c r="I35" i="22"/>
  <c r="N35" i="22" s="1"/>
  <c r="I36" i="22"/>
  <c r="L36" i="22" s="1"/>
  <c r="I37" i="22"/>
  <c r="N37" i="22" s="1"/>
  <c r="I38" i="22"/>
  <c r="N38" i="22" s="1"/>
  <c r="I39" i="22"/>
  <c r="N39" i="22" s="1"/>
  <c r="I40" i="22"/>
  <c r="L40" i="22" s="1"/>
  <c r="M52" i="22"/>
  <c r="M55" i="22"/>
  <c r="M46" i="22"/>
  <c r="M17" i="22"/>
  <c r="M18" i="22"/>
  <c r="M19" i="22"/>
  <c r="M29" i="22" s="1"/>
  <c r="M22" i="22"/>
  <c r="M23" i="22"/>
  <c r="M24" i="22"/>
  <c r="M27" i="22"/>
  <c r="M28" i="22"/>
  <c r="M32" i="22"/>
  <c r="M34" i="22"/>
  <c r="M36" i="22"/>
  <c r="M38" i="22"/>
  <c r="M40" i="22"/>
  <c r="L53" i="22"/>
  <c r="L47" i="22"/>
  <c r="L17" i="22"/>
  <c r="L18" i="22"/>
  <c r="L29" i="22" s="1"/>
  <c r="L19" i="22"/>
  <c r="L22" i="22"/>
  <c r="L23" i="22"/>
  <c r="L24" i="22"/>
  <c r="L27" i="22"/>
  <c r="L28" i="22"/>
  <c r="L31" i="22"/>
  <c r="L35" i="22"/>
  <c r="L39" i="22"/>
  <c r="K55" i="22"/>
  <c r="K46" i="22"/>
  <c r="K17" i="22"/>
  <c r="K18" i="22"/>
  <c r="K19" i="22"/>
  <c r="K22" i="22"/>
  <c r="K23" i="22"/>
  <c r="K24" i="22"/>
  <c r="K27" i="22"/>
  <c r="K28" i="22"/>
  <c r="K29" i="22"/>
  <c r="K32" i="22"/>
  <c r="K34" i="22"/>
  <c r="K36" i="22"/>
  <c r="K38" i="22"/>
  <c r="K40" i="22"/>
  <c r="J55" i="22"/>
  <c r="J46" i="22"/>
  <c r="J17" i="22"/>
  <c r="J29" i="22" s="1"/>
  <c r="J18" i="22"/>
  <c r="J19" i="22"/>
  <c r="J20" i="22"/>
  <c r="J21" i="22"/>
  <c r="J22" i="22"/>
  <c r="J23" i="22"/>
  <c r="J24" i="22"/>
  <c r="J25" i="22"/>
  <c r="J26" i="22"/>
  <c r="J27" i="22"/>
  <c r="J28" i="22"/>
  <c r="J32" i="22"/>
  <c r="J34" i="22"/>
  <c r="J36" i="22"/>
  <c r="J38" i="22"/>
  <c r="J40" i="22"/>
  <c r="I29" i="22"/>
  <c r="H48" i="22"/>
  <c r="H29" i="22"/>
  <c r="H42" i="22" s="1"/>
  <c r="H41" i="22"/>
  <c r="G17" i="22"/>
  <c r="F41" i="22"/>
  <c r="M47" i="19"/>
  <c r="L46" i="19"/>
  <c r="K46" i="19"/>
  <c r="J46" i="19"/>
  <c r="I46" i="19"/>
  <c r="H46" i="19"/>
  <c r="L45" i="19"/>
  <c r="K45" i="19"/>
  <c r="J45" i="19"/>
  <c r="I45" i="19"/>
  <c r="H45" i="19"/>
  <c r="L44" i="19"/>
  <c r="L47" i="19" s="1"/>
  <c r="L48" i="19" s="1"/>
  <c r="L49" i="19" s="1"/>
  <c r="L40" i="19"/>
  <c r="K40" i="19"/>
  <c r="J40" i="19"/>
  <c r="I40" i="19"/>
  <c r="H40" i="19"/>
  <c r="G40" i="19"/>
  <c r="F40" i="19"/>
  <c r="M39" i="19"/>
  <c r="L39" i="19"/>
  <c r="K39" i="19"/>
  <c r="J39" i="19"/>
  <c r="I39" i="19"/>
  <c r="G39" i="19"/>
  <c r="F39" i="19"/>
  <c r="M38" i="19"/>
  <c r="L38" i="19"/>
  <c r="K38" i="19"/>
  <c r="J38" i="19"/>
  <c r="I38" i="19"/>
  <c r="G38" i="19"/>
  <c r="F38" i="19"/>
  <c r="M37" i="19"/>
  <c r="L37" i="19"/>
  <c r="K37" i="19"/>
  <c r="J37" i="19"/>
  <c r="I37" i="19"/>
  <c r="G37" i="19"/>
  <c r="F37" i="19"/>
  <c r="L34" i="19"/>
  <c r="K34" i="19"/>
  <c r="J34" i="19"/>
  <c r="I34" i="19"/>
  <c r="H34" i="19"/>
  <c r="G34" i="19"/>
  <c r="F34" i="19"/>
  <c r="L33" i="19"/>
  <c r="K33" i="19"/>
  <c r="J33" i="19"/>
  <c r="I33" i="19"/>
  <c r="H33" i="19"/>
  <c r="G33" i="19"/>
  <c r="F33" i="19"/>
  <c r="M32" i="19"/>
  <c r="L32" i="19"/>
  <c r="K32" i="19"/>
  <c r="J32" i="19"/>
  <c r="I32" i="19"/>
  <c r="G32" i="19"/>
  <c r="F32" i="19"/>
  <c r="M31" i="19"/>
  <c r="L31" i="19"/>
  <c r="K31" i="19"/>
  <c r="J31" i="19"/>
  <c r="I31" i="19"/>
  <c r="G31" i="19"/>
  <c r="F31" i="19"/>
  <c r="M30" i="19"/>
  <c r="L30" i="19"/>
  <c r="K30" i="19"/>
  <c r="J30" i="19"/>
  <c r="I30" i="19"/>
  <c r="G30" i="19"/>
  <c r="F30" i="19"/>
  <c r="M29" i="19"/>
  <c r="L29" i="19"/>
  <c r="K29" i="19"/>
  <c r="J29" i="19"/>
  <c r="I29" i="19"/>
  <c r="G29" i="19"/>
  <c r="F29" i="19"/>
  <c r="M28" i="19"/>
  <c r="L28" i="19"/>
  <c r="K28" i="19"/>
  <c r="J28" i="19"/>
  <c r="I28" i="19"/>
  <c r="G28" i="19"/>
  <c r="F28" i="19"/>
  <c r="M27" i="19"/>
  <c r="L27" i="19"/>
  <c r="K27" i="19"/>
  <c r="J27" i="19"/>
  <c r="I27" i="19"/>
  <c r="G27" i="19"/>
  <c r="F27" i="19"/>
  <c r="L24" i="19"/>
  <c r="K24" i="19"/>
  <c r="J24" i="19"/>
  <c r="I24" i="19"/>
  <c r="H24" i="19"/>
  <c r="G24" i="19"/>
  <c r="F24" i="19"/>
  <c r="M23" i="19"/>
  <c r="L23" i="19"/>
  <c r="K23" i="19"/>
  <c r="J23" i="19"/>
  <c r="I23" i="19"/>
  <c r="G23" i="19"/>
  <c r="F23" i="19"/>
  <c r="M22" i="19"/>
  <c r="L22" i="19"/>
  <c r="K22" i="19"/>
  <c r="J22" i="19"/>
  <c r="I22" i="19"/>
  <c r="G22" i="19"/>
  <c r="F22" i="19"/>
  <c r="M21" i="19"/>
  <c r="L21" i="19"/>
  <c r="K21" i="19"/>
  <c r="J21" i="19"/>
  <c r="I21" i="19"/>
  <c r="F21" i="19"/>
  <c r="M20" i="19"/>
  <c r="L20" i="19"/>
  <c r="K20" i="19"/>
  <c r="J20" i="19"/>
  <c r="I20" i="19"/>
  <c r="G20" i="19"/>
  <c r="F20" i="19"/>
  <c r="M19" i="19"/>
  <c r="L19" i="19"/>
  <c r="K19" i="19"/>
  <c r="J19" i="19"/>
  <c r="I19" i="19"/>
  <c r="G19" i="19"/>
  <c r="F19" i="19"/>
  <c r="M18" i="19"/>
  <c r="L18" i="19"/>
  <c r="K18" i="19"/>
  <c r="J18" i="19"/>
  <c r="I18" i="19"/>
  <c r="G18" i="19"/>
  <c r="F18" i="19"/>
  <c r="M24" i="19" l="1"/>
  <c r="M34" i="19" s="1"/>
  <c r="M49" i="19" s="1"/>
  <c r="M40" i="19"/>
  <c r="M48" i="19" s="1"/>
  <c r="M33" i="19"/>
  <c r="I44" i="19"/>
  <c r="I47" i="19" s="1"/>
  <c r="I48" i="19" s="1"/>
  <c r="I49" i="19" s="1"/>
  <c r="J44" i="19"/>
  <c r="J47" i="19" s="1"/>
  <c r="J48" i="19" s="1"/>
  <c r="J49" i="19" s="1"/>
  <c r="K44" i="19"/>
  <c r="K47" i="19" s="1"/>
  <c r="K48" i="19" s="1"/>
  <c r="K49" i="19" s="1"/>
  <c r="H47" i="19"/>
  <c r="K56" i="22"/>
  <c r="J56" i="22"/>
  <c r="L56" i="22"/>
  <c r="M56" i="22"/>
  <c r="G29" i="22"/>
  <c r="G42" i="22" s="1"/>
  <c r="M57" i="22"/>
  <c r="N48" i="22"/>
  <c r="M54" i="22"/>
  <c r="L54" i="22"/>
  <c r="K54" i="22"/>
  <c r="J54" i="22"/>
  <c r="N54" i="22"/>
  <c r="G41" i="22"/>
  <c r="O31" i="22"/>
  <c r="O41" i="22" s="1"/>
  <c r="G48" i="22"/>
  <c r="O45" i="22"/>
  <c r="O48" i="22" s="1"/>
  <c r="O58" i="22" s="1"/>
  <c r="O29" i="22"/>
  <c r="F48" i="22"/>
  <c r="I48" i="22"/>
  <c r="J37" i="22"/>
  <c r="J33" i="22"/>
  <c r="J45" i="22"/>
  <c r="K37" i="22"/>
  <c r="K33" i="22"/>
  <c r="K45" i="22"/>
  <c r="L38" i="22"/>
  <c r="L34" i="22"/>
  <c r="L46" i="22"/>
  <c r="M39" i="22"/>
  <c r="M35" i="22"/>
  <c r="M31" i="22"/>
  <c r="M47" i="22"/>
  <c r="M53" i="22"/>
  <c r="N40" i="22"/>
  <c r="N36" i="22"/>
  <c r="N32" i="22"/>
  <c r="N41" i="22" s="1"/>
  <c r="N42" i="22" s="1"/>
  <c r="I41" i="22"/>
  <c r="I42" i="22" s="1"/>
  <c r="K52" i="22"/>
  <c r="K57" i="22" s="1"/>
  <c r="L37" i="22"/>
  <c r="L33" i="22"/>
  <c r="L41" i="22" s="1"/>
  <c r="L42" i="22" s="1"/>
  <c r="L45" i="22"/>
  <c r="N56" i="22"/>
  <c r="N57" i="22" s="1"/>
  <c r="I57" i="22"/>
  <c r="J52" i="22"/>
  <c r="J57" i="22" s="1"/>
  <c r="F29" i="22"/>
  <c r="F42" i="22" s="1"/>
  <c r="H57" i="22"/>
  <c r="H58" i="22" s="1"/>
  <c r="H59" i="22" s="1"/>
  <c r="J39" i="22"/>
  <c r="J35" i="22"/>
  <c r="J31" i="22"/>
  <c r="J47" i="22"/>
  <c r="K39" i="22"/>
  <c r="K35" i="22"/>
  <c r="K31" i="22"/>
  <c r="K47" i="22"/>
  <c r="K53" i="22"/>
  <c r="L52" i="22"/>
  <c r="L57" i="22" s="1"/>
  <c r="M37" i="22"/>
  <c r="M33" i="22"/>
  <c r="M45" i="22"/>
  <c r="M48" i="22" s="1"/>
  <c r="M58" i="22" s="1"/>
  <c r="G32" i="21"/>
  <c r="G34" i="21" s="1"/>
  <c r="H32" i="21"/>
  <c r="H34" i="21" s="1"/>
  <c r="O42" i="22" l="1"/>
  <c r="O59" i="22" s="1"/>
  <c r="H48" i="19"/>
  <c r="H49" i="19" s="1"/>
  <c r="G48" i="19"/>
  <c r="G49" i="19" s="1"/>
  <c r="F48" i="19"/>
  <c r="F49" i="19" s="1"/>
  <c r="L59" i="22"/>
  <c r="F58" i="22"/>
  <c r="F59" i="22" s="1"/>
  <c r="K41" i="22"/>
  <c r="K42" i="22" s="1"/>
  <c r="J41" i="22"/>
  <c r="J42" i="22" s="1"/>
  <c r="L48" i="22"/>
  <c r="L58" i="22" s="1"/>
  <c r="K48" i="22"/>
  <c r="K58" i="22" s="1"/>
  <c r="J48" i="22"/>
  <c r="J58" i="22" s="1"/>
  <c r="G58" i="22"/>
  <c r="G59" i="22"/>
  <c r="M41" i="22"/>
  <c r="M42" i="22" s="1"/>
  <c r="M59" i="22" s="1"/>
  <c r="I58" i="22"/>
  <c r="I59" i="22" s="1"/>
  <c r="N58" i="22"/>
  <c r="N59" i="22" s="1"/>
  <c r="J59" i="22" l="1"/>
  <c r="K59" i="22"/>
</calcChain>
</file>

<file path=xl/comments1.xml><?xml version="1.0" encoding="utf-8"?>
<comments xmlns="http://schemas.openxmlformats.org/spreadsheetml/2006/main">
  <authors>
    <author>IROP</author>
  </authors>
  <commentList>
    <comment ref="O12" authorId="0" shapeId="0">
      <text>
        <r>
          <rPr>
            <b/>
            <sz val="9"/>
            <color indexed="81"/>
            <rFont val="Segoe UI"/>
            <family val="2"/>
            <charset val="238"/>
          </rPr>
          <t xml:space="preserve">Platca DPH - </t>
        </r>
        <r>
          <rPr>
            <sz val="9"/>
            <color indexed="81"/>
            <rFont val="Segoe UI"/>
            <family val="2"/>
            <charset val="238"/>
          </rPr>
          <t>uvádza sa suma neoprávnenej DPH ako rozdiel súčtov stĺpcov 7 a 6 (oranžové bunky).</t>
        </r>
        <r>
          <rPr>
            <b/>
            <sz val="9"/>
            <color indexed="81"/>
            <rFont val="Segoe UI"/>
            <family val="2"/>
            <charset val="238"/>
          </rPr>
          <t xml:space="preserve">
Neplatca DPH - </t>
        </r>
        <r>
          <rPr>
            <sz val="9"/>
            <color indexed="81"/>
            <rFont val="Segoe UI"/>
            <family val="2"/>
            <charset val="238"/>
          </rPr>
          <t xml:space="preserve">uvádza sa 0,00.
</t>
        </r>
      </text>
    </comment>
    <comment ref="G15" authorId="0" shapeId="0">
      <text>
        <r>
          <rPr>
            <sz val="9"/>
            <color indexed="81"/>
            <rFont val="Segoe UI"/>
            <family val="2"/>
            <charset val="238"/>
          </rPr>
          <t xml:space="preserve">Ak dodávateľ nie je platca DPH, žiadateľ uvedie v bunke "Jednotková cena bez DPH" </t>
        </r>
        <r>
          <rPr>
            <b/>
            <sz val="9"/>
            <color indexed="81"/>
            <rFont val="Segoe UI"/>
            <family val="2"/>
            <charset val="238"/>
          </rPr>
          <t>celkovú cenu</t>
        </r>
        <r>
          <rPr>
            <sz val="9"/>
            <color indexed="81"/>
            <rFont val="Segoe UI"/>
            <family val="2"/>
            <charset val="238"/>
          </rPr>
          <t>. 
To znamená, že suma v bunke "Cena celkom bez DPH" a "Cena celkom s DPH" musí byť rovnaká. 
Za týmto účelom je potrebné v bunke "Cena celkom s DPH" odstrániť časť vzorca, ktorou dochádza k prepočtu na cenu s DPH, t.j. vo vzorci je potrebné odstrániť zvýraznenú časť =ROUND(F15</t>
        </r>
        <r>
          <rPr>
            <b/>
            <sz val="9"/>
            <color indexed="81"/>
            <rFont val="Segoe UI"/>
            <family val="2"/>
            <charset val="238"/>
          </rPr>
          <t>*1,2</t>
        </r>
        <r>
          <rPr>
            <sz val="9"/>
            <color indexed="81"/>
            <rFont val="Segoe UI"/>
            <family val="2"/>
            <charset val="238"/>
          </rPr>
          <t xml:space="preserve">;2)
 a ponechať iba časť vzorca zodpovedajúca sume v bunke "Cena celkom bez DPH", t.j. =ROUND(F15;2).
Pri ponechaní pôvodného vzorca by sa suma vždy navyšovala o 20% a nezodpovedalal by celkovej cene.
</t>
        </r>
      </text>
    </comment>
    <comment ref="F42" authorId="0" shapeId="0">
      <text>
        <r>
          <rPr>
            <sz val="9"/>
            <color indexed="81"/>
            <rFont val="Segoe UI"/>
            <family val="2"/>
            <charset val="238"/>
          </rPr>
          <t xml:space="preserve">Uvádzajte mzdu/odmenu zamestnanca pri zohľadnení vyhlásenia uvedeného v stĺpci Spôsob stanovenia výšky výdavku, max. však do výšky limitu výdavkov IROP. V prípade, ak mesačná HM / hodinová odmena je vyššia ako je limit výdavkov stanovený RO IROP, rozdiel medzi neoprávnenou a oprávnenou výškou celkovej ceny práce uveďte do stĺpca Neoprávnené výdavky. 
 </t>
        </r>
      </text>
    </comment>
  </commentList>
</comments>
</file>

<file path=xl/comments2.xml><?xml version="1.0" encoding="utf-8"?>
<comments xmlns="http://schemas.openxmlformats.org/spreadsheetml/2006/main">
  <authors>
    <author>IROP</author>
    <author xml:space="preserve">MDVRR </author>
    <author>MDVRR SR</author>
  </authors>
  <commentList>
    <comment ref="Q11" authorId="0" shapeId="0">
      <text>
        <r>
          <rPr>
            <b/>
            <sz val="9"/>
            <color indexed="81"/>
            <rFont val="Segoe UI"/>
            <family val="2"/>
            <charset val="238"/>
          </rPr>
          <t xml:space="preserve">Platca DPH - </t>
        </r>
        <r>
          <rPr>
            <sz val="9"/>
            <color indexed="81"/>
            <rFont val="Segoe UI"/>
            <family val="2"/>
            <charset val="238"/>
          </rPr>
          <t>uvádza sa suma neoprávnenej DPH ako rozdiel súčtov stĺpcov 7 a 6 (oranžové bunky).</t>
        </r>
        <r>
          <rPr>
            <b/>
            <sz val="9"/>
            <color indexed="81"/>
            <rFont val="Segoe UI"/>
            <family val="2"/>
            <charset val="238"/>
          </rPr>
          <t xml:space="preserve">
Neplatca DPH - </t>
        </r>
        <r>
          <rPr>
            <sz val="9"/>
            <color indexed="81"/>
            <rFont val="Segoe UI"/>
            <family val="2"/>
            <charset val="238"/>
          </rPr>
          <t>uvádza sa 0,00.</t>
        </r>
      </text>
    </comment>
    <comment ref="G14" authorId="1" shapeId="0">
      <text>
        <r>
          <rPr>
            <b/>
            <sz val="9"/>
            <color indexed="81"/>
            <rFont val="Tahoma"/>
            <family val="2"/>
            <charset val="238"/>
          </rPr>
          <t>= celkové investíčné výdavky</t>
        </r>
        <r>
          <rPr>
            <sz val="9"/>
            <color indexed="81"/>
            <rFont val="Tahoma"/>
            <family val="2"/>
            <charset val="238"/>
          </rPr>
          <t xml:space="preserve">
Ak dodávateľ nie je platca DPH, žiadateľ uvedie v bunke "Jednotková cena bez DPH" celkovú cenu. 
To znamená, že suma v bunke "Cena celkom bez DPH" a "Cena celkom s DPH" musí byť rovnaká. 
Za týmto účelom je potrebné v bunke "Cena celkom s DPH" odstrániť časť vzorca, ktorou dochádza k prepočtu na cenu s DPH, t.j. vo vzorci je potrebné odstrániť zvýraznenú časť =ROUND(F15*1,2;2)
 a ponechať iba časť vzorca zodpovedajúca sume v bunke "Cena celkom bez DPH", t.j. =ROUND(F15;2).
Pri ponechaní pôvodného vzorca by sa suma vždy navyšovala o 20% a nezodpovedalal by celkovej cene.</t>
        </r>
      </text>
    </comment>
    <comment ref="H14" authorId="1" shapeId="0">
      <text>
        <r>
          <rPr>
            <b/>
            <sz val="9"/>
            <color indexed="81"/>
            <rFont val="Tahoma"/>
            <family val="2"/>
            <charset val="238"/>
          </rPr>
          <t>= GAP + NAD GAP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4" authorId="1" shapeId="0">
      <text>
        <r>
          <rPr>
            <b/>
            <sz val="9"/>
            <color indexed="81"/>
            <rFont val="Tahoma"/>
            <family val="2"/>
            <charset val="238"/>
          </rPr>
          <t>= GAP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4" authorId="1" shapeId="0">
      <text>
        <r>
          <rPr>
            <b/>
            <sz val="9"/>
            <color indexed="81"/>
            <rFont val="Tahoma"/>
            <family val="2"/>
            <charset val="238"/>
          </rPr>
          <t>= NAD GAP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7" authorId="2" shapeId="0">
      <text>
        <r>
          <rPr>
            <b/>
            <u/>
            <sz val="9"/>
            <color indexed="81"/>
            <rFont val="Tahoma"/>
            <family val="2"/>
            <charset val="238"/>
          </rPr>
          <t xml:space="preserve">Príklad 1: </t>
        </r>
        <r>
          <rPr>
            <sz val="9"/>
            <color indexed="81"/>
            <rFont val="Tahoma"/>
            <family val="2"/>
            <charset val="238"/>
          </rPr>
          <t xml:space="preserve">Miera FM je 89%, NFP je 95% a DPH je neoprávnený výdavok (v ŽoNFP tento riadok odstráňte). </t>
        </r>
      </text>
    </comment>
    <comment ref="H17" authorId="2" shapeId="0">
      <text>
        <r>
          <rPr>
            <sz val="9"/>
            <color indexed="81"/>
            <rFont val="Tahoma"/>
            <family val="2"/>
            <charset val="238"/>
          </rPr>
          <t>Suma nesmie byť vyššia ako "Cena celkom s DPH"
Uviesť matematicky zaokrúhlené na dve desarinné miesta.</t>
        </r>
      </text>
    </comment>
    <comment ref="A18" authorId="2" shapeId="0">
      <text>
        <r>
          <rPr>
            <b/>
            <u/>
            <sz val="9"/>
            <color indexed="81"/>
            <rFont val="Tahoma"/>
            <family val="2"/>
            <charset val="238"/>
          </rPr>
          <t>Príklad 2:</t>
        </r>
        <r>
          <rPr>
            <sz val="9"/>
            <color indexed="81"/>
            <rFont val="Tahoma"/>
            <family val="2"/>
            <charset val="238"/>
          </rPr>
          <t xml:space="preserve">  Miera FM je 89%, NFP je 95% a DPH je oprávnený výdavok (v ŽoNFP tento riadok odstráňte). </t>
        </r>
      </text>
    </comment>
    <comment ref="H18" authorId="2" shapeId="0">
      <text>
        <r>
          <rPr>
            <sz val="9"/>
            <color indexed="81"/>
            <rFont val="Tahoma"/>
            <family val="2"/>
            <charset val="238"/>
          </rPr>
          <t xml:space="preserve">Suma nesmie byť vyššia ako "Cena celkom s DPH"
Uviesť matematicky zaokrúhlené na dve desarinné miesta.
</t>
        </r>
      </text>
    </comment>
    <comment ref="F50" authorId="0" shapeId="0">
      <text>
        <r>
          <rPr>
            <sz val="9"/>
            <color indexed="81"/>
            <rFont val="Segoe UI"/>
            <family val="2"/>
            <charset val="238"/>
          </rPr>
          <t xml:space="preserve">Uvádzajte mzdu/odmenu zamestnanca pri zohľadnení vyhlásenia uvedeného v stĺpci Spôsob stanovenia výšky výdavku, max. však do výšky limitu výdavkov IROP. V prípade, ak mesačná HM / hodinová odmena je vyššia ako je limit výdavkov stanovený RO IROP, rozdiel medzi neoprávnenou a oprávnenou výškou celkovej ceny práce uveďte do stĺpca Neoprávnené výdavky. 
</t>
        </r>
      </text>
    </comment>
    <comment ref="A52" authorId="2" shapeId="0">
      <text>
        <r>
          <rPr>
            <b/>
            <u/>
            <sz val="9"/>
            <color indexed="81"/>
            <rFont val="Tahoma"/>
            <family val="2"/>
            <charset val="238"/>
          </rPr>
          <t xml:space="preserve">Príklad 5: </t>
        </r>
        <r>
          <rPr>
            <sz val="9"/>
            <color indexed="81"/>
            <rFont val="Tahoma"/>
            <family val="2"/>
            <charset val="238"/>
          </rPr>
          <t xml:space="preserve">zamestnanec pracujúci na dohodu o mimopracovnej činnosti pracuje pre projekt 120 hodín (tzn. 120 hodín predstavuje 100% odpracovaného času), % FM je 89%, NFP je 95% (v ŽoNFP tento riadok odstráňte). 
</t>
        </r>
      </text>
    </comment>
    <comment ref="A53" authorId="2" shapeId="0">
      <text>
        <r>
          <rPr>
            <b/>
            <u/>
            <sz val="9"/>
            <color indexed="81"/>
            <rFont val="Tahoma"/>
            <family val="2"/>
            <charset val="238"/>
          </rPr>
          <t>Príklad 6:</t>
        </r>
        <r>
          <rPr>
            <b/>
            <sz val="9"/>
            <color indexed="81"/>
            <rFont val="Tahoma"/>
            <family val="2"/>
            <charset val="238"/>
          </rPr>
          <t xml:space="preserve"> </t>
        </r>
        <r>
          <rPr>
            <sz val="9"/>
            <color indexed="81"/>
            <rFont val="Tahoma"/>
            <family val="2"/>
            <charset val="238"/>
          </rPr>
          <t>interný zamestnanec pracuje pre žíadateľa na plný pracovný úväzok, pričom na projekte pracuje 14 mesiacov, a to priemerne iba 30% pracovného času,  % FM je 89%, NFP je 95% (v ŽoNFP tento riadok odstráňte).</t>
        </r>
        <r>
          <rPr>
            <b/>
            <sz val="9"/>
            <color indexed="81"/>
            <rFont val="Tahoma"/>
            <family val="2"/>
            <charset val="238"/>
          </rPr>
          <t xml:space="preserve">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IROP</author>
  </authors>
  <commentList>
    <comment ref="E10" authorId="0" shapeId="0">
      <text>
        <r>
          <rPr>
            <sz val="9"/>
            <color indexed="81"/>
            <rFont val="Segoe UI"/>
            <family val="2"/>
            <charset val="238"/>
          </rPr>
          <t>Množstvo zadávajte na tri desatinné miesta.</t>
        </r>
      </text>
    </comment>
    <comment ref="F10" authorId="0" shapeId="0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</commentList>
</comments>
</file>

<file path=xl/sharedStrings.xml><?xml version="1.0" encoding="utf-8"?>
<sst xmlns="http://schemas.openxmlformats.org/spreadsheetml/2006/main" count="341" uniqueCount="214">
  <si>
    <t>Názov žiadateľa:</t>
  </si>
  <si>
    <t>Názov projektu:</t>
  </si>
  <si>
    <t>Názov výdavku</t>
  </si>
  <si>
    <t>Merná jednotka</t>
  </si>
  <si>
    <t>Počet jednotiek</t>
  </si>
  <si>
    <t xml:space="preserve">Skupina výdavkov  </t>
  </si>
  <si>
    <t>Podporné aktivity projektu</t>
  </si>
  <si>
    <t>021 Stavby</t>
  </si>
  <si>
    <t>027 Pozemky</t>
  </si>
  <si>
    <t>518 Ostatné služby</t>
  </si>
  <si>
    <t>Jednotková cena bez DPH
[EUR]</t>
  </si>
  <si>
    <t>Cena celkom bez DPH [EUR]</t>
  </si>
  <si>
    <t xml:space="preserve">Spôsob stanovenia výšky výdavku </t>
  </si>
  <si>
    <t>Vecný popis výdavku</t>
  </si>
  <si>
    <t>Upozornenia:</t>
  </si>
  <si>
    <t>022 Samostatné hnuteľné veci a súbory hnuteľných vecí</t>
  </si>
  <si>
    <t>Cena celkom 
s DPH [EUR]</t>
  </si>
  <si>
    <t>V......................................... dňa ......</t>
  </si>
  <si>
    <t>Prioritná os</t>
  </si>
  <si>
    <t>Prioritná os:</t>
  </si>
  <si>
    <t>013 Softvér</t>
  </si>
  <si>
    <t>014 Oceniteľné práva</t>
  </si>
  <si>
    <t>019 Ostatný dlhodobý nehmotný majetok</t>
  </si>
  <si>
    <t>023 Dopravné prostriedky</t>
  </si>
  <si>
    <t>029 Ostatný dlhodobý hmotný majetok</t>
  </si>
  <si>
    <t>112 Zásoby</t>
  </si>
  <si>
    <t>Znalecký alebo odborný posudok</t>
  </si>
  <si>
    <t>UNIKA - Sadzobník pre navrhovanie ponukových cien projektových prác a inžinierskych činností (rel. pre projektovú dokumentáciu)</t>
  </si>
  <si>
    <t>Manažér / expert pre verejné obstarávanie</t>
  </si>
  <si>
    <t>Manažér / expert prípravy projektu</t>
  </si>
  <si>
    <t>Projektový manažér (riadenie projektu)</t>
  </si>
  <si>
    <t>Finančný manažér</t>
  </si>
  <si>
    <t>Pozicie riadenie projektu</t>
  </si>
  <si>
    <t>pečiatka + podpis štatutárneho orgánu žiadateľa</t>
  </si>
  <si>
    <r>
      <t>Iné - spôsob stanovenia výšky výdavku je uvedený v poli "</t>
    </r>
    <r>
      <rPr>
        <i/>
        <sz val="10"/>
        <color theme="1"/>
        <rFont val="Arial"/>
        <family val="2"/>
        <charset val="238"/>
      </rPr>
      <t>Vecný popis výdavku</t>
    </r>
    <r>
      <rPr>
        <sz val="10"/>
        <color theme="1"/>
        <rFont val="Arial"/>
        <family val="2"/>
        <charset val="238"/>
      </rPr>
      <t xml:space="preserve">" </t>
    </r>
  </si>
  <si>
    <t>Spolufinancovanie NFP z COV (%)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</si>
  <si>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</si>
  <si>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</si>
  <si>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</si>
  <si>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</si>
  <si>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</si>
  <si>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</si>
  <si>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</si>
  <si>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</si>
  <si>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</si>
  <si>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</si>
  <si>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</si>
  <si>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Skupina výdavkov HA</t>
  </si>
  <si>
    <t>568 Ostatné finančné výdavky</t>
  </si>
  <si>
    <t>930 Rezerva na nepredvídateľné výdavky</t>
  </si>
  <si>
    <t>521 Mzdové výdavky</t>
  </si>
  <si>
    <t>Publicita a iné podporné aktivity</t>
  </si>
  <si>
    <t>Spôsob stanovenia výšky výdavku HA, publicita a iné PA</t>
  </si>
  <si>
    <t xml:space="preserve">Zrealizované verejné obstarávanie - výška výdavku je stanovená na základe uzavretej zmluvy s úspešným uchádzačom a v súlade s údajmi, ktoré sú uvedené v tabuľke č. 12 formulára ŽoNFP - Verejné obstarávanie.   </t>
  </si>
  <si>
    <t>Prieskum trhu - výška výdavku je stanovená na základe vykonaného prieskumu trhu v zmysle predloženého záznamu z vyhodnotenia prieskumu trhu.</t>
  </si>
  <si>
    <t>Cena celkom 
s DPH (EUR)</t>
  </si>
  <si>
    <t>Cena celkom           bez DPH (EUR)</t>
  </si>
  <si>
    <t>Jednotková cena bez DPH (EUR)</t>
  </si>
  <si>
    <t>SPOLU Hlavná aktivita č. 1</t>
  </si>
  <si>
    <t>SPOLU Hlavná aktivita č. 2</t>
  </si>
  <si>
    <t>(6)</t>
  </si>
  <si>
    <t>Celková cena práce za projekt                 (EUR)</t>
  </si>
  <si>
    <t>z toho                          NFP                      (EUR)</t>
  </si>
  <si>
    <t>Zdroj EU</t>
  </si>
  <si>
    <t>Zdroj ŠR</t>
  </si>
  <si>
    <t>Vlastné zdroje prijímateľa</t>
  </si>
  <si>
    <t>Spolufinancovanie zdroja EÚ z COV (%)</t>
  </si>
  <si>
    <t>Splufinancovanie zdroja ŠR z COV (%)</t>
  </si>
  <si>
    <t>Spolufinancovanie vlastných zdrojov  z COV (%)</t>
  </si>
  <si>
    <t>(9 = 8 x %NFP)</t>
  </si>
  <si>
    <t xml:space="preserve"> EU = 8 x %EÚ)</t>
  </si>
  <si>
    <t>ŠR = 8 x %ŠR</t>
  </si>
  <si>
    <t>VZ = 8 x %VZ</t>
  </si>
  <si>
    <t>(9  = 8 x %NFP)</t>
  </si>
  <si>
    <t xml:space="preserve"> EU = 8 x 85%)</t>
  </si>
  <si>
    <t>(11)</t>
  </si>
  <si>
    <t>(12)</t>
  </si>
  <si>
    <t>Počet MJ</t>
  </si>
  <si>
    <t>(8 =  4 x 5 x (6 + 7)</t>
  </si>
  <si>
    <t xml:space="preserve">Interné riadenie projektu </t>
  </si>
  <si>
    <t>(7)</t>
  </si>
  <si>
    <t>% pracovného času na projekt</t>
  </si>
  <si>
    <t>SPOLU Publicita a iné podporné aktivity</t>
  </si>
  <si>
    <t>SPOLU Interné riadenie projektu</t>
  </si>
  <si>
    <t>Spôsob stanovenia výšky výdavku - interné riadenie P</t>
  </si>
  <si>
    <t>Skupina výdavkov _ interné riadenie P</t>
  </si>
  <si>
    <t>Skupina výdavkov PA (publicita a iné PA)</t>
  </si>
  <si>
    <t xml:space="preserve">Vecný popis výdavku </t>
  </si>
  <si>
    <t>Spôsob stanovenia výšky výdavku</t>
  </si>
  <si>
    <t>Zákonné odvody zamestnávateľa za mernú jednotku (EUR)</t>
  </si>
  <si>
    <r>
      <t xml:space="preserve"> - v prípade, ak sa na danú </t>
    </r>
    <r>
      <rPr>
        <b/>
        <sz val="11"/>
        <color theme="1"/>
        <rFont val="Arial"/>
        <family val="2"/>
        <charset val="238"/>
      </rPr>
      <t>skupinu výdavkov</t>
    </r>
    <r>
      <rPr>
        <sz val="11"/>
        <color theme="1"/>
        <rFont val="Arial"/>
        <family val="2"/>
        <charset val="238"/>
      </rPr>
      <t xml:space="preserve"> vzťahuje viac samostatných položiek (napr. v rámci skupiny výdavkov "021-Stavby" sa budú realizovať stavebné práce a stavebný dozor), uveďte každú položku v samostatnom riadku.  </t>
    </r>
  </si>
  <si>
    <t>Neoprávnené výdavky (EUR)</t>
  </si>
  <si>
    <t xml:space="preserve">Platca DPH 10 = 6 - 8                                    Neplatca DPH 10 = 7-8          </t>
  </si>
  <si>
    <t xml:space="preserve">(10)                 </t>
  </si>
  <si>
    <t>Celkové oprávnené výdavky              (EUR)</t>
  </si>
  <si>
    <t xml:space="preserve">Rozpočet projektu </t>
  </si>
  <si>
    <t>Prioritná os 2 -Ľahší prístup k efektívnym a kvalitnejším verejným službám</t>
  </si>
  <si>
    <t>Špecifický cieľ</t>
  </si>
  <si>
    <t>Špecifkcký cieľ</t>
  </si>
  <si>
    <t>2.2.1 Zvýšenie hrubej zaškolenosti detí materských škôl</t>
  </si>
  <si>
    <t>Hrubá mzda/ odmena za mernú jednotku (EUR)</t>
  </si>
  <si>
    <t xml:space="preserve">
Ja, nižšie podpísaný žiadateľ (štatutárny orgán žiadateľa) čestne vyhlasujem, že údaje uvedené v tomto rozpočte projektu, ako aj ostatnej podpornej dokumentácii k oprávnenosti výdavkov  sú správne, pravdivé, úplné a matematicky presné. Nárokované sumy zodpovedajú pravidlám stanoveným v Príručke pre žiadateľa IROP a príslušnej Výzve na predkladanie ŽoNFP. 
</t>
  </si>
  <si>
    <t>Pozemky, stavby</t>
  </si>
  <si>
    <t xml:space="preserve">P. č. </t>
  </si>
  <si>
    <t>.</t>
  </si>
  <si>
    <t>xyz</t>
  </si>
  <si>
    <t>Celkové výdavky na pozemky / stavby:</t>
  </si>
  <si>
    <t>Štátna expertíza</t>
  </si>
  <si>
    <r>
      <t xml:space="preserve">Prioritná os 1 - </t>
    </r>
    <r>
      <rPr>
        <sz val="10"/>
        <color theme="1"/>
        <rFont val="Arial"/>
        <family val="2"/>
        <charset val="238"/>
      </rPr>
      <t>Bezpečná a ekologická doprava v regiónoch</t>
    </r>
  </si>
  <si>
    <t>Prioritná os 4 - Zlepšenie života v regiónoch s dôrazom na životné prostredie</t>
  </si>
  <si>
    <t>1.1 Zlepšenie dostupnosti k TEN-T a cestám I. triedy s dôrazom na rozvoj multimodálneho dopravného systému</t>
  </si>
  <si>
    <t>1.2.1 Zvyšovanie atraktivity a konkurencieschopnosti verejnej osobnej dopravy</t>
  </si>
  <si>
    <t>1.2.2 Zlepšenie atraktivity a prepravnej kapacity nemotorovej dopravy (predovšetkým cyklistickej dopravy) na celkovom počte prepravených osôb</t>
  </si>
  <si>
    <t>2.1.1 Podporiť prechod poskytovania sociálnych služieb a zabezpečenia výkonu opatrení SPODaSK v zariadení z inštitucionálnej formy na komunitnú a podporiť rozvoj služieb starostlivosti o dieťa do troch rokov veku na komunitnej úrovni</t>
  </si>
  <si>
    <t>2.1.2 Modernizovať zdravotnícku infraštruktúru za účelom integrácie primárnej zdravotnej starostlivosti</t>
  </si>
  <si>
    <t>2.1.3 Modernizovať infraštruktúru ústavných zariadení poskytujúcich akútnu zdravotnú starostlivosť za účelom zvýšenia ich produktivity a efektívnosti</t>
  </si>
  <si>
    <t>2.2.2 Zlepšenie kľúčových kompetencií žiakov základných škôl</t>
  </si>
  <si>
    <t>2.2.3 Zvýšenie počtu žiakov stredných odborných škôl na praktickom vyučovaní</t>
  </si>
  <si>
    <t>4.2.1 Zvýšenie podielu obyvateľstva so zlepšeným zásobovaním pitnou vodou a odvádzanie a čistenie odpadových vôd verejnou kanalizáciou bez negatívnych dopadov na životné prostredie</t>
  </si>
  <si>
    <t>4.3.1 Zlepšenie environmentálnycb aspektov v mestách a MO prostredníctvom budovania prvkov zelenej infraštruktúry a adapráciou urbanizovaného prostredia na zmenu klímy ako aj zavádzaním systémových prvkov znižovania znečisťovania ovzdušia a hluku</t>
  </si>
  <si>
    <t>súbor</t>
  </si>
  <si>
    <t>ks</t>
  </si>
  <si>
    <t>hod</t>
  </si>
  <si>
    <r>
      <t xml:space="preserve"> - V stĺpci (8) </t>
    </r>
    <r>
      <rPr>
        <b/>
        <sz val="11"/>
        <color theme="1"/>
        <rFont val="Arial"/>
        <family val="2"/>
        <charset val="238"/>
      </rPr>
      <t>Celkové oprávnené výdavky (EUR)</t>
    </r>
    <r>
      <rPr>
        <sz val="11"/>
        <color theme="1"/>
        <rFont val="Arial"/>
        <family val="2"/>
        <charset val="238"/>
      </rPr>
      <t xml:space="preserve"> v prípade žiadateľa, ktorý je platcom DPH, je možné vložiť maximálne sumu zo stĺpca (6) Cena celkom (bez DPH); v prípade žiadateľa, ktorý nie je platcom DPH je možné vložiť maximálne sumu zo stĺpca (7) Cena celkom (s DPH).</t>
    </r>
  </si>
  <si>
    <r>
      <t xml:space="preserve"> - V stĺpci (12) </t>
    </r>
    <r>
      <rPr>
        <b/>
        <i/>
        <sz val="11"/>
        <color theme="1"/>
        <rFont val="Arial"/>
        <family val="2"/>
        <charset val="238"/>
      </rPr>
      <t>Spôsob stanovenia výšky výdavku</t>
    </r>
    <r>
      <rPr>
        <sz val="11"/>
        <color theme="1"/>
        <rFont val="Arial"/>
        <family val="2"/>
        <charset val="238"/>
      </rPr>
      <t xml:space="preserve"> vyberte z roletového menu príslušný spôsob stanovenia výšky výdavku. V prípade, ak ste výšku výdavku v rozpočte projektu stanovili spôsobom ktorý nie je preddefinovaný v roletovom menu, vyberte možnosť - </t>
    </r>
    <r>
      <rPr>
        <i/>
        <u/>
        <sz val="11"/>
        <color theme="1"/>
        <rFont val="Arial"/>
        <family val="2"/>
        <charset val="238"/>
      </rPr>
      <t>Spôsob stanovenia výšky výdavku je uvedený v poli "Vecný popis výdavku"</t>
    </r>
    <r>
      <rPr>
        <sz val="11"/>
        <color theme="1"/>
        <rFont val="Arial"/>
        <family val="2"/>
        <charset val="238"/>
      </rPr>
      <t xml:space="preserve"> a v poli "Vecný popis výdavku" špecifikujte spôsob, ktorým ste stanovili výšku príslušného výdavku v rozpočte projektu. </t>
    </r>
  </si>
  <si>
    <r>
      <t xml:space="preserve"> - V stĺpci (11) </t>
    </r>
    <r>
      <rPr>
        <b/>
        <i/>
        <sz val="11"/>
        <color theme="1"/>
        <rFont val="Arial"/>
        <family val="2"/>
        <charset val="238"/>
      </rPr>
      <t>Vecný popis výdavku v</t>
    </r>
    <r>
      <rPr>
        <sz val="11"/>
        <color theme="1"/>
        <rFont val="Arial"/>
        <family val="2"/>
        <charset val="238"/>
      </rPr>
      <t xml:space="preserve"> rámci vecného popisu výdavkov špecifikujte jednotlivé výdavky z hľadiska ich predmetu, resp. rozsahu, prípadne nevyhnutnosti. V prípade, ak výdavok pozostáva z viacerých položiek, je potrebné tieto položky v rámci vecného popisu výdavku bližšie špecifikovať.  V prípade neoprávnených výdavkov špecifikujte ich rozsah, cenu a dôvod zaradenia medzi neoprávnené výdavky.</t>
    </r>
  </si>
  <si>
    <t xml:space="preserve">- V poli "Interné riadenie projektu" vyberajte pozície v súlade s charakterom projektu a výzvy. </t>
  </si>
  <si>
    <t>Projektová dokumentácia</t>
  </si>
  <si>
    <t>Stavebný dozor</t>
  </si>
  <si>
    <t>osobomesiac</t>
  </si>
  <si>
    <t>P.č.</t>
  </si>
  <si>
    <t>Množstvo</t>
  </si>
  <si>
    <t>DPH:</t>
  </si>
  <si>
    <t>Podrobný položkový rozpočet (v EUR)</t>
  </si>
  <si>
    <t>Názov žiadateľa</t>
  </si>
  <si>
    <t>Názov projektu</t>
  </si>
  <si>
    <t>Hlavná aktivita č. 1</t>
  </si>
  <si>
    <t xml:space="preserve">vložte názov hlavnej aktivity č. 1 </t>
  </si>
  <si>
    <t>Hlavná aktivita č. 2</t>
  </si>
  <si>
    <r>
      <t xml:space="preserve">vložte názov hlavnej aktivity č. 2 </t>
    </r>
    <r>
      <rPr>
        <i/>
        <sz val="10"/>
        <rFont val="Arial"/>
        <family val="2"/>
        <charset val="238"/>
      </rPr>
      <t>(ak projekt má len jednu hlavnú aktivitu, všetky riadky za hlavnú aktivitu č. 2 odstráňte)</t>
    </r>
  </si>
  <si>
    <r>
      <t>SPOLU HLAVNÉ AKTIVITY PROJEKTU</t>
    </r>
    <r>
      <rPr>
        <i/>
        <sz val="10"/>
        <rFont val="Arial"/>
        <family val="2"/>
        <charset val="238"/>
      </rPr>
      <t xml:space="preserve"> (celkové priame výdavky)</t>
    </r>
  </si>
  <si>
    <r>
      <t xml:space="preserve">SPOLU PODPORNÉ AKTIVITY PROJEKTU </t>
    </r>
    <r>
      <rPr>
        <i/>
        <sz val="10"/>
        <rFont val="Arial"/>
        <family val="2"/>
        <charset val="238"/>
      </rPr>
      <t>(celkové nepriame výdavky)</t>
    </r>
  </si>
  <si>
    <r>
      <t xml:space="preserve">S P O L U </t>
    </r>
    <r>
      <rPr>
        <b/>
        <i/>
        <sz val="10"/>
        <rFont val="Arial"/>
        <family val="2"/>
        <charset val="238"/>
      </rPr>
      <t>(celkové výdavky projektu)</t>
    </r>
  </si>
  <si>
    <t xml:space="preserve">vložte názov hlavnej aktivity č. 2 </t>
  </si>
  <si>
    <t>z toho NFP                      (EUR)</t>
  </si>
  <si>
    <t xml:space="preserve">Jednotková cena </t>
  </si>
  <si>
    <t xml:space="preserve">Projektová dokumentácia </t>
  </si>
  <si>
    <t>Skupina výdavkov</t>
  </si>
  <si>
    <t>Celkom:</t>
  </si>
  <si>
    <t>Celkom s DPH:</t>
  </si>
  <si>
    <r>
      <t>Riadky vyplnené modrým písmom sú priklad, a sú zavzorcované pre účely príkladu, v ŽoNFP ich odstráňte</t>
    </r>
    <r>
      <rPr>
        <sz val="11"/>
        <color theme="1"/>
        <rFont val="Arial"/>
        <family val="2"/>
        <charset val="238"/>
      </rPr>
      <t xml:space="preserve"> (použitím funkcie Odstrániť riadok).</t>
    </r>
  </si>
  <si>
    <t>Výdavky celkovo bez DPH</t>
  </si>
  <si>
    <t>Oprávnené výdavky bez DPH</t>
  </si>
  <si>
    <t>Neoprávnené výdavky bez DPH</t>
  </si>
  <si>
    <t>Interné riadenie projektu - výška výdavku je obvyklá v danom odbore, čase a mieste, je primeraná úlohám a zodpovednostiam osôb zapojených do realizácie projektu, je stanovená v súlade s predchádzajúcou mzdovou politikou žiadateľa a s podmienkami oprávnenosti osobných výdavkov uvedených v Príručke pre žiadateľa IROP a vo  Výzve na predkladanie ŽoNFP.</t>
  </si>
  <si>
    <t xml:space="preserve">Podrobný rozpočet projektu pre projekt generujúci príjem </t>
  </si>
  <si>
    <t>Miera finančnej medzery (%)</t>
  </si>
  <si>
    <t>Oprávnené výdavky pre projekt generujúci príjem (EUR)</t>
  </si>
  <si>
    <t>Celkové oprávnené výdavky (EUR)</t>
  </si>
  <si>
    <t>Výdavky neoprávnené na financovanie nad rámec finančnej medzery (EUR)</t>
  </si>
  <si>
    <t>Iné neoprávnené výdavky (EUR)</t>
  </si>
  <si>
    <t>(9 = 8 x %FM)</t>
  </si>
  <si>
    <t>(10 = 9 x %NFP)</t>
  </si>
  <si>
    <t xml:space="preserve"> EU = 9 x %EÚ)</t>
  </si>
  <si>
    <t>ŠR = 9 x %ŠR</t>
  </si>
  <si>
    <t>VZ = 9 x %VZ</t>
  </si>
  <si>
    <t>(11 = 8 - 9)</t>
  </si>
  <si>
    <t xml:space="preserve">Platca DPH 12 = 6 - 8                                    Neplatca DPH 12 = 7-8          </t>
  </si>
  <si>
    <t>(13)</t>
  </si>
  <si>
    <t>(14)</t>
  </si>
  <si>
    <t>Hlavná aktivita projektu č. 1</t>
  </si>
  <si>
    <t>vložte názov hlavnej aktivity č. 1</t>
  </si>
  <si>
    <t>stavebné práce</t>
  </si>
  <si>
    <t>Hlavná aktivita projektu č. 2</t>
  </si>
  <si>
    <r>
      <t xml:space="preserve">vložte názov hlavnej aktivity č. 2 </t>
    </r>
    <r>
      <rPr>
        <i/>
        <sz val="12"/>
        <rFont val="Arial"/>
        <family val="2"/>
        <charset val="238"/>
      </rPr>
      <t>(ak projekt má len jednu hlavnú aktivitu, všetky riadky za hlavnú aktivitu č. 2 odstráňte)</t>
    </r>
  </si>
  <si>
    <r>
      <t>SPOLU HLAVNÉ AKTIVITY PROJEKTU</t>
    </r>
    <r>
      <rPr>
        <i/>
        <sz val="13"/>
        <rFont val="Arial"/>
        <family val="2"/>
        <charset val="238"/>
      </rPr>
      <t xml:space="preserve"> (celkové priame výdavky)</t>
    </r>
  </si>
  <si>
    <t>Hrubá mzda za mernú jednotku (EUR)</t>
  </si>
  <si>
    <t xml:space="preserve"> EU = 9 x 85%)</t>
  </si>
  <si>
    <t xml:space="preserve">(12)                 </t>
  </si>
  <si>
    <t>osobohodina</t>
  </si>
  <si>
    <r>
      <t xml:space="preserve">SPOLU PODPORNÉ AKTIVITY PROJEKTU </t>
    </r>
    <r>
      <rPr>
        <i/>
        <sz val="13"/>
        <rFont val="Arial"/>
        <family val="2"/>
        <charset val="238"/>
      </rPr>
      <t>(celkové nepriame výdavky)</t>
    </r>
  </si>
  <si>
    <r>
      <t xml:space="preserve">S P O L U </t>
    </r>
    <r>
      <rPr>
        <b/>
        <i/>
        <sz val="13"/>
        <rFont val="Arial"/>
        <family val="2"/>
        <charset val="238"/>
      </rPr>
      <t>(celkové výdavky projektu)</t>
    </r>
  </si>
  <si>
    <t>Všetky vyplnené hárky k podponej dokumentácii k oprávnenosit výdavkov je žiadateľ povinný predložiť písomne aj editovateľnou elektronickou formou (nie scan) prostredníctvom ITMS2014+</t>
  </si>
  <si>
    <t xml:space="preserve">Ja, nižšie podpísaný žiadateľ (štatutárny orgán žiadateľa) čestne vyhlasujem, že údaje uvedené v tomto rozpočte projektu, ako aj ostatnej podpornej dokumentácii k oprávnenosti výdavkov, ktorá je neoddeliteľnou prílohou rozpočtu projektu, sú správne, pravdivé, úplné a matematicky presné. Nárokované sumy zodpovedajú pravidlám stanoveným v  Príručke pre žiadateľa IROP a príslušnej Výzve na predkladanie ŽoNFP. 
</t>
  </si>
  <si>
    <r>
      <t xml:space="preserve"> - V stĺpci (2) Skupina výdavkov</t>
    </r>
    <r>
      <rPr>
        <sz val="11"/>
        <color theme="1"/>
        <rFont val="Arial"/>
        <family val="2"/>
        <charset val="238"/>
      </rPr>
      <t xml:space="preserve"> vyberajte len zo skupín výdavkov, ktoré sú relevantné pre príslušnú výzvu. Na úrovni ŽoNFP sa do stĺpca "Názov výdavku" uvádzajú súhrnné (agregované) položky, ktoré žiadateľ ďalej rozpíše v hárku c) Položkový rozpočet ŽoNFP. </t>
    </r>
  </si>
  <si>
    <r>
      <t xml:space="preserve"> - V prípade doplnenia ďalších výdavkov </t>
    </r>
    <r>
      <rPr>
        <sz val="11"/>
        <color theme="1"/>
        <rFont val="Arial"/>
        <family val="2"/>
        <charset val="238"/>
      </rPr>
      <t>vložte nový riadok a zadajte názov príslušného výdavku. Riadky je potrebné vkladať tak, aby celkový súčet zahŕňal aj novovložené riadky. Obdobne analogicky postupujte aj pri dopĺňaní tabuľky o nové aktivity projektu.</t>
    </r>
  </si>
  <si>
    <r>
      <t xml:space="preserve"> - V stĺpci (9) Celkové oprávnené výdavky (EUR)</t>
    </r>
    <r>
      <rPr>
        <sz val="11"/>
        <color theme="1"/>
        <rFont val="Arial"/>
        <family val="2"/>
        <charset val="238"/>
      </rPr>
      <t xml:space="preserve"> v prípade žiadateľa, ktorý je platcom DPH, je možné vložiť maximálne sumu zo stĺpca (6) Cena celkom (bez DPH); v prípade žiadateľa, ktorý nie je platcom DPH je možné vložiť maximálne sumu zo stĺpca (7) Cena celkom (s DPH).</t>
    </r>
  </si>
  <si>
    <r>
      <t xml:space="preserve"> - V stĺpci (13) </t>
    </r>
    <r>
      <rPr>
        <b/>
        <i/>
        <sz val="11"/>
        <color theme="1"/>
        <rFont val="Arial"/>
        <family val="2"/>
        <charset val="238"/>
      </rPr>
      <t>Spôsob stanovenia výšky výdavku</t>
    </r>
    <r>
      <rPr>
        <sz val="11"/>
        <color theme="1"/>
        <rFont val="Arial"/>
        <family val="2"/>
        <charset val="238"/>
      </rPr>
      <t xml:space="preserve"> vyberte z roletového menu príslušný spôsob stanovenia výšky výdavku. V prípade, ak ste výšku výdavku v rozpočte projektu stanovili spôsobom ktorý nie je preddefinovaný v roletovom menu, vyberte možnosť - </t>
    </r>
    <r>
      <rPr>
        <i/>
        <u/>
        <sz val="11"/>
        <color theme="1"/>
        <rFont val="Arial"/>
        <family val="2"/>
        <charset val="238"/>
      </rPr>
      <t>Spôsob stanovenia výšky výdavku je uvedený v poli "Vecný popis výdavku"</t>
    </r>
    <r>
      <rPr>
        <sz val="11"/>
        <color theme="1"/>
        <rFont val="Arial"/>
        <family val="2"/>
        <charset val="238"/>
      </rPr>
      <t xml:space="preserve"> a v poli "Vecný popis výdavku" špecifikujte spôsob, ktorým ste stanovili výšku príslušného výdavku v rozpočte projektu. </t>
    </r>
  </si>
  <si>
    <r>
      <t xml:space="preserve"> - V stĺpci (14) </t>
    </r>
    <r>
      <rPr>
        <b/>
        <i/>
        <sz val="11"/>
        <color theme="1"/>
        <rFont val="Arial"/>
        <family val="2"/>
        <charset val="238"/>
      </rPr>
      <t>Vecný popis výdavku v</t>
    </r>
    <r>
      <rPr>
        <sz val="11"/>
        <color theme="1"/>
        <rFont val="Arial"/>
        <family val="2"/>
        <charset val="238"/>
      </rPr>
      <t xml:space="preserve"> rámci vecného popisu výdavkov špecifikujte jednotlivé výdavky z hľadiska ich predmetu, resp. rozsahu, prípadne nevyhnutnosti. V prípade, ak výdavok pozostáva z viacerých položiek, je potrebné tieto položky v rámci vecného popisu výdavku bližšie špecifikovať.  V prípade neoprávnených výdavkov špecifikujte ich rozsah, cenu a dôvod zaradenia medzi neoprávnené výdavky.</t>
    </r>
  </si>
  <si>
    <r>
      <t xml:space="preserve"> - v prípade, ak sa na danú skupinu výdavkov</t>
    </r>
    <r>
      <rPr>
        <sz val="11"/>
        <color theme="1"/>
        <rFont val="Arial"/>
        <family val="2"/>
        <charset val="238"/>
      </rPr>
      <t xml:space="preserve"> vzťahuje viac samostatných položiek (napr. v rámci skupiny výdavkov "021-Stavby" sa budú realizovať stavebné práce, stavebný dozor a projektová dokumentácia), uveďte každú položku v samostatnom riadku.  </t>
    </r>
  </si>
  <si>
    <r>
      <t xml:space="preserve"> - Výška oprávnených  výdavkov jednotlivých aktivít projektu nesmie prekročiť finančné a percentuálne limity</t>
    </r>
    <r>
      <rPr>
        <sz val="11"/>
        <color theme="1"/>
        <rFont val="Arial"/>
        <family val="2"/>
        <charset val="238"/>
      </rPr>
      <t xml:space="preserve"> uvedené v príslušnej Výzve na predkladanie ŽoNFP.</t>
    </r>
  </si>
  <si>
    <r>
      <t xml:space="preserve"> - V prípade mzdových výdavkov sa v stĺpci (5) uvádza odhadované % pracovného času  z príslušnej mernej jednotky, ktoré zamestnanec odpracuje na danej pozícii počas celej doby realizácie aktivít projektu. </t>
    </r>
    <r>
      <rPr>
        <sz val="11"/>
        <color theme="1"/>
        <rFont val="Arial"/>
        <family val="2"/>
        <charset val="238"/>
      </rPr>
      <t>Žiadateľ je povinný v stĺpci (13) uviesť vecný popis výdavku a spôsob stanovenia hodnoty výdavku. Skutočné hodnoty odpracovaného času pre účely projektu bude prijímateľ uvádzať v pracovných výkazoch. RO/SO uhradí prijímateľovi  NFP zodpovedajúci oprávnenej hodnote odpracovanému času, a to maximálne do výšky NFP uvedeného v rozpočte projektu pri dodržaní limitov oprávnenosti mzdových výdavkov uvedených v príslušnej Výzve na predkladanie ŽoNFP.</t>
    </r>
  </si>
  <si>
    <r>
      <t xml:space="preserve"> - 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 Obdobne analogicky postupujte aj pri dopĺňaní tabuľky o nové aktivity projektu.</t>
    </r>
  </si>
  <si>
    <r>
      <t xml:space="preserve"> - Výška oprávnených výdavkov jednotlivých aktivít projektu </t>
    </r>
    <r>
      <rPr>
        <b/>
        <sz val="11"/>
        <color theme="1"/>
        <rFont val="Arial"/>
        <family val="2"/>
        <charset val="238"/>
      </rPr>
      <t>nesmie prekročiť finančné a percentuálne limity</t>
    </r>
    <r>
      <rPr>
        <sz val="11"/>
        <color theme="1"/>
        <rFont val="Arial"/>
        <family val="2"/>
        <charset val="238"/>
      </rPr>
      <t xml:space="preserve"> uvedené v príslušnej Výzve na predkladanie ŽoNFP.</t>
    </r>
  </si>
  <si>
    <r>
      <t xml:space="preserve"> - V stĺpci (2)</t>
    </r>
    <r>
      <rPr>
        <b/>
        <sz val="11"/>
        <color theme="1"/>
        <rFont val="Arial"/>
        <family val="2"/>
        <charset val="238"/>
      </rPr>
      <t xml:space="preserve"> Skupina výdavkov</t>
    </r>
    <r>
      <rPr>
        <sz val="11"/>
        <color theme="1"/>
        <rFont val="Arial"/>
        <family val="2"/>
        <charset val="238"/>
      </rPr>
      <t xml:space="preserve"> žiadateľ vyberajte len zo skupín výdavkov, ktoré sú relevantné pre príslušnú výzvu. Na úrovni PZ  sa do stĺpca "Názov výdavku" v závislosti od spracovaného stupňa projektovej dokumentácie uvádzajú súhrnné (agregované) položky (napr. stavebné objekty, profesie a pod.). Na úrovni ŽoNFP sa do stĺpca "Názov výdavku" uvádzajú súhrnné (agregované) položky, ktoré žiadateľ ďalej rozpíše v hárku c) Položkový rozpočet ŽoNFP. </t>
    </r>
  </si>
  <si>
    <r>
      <t xml:space="preserve"> - V prípade mzdových výdavkov sa v stĺpci (5) uvádza </t>
    </r>
    <r>
      <rPr>
        <b/>
        <sz val="11"/>
        <color theme="1"/>
        <rFont val="Arial"/>
        <family val="2"/>
        <charset val="238"/>
      </rPr>
      <t xml:space="preserve">odhadované % pracovného času  z príslušnej mernej jednotky, ktoré zamestnanec odpracuje na danej pozícii počas celej doby realizácie aktivít projektu. </t>
    </r>
    <r>
      <rPr>
        <sz val="11"/>
        <color theme="1"/>
        <rFont val="Arial"/>
        <family val="2"/>
        <charset val="238"/>
      </rPr>
      <t>Žiadateľ je povinný v stĺpci (11) uviesť vecný popis výdavku a spôsob stanovenia hodnoty výdavku. Skutočné hodnoty odpracovaného času pre účely projektu bude prijímateľ uvádzať v pracovných výkazoch. RO/SO uhradí prijímateľovi  NFP zodpovedajúci oprávnenej hodnote odpracovanému času, a to maximálne do výšky NFP uvedeného v rozpočte projektu pri dodržaní limitov oprávnenosti mzdových výdavkov uvedených v príslušnej Výzve na predkladanie ŽoNFP.</t>
    </r>
  </si>
  <si>
    <r>
      <t xml:space="preserve"> - Dbajte na súlad údajov uvedených v Rzpočte projektu s údajmi uvedenými vo formulári PZ / ŽoNFP, ako aj v ďalších prílohách PZ / ŽoNFP.                                                                                                                                                                                                   V prípade, ak bola výška výdavku stanovená</t>
    </r>
    <r>
      <rPr>
        <b/>
        <sz val="11"/>
        <rFont val="Arial"/>
        <family val="2"/>
        <charset val="238"/>
      </rPr>
      <t xml:space="preserve"> </t>
    </r>
    <r>
      <rPr>
        <b/>
        <u/>
        <sz val="11"/>
        <rFont val="Arial"/>
        <family val="2"/>
        <charset val="238"/>
      </rPr>
      <t>na základe znaleckého alebo odborného posudku</t>
    </r>
    <r>
      <rPr>
        <sz val="11"/>
        <rFont val="Arial"/>
        <family val="2"/>
        <charset val="238"/>
      </rPr>
      <t>, žiadateľ nepredkladá ako súčasť PZ/ ŽoNFP znalecký alebo odborný posudok ani iné doklady súvisiace s predmetným výdavkom (napr. kúpnu zmluvu). Žiadateľ je povinný uchovávať znalecký alebo odborný posudok a súvisiace doklady u seba a v prípade požiadavky RO/SO je povinný kedykoľvek v priebehu schvaľovacieho procesu alebo implementácie projektu, najneskôr v rámci príslušnej ŽoP, predložiť všetky doklady, na základe ktorých bola stanovená výška príslušného výdavku .  V prípade nákupu nehnuteľností je potrebné vyplniť aj hárok d) Pozemky.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 prípade, ak bola výška výdavku stanovená</t>
    </r>
    <r>
      <rPr>
        <u/>
        <sz val="11"/>
        <rFont val="Arial"/>
        <family val="2"/>
        <charset val="238"/>
      </rPr>
      <t xml:space="preserve"> </t>
    </r>
    <r>
      <rPr>
        <b/>
        <u/>
        <sz val="11"/>
        <rFont val="Arial"/>
        <family val="2"/>
        <charset val="238"/>
      </rPr>
      <t>na základe uzavretej zmluvy s úspešným uchádzačom</t>
    </r>
    <r>
      <rPr>
        <sz val="11"/>
        <rFont val="Arial"/>
        <family val="2"/>
        <charset val="238"/>
      </rPr>
      <t xml:space="preserve"> ako výsledkom vykonaného verejného obstarávania, </t>
    </r>
    <r>
      <rPr>
        <u/>
        <sz val="11"/>
        <rFont val="Arial"/>
        <family val="2"/>
        <charset val="238"/>
      </rPr>
      <t>žiadateľ predkladá ako súčasť PZ/ ŽoNFP iba zmluvu s úspešným uchádzačom vrátane dodatkov k zmluve</t>
    </r>
    <r>
      <rPr>
        <sz val="11"/>
        <rFont val="Arial"/>
        <family val="2"/>
        <charset val="238"/>
      </rPr>
      <t xml:space="preserve"> (nepredkladá komplet dokumentáciu k VO). Žiadateľ je povinný uchovávať kompletnú dokumentáciu k verejnému obstarávaniu, vrátane zmluvy s úspešným uchádzačom u seba a v prípade požiadavky RO/SO je povinný kedykoľvek v priebehu schvaľovacieho procesu alebo implementácie projektu, najneskôr v rámci príslušnej žiadosti o platbu, predložiť relevantnú dokumentáciu, na základe ktorej bola stanovená výška príslušného výdavku.                                                                                                                                                                                 V prípade, ak bola výška výdavku stanovená na základe </t>
    </r>
    <r>
      <rPr>
        <b/>
        <u/>
        <sz val="11"/>
        <rFont val="Arial"/>
        <family val="2"/>
        <charset val="238"/>
      </rPr>
      <t>prieskumu trhu,</t>
    </r>
    <r>
      <rPr>
        <b/>
        <sz val="11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 xml:space="preserve">žiadateľ predkladá ako súčasť PZ / ŽoNFP iba doklad o vykonanom prieskume trhu (príloha č. 3.e.1 k Príručke pre žiadadateľa IROP (nepredkladá komplet dokumentáciu k prieskumu trhu). Žiadateľ je povinný uchovávať kompletnú dokumentáciu k prieskumu trhu u seba a v prípade požiadavky RO/SO je povinný kedykoľvek v priebehu schvaľovacieho procesu alebo implementácie projektu predložiť relevantnú dokumentáciu, na základe ktorej bola stanovená výška príslušného výdavku.Uvedené platí aj v prípade, ak bola výška výdavku stanovená na základe Záznamu z prieskumu trhu pred vyhlásením VO.
V prípade, ak sa preukáže, že žiadateľ uviedol v rozpočte projektu sumu, ktorá nie je podložená relevantnou dokumentáciou, RO/SO je v závislosti od identifikovaných nedostatkov oprávnený znížiť výšku zodpovedajúcich výdavkov, uznať výdavok v plnej výške ako neoprávnený alebo vyvodiť iné právne následky v konaní o žiadosti o NFP, resp. v súlade s podmienkami upravenými v zmluve o poskytnutí NFP; uvedené nemá vplyv na postup RO/SO pri identifikácii nedostatkov vo verejnom obstarávaní, ktorého výsledkom bola zmluva s úspešným uchádzačom a na základe ktorej bola stanovená výška príslušného výdavku v rozpočte. </t>
    </r>
  </si>
  <si>
    <r>
      <t xml:space="preserve"> - Dbajte na súlad údajov uvedených v Rozpočte projektu s údajmi uvedenými vo formulári ŽoNFP, ako aj v ďalších prílohách ŽoNFP.                                                                                                                                                                                                   V prípade, ak bola výška výdavku stanovená</t>
    </r>
    <r>
      <rPr>
        <b/>
        <sz val="11"/>
        <rFont val="Arial"/>
        <family val="2"/>
        <charset val="238"/>
      </rPr>
      <t xml:space="preserve"> </t>
    </r>
    <r>
      <rPr>
        <b/>
        <u/>
        <sz val="11"/>
        <rFont val="Arial"/>
        <family val="2"/>
        <charset val="238"/>
      </rPr>
      <t>na základe znaleckého alebo odborného posudku</t>
    </r>
    <r>
      <rPr>
        <sz val="11"/>
        <rFont val="Arial"/>
        <family val="2"/>
        <charset val="238"/>
      </rPr>
      <t>, žiadateľ nepredkladá ako súčasť ŽoNFP znalecký alebo odborný posudok ani iné doklady súvisiace s predmetným výdavkom (napr. kúpnu zmluvu). Žiadateľ je povinný uchovávať znalecký alebo odborný posudok a súvisiace doklady u seba a v prípade požiadavky RO/SO je povinný kedykoľvek v priebehu schvaľovacieho procesu alebo implementácie projektu, najneskôr v rámci príslušnej ŽoP, predložiť všetky doklady, na základe ktorých bola stanovená výška príslušného výdavku.     V prípade nákupu nehnuteľností je potrebné vyplniť aj hárok d) Pozemky.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 prípade, ak bola výška výdavku stanovená</t>
    </r>
    <r>
      <rPr>
        <u/>
        <sz val="11"/>
        <rFont val="Arial"/>
        <family val="2"/>
        <charset val="238"/>
      </rPr>
      <t xml:space="preserve"> </t>
    </r>
    <r>
      <rPr>
        <b/>
        <u/>
        <sz val="11"/>
        <rFont val="Arial"/>
        <family val="2"/>
        <charset val="238"/>
      </rPr>
      <t>na základe uzavretej zmluvy s úspešným uchádzačom</t>
    </r>
    <r>
      <rPr>
        <sz val="11"/>
        <rFont val="Arial"/>
        <family val="2"/>
        <charset val="238"/>
      </rPr>
      <t xml:space="preserve"> ako výsledkom vykonaného verejného obstarávania, </t>
    </r>
    <r>
      <rPr>
        <u/>
        <sz val="11"/>
        <rFont val="Arial"/>
        <family val="2"/>
        <charset val="238"/>
      </rPr>
      <t>žiadateľ predkladá ako súčasť ŽoNFP iba zmluvu s úspešným uchádzačom vrátane dodatkov k zmluve</t>
    </r>
    <r>
      <rPr>
        <sz val="11"/>
        <rFont val="Arial"/>
        <family val="2"/>
        <charset val="238"/>
      </rPr>
      <t xml:space="preserve"> (nepredkladá komplet dokumentáciu k VO). Žiadateľ je povinný uchovávať kompletnú dokumentáciu k verejnému obstarávaniu, vrátane zmluvy s úspešným uchádzačom u seba a v prípade požiadavky RO/SO je povinný kedykoľvek v priebehu schvaľovacieho procesu alebo implementácie projektu, najneskôr v rámci príslušnej žiadosti o platbu, predložiť relevantnú dokumentáciu, na základe ktorej bola stanovená výška príslušného výdavku.                                                                                                                                                                                 V prípade, ak bola výška výdavku stanovená na základe </t>
    </r>
    <r>
      <rPr>
        <b/>
        <u/>
        <sz val="11"/>
        <rFont val="Arial"/>
        <family val="2"/>
        <charset val="238"/>
      </rPr>
      <t>prieskumu trhu,</t>
    </r>
    <r>
      <rPr>
        <b/>
        <sz val="11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 xml:space="preserve">žiadateľ predkladá ako súčasť PZ / ŽoNFP iba doklad o vykonanom prieskume trhu (príloha č. 3.e.1 k Príručke pre žiadadateľa IROP (nepredkladá komplet dokumentáciu k prieskumu trhu). Žiadateľ je povinný uchovávať kompletnú dokumentáciu k prieskumu trhu u seba a v prípade požiadavky RO/SO je povinný kedykoľvek v priebehu schvaľovacieho procesu alebo implementácie projektu predložiť relevantnú dokumentáciu, na základe ktorej bola stanovená výška príslušného výdavku.Uvedené platí aj v prípade, ak bola výška výdavku stanovená na základe Záznamu z prieskumu trhu pred vyhlásením VO.
V prípade, ak sa preukáže, že žiadateľ uviedol v rozpočte projektu sumu, ktorá nie je podložená relevantnou dokumentáciou, RO/SO je v závislosti od identifikovaných nedostatkov oprávnený znížiť výšku zodpovedajúcich výdavkov, uznať výdavok v plnej výške ako neoprávnený alebo vyvodiť iné právne následky v konaní o žiadosti o NFP, resp. v súlade s podmienkami upravenými v zmluve o poskytnutí NFP; uvedené nemá vplyv na postup RO/SO pri identifikácii nedostatkov vo verejnom obstarávaní, ktorého výsledkom bola zmluva s úspešným uchádzačom a na základe ktorej bola stanovená výška príslušného výdavku v rozpočte. </t>
    </r>
  </si>
  <si>
    <t>Číslo kúpnej zmluvy, dátum platnosti a účinnosti zmluvy</t>
  </si>
  <si>
    <t>Číslo znaleckého posudku, dátum vyhotovenia a meno znalca</t>
  </si>
  <si>
    <t>Cena pozemkov/stavieb na základe kúpnej zmluvy  (v EUR)</t>
  </si>
  <si>
    <t>Cena pozemkov/stavieb na základe znaleckého posudku (v EUR)</t>
  </si>
  <si>
    <t xml:space="preserve">Číslo parcely, LV podľa znaleckého posudku /  kúpnej zmluvy </t>
  </si>
  <si>
    <t xml:space="preserve">Celková cena pozemkov/stavieb </t>
  </si>
  <si>
    <t>Žiadatel môže po dohode s RO/SO predložiť aj iný formát podrobného položkového rozpočtu projektu. Minimálny rozsah položkového rozpočtu musí zostať zachovaný.</t>
  </si>
  <si>
    <t>Pozn.: Neoprávnený výdavok 600,- EUR je z dôvodu prekročenia limitu výdavkov na stavebný dozor.</t>
  </si>
  <si>
    <t xml:space="preserve">Stavebné práce </t>
  </si>
  <si>
    <t xml:space="preserve">Názov výdavku sa v tomto hárku pre ŽoNFP pre projekt generujúci príjem uvádzajú v agregovaných logicky súvisiacich položkách (napr. stavebné práce, stavebný dozor) patriacich do príslušnej skupiny výdavkov. V ŽoNFP žiadateľ predkladá aj hárok c) Položkový rozpočet ŽoNFP, v ktorom agregované položky rozpíše na jednotlivé podpoložky. </t>
  </si>
  <si>
    <t>Rozpočet projektu pre projekty generujúce príjmy sa vypracováva, ak žiadateľ má povinnosť vypracovať CBA, alebo finančnú analýzu pred predložením ŽoNFP a z výsledkov CBA alebo FA vyplýva generovanie priímov</t>
  </si>
  <si>
    <t>Všetky vyplnené hárky k podpornej dokumentácii k oprávnenosti výdavkov je žiadateľ povinný predložiť aj editovateľnou elektronickou formou (nie scan) prostredníctvom ITMS2014+, resp. v prípade projektových zámerov na elektronickom nosiči.</t>
  </si>
  <si>
    <t>Rozpočet stavby vypracovaný a overený autorizovanou osobou</t>
  </si>
  <si>
    <r>
      <rPr>
        <sz val="11"/>
        <color theme="1"/>
        <rFont val="Arial"/>
        <family val="2"/>
        <charset val="238"/>
      </rPr>
      <t xml:space="preserve">Názov výdavku sa v tomto hárku pre PZ a ŽoNFP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projektová dokumentácia, stavebné práce, stavebný dozor, materiálnotechnické vybavenie) patriacich do príslušnej skupiny výdavkov. V prípade PZ nie je potrebné vypĺňať stĺpec "Spôsob stanovenia výšky výdavku". Vzhľadom na to, že predkladateľ PZ neprikladá k PZ Položkový rozpočet podľa hárku c), je povinný v časti  "Vecný popis výdavku" opísať a zdôvodniť jednotlivé výdavky tak, aby bolo možné posúdiť vecnú oprávnenosť výdavkov. V prípade ŽoNFP žiadateľ predkladá aj hárok c) Položkový rozpočet ŽoNFP, v ktorom agregované položky rozpíše na jednotlivé podpoložky v súlade s výkazom výmer (ak relevantné).  RO/SO je oprávnený vyžadovať doplňujúce údaje k rozpočtu projektu.</t>
    </r>
  </si>
  <si>
    <t>Platca DPH
(neoprávnená DPH)</t>
  </si>
  <si>
    <t xml:space="preserve">Platca DPH   (neoprávnená DPH)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</si>
</sst>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€-1]"/>
    <numFmt numFmtId="165" formatCode="#,##0.000"/>
    <numFmt numFmtId="166" formatCode="#,##0.00000"/>
  </numFmts>
  <fonts count="7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6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i/>
      <u/>
      <sz val="11"/>
      <color theme="1"/>
      <name val="Arial"/>
      <family val="2"/>
      <charset val="238"/>
    </font>
    <font>
      <b/>
      <u/>
      <sz val="1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trike/>
      <sz val="10"/>
      <color theme="1"/>
      <name val="Arial"/>
      <family val="2"/>
      <charset val="238"/>
    </font>
    <font>
      <strike/>
      <sz val="10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11"/>
      <name val="Arial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indexed="9"/>
      <name val="Arial CE"/>
      <charset val="238"/>
    </font>
    <font>
      <b/>
      <sz val="10"/>
      <color indexed="10"/>
      <name val="Arial CE"/>
      <family val="2"/>
      <charset val="238"/>
    </font>
    <font>
      <sz val="10"/>
      <name val="Arial CE"/>
      <charset val="238"/>
    </font>
    <font>
      <b/>
      <i/>
      <sz val="10"/>
      <name val="Arial CE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color rgb="FF0000FF"/>
      <name val="Arial"/>
      <family val="2"/>
      <charset val="238"/>
    </font>
    <font>
      <sz val="10"/>
      <color rgb="FF0000FF"/>
      <name val="Arial"/>
      <family val="2"/>
      <charset val="238"/>
    </font>
    <font>
      <b/>
      <sz val="10"/>
      <color rgb="FF0000FF"/>
      <name val="Arial"/>
      <family val="2"/>
      <charset val="238"/>
    </font>
    <font>
      <i/>
      <sz val="10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FF0000"/>
      <name val="Arial CE"/>
      <charset val="238"/>
    </font>
    <font>
      <sz val="10"/>
      <color rgb="FF0000FF"/>
      <name val="Arial CE"/>
      <charset val="238"/>
    </font>
    <font>
      <b/>
      <sz val="11"/>
      <color rgb="FFFF0000"/>
      <name val="Calibri"/>
      <family val="2"/>
      <charset val="238"/>
      <scheme val="minor"/>
    </font>
    <font>
      <b/>
      <sz val="12"/>
      <color rgb="FFFF0000"/>
      <name val="Arial"/>
      <family val="2"/>
      <charset val="238"/>
    </font>
    <font>
      <i/>
      <sz val="12"/>
      <name val="Calibri"/>
      <family val="2"/>
      <charset val="238"/>
      <scheme val="minor"/>
    </font>
    <font>
      <b/>
      <sz val="11"/>
      <color rgb="FFFF0000"/>
      <name val="Arial"/>
      <family val="2"/>
      <charset val="238"/>
    </font>
    <font>
      <sz val="12"/>
      <color rgb="FF0000FF"/>
      <name val="Arial"/>
      <family val="2"/>
      <charset val="238"/>
    </font>
    <font>
      <b/>
      <sz val="12"/>
      <color rgb="FF0000FF"/>
      <name val="Arial"/>
      <family val="2"/>
      <charset val="238"/>
    </font>
    <font>
      <sz val="12"/>
      <color rgb="FFFF0000"/>
      <name val="Arial"/>
      <family val="2"/>
      <charset val="238"/>
    </font>
    <font>
      <i/>
      <sz val="12"/>
      <color theme="1"/>
      <name val="Arial"/>
      <family val="2"/>
      <charset val="238"/>
    </font>
    <font>
      <b/>
      <sz val="13"/>
      <name val="Arial"/>
      <family val="2"/>
      <charset val="238"/>
    </font>
    <font>
      <b/>
      <sz val="13"/>
      <color rgb="FFFF0000"/>
      <name val="Arial"/>
      <family val="2"/>
      <charset val="238"/>
    </font>
    <font>
      <sz val="13"/>
      <name val="Arial"/>
      <family val="2"/>
      <charset val="238"/>
    </font>
    <font>
      <i/>
      <sz val="12"/>
      <name val="Arial"/>
      <family val="2"/>
      <charset val="238"/>
    </font>
    <font>
      <i/>
      <sz val="13"/>
      <name val="Arial"/>
      <family val="2"/>
      <charset val="238"/>
    </font>
    <font>
      <sz val="13"/>
      <color rgb="FFFF0000"/>
      <name val="Arial"/>
      <family val="2"/>
      <charset val="238"/>
    </font>
    <font>
      <b/>
      <i/>
      <sz val="13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u/>
      <sz val="9"/>
      <color indexed="81"/>
      <name val="Tahoma"/>
      <family val="2"/>
      <charset val="238"/>
    </font>
    <font>
      <sz val="11"/>
      <color rgb="FF0000FF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37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Border="1" applyAlignment="1" applyProtection="1"/>
    <xf numFmtId="0" fontId="8" fillId="0" borderId="0" xfId="0" applyFont="1" applyAlignment="1" applyProtection="1">
      <alignment horizontal="left"/>
    </xf>
    <xf numFmtId="0" fontId="2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14" fillId="0" borderId="0" xfId="0" applyFont="1"/>
    <xf numFmtId="0" fontId="14" fillId="0" borderId="0" xfId="0" applyFont="1" applyProtection="1"/>
    <xf numFmtId="0" fontId="14" fillId="0" borderId="0" xfId="0" applyFont="1" applyProtection="1">
      <protection locked="0"/>
    </xf>
    <xf numFmtId="0" fontId="14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/>
    <xf numFmtId="0" fontId="16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2" fillId="5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0" xfId="0" applyFont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6" borderId="0" xfId="0" applyFont="1" applyFill="1" applyBorder="1" applyAlignment="1">
      <alignment horizontal="justify" vertical="center" wrapText="1"/>
    </xf>
    <xf numFmtId="4" fontId="0" fillId="0" borderId="0" xfId="0" applyNumberFormat="1" applyProtection="1">
      <protection locked="0"/>
    </xf>
    <xf numFmtId="49" fontId="14" fillId="0" borderId="0" xfId="0" applyNumberFormat="1" applyFont="1" applyProtection="1"/>
    <xf numFmtId="49" fontId="14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10" fontId="2" fillId="0" borderId="0" xfId="0" applyNumberFormat="1" applyFont="1" applyAlignment="1">
      <alignment horizontal="center" vertical="center"/>
    </xf>
    <xf numFmtId="0" fontId="20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0" fillId="0" borderId="9" xfId="0" applyFont="1" applyBorder="1" applyProtection="1">
      <protection locked="0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Alignment="1">
      <alignment wrapText="1"/>
    </xf>
    <xf numFmtId="0" fontId="24" fillId="0" borderId="0" xfId="0" applyFont="1" applyProtection="1"/>
    <xf numFmtId="0" fontId="24" fillId="0" borderId="0" xfId="0" applyFont="1" applyProtection="1">
      <protection locked="0"/>
    </xf>
    <xf numFmtId="0" fontId="25" fillId="0" borderId="0" xfId="0" applyFont="1" applyProtection="1"/>
    <xf numFmtId="0" fontId="25" fillId="0" borderId="0" xfId="0" applyFont="1" applyProtection="1">
      <protection locked="0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wrapText="1"/>
      <protection locked="0"/>
    </xf>
    <xf numFmtId="4" fontId="21" fillId="0" borderId="0" xfId="0" applyNumberFormat="1" applyFont="1" applyAlignment="1" applyProtection="1">
      <alignment horizontal="center" vertical="center"/>
      <protection locked="0"/>
    </xf>
    <xf numFmtId="49" fontId="26" fillId="3" borderId="14" xfId="0" applyNumberFormat="1" applyFont="1" applyFill="1" applyBorder="1" applyAlignment="1" applyProtection="1">
      <alignment horizontal="center" vertical="center" wrapText="1"/>
    </xf>
    <xf numFmtId="49" fontId="26" fillId="3" borderId="15" xfId="0" applyNumberFormat="1" applyFont="1" applyFill="1" applyBorder="1" applyAlignment="1" applyProtection="1">
      <alignment horizontal="center" vertical="center" wrapText="1"/>
    </xf>
    <xf numFmtId="49" fontId="26" fillId="3" borderId="16" xfId="0" applyNumberFormat="1" applyFont="1" applyFill="1" applyBorder="1" applyAlignment="1" applyProtection="1">
      <alignment horizontal="center" vertical="center" wrapText="1"/>
    </xf>
    <xf numFmtId="49" fontId="26" fillId="3" borderId="1" xfId="0" applyNumberFormat="1" applyFont="1" applyFill="1" applyBorder="1" applyAlignment="1" applyProtection="1">
      <alignment horizontal="center" vertical="center" wrapText="1"/>
    </xf>
    <xf numFmtId="49" fontId="26" fillId="3" borderId="17" xfId="0" applyNumberFormat="1" applyFont="1" applyFill="1" applyBorder="1" applyAlignment="1" applyProtection="1">
      <alignment horizontal="center" vertical="center" wrapText="1"/>
    </xf>
    <xf numFmtId="49" fontId="26" fillId="3" borderId="18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Protection="1"/>
    <xf numFmtId="0" fontId="0" fillId="0" borderId="0" xfId="0" applyFont="1" applyProtection="1">
      <protection locked="0"/>
    </xf>
    <xf numFmtId="10" fontId="3" fillId="0" borderId="28" xfId="0" applyNumberFormat="1" applyFont="1" applyBorder="1" applyAlignment="1" applyProtection="1">
      <alignment horizontal="center" vertical="center"/>
      <protection locked="0"/>
    </xf>
    <xf numFmtId="49" fontId="2" fillId="6" borderId="0" xfId="0" applyNumberFormat="1" applyFont="1" applyFill="1" applyBorder="1" applyAlignment="1">
      <alignment vertical="center" wrapText="1"/>
    </xf>
    <xf numFmtId="49" fontId="2" fillId="6" borderId="0" xfId="0" applyNumberFormat="1" applyFont="1" applyFill="1" applyBorder="1" applyAlignment="1">
      <alignment horizontal="justify" vertical="center" wrapText="1"/>
    </xf>
    <xf numFmtId="0" fontId="2" fillId="0" borderId="0" xfId="0" applyFont="1" applyBorder="1" applyAlignment="1" applyProtection="1">
      <alignment vertical="center" wrapText="1"/>
    </xf>
    <xf numFmtId="0" fontId="0" fillId="0" borderId="28" xfId="0" applyFont="1" applyBorder="1" applyProtection="1">
      <protection locked="0"/>
    </xf>
    <xf numFmtId="49" fontId="23" fillId="3" borderId="15" xfId="0" applyNumberFormat="1" applyFont="1" applyFill="1" applyBorder="1" applyAlignment="1" applyProtection="1">
      <alignment horizontal="center" vertical="center" wrapText="1"/>
    </xf>
    <xf numFmtId="0" fontId="18" fillId="3" borderId="39" xfId="0" applyFont="1" applyFill="1" applyBorder="1" applyAlignment="1" applyProtection="1">
      <alignment horizontal="left" vertical="center" wrapText="1"/>
    </xf>
    <xf numFmtId="49" fontId="26" fillId="3" borderId="34" xfId="0" applyNumberFormat="1" applyFont="1" applyFill="1" applyBorder="1" applyAlignment="1" applyProtection="1">
      <alignment horizontal="center" vertical="center" wrapText="1"/>
    </xf>
    <xf numFmtId="0" fontId="19" fillId="3" borderId="32" xfId="0" applyFont="1" applyFill="1" applyBorder="1" applyAlignment="1" applyProtection="1">
      <alignment horizontal="left" vertical="center"/>
    </xf>
    <xf numFmtId="10" fontId="3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left"/>
    </xf>
    <xf numFmtId="0" fontId="19" fillId="3" borderId="11" xfId="0" applyFont="1" applyFill="1" applyBorder="1" applyAlignment="1" applyProtection="1">
      <alignment horizontal="left" vertical="center"/>
    </xf>
    <xf numFmtId="0" fontId="19" fillId="3" borderId="17" xfId="0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left" wrapText="1"/>
    </xf>
    <xf numFmtId="0" fontId="23" fillId="0" borderId="0" xfId="0" applyFont="1" applyAlignment="1" applyProtection="1">
      <alignment horizontal="center" vertical="center"/>
    </xf>
    <xf numFmtId="0" fontId="0" fillId="0" borderId="0" xfId="0" applyBorder="1" applyProtection="1">
      <protection locked="0"/>
    </xf>
    <xf numFmtId="0" fontId="27" fillId="0" borderId="0" xfId="0" applyFont="1" applyBorder="1" applyAlignment="1" applyProtection="1">
      <alignment wrapText="1"/>
    </xf>
    <xf numFmtId="0" fontId="27" fillId="0" borderId="0" xfId="0" applyFont="1" applyBorder="1" applyAlignment="1" applyProtection="1">
      <alignment horizontal="left" vertical="center" wrapText="1"/>
    </xf>
    <xf numFmtId="10" fontId="23" fillId="0" borderId="0" xfId="0" applyNumberFormat="1" applyFont="1" applyAlignment="1" applyProtection="1">
      <alignment horizontal="center" vertical="center"/>
    </xf>
    <xf numFmtId="0" fontId="23" fillId="0" borderId="0" xfId="0" applyFont="1" applyAlignment="1" applyProtection="1">
      <alignment horizontal="center"/>
    </xf>
    <xf numFmtId="10" fontId="14" fillId="0" borderId="0" xfId="0" applyNumberFormat="1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10" fontId="14" fillId="0" borderId="0" xfId="0" applyNumberFormat="1" applyFont="1" applyAlignment="1" applyProtection="1">
      <alignment horizontal="center" vertical="center"/>
      <protection locked="0"/>
    </xf>
    <xf numFmtId="0" fontId="19" fillId="3" borderId="43" xfId="0" applyFont="1" applyFill="1" applyBorder="1" applyAlignment="1" applyProtection="1">
      <alignment horizontal="left" vertical="center"/>
    </xf>
    <xf numFmtId="0" fontId="18" fillId="3" borderId="45" xfId="0" applyFont="1" applyFill="1" applyBorder="1" applyAlignment="1" applyProtection="1">
      <alignment horizontal="left" vertical="center" wrapText="1"/>
    </xf>
    <xf numFmtId="14" fontId="2" fillId="0" borderId="0" xfId="0" applyNumberFormat="1" applyFont="1" applyBorder="1" applyAlignment="1">
      <alignment vertical="center" wrapText="1"/>
    </xf>
    <xf numFmtId="0" fontId="28" fillId="2" borderId="0" xfId="0" applyFont="1" applyFill="1" applyAlignment="1" applyProtection="1">
      <alignment horizontal="left" vertical="center" wrapText="1"/>
    </xf>
    <xf numFmtId="0" fontId="26" fillId="7" borderId="0" xfId="0" applyFont="1" applyFill="1" applyAlignment="1" applyProtection="1">
      <alignment horizontal="left" vertical="center" wrapText="1"/>
    </xf>
    <xf numFmtId="0" fontId="21" fillId="0" borderId="0" xfId="0" applyFont="1"/>
    <xf numFmtId="0" fontId="29" fillId="6" borderId="11" xfId="0" applyFont="1" applyFill="1" applyBorder="1" applyAlignment="1">
      <alignment horizontal="center" vertical="center" wrapText="1"/>
    </xf>
    <xf numFmtId="0" fontId="29" fillId="6" borderId="12" xfId="0" applyFont="1" applyFill="1" applyBorder="1" applyAlignment="1">
      <alignment horizontal="center" vertical="center" wrapText="1"/>
    </xf>
    <xf numFmtId="0" fontId="29" fillId="6" borderId="13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/>
    </xf>
    <xf numFmtId="0" fontId="22" fillId="0" borderId="1" xfId="0" applyFont="1" applyBorder="1"/>
    <xf numFmtId="165" fontId="21" fillId="0" borderId="18" xfId="0" applyNumberFormat="1" applyFont="1" applyFill="1" applyBorder="1"/>
    <xf numFmtId="0" fontId="21" fillId="0" borderId="14" xfId="0" applyFont="1" applyFill="1" applyBorder="1" applyAlignment="1">
      <alignment horizontal="center" vertical="center"/>
    </xf>
    <xf numFmtId="0" fontId="22" fillId="0" borderId="15" xfId="0" applyFont="1" applyBorder="1"/>
    <xf numFmtId="165" fontId="21" fillId="0" borderId="16" xfId="0" applyNumberFormat="1" applyFont="1" applyFill="1" applyBorder="1"/>
    <xf numFmtId="4" fontId="29" fillId="13" borderId="31" xfId="0" applyNumberFormat="1" applyFont="1" applyFill="1" applyBorder="1"/>
    <xf numFmtId="0" fontId="30" fillId="0" borderId="0" xfId="0" applyFont="1" applyAlignment="1">
      <alignment vertical="center"/>
    </xf>
    <xf numFmtId="0" fontId="16" fillId="14" borderId="0" xfId="0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 horizontal="right"/>
    </xf>
    <xf numFmtId="166" fontId="0" fillId="0" borderId="0" xfId="0" applyNumberFormat="1" applyFill="1" applyAlignment="1">
      <alignment horizontal="right"/>
    </xf>
    <xf numFmtId="9" fontId="0" fillId="0" borderId="0" xfId="0" applyNumberFormat="1" applyFill="1" applyAlignment="1">
      <alignment horizontal="right"/>
    </xf>
    <xf numFmtId="0" fontId="0" fillId="0" borderId="0" xfId="0" applyFill="1"/>
    <xf numFmtId="4" fontId="37" fillId="0" borderId="49" xfId="0" applyNumberFormat="1" applyFont="1" applyFill="1" applyBorder="1" applyAlignment="1" applyProtection="1">
      <alignment vertical="justify"/>
    </xf>
    <xf numFmtId="0" fontId="37" fillId="0" borderId="49" xfId="0" applyFont="1" applyFill="1" applyBorder="1" applyAlignment="1">
      <alignment vertical="justify"/>
    </xf>
    <xf numFmtId="165" fontId="38" fillId="0" borderId="48" xfId="0" applyNumberFormat="1" applyFont="1" applyFill="1" applyBorder="1" applyAlignment="1" applyProtection="1">
      <alignment vertical="justify" wrapText="1"/>
    </xf>
    <xf numFmtId="166" fontId="38" fillId="0" borderId="49" xfId="0" applyNumberFormat="1" applyFont="1" applyFill="1" applyBorder="1" applyAlignment="1" applyProtection="1">
      <alignment vertical="justify" wrapText="1"/>
    </xf>
    <xf numFmtId="165" fontId="38" fillId="0" borderId="49" xfId="0" applyNumberFormat="1" applyFont="1" applyFill="1" applyBorder="1" applyAlignment="1" applyProtection="1">
      <alignment vertical="justify" wrapText="1"/>
    </xf>
    <xf numFmtId="9" fontId="38" fillId="0" borderId="49" xfId="0" applyNumberFormat="1" applyFont="1" applyFill="1" applyBorder="1" applyAlignment="1" applyProtection="1">
      <alignment vertical="justify" wrapText="1"/>
      <protection locked="0"/>
    </xf>
    <xf numFmtId="4" fontId="38" fillId="0" borderId="49" xfId="0" applyNumberFormat="1" applyFont="1" applyFill="1" applyBorder="1" applyAlignment="1" applyProtection="1">
      <alignment vertical="justify" wrapText="1"/>
    </xf>
    <xf numFmtId="0" fontId="38" fillId="0" borderId="49" xfId="0" applyFont="1" applyFill="1" applyBorder="1" applyAlignment="1">
      <alignment vertical="justify" wrapText="1"/>
    </xf>
    <xf numFmtId="1" fontId="38" fillId="0" borderId="49" xfId="0" applyNumberFormat="1" applyFont="1" applyFill="1" applyBorder="1" applyAlignment="1" applyProtection="1">
      <alignment vertical="justify" wrapText="1"/>
      <protection locked="0"/>
    </xf>
    <xf numFmtId="1" fontId="38" fillId="0" borderId="49" xfId="0" applyNumberFormat="1" applyFont="1" applyFill="1" applyBorder="1" applyAlignment="1" applyProtection="1">
      <alignment vertical="justify" wrapText="1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165" fontId="0" fillId="0" borderId="0" xfId="0" applyNumberFormat="1" applyAlignment="1">
      <alignment horizontal="right"/>
    </xf>
    <xf numFmtId="4" fontId="0" fillId="0" borderId="0" xfId="0" applyNumberFormat="1" applyAlignment="1">
      <alignment horizontal="right" vertical="center"/>
    </xf>
    <xf numFmtId="166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165" fontId="37" fillId="0" borderId="50" xfId="0" applyNumberFormat="1" applyFont="1" applyFill="1" applyBorder="1" applyAlignment="1" applyProtection="1">
      <alignment vertical="justify"/>
    </xf>
    <xf numFmtId="166" fontId="37" fillId="0" borderId="47" xfId="0" applyNumberFormat="1" applyFont="1" applyFill="1" applyBorder="1" applyAlignment="1" applyProtection="1">
      <alignment vertical="justify"/>
    </xf>
    <xf numFmtId="165" fontId="37" fillId="0" borderId="47" xfId="0" applyNumberFormat="1" applyFont="1" applyFill="1" applyBorder="1" applyAlignment="1" applyProtection="1">
      <alignment vertical="justify"/>
    </xf>
    <xf numFmtId="9" fontId="37" fillId="0" borderId="47" xfId="0" applyNumberFormat="1" applyFont="1" applyFill="1" applyBorder="1" applyAlignment="1" applyProtection="1">
      <alignment vertical="justify"/>
      <protection locked="0"/>
    </xf>
    <xf numFmtId="165" fontId="36" fillId="0" borderId="0" xfId="0" applyNumberFormat="1" applyFont="1" applyFill="1" applyBorder="1" applyAlignment="1">
      <alignment horizontal="center" vertical="center" wrapText="1"/>
    </xf>
    <xf numFmtId="166" fontId="36" fillId="0" borderId="0" xfId="0" applyNumberFormat="1" applyFont="1" applyFill="1" applyBorder="1" applyAlignment="1">
      <alignment horizontal="center" vertical="center" wrapText="1"/>
    </xf>
    <xf numFmtId="9" fontId="36" fillId="0" borderId="0" xfId="0" applyNumberFormat="1" applyFont="1" applyFill="1" applyBorder="1" applyAlignment="1">
      <alignment horizontal="center" vertical="center" wrapText="1"/>
    </xf>
    <xf numFmtId="1" fontId="35" fillId="0" borderId="46" xfId="0" applyNumberFormat="1" applyFont="1" applyFill="1" applyBorder="1" applyAlignment="1">
      <alignment horizontal="left"/>
    </xf>
    <xf numFmtId="1" fontId="35" fillId="0" borderId="0" xfId="0" applyNumberFormat="1" applyFont="1" applyFill="1" applyBorder="1" applyAlignment="1">
      <alignment horizontal="left"/>
    </xf>
    <xf numFmtId="0" fontId="41" fillId="3" borderId="11" xfId="0" applyFont="1" applyFill="1" applyBorder="1" applyAlignment="1" applyProtection="1">
      <alignment horizontal="center" vertical="center" wrapText="1"/>
    </xf>
    <xf numFmtId="0" fontId="41" fillId="3" borderId="12" xfId="0" applyFont="1" applyFill="1" applyBorder="1" applyAlignment="1" applyProtection="1">
      <alignment horizontal="center" vertical="center" wrapText="1"/>
    </xf>
    <xf numFmtId="0" fontId="41" fillId="3" borderId="40" xfId="0" applyFont="1" applyFill="1" applyBorder="1" applyAlignment="1" applyProtection="1">
      <alignment horizontal="center" vertical="center" wrapText="1"/>
    </xf>
    <xf numFmtId="0" fontId="42" fillId="3" borderId="12" xfId="0" applyFont="1" applyFill="1" applyBorder="1" applyAlignment="1" applyProtection="1">
      <alignment horizontal="center" vertical="center" wrapText="1"/>
    </xf>
    <xf numFmtId="0" fontId="41" fillId="3" borderId="13" xfId="0" applyFont="1" applyFill="1" applyBorder="1" applyAlignment="1" applyProtection="1">
      <alignment horizontal="center" vertical="center" wrapText="1"/>
    </xf>
    <xf numFmtId="0" fontId="43" fillId="10" borderId="22" xfId="0" applyFont="1" applyFill="1" applyBorder="1" applyAlignment="1" applyProtection="1">
      <alignment horizontal="left" vertical="center"/>
    </xf>
    <xf numFmtId="0" fontId="44" fillId="10" borderId="23" xfId="0" applyFont="1" applyFill="1" applyBorder="1" applyAlignment="1">
      <alignment horizontal="left" vertical="center"/>
    </xf>
    <xf numFmtId="0" fontId="42" fillId="10" borderId="23" xfId="0" applyFont="1" applyFill="1" applyBorder="1" applyAlignment="1" applyProtection="1">
      <alignment horizontal="left" vertical="center"/>
    </xf>
    <xf numFmtId="0" fontId="42" fillId="10" borderId="24" xfId="0" applyFont="1" applyFill="1" applyBorder="1" applyAlignment="1" applyProtection="1">
      <alignment horizontal="left" vertical="center"/>
    </xf>
    <xf numFmtId="0" fontId="45" fillId="0" borderId="17" xfId="0" applyFont="1" applyFill="1" applyBorder="1" applyAlignment="1" applyProtection="1">
      <alignment vertical="center" wrapText="1"/>
      <protection locked="0"/>
    </xf>
    <xf numFmtId="0" fontId="46" fillId="2" borderId="1" xfId="0" applyFont="1" applyFill="1" applyBorder="1" applyAlignment="1" applyProtection="1">
      <alignment vertical="center" wrapText="1"/>
      <protection locked="0"/>
    </xf>
    <xf numFmtId="0" fontId="46" fillId="0" borderId="1" xfId="0" applyFont="1" applyBorder="1" applyAlignment="1" applyProtection="1">
      <alignment horizontal="center" vertical="center" wrapText="1"/>
      <protection locked="0"/>
    </xf>
    <xf numFmtId="4" fontId="46" fillId="0" borderId="1" xfId="0" applyNumberFormat="1" applyFont="1" applyBorder="1" applyAlignment="1" applyProtection="1">
      <alignment horizontal="center" vertical="center" wrapText="1"/>
      <protection locked="0"/>
    </xf>
    <xf numFmtId="4" fontId="46" fillId="0" borderId="1" xfId="0" applyNumberFormat="1" applyFont="1" applyBorder="1" applyAlignment="1" applyProtection="1">
      <alignment horizontal="right" vertical="center" wrapText="1"/>
      <protection locked="0"/>
    </xf>
    <xf numFmtId="4" fontId="46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46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46" fillId="11" borderId="1" xfId="0" applyNumberFormat="1" applyFont="1" applyFill="1" applyBorder="1" applyAlignment="1" applyProtection="1">
      <alignment horizontal="right" vertical="center" wrapText="1"/>
      <protection locked="0"/>
    </xf>
    <xf numFmtId="4" fontId="47" fillId="7" borderId="8" xfId="0" applyNumberFormat="1" applyFont="1" applyFill="1" applyBorder="1" applyAlignment="1" applyProtection="1">
      <alignment horizontal="right" vertical="center" wrapText="1"/>
      <protection locked="0"/>
    </xf>
    <xf numFmtId="0" fontId="26" fillId="0" borderId="1" xfId="0" applyFont="1" applyBorder="1" applyAlignment="1" applyProtection="1">
      <alignment horizontal="justify" wrapText="1"/>
      <protection locked="0"/>
    </xf>
    <xf numFmtId="0" fontId="44" fillId="0" borderId="18" xfId="0" applyFont="1" applyBorder="1" applyAlignment="1" applyProtection="1">
      <alignment horizontal="center" vertical="center" wrapText="1"/>
      <protection locked="0"/>
    </xf>
    <xf numFmtId="0" fontId="46" fillId="0" borderId="1" xfId="0" applyFont="1" applyBorder="1" applyAlignment="1" applyProtection="1">
      <alignment horizontal="justify" wrapText="1"/>
      <protection locked="0"/>
    </xf>
    <xf numFmtId="0" fontId="15" fillId="0" borderId="17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6" fillId="0" borderId="1" xfId="0" applyFont="1" applyBorder="1" applyAlignment="1" applyProtection="1">
      <alignment horizontal="center" vertical="center" wrapText="1"/>
      <protection locked="0"/>
    </xf>
    <xf numFmtId="4" fontId="26" fillId="0" borderId="1" xfId="0" applyNumberFormat="1" applyFont="1" applyBorder="1" applyAlignment="1" applyProtection="1">
      <alignment horizontal="center" vertical="center" wrapText="1"/>
      <protection locked="0"/>
    </xf>
    <xf numFmtId="4" fontId="26" fillId="0" borderId="1" xfId="0" applyNumberFormat="1" applyFont="1" applyBorder="1" applyAlignment="1" applyProtection="1">
      <alignment horizontal="right" vertical="center" wrapText="1"/>
      <protection locked="0"/>
    </xf>
    <xf numFmtId="4" fontId="26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26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26" fillId="11" borderId="1" xfId="0" applyNumberFormat="1" applyFont="1" applyFill="1" applyBorder="1" applyAlignment="1" applyProtection="1">
      <alignment horizontal="right" vertical="center" wrapText="1"/>
      <protection locked="0"/>
    </xf>
    <xf numFmtId="4" fontId="41" fillId="7" borderId="8" xfId="0" applyNumberFormat="1" applyFont="1" applyFill="1" applyBorder="1" applyAlignment="1" applyProtection="1">
      <alignment horizontal="right" vertical="center" wrapText="1"/>
      <protection locked="0"/>
    </xf>
    <xf numFmtId="4" fontId="23" fillId="11" borderId="1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20" xfId="0" applyFont="1" applyFill="1" applyBorder="1" applyAlignment="1" applyProtection="1">
      <alignment vertical="center" wrapText="1"/>
      <protection locked="0"/>
    </xf>
    <xf numFmtId="0" fontId="26" fillId="0" borderId="6" xfId="0" applyFont="1" applyBorder="1" applyAlignment="1" applyProtection="1">
      <alignment horizontal="center" vertical="center" wrapText="1"/>
      <protection locked="0"/>
    </xf>
    <xf numFmtId="4" fontId="26" fillId="0" borderId="6" xfId="0" applyNumberFormat="1" applyFont="1" applyBorder="1" applyAlignment="1" applyProtection="1">
      <alignment horizontal="center" vertical="center" wrapText="1"/>
      <protection locked="0"/>
    </xf>
    <xf numFmtId="4" fontId="26" fillId="0" borderId="26" xfId="0" applyNumberFormat="1" applyFont="1" applyFill="1" applyBorder="1" applyAlignment="1" applyProtection="1">
      <alignment horizontal="right" vertical="center" wrapText="1"/>
      <protection locked="0"/>
    </xf>
    <xf numFmtId="4" fontId="26" fillId="11" borderId="15" xfId="0" applyNumberFormat="1" applyFont="1" applyFill="1" applyBorder="1" applyAlignment="1" applyProtection="1">
      <alignment horizontal="right" vertical="center" wrapText="1"/>
      <protection locked="0"/>
    </xf>
    <xf numFmtId="4" fontId="41" fillId="12" borderId="30" xfId="0" applyNumberFormat="1" applyFont="1" applyFill="1" applyBorder="1" applyAlignment="1" applyProtection="1">
      <alignment horizontal="right" vertical="center" wrapText="1"/>
      <protection locked="0"/>
    </xf>
    <xf numFmtId="4" fontId="41" fillId="12" borderId="38" xfId="0" applyNumberFormat="1" applyFont="1" applyFill="1" applyBorder="1" applyAlignment="1" applyProtection="1">
      <alignment horizontal="right" vertical="center" wrapText="1"/>
      <protection locked="0"/>
    </xf>
    <xf numFmtId="4" fontId="42" fillId="12" borderId="30" xfId="0" applyNumberFormat="1" applyFont="1" applyFill="1" applyBorder="1" applyAlignment="1" applyProtection="1">
      <alignment horizontal="right" vertical="center" wrapText="1"/>
      <protection locked="0"/>
    </xf>
    <xf numFmtId="0" fontId="26" fillId="12" borderId="30" xfId="0" applyFont="1" applyFill="1" applyBorder="1" applyAlignment="1" applyProtection="1">
      <alignment horizontal="center" wrapText="1"/>
      <protection locked="0"/>
    </xf>
    <xf numFmtId="0" fontId="44" fillId="12" borderId="31" xfId="0" applyFont="1" applyFill="1" applyBorder="1" applyAlignment="1" applyProtection="1">
      <alignment horizontal="center" vertical="center"/>
      <protection locked="0"/>
    </xf>
    <xf numFmtId="0" fontId="48" fillId="10" borderId="23" xfId="0" applyFont="1" applyFill="1" applyBorder="1" applyAlignment="1">
      <alignment horizontal="left" vertical="center"/>
    </xf>
    <xf numFmtId="0" fontId="49" fillId="4" borderId="19" xfId="0" applyFont="1" applyFill="1" applyBorder="1" applyAlignment="1" applyProtection="1">
      <alignment horizontal="center" vertical="center" wrapText="1"/>
    </xf>
    <xf numFmtId="0" fontId="49" fillId="4" borderId="1" xfId="0" applyFont="1" applyFill="1" applyBorder="1" applyAlignment="1" applyProtection="1">
      <alignment horizontal="center" vertical="center" wrapText="1"/>
    </xf>
    <xf numFmtId="0" fontId="49" fillId="4" borderId="18" xfId="0" applyFont="1" applyFill="1" applyBorder="1" applyAlignment="1" applyProtection="1">
      <alignment horizontal="center" vertical="center" wrapText="1"/>
    </xf>
    <xf numFmtId="0" fontId="26" fillId="0" borderId="1" xfId="0" applyFont="1" applyBorder="1" applyAlignment="1" applyProtection="1">
      <alignment vertical="center" wrapText="1"/>
      <protection locked="0"/>
    </xf>
    <xf numFmtId="4" fontId="26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4" fillId="0" borderId="1" xfId="0" applyFont="1" applyBorder="1" applyAlignment="1" applyProtection="1">
      <alignment vertical="center"/>
      <protection locked="0"/>
    </xf>
    <xf numFmtId="0" fontId="44" fillId="0" borderId="1" xfId="0" applyFont="1" applyBorder="1" applyAlignment="1" applyProtection="1">
      <alignment horizontal="center" vertical="center"/>
      <protection locked="0"/>
    </xf>
    <xf numFmtId="4" fontId="26" fillId="0" borderId="6" xfId="0" applyNumberFormat="1" applyFont="1" applyBorder="1" applyAlignment="1" applyProtection="1">
      <alignment horizontal="right" vertical="center" wrapText="1"/>
      <protection locked="0"/>
    </xf>
    <xf numFmtId="4" fontId="26" fillId="0" borderId="6" xfId="0" applyNumberFormat="1" applyFont="1" applyFill="1" applyBorder="1" applyAlignment="1" applyProtection="1">
      <alignment horizontal="right" vertical="center" wrapText="1"/>
      <protection locked="0"/>
    </xf>
    <xf numFmtId="4" fontId="41" fillId="12" borderId="36" xfId="0" applyNumberFormat="1" applyFont="1" applyFill="1" applyBorder="1" applyAlignment="1" applyProtection="1">
      <alignment horizontal="right" vertical="center" wrapText="1"/>
      <protection locked="0"/>
    </xf>
    <xf numFmtId="4" fontId="41" fillId="12" borderId="33" xfId="0" applyNumberFormat="1" applyFont="1" applyFill="1" applyBorder="1" applyAlignment="1" applyProtection="1">
      <alignment horizontal="right" vertical="center" wrapText="1"/>
      <protection locked="0"/>
    </xf>
    <xf numFmtId="4" fontId="41" fillId="12" borderId="10" xfId="0" applyNumberFormat="1" applyFont="1" applyFill="1" applyBorder="1" applyAlignment="1" applyProtection="1">
      <alignment horizontal="right" vertical="center" wrapText="1"/>
      <protection locked="0"/>
    </xf>
    <xf numFmtId="0" fontId="26" fillId="12" borderId="30" xfId="0" applyFont="1" applyFill="1" applyBorder="1" applyAlignment="1" applyProtection="1">
      <alignment horizontal="justify" wrapText="1"/>
      <protection locked="0"/>
    </xf>
    <xf numFmtId="4" fontId="41" fillId="9" borderId="30" xfId="0" applyNumberFormat="1" applyFont="1" applyFill="1" applyBorder="1" applyAlignment="1" applyProtection="1">
      <alignment horizontal="right" vertical="center" wrapText="1"/>
      <protection locked="0"/>
    </xf>
    <xf numFmtId="4" fontId="41" fillId="9" borderId="36" xfId="0" applyNumberFormat="1" applyFont="1" applyFill="1" applyBorder="1" applyAlignment="1" applyProtection="1">
      <alignment horizontal="right" vertical="center" wrapText="1"/>
      <protection locked="0"/>
    </xf>
    <xf numFmtId="4" fontId="42" fillId="9" borderId="30" xfId="0" applyNumberFormat="1" applyFont="1" applyFill="1" applyBorder="1" applyAlignment="1" applyProtection="1">
      <alignment horizontal="right" vertical="center" wrapText="1"/>
      <protection locked="0"/>
    </xf>
    <xf numFmtId="0" fontId="26" fillId="9" borderId="30" xfId="0" applyFont="1" applyFill="1" applyBorder="1" applyAlignment="1" applyProtection="1">
      <alignment horizontal="center" wrapText="1"/>
      <protection locked="0"/>
    </xf>
    <xf numFmtId="0" fontId="44" fillId="9" borderId="31" xfId="0" applyFont="1" applyFill="1" applyBorder="1" applyProtection="1">
      <protection locked="0"/>
    </xf>
    <xf numFmtId="0" fontId="41" fillId="10" borderId="21" xfId="0" applyFont="1" applyFill="1" applyBorder="1" applyAlignment="1" applyProtection="1">
      <alignment horizontal="left" vertical="center"/>
    </xf>
    <xf numFmtId="0" fontId="41" fillId="10" borderId="25" xfId="0" applyFont="1" applyFill="1" applyBorder="1" applyAlignment="1" applyProtection="1">
      <alignment horizontal="left" vertical="center"/>
    </xf>
    <xf numFmtId="0" fontId="43" fillId="7" borderId="22" xfId="0" applyFont="1" applyFill="1" applyBorder="1" applyAlignment="1" applyProtection="1">
      <alignment horizontal="left" vertical="center"/>
    </xf>
    <xf numFmtId="0" fontId="44" fillId="7" borderId="23" xfId="0" applyFont="1" applyFill="1" applyBorder="1" applyAlignment="1">
      <alignment horizontal="left" vertical="center"/>
    </xf>
    <xf numFmtId="0" fontId="41" fillId="7" borderId="21" xfId="0" applyFont="1" applyFill="1" applyBorder="1" applyAlignment="1" applyProtection="1">
      <alignment horizontal="left" vertical="center"/>
    </xf>
    <xf numFmtId="0" fontId="41" fillId="7" borderId="25" xfId="0" applyFont="1" applyFill="1" applyBorder="1" applyAlignment="1" applyProtection="1">
      <alignment horizontal="left" vertical="center"/>
    </xf>
    <xf numFmtId="0" fontId="23" fillId="0" borderId="17" xfId="0" applyFont="1" applyFill="1" applyBorder="1" applyAlignment="1" applyProtection="1">
      <alignment horizontal="justify" vertical="center" wrapText="1"/>
    </xf>
    <xf numFmtId="0" fontId="23" fillId="0" borderId="1" xfId="0" applyFont="1" applyFill="1" applyBorder="1" applyAlignment="1" applyProtection="1">
      <alignment horizontal="left" vertical="center" wrapText="1"/>
    </xf>
    <xf numFmtId="0" fontId="23" fillId="0" borderId="1" xfId="0" applyFont="1" applyFill="1" applyBorder="1" applyAlignment="1" applyProtection="1">
      <alignment horizontal="center" vertical="center" wrapText="1"/>
    </xf>
    <xf numFmtId="4" fontId="26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26" fillId="11" borderId="37" xfId="0" applyNumberFormat="1" applyFont="1" applyFill="1" applyBorder="1" applyAlignment="1" applyProtection="1">
      <alignment horizontal="right" vertical="center" wrapText="1"/>
      <protection locked="0"/>
    </xf>
    <xf numFmtId="0" fontId="23" fillId="2" borderId="1" xfId="0" applyFont="1" applyFill="1" applyBorder="1" applyAlignment="1" applyProtection="1">
      <alignment horizontal="center" vertical="center" wrapText="1"/>
    </xf>
    <xf numFmtId="4" fontId="26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26" fillId="11" borderId="8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20" xfId="0" applyFont="1" applyFill="1" applyBorder="1" applyAlignment="1" applyProtection="1">
      <alignment horizontal="justify" vertical="center" wrapText="1"/>
    </xf>
    <xf numFmtId="0" fontId="23" fillId="0" borderId="6" xfId="0" applyFont="1" applyFill="1" applyBorder="1" applyAlignment="1" applyProtection="1">
      <alignment horizontal="left" vertical="center" wrapText="1"/>
    </xf>
    <xf numFmtId="0" fontId="23" fillId="2" borderId="6" xfId="0" applyFont="1" applyFill="1" applyBorder="1" applyAlignment="1" applyProtection="1">
      <alignment horizontal="center" vertical="center" wrapText="1"/>
    </xf>
    <xf numFmtId="4" fontId="26" fillId="2" borderId="6" xfId="0" applyNumberFormat="1" applyFont="1" applyFill="1" applyBorder="1" applyAlignment="1" applyProtection="1">
      <alignment horizontal="center" vertical="center" wrapText="1"/>
      <protection locked="0"/>
    </xf>
    <xf numFmtId="4" fontId="26" fillId="2" borderId="6" xfId="0" applyNumberFormat="1" applyFont="1" applyFill="1" applyBorder="1" applyAlignment="1" applyProtection="1">
      <alignment horizontal="right" vertical="center" wrapText="1"/>
      <protection locked="0"/>
    </xf>
    <xf numFmtId="4" fontId="26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41" fillId="7" borderId="37" xfId="0" applyNumberFormat="1" applyFont="1" applyFill="1" applyBorder="1" applyAlignment="1" applyProtection="1">
      <alignment horizontal="right" vertical="center" wrapText="1"/>
      <protection locked="0"/>
    </xf>
    <xf numFmtId="4" fontId="23" fillId="11" borderId="6" xfId="0" applyNumberFormat="1" applyFont="1" applyFill="1" applyBorder="1" applyAlignment="1" applyProtection="1">
      <alignment horizontal="right" vertical="center" wrapText="1"/>
      <protection locked="0"/>
    </xf>
    <xf numFmtId="0" fontId="41" fillId="12" borderId="30" xfId="0" applyFont="1" applyFill="1" applyBorder="1" applyAlignment="1" applyProtection="1">
      <alignment horizontal="justify" vertical="center" wrapText="1"/>
      <protection locked="0"/>
    </xf>
    <xf numFmtId="0" fontId="50" fillId="12" borderId="31" xfId="0" applyFont="1" applyFill="1" applyBorder="1" applyAlignment="1" applyProtection="1">
      <alignment horizontal="center" vertical="center" wrapText="1"/>
      <protection locked="0"/>
    </xf>
    <xf numFmtId="0" fontId="43" fillId="7" borderId="41" xfId="0" applyFont="1" applyFill="1" applyBorder="1" applyAlignment="1" applyProtection="1">
      <alignment horizontal="left" vertical="center"/>
    </xf>
    <xf numFmtId="0" fontId="44" fillId="7" borderId="0" xfId="0" applyFont="1" applyFill="1" applyBorder="1" applyAlignment="1">
      <alignment vertical="center"/>
    </xf>
    <xf numFmtId="0" fontId="26" fillId="7" borderId="0" xfId="0" applyFont="1" applyFill="1" applyBorder="1" applyAlignment="1" applyProtection="1">
      <alignment horizontal="center" vertical="center" wrapText="1"/>
    </xf>
    <xf numFmtId="0" fontId="26" fillId="7" borderId="42" xfId="0" applyFont="1" applyFill="1" applyBorder="1" applyAlignment="1" applyProtection="1">
      <alignment horizontal="center" vertical="center" wrapText="1"/>
    </xf>
    <xf numFmtId="0" fontId="26" fillId="3" borderId="17" xfId="0" applyFont="1" applyFill="1" applyBorder="1" applyAlignment="1" applyProtection="1">
      <alignment horizontal="center" vertical="center" wrapText="1"/>
    </xf>
    <xf numFmtId="0" fontId="26" fillId="3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1" fillId="3" borderId="1" xfId="0" applyFont="1" applyFill="1" applyBorder="1" applyAlignment="1" applyProtection="1">
      <alignment horizontal="center" vertical="center" wrapText="1"/>
    </xf>
    <xf numFmtId="0" fontId="26" fillId="3" borderId="12" xfId="0" applyFont="1" applyFill="1" applyBorder="1" applyAlignment="1" applyProtection="1">
      <alignment horizontal="center" vertical="center" wrapText="1"/>
    </xf>
    <xf numFmtId="0" fontId="26" fillId="3" borderId="18" xfId="0" applyFont="1" applyFill="1" applyBorder="1" applyAlignment="1" applyProtection="1">
      <alignment horizontal="center" vertical="center" wrapText="1"/>
    </xf>
    <xf numFmtId="0" fontId="26" fillId="0" borderId="17" xfId="0" applyFont="1" applyFill="1" applyBorder="1" applyAlignment="1" applyProtection="1">
      <alignment horizontal="justify" vertical="center" wrapText="1"/>
    </xf>
    <xf numFmtId="0" fontId="26" fillId="0" borderId="5" xfId="0" applyFont="1" applyFill="1" applyBorder="1" applyAlignment="1" applyProtection="1">
      <alignment horizontal="left" vertical="center" wrapText="1"/>
    </xf>
    <xf numFmtId="49" fontId="26" fillId="0" borderId="5" xfId="0" applyNumberFormat="1" applyFont="1" applyFill="1" applyBorder="1" applyAlignment="1" applyProtection="1">
      <alignment horizontal="center" vertical="center" wrapText="1"/>
    </xf>
    <xf numFmtId="10" fontId="26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26" fillId="11" borderId="5" xfId="0" applyNumberFormat="1" applyFont="1" applyFill="1" applyBorder="1" applyAlignment="1" applyProtection="1">
      <alignment horizontal="right" vertical="center" wrapText="1"/>
      <protection locked="0"/>
    </xf>
    <xf numFmtId="49" fontId="26" fillId="0" borderId="26" xfId="0" applyNumberFormat="1" applyFont="1" applyFill="1" applyBorder="1" applyAlignment="1" applyProtection="1">
      <alignment horizontal="center" vertical="center" wrapText="1"/>
    </xf>
    <xf numFmtId="10" fontId="26" fillId="0" borderId="26" xfId="0" applyNumberFormat="1" applyFont="1" applyFill="1" applyBorder="1" applyAlignment="1" applyProtection="1">
      <alignment horizontal="right" vertical="center" wrapText="1"/>
      <protection locked="0"/>
    </xf>
    <xf numFmtId="4" fontId="26" fillId="11" borderId="6" xfId="0" applyNumberFormat="1" applyFont="1" applyFill="1" applyBorder="1" applyAlignment="1" applyProtection="1">
      <alignment horizontal="right" vertical="center" wrapText="1"/>
      <protection locked="0"/>
    </xf>
    <xf numFmtId="0" fontId="52" fillId="12" borderId="31" xfId="0" applyFont="1" applyFill="1" applyBorder="1" applyAlignment="1" applyProtection="1">
      <alignment horizontal="left" vertical="center" wrapText="1"/>
      <protection locked="0"/>
    </xf>
    <xf numFmtId="0" fontId="23" fillId="9" borderId="30" xfId="0" applyFont="1" applyFill="1" applyBorder="1" applyAlignment="1" applyProtection="1">
      <alignment horizontal="center" wrapText="1"/>
      <protection locked="0"/>
    </xf>
    <xf numFmtId="4" fontId="41" fillId="8" borderId="10" xfId="0" applyNumberFormat="1" applyFont="1" applyFill="1" applyBorder="1" applyAlignment="1" applyProtection="1">
      <alignment horizontal="right" vertical="center" wrapText="1"/>
      <protection locked="0"/>
    </xf>
    <xf numFmtId="4" fontId="42" fillId="8" borderId="10" xfId="0" applyNumberFormat="1" applyFont="1" applyFill="1" applyBorder="1" applyAlignment="1" applyProtection="1">
      <alignment horizontal="right" vertical="center" wrapText="1"/>
      <protection locked="0"/>
    </xf>
    <xf numFmtId="164" fontId="26" fillId="8" borderId="33" xfId="0" applyNumberFormat="1" applyFont="1" applyFill="1" applyBorder="1" applyAlignment="1" applyProtection="1">
      <alignment horizontal="center" wrapText="1"/>
      <protection locked="0"/>
    </xf>
    <xf numFmtId="0" fontId="44" fillId="8" borderId="31" xfId="0" applyFont="1" applyFill="1" applyBorder="1" applyProtection="1">
      <protection locked="0"/>
    </xf>
    <xf numFmtId="1" fontId="38" fillId="0" borderId="1" xfId="0" applyNumberFormat="1" applyFont="1" applyFill="1" applyBorder="1" applyAlignment="1">
      <alignment horizontal="center" vertical="center" wrapText="1"/>
    </xf>
    <xf numFmtId="4" fontId="38" fillId="0" borderId="1" xfId="0" applyNumberFormat="1" applyFont="1" applyFill="1" applyBorder="1" applyAlignment="1" applyProtection="1">
      <alignment vertical="center" wrapText="1"/>
    </xf>
    <xf numFmtId="0" fontId="26" fillId="0" borderId="0" xfId="0" applyFont="1" applyFill="1" applyAlignment="1" applyProtection="1">
      <alignment horizontal="left" vertical="center" wrapText="1"/>
    </xf>
    <xf numFmtId="0" fontId="12" fillId="0" borderId="17" xfId="0" applyFont="1" applyFill="1" applyBorder="1" applyAlignment="1" applyProtection="1">
      <alignment vertical="center" wrapText="1"/>
      <protection locked="0"/>
    </xf>
    <xf numFmtId="0" fontId="26" fillId="2" borderId="1" xfId="0" applyFont="1" applyFill="1" applyBorder="1" applyAlignment="1" applyProtection="1">
      <alignment vertical="center" wrapText="1"/>
      <protection locked="0"/>
    </xf>
    <xf numFmtId="0" fontId="54" fillId="0" borderId="1" xfId="0" applyFont="1" applyBorder="1" applyAlignment="1" applyProtection="1">
      <alignment horizontal="center" vertical="center"/>
      <protection locked="0"/>
    </xf>
    <xf numFmtId="0" fontId="56" fillId="0" borderId="1" xfId="0" applyFont="1" applyFill="1" applyBorder="1" applyAlignment="1">
      <alignment horizontal="left" vertical="center" wrapText="1"/>
    </xf>
    <xf numFmtId="1" fontId="56" fillId="0" borderId="1" xfId="0" applyNumberFormat="1" applyFont="1" applyFill="1" applyBorder="1" applyAlignment="1">
      <alignment horizontal="center" vertical="center" wrapText="1"/>
    </xf>
    <xf numFmtId="0" fontId="56" fillId="0" borderId="1" xfId="0" applyFont="1" applyFill="1" applyBorder="1" applyAlignment="1">
      <alignment horizontal="center" vertical="center" wrapText="1"/>
    </xf>
    <xf numFmtId="165" fontId="56" fillId="0" borderId="1" xfId="0" applyNumberFormat="1" applyFont="1" applyFill="1" applyBorder="1" applyAlignment="1">
      <alignment horizontal="right" vertical="center" wrapText="1"/>
    </xf>
    <xf numFmtId="4" fontId="56" fillId="0" borderId="1" xfId="0" applyNumberFormat="1" applyFont="1" applyFill="1" applyBorder="1" applyAlignment="1">
      <alignment horizontal="right" vertical="center" wrapText="1"/>
    </xf>
    <xf numFmtId="4" fontId="56" fillId="0" borderId="1" xfId="0" applyNumberFormat="1" applyFont="1" applyFill="1" applyBorder="1" applyAlignment="1">
      <alignment vertical="center" wrapText="1"/>
    </xf>
    <xf numFmtId="1" fontId="38" fillId="0" borderId="1" xfId="0" applyNumberFormat="1" applyFont="1" applyFill="1" applyBorder="1" applyAlignment="1">
      <alignment horizontal="center" wrapText="1"/>
    </xf>
    <xf numFmtId="1" fontId="56" fillId="0" borderId="1" xfId="0" applyNumberFormat="1" applyFont="1" applyFill="1" applyBorder="1" applyAlignment="1">
      <alignment horizontal="left" vertical="center" wrapText="1"/>
    </xf>
    <xf numFmtId="1" fontId="38" fillId="0" borderId="1" xfId="0" applyNumberFormat="1" applyFont="1" applyFill="1" applyBorder="1" applyAlignment="1">
      <alignment horizontal="left" vertical="center" wrapText="1"/>
    </xf>
    <xf numFmtId="0" fontId="38" fillId="0" borderId="1" xfId="0" applyFont="1" applyFill="1" applyBorder="1" applyAlignment="1">
      <alignment horizontal="center" vertical="center" wrapText="1"/>
    </xf>
    <xf numFmtId="165" fontId="38" fillId="0" borderId="1" xfId="0" applyNumberFormat="1" applyFont="1" applyFill="1" applyBorder="1" applyAlignment="1">
      <alignment horizontal="right" vertical="center" wrapText="1"/>
    </xf>
    <xf numFmtId="4" fontId="38" fillId="0" borderId="1" xfId="0" applyNumberFormat="1" applyFont="1" applyFill="1" applyBorder="1" applyAlignment="1">
      <alignment horizontal="right" vertical="center" wrapText="1"/>
    </xf>
    <xf numFmtId="4" fontId="38" fillId="0" borderId="1" xfId="0" applyNumberFormat="1" applyFont="1" applyFill="1" applyBorder="1" applyAlignment="1">
      <alignment vertical="center" wrapText="1"/>
    </xf>
    <xf numFmtId="49" fontId="38" fillId="0" borderId="1" xfId="0" applyNumberFormat="1" applyFont="1" applyFill="1" applyBorder="1" applyAlignment="1" applyProtection="1">
      <alignment vertical="center" wrapText="1"/>
    </xf>
    <xf numFmtId="165" fontId="38" fillId="0" borderId="1" xfId="0" applyNumberFormat="1" applyFont="1" applyFill="1" applyBorder="1" applyAlignment="1" applyProtection="1">
      <alignment vertical="center" wrapText="1"/>
    </xf>
    <xf numFmtId="0" fontId="38" fillId="0" borderId="1" xfId="0" applyNumberFormat="1" applyFont="1" applyFill="1" applyBorder="1" applyAlignment="1" applyProtection="1">
      <alignment horizontal="left" vertical="center" wrapText="1"/>
    </xf>
    <xf numFmtId="165" fontId="38" fillId="0" borderId="1" xfId="0" applyNumberFormat="1" applyFont="1" applyFill="1" applyBorder="1" applyAlignment="1" applyProtection="1">
      <alignment horizontal="right" vertical="center" wrapText="1"/>
    </xf>
    <xf numFmtId="4" fontId="56" fillId="7" borderId="1" xfId="0" applyNumberFormat="1" applyFont="1" applyFill="1" applyBorder="1" applyAlignment="1">
      <alignment vertical="center" wrapText="1"/>
    </xf>
    <xf numFmtId="4" fontId="38" fillId="7" borderId="1" xfId="0" applyNumberFormat="1" applyFont="1" applyFill="1" applyBorder="1" applyAlignment="1">
      <alignment vertical="center" wrapText="1"/>
    </xf>
    <xf numFmtId="4" fontId="38" fillId="7" borderId="1" xfId="0" applyNumberFormat="1" applyFont="1" applyFill="1" applyBorder="1" applyAlignment="1" applyProtection="1">
      <alignment vertical="justify"/>
    </xf>
    <xf numFmtId="1" fontId="38" fillId="0" borderId="15" xfId="0" applyNumberFormat="1" applyFont="1" applyFill="1" applyBorder="1" applyAlignment="1">
      <alignment horizontal="center" vertical="center" wrapText="1"/>
    </xf>
    <xf numFmtId="49" fontId="38" fillId="0" borderId="15" xfId="0" applyNumberFormat="1" applyFont="1" applyFill="1" applyBorder="1" applyAlignment="1" applyProtection="1">
      <alignment vertical="center" wrapText="1"/>
    </xf>
    <xf numFmtId="165" fontId="38" fillId="0" borderId="15" xfId="0" applyNumberFormat="1" applyFont="1" applyFill="1" applyBorder="1" applyAlignment="1" applyProtection="1">
      <alignment vertical="center" wrapText="1"/>
    </xf>
    <xf numFmtId="4" fontId="38" fillId="0" borderId="15" xfId="0" applyNumberFormat="1" applyFont="1" applyFill="1" applyBorder="1" applyAlignment="1">
      <alignment horizontal="right" vertical="center" wrapText="1"/>
    </xf>
    <xf numFmtId="4" fontId="38" fillId="0" borderId="15" xfId="0" applyNumberFormat="1" applyFont="1" applyFill="1" applyBorder="1" applyAlignment="1" applyProtection="1">
      <alignment vertical="center" wrapText="1"/>
    </xf>
    <xf numFmtId="4" fontId="38" fillId="7" borderId="15" xfId="0" applyNumberFormat="1" applyFont="1" applyFill="1" applyBorder="1" applyAlignment="1" applyProtection="1">
      <alignment vertical="justify"/>
    </xf>
    <xf numFmtId="1" fontId="35" fillId="3" borderId="11" xfId="0" applyNumberFormat="1" applyFont="1" applyFill="1" applyBorder="1" applyAlignment="1">
      <alignment horizontal="center" vertical="center"/>
    </xf>
    <xf numFmtId="1" fontId="35" fillId="3" borderId="12" xfId="0" applyNumberFormat="1" applyFont="1" applyFill="1" applyBorder="1" applyAlignment="1">
      <alignment horizontal="center" vertical="center" wrapText="1"/>
    </xf>
    <xf numFmtId="0" fontId="35" fillId="3" borderId="12" xfId="0" applyNumberFormat="1" applyFont="1" applyFill="1" applyBorder="1" applyAlignment="1">
      <alignment horizontal="center" vertical="center" wrapText="1"/>
    </xf>
    <xf numFmtId="165" fontId="35" fillId="3" borderId="12" xfId="0" applyNumberFormat="1" applyFont="1" applyFill="1" applyBorder="1" applyAlignment="1">
      <alignment horizontal="center" vertical="center" wrapText="1"/>
    </xf>
    <xf numFmtId="4" fontId="35" fillId="3" borderId="12" xfId="0" applyNumberFormat="1" applyFont="1" applyFill="1" applyBorder="1" applyAlignment="1">
      <alignment horizontal="center" vertical="center" wrapText="1"/>
    </xf>
    <xf numFmtId="0" fontId="38" fillId="0" borderId="17" xfId="0" applyFont="1" applyFill="1" applyBorder="1" applyAlignment="1">
      <alignment vertical="justify" wrapText="1"/>
    </xf>
    <xf numFmtId="1" fontId="38" fillId="0" borderId="17" xfId="0" applyNumberFormat="1" applyFont="1" applyFill="1" applyBorder="1" applyAlignment="1">
      <alignment horizontal="center" wrapText="1"/>
    </xf>
    <xf numFmtId="1" fontId="38" fillId="0" borderId="17" xfId="0" applyNumberFormat="1" applyFont="1" applyFill="1" applyBorder="1" applyAlignment="1">
      <alignment horizontal="center" vertical="center" wrapText="1"/>
    </xf>
    <xf numFmtId="1" fontId="38" fillId="0" borderId="14" xfId="0" applyNumberFormat="1" applyFont="1" applyFill="1" applyBorder="1" applyAlignment="1">
      <alignment horizontal="center" vertical="center" wrapText="1"/>
    </xf>
    <xf numFmtId="0" fontId="46" fillId="0" borderId="17" xfId="0" applyFont="1" applyFill="1" applyBorder="1" applyAlignment="1" applyProtection="1">
      <alignment horizontal="justify" vertical="center" wrapText="1"/>
    </xf>
    <xf numFmtId="0" fontId="46" fillId="0" borderId="5" xfId="0" applyFont="1" applyFill="1" applyBorder="1" applyAlignment="1" applyProtection="1">
      <alignment horizontal="left" vertical="center" wrapText="1"/>
    </xf>
    <xf numFmtId="49" fontId="46" fillId="0" borderId="5" xfId="0" applyNumberFormat="1" applyFont="1" applyFill="1" applyBorder="1" applyAlignment="1" applyProtection="1">
      <alignment horizontal="center" vertical="center" wrapText="1"/>
    </xf>
    <xf numFmtId="10" fontId="46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4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46" fillId="11" borderId="5" xfId="0" applyNumberFormat="1" applyFont="1" applyFill="1" applyBorder="1" applyAlignment="1" applyProtection="1">
      <alignment horizontal="right" vertical="center" wrapText="1"/>
      <protection locked="0"/>
    </xf>
    <xf numFmtId="4" fontId="55" fillId="0" borderId="12" xfId="0" applyNumberFormat="1" applyFont="1" applyFill="1" applyBorder="1" applyAlignment="1" applyProtection="1">
      <alignment vertical="center" wrapText="1"/>
    </xf>
    <xf numFmtId="4" fontId="55" fillId="0" borderId="1" xfId="0" applyNumberFormat="1" applyFont="1" applyFill="1" applyBorder="1" applyAlignment="1" applyProtection="1">
      <alignment vertical="center" wrapText="1"/>
    </xf>
    <xf numFmtId="0" fontId="3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0" fillId="0" borderId="9" xfId="0" applyBorder="1" applyAlignment="1"/>
    <xf numFmtId="0" fontId="19" fillId="3" borderId="51" xfId="0" applyFont="1" applyFill="1" applyBorder="1" applyAlignment="1" applyProtection="1">
      <alignment horizontal="left" vertical="center"/>
    </xf>
    <xf numFmtId="0" fontId="19" fillId="3" borderId="52" xfId="0" applyFont="1" applyFill="1" applyBorder="1" applyAlignment="1" applyProtection="1">
      <alignment horizontal="left" vertical="center"/>
    </xf>
    <xf numFmtId="0" fontId="19" fillId="3" borderId="53" xfId="0" applyFont="1" applyFill="1" applyBorder="1" applyAlignment="1" applyProtection="1">
      <alignment horizontal="left" vertical="center"/>
    </xf>
    <xf numFmtId="0" fontId="18" fillId="3" borderId="54" xfId="0" applyFont="1" applyFill="1" applyBorder="1" applyAlignment="1" applyProtection="1">
      <alignment horizontal="left" vertical="center"/>
    </xf>
    <xf numFmtId="0" fontId="18" fillId="3" borderId="54" xfId="0" applyFont="1" applyFill="1" applyBorder="1" applyAlignment="1" applyProtection="1">
      <alignment horizontal="left" vertical="center" wrapText="1"/>
    </xf>
    <xf numFmtId="4" fontId="0" fillId="0" borderId="0" xfId="0" applyNumberFormat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 wrapText="1"/>
    </xf>
    <xf numFmtId="0" fontId="7" fillId="3" borderId="12" xfId="0" applyFont="1" applyFill="1" applyBorder="1" applyAlignment="1" applyProtection="1">
      <alignment horizontal="center" vertical="center" wrapText="1"/>
    </xf>
    <xf numFmtId="0" fontId="58" fillId="3" borderId="12" xfId="0" applyFont="1" applyFill="1" applyBorder="1" applyAlignment="1" applyProtection="1">
      <alignment horizontal="center" vertical="center" wrapText="1"/>
    </xf>
    <xf numFmtId="0" fontId="7" fillId="3" borderId="24" xfId="0" applyFont="1" applyFill="1" applyBorder="1" applyAlignment="1" applyProtection="1">
      <alignment horizontal="center" vertical="center" wrapText="1"/>
    </xf>
    <xf numFmtId="0" fontId="18" fillId="10" borderId="22" xfId="0" applyFont="1" applyFill="1" applyBorder="1" applyAlignment="1" applyProtection="1">
      <alignment horizontal="left" vertical="center"/>
    </xf>
    <xf numFmtId="0" fontId="19" fillId="10" borderId="22" xfId="0" applyFont="1" applyFill="1" applyBorder="1" applyAlignment="1" applyProtection="1">
      <alignment horizontal="left" vertical="center"/>
    </xf>
    <xf numFmtId="0" fontId="59" fillId="10" borderId="23" xfId="0" applyFont="1" applyFill="1" applyBorder="1" applyAlignment="1">
      <alignment horizontal="left" vertical="center"/>
    </xf>
    <xf numFmtId="0" fontId="60" fillId="10" borderId="23" xfId="0" applyFont="1" applyFill="1" applyBorder="1" applyAlignment="1" applyProtection="1">
      <alignment horizontal="left" vertical="center"/>
    </xf>
    <xf numFmtId="0" fontId="60" fillId="10" borderId="24" xfId="0" applyFont="1" applyFill="1" applyBorder="1" applyAlignment="1" applyProtection="1">
      <alignment horizontal="left" vertical="center"/>
    </xf>
    <xf numFmtId="0" fontId="61" fillId="0" borderId="19" xfId="0" applyFont="1" applyFill="1" applyBorder="1" applyAlignment="1" applyProtection="1">
      <alignment vertical="center" wrapText="1"/>
      <protection locked="0"/>
    </xf>
    <xf numFmtId="0" fontId="61" fillId="0" borderId="5" xfId="0" applyFont="1" applyFill="1" applyBorder="1" applyAlignment="1" applyProtection="1">
      <alignment vertical="center" wrapText="1"/>
      <protection locked="0"/>
    </xf>
    <xf numFmtId="0" fontId="61" fillId="0" borderId="5" xfId="0" applyFont="1" applyBorder="1" applyAlignment="1" applyProtection="1">
      <alignment horizontal="center" vertical="center" wrapText="1"/>
      <protection locked="0"/>
    </xf>
    <xf numFmtId="4" fontId="61" fillId="0" borderId="1" xfId="0" applyNumberFormat="1" applyFont="1" applyBorder="1" applyAlignment="1" applyProtection="1">
      <alignment horizontal="center" vertical="center" wrapText="1"/>
      <protection locked="0"/>
    </xf>
    <xf numFmtId="4" fontId="61" fillId="0" borderId="5" xfId="0" applyNumberFormat="1" applyFont="1" applyBorder="1" applyAlignment="1" applyProtection="1">
      <alignment horizontal="right" vertical="center" wrapText="1"/>
      <protection locked="0"/>
    </xf>
    <xf numFmtId="4" fontId="61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61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1" fillId="11" borderId="1" xfId="0" applyNumberFormat="1" applyFont="1" applyFill="1" applyBorder="1" applyAlignment="1" applyProtection="1">
      <alignment horizontal="right" vertical="center" wrapText="1"/>
      <protection locked="0"/>
    </xf>
    <xf numFmtId="4" fontId="62" fillId="7" borderId="1" xfId="0" applyNumberFormat="1" applyFont="1" applyFill="1" applyBorder="1" applyAlignment="1" applyProtection="1">
      <alignment horizontal="right" vertical="center" wrapText="1"/>
      <protection locked="0"/>
    </xf>
    <xf numFmtId="4" fontId="63" fillId="11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0" applyFont="1" applyBorder="1" applyAlignment="1" applyProtection="1">
      <alignment horizontal="justify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4" fontId="61" fillId="0" borderId="1" xfId="0" applyNumberFormat="1" applyFont="1" applyBorder="1" applyAlignment="1" applyProtection="1">
      <alignment horizontal="right" vertical="center" wrapText="1"/>
      <protection locked="0"/>
    </xf>
    <xf numFmtId="0" fontId="64" fillId="0" borderId="17" xfId="0" applyFont="1" applyFill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4" fontId="22" fillId="0" borderId="1" xfId="0" applyNumberFormat="1" applyFont="1" applyBorder="1" applyAlignment="1" applyProtection="1">
      <alignment horizontal="center" vertical="center" wrapText="1"/>
      <protection locked="0"/>
    </xf>
    <xf numFmtId="4" fontId="22" fillId="0" borderId="1" xfId="0" applyNumberFormat="1" applyFont="1" applyBorder="1" applyAlignment="1" applyProtection="1">
      <alignment horizontal="right" vertical="center" wrapText="1"/>
      <protection locked="0"/>
    </xf>
    <xf numFmtId="4" fontId="22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22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22" fillId="11" borderId="1" xfId="0" applyNumberFormat="1" applyFont="1" applyFill="1" applyBorder="1" applyAlignment="1" applyProtection="1">
      <alignment horizontal="right" vertical="center" wrapText="1"/>
      <protection locked="0"/>
    </xf>
    <xf numFmtId="4" fontId="7" fillId="7" borderId="1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1" xfId="0" applyFont="1" applyBorder="1" applyProtection="1">
      <protection locked="0"/>
    </xf>
    <xf numFmtId="0" fontId="64" fillId="0" borderId="20" xfId="0" applyFont="1" applyFill="1" applyBorder="1" applyAlignment="1" applyProtection="1">
      <alignment vertical="center" wrapText="1"/>
      <protection locked="0"/>
    </xf>
    <xf numFmtId="0" fontId="22" fillId="0" borderId="6" xfId="0" applyFont="1" applyBorder="1" applyAlignment="1" applyProtection="1">
      <alignment horizontal="center" vertical="center" wrapText="1"/>
      <protection locked="0"/>
    </xf>
    <xf numFmtId="4" fontId="22" fillId="0" borderId="6" xfId="0" applyNumberFormat="1" applyFont="1" applyBorder="1" applyAlignment="1" applyProtection="1">
      <alignment horizontal="center" vertical="center" wrapText="1"/>
      <protection locked="0"/>
    </xf>
    <xf numFmtId="4" fontId="22" fillId="0" borderId="6" xfId="0" applyNumberFormat="1" applyFont="1" applyBorder="1" applyAlignment="1" applyProtection="1">
      <alignment horizontal="right" vertical="center" wrapText="1"/>
      <protection locked="0"/>
    </xf>
    <xf numFmtId="4" fontId="22" fillId="0" borderId="26" xfId="0" applyNumberFormat="1" applyFont="1" applyFill="1" applyBorder="1" applyAlignment="1" applyProtection="1">
      <alignment horizontal="right" vertical="center" wrapText="1"/>
      <protection locked="0"/>
    </xf>
    <xf numFmtId="4" fontId="65" fillId="12" borderId="30" xfId="0" applyNumberFormat="1" applyFont="1" applyFill="1" applyBorder="1" applyAlignment="1" applyProtection="1">
      <alignment horizontal="right" vertical="center" wrapText="1"/>
      <protection locked="0"/>
    </xf>
    <xf numFmtId="4" fontId="66" fillId="12" borderId="30" xfId="0" applyNumberFormat="1" applyFont="1" applyFill="1" applyBorder="1" applyAlignment="1" applyProtection="1">
      <alignment horizontal="right" vertical="center" wrapText="1"/>
      <protection locked="0"/>
    </xf>
    <xf numFmtId="0" fontId="67" fillId="12" borderId="30" xfId="0" applyFont="1" applyFill="1" applyBorder="1" applyAlignment="1" applyProtection="1">
      <alignment horizontal="center" wrapText="1"/>
      <protection locked="0"/>
    </xf>
    <xf numFmtId="0" fontId="24" fillId="12" borderId="31" xfId="0" applyFont="1" applyFill="1" applyBorder="1" applyAlignment="1" applyProtection="1">
      <alignment horizontal="center" vertical="center"/>
      <protection locked="0"/>
    </xf>
    <xf numFmtId="0" fontId="58" fillId="10" borderId="23" xfId="0" applyFont="1" applyFill="1" applyBorder="1" applyAlignment="1" applyProtection="1">
      <alignment horizontal="left" vertical="center"/>
    </xf>
    <xf numFmtId="0" fontId="58" fillId="10" borderId="24" xfId="0" applyFont="1" applyFill="1" applyBorder="1" applyAlignment="1" applyProtection="1">
      <alignment horizontal="left" vertical="center"/>
    </xf>
    <xf numFmtId="0" fontId="22" fillId="0" borderId="1" xfId="0" applyFont="1" applyBorder="1" applyAlignment="1" applyProtection="1">
      <alignment vertical="center" wrapText="1"/>
      <protection locked="0"/>
    </xf>
    <xf numFmtId="0" fontId="20" fillId="0" borderId="1" xfId="0" applyFont="1" applyBorder="1" applyAlignment="1" applyProtection="1">
      <alignment vertical="center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4" fontId="22" fillId="0" borderId="6" xfId="0" applyNumberFormat="1" applyFont="1" applyFill="1" applyBorder="1" applyAlignment="1" applyProtection="1">
      <alignment horizontal="right" vertical="center" wrapText="1"/>
      <protection locked="0"/>
    </xf>
    <xf numFmtId="4" fontId="22" fillId="11" borderId="6" xfId="0" applyNumberFormat="1" applyFont="1" applyFill="1" applyBorder="1" applyAlignment="1" applyProtection="1">
      <alignment horizontal="right" vertical="center" wrapText="1"/>
      <protection locked="0"/>
    </xf>
    <xf numFmtId="4" fontId="65" fillId="12" borderId="36" xfId="0" applyNumberFormat="1" applyFont="1" applyFill="1" applyBorder="1" applyAlignment="1" applyProtection="1">
      <alignment horizontal="right" vertical="center" wrapText="1"/>
      <protection locked="0"/>
    </xf>
    <xf numFmtId="4" fontId="65" fillId="12" borderId="10" xfId="0" applyNumberFormat="1" applyFont="1" applyFill="1" applyBorder="1" applyAlignment="1" applyProtection="1">
      <alignment horizontal="right" vertical="center" wrapText="1"/>
      <protection locked="0"/>
    </xf>
    <xf numFmtId="4" fontId="65" fillId="12" borderId="33" xfId="0" applyNumberFormat="1" applyFont="1" applyFill="1" applyBorder="1" applyAlignment="1" applyProtection="1">
      <alignment horizontal="right" vertical="center" wrapText="1"/>
      <protection locked="0"/>
    </xf>
    <xf numFmtId="0" fontId="67" fillId="12" borderId="30" xfId="0" applyFont="1" applyFill="1" applyBorder="1" applyAlignment="1" applyProtection="1">
      <alignment horizontal="justify" wrapText="1"/>
      <protection locked="0"/>
    </xf>
    <xf numFmtId="4" fontId="65" fillId="9" borderId="30" xfId="0" applyNumberFormat="1" applyFont="1" applyFill="1" applyBorder="1" applyAlignment="1" applyProtection="1">
      <alignment horizontal="right" vertical="center" wrapText="1"/>
      <protection locked="0"/>
    </xf>
    <xf numFmtId="4" fontId="66" fillId="9" borderId="30" xfId="0" applyNumberFormat="1" applyFont="1" applyFill="1" applyBorder="1" applyAlignment="1" applyProtection="1">
      <alignment horizontal="right" vertical="center" wrapText="1"/>
      <protection locked="0"/>
    </xf>
    <xf numFmtId="0" fontId="67" fillId="9" borderId="30" xfId="0" applyFont="1" applyFill="1" applyBorder="1" applyAlignment="1" applyProtection="1">
      <alignment horizontal="center" wrapText="1"/>
      <protection locked="0"/>
    </xf>
    <xf numFmtId="0" fontId="24" fillId="9" borderId="31" xfId="0" applyFont="1" applyFill="1" applyBorder="1" applyProtection="1">
      <protection locked="0"/>
    </xf>
    <xf numFmtId="0" fontId="7" fillId="10" borderId="35" xfId="0" applyFont="1" applyFill="1" applyBorder="1" applyAlignment="1" applyProtection="1">
      <alignment horizontal="left" vertical="center"/>
    </xf>
    <xf numFmtId="0" fontId="20" fillId="10" borderId="21" xfId="0" applyFont="1" applyFill="1" applyBorder="1" applyAlignment="1">
      <alignment horizontal="left" vertical="center"/>
    </xf>
    <xf numFmtId="0" fontId="7" fillId="10" borderId="21" xfId="0" applyFont="1" applyFill="1" applyBorder="1" applyAlignment="1" applyProtection="1">
      <alignment horizontal="left" vertical="center"/>
    </xf>
    <xf numFmtId="0" fontId="7" fillId="10" borderId="25" xfId="0" applyFont="1" applyFill="1" applyBorder="1" applyAlignment="1" applyProtection="1">
      <alignment horizontal="left" vertical="center"/>
    </xf>
    <xf numFmtId="0" fontId="19" fillId="7" borderId="22" xfId="0" applyFont="1" applyFill="1" applyBorder="1" applyAlignment="1" applyProtection="1">
      <alignment horizontal="left" vertical="center"/>
    </xf>
    <xf numFmtId="0" fontId="20" fillId="7" borderId="23" xfId="0" applyFont="1" applyFill="1" applyBorder="1" applyAlignment="1">
      <alignment horizontal="left" vertical="center"/>
    </xf>
    <xf numFmtId="0" fontId="7" fillId="7" borderId="21" xfId="0" applyFont="1" applyFill="1" applyBorder="1" applyAlignment="1" applyProtection="1">
      <alignment horizontal="left" vertical="center"/>
    </xf>
    <xf numFmtId="0" fontId="7" fillId="7" borderId="25" xfId="0" applyFont="1" applyFill="1" applyBorder="1" applyAlignment="1" applyProtection="1">
      <alignment horizontal="left" vertical="center"/>
    </xf>
    <xf numFmtId="0" fontId="63" fillId="0" borderId="17" xfId="0" applyFont="1" applyFill="1" applyBorder="1" applyAlignment="1" applyProtection="1">
      <alignment horizontal="justify" vertical="center" wrapText="1"/>
    </xf>
    <xf numFmtId="0" fontId="63" fillId="0" borderId="1" xfId="0" applyFont="1" applyFill="1" applyBorder="1" applyAlignment="1" applyProtection="1">
      <alignment horizontal="left" vertical="center" wrapText="1"/>
    </xf>
    <xf numFmtId="0" fontId="63" fillId="0" borderId="1" xfId="0" applyFont="1" applyFill="1" applyBorder="1" applyAlignment="1" applyProtection="1">
      <alignment horizontal="center" vertical="center" wrapText="1"/>
    </xf>
    <xf numFmtId="4" fontId="22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63" fillId="2" borderId="1" xfId="0" applyFont="1" applyFill="1" applyBorder="1" applyAlignment="1" applyProtection="1">
      <alignment horizontal="center" vertical="center" wrapText="1"/>
    </xf>
    <xf numFmtId="4" fontId="2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3" fillId="2" borderId="15" xfId="0" applyFont="1" applyFill="1" applyBorder="1" applyAlignment="1" applyProtection="1">
      <alignment horizontal="center" vertical="center" wrapText="1"/>
    </xf>
    <xf numFmtId="4" fontId="22" fillId="2" borderId="15" xfId="0" applyNumberFormat="1" applyFont="1" applyFill="1" applyBorder="1" applyAlignment="1" applyProtection="1">
      <alignment horizontal="center" vertical="center" wrapText="1"/>
      <protection locked="0"/>
    </xf>
    <xf numFmtId="4" fontId="22" fillId="2" borderId="15" xfId="0" applyNumberFormat="1" applyFont="1" applyFill="1" applyBorder="1" applyAlignment="1" applyProtection="1">
      <alignment horizontal="right" vertical="center" wrapText="1"/>
      <protection locked="0"/>
    </xf>
    <xf numFmtId="0" fontId="19" fillId="7" borderId="35" xfId="0" applyFont="1" applyFill="1" applyBorder="1" applyAlignment="1" applyProtection="1">
      <alignment horizontal="left" vertical="center"/>
    </xf>
    <xf numFmtId="0" fontId="20" fillId="7" borderId="21" xfId="0" applyFont="1" applyFill="1" applyBorder="1" applyAlignment="1">
      <alignment vertical="center"/>
    </xf>
    <xf numFmtId="0" fontId="20" fillId="7" borderId="23" xfId="0" applyFont="1" applyFill="1" applyBorder="1" applyAlignment="1">
      <alignment vertical="center"/>
    </xf>
    <xf numFmtId="0" fontId="22" fillId="7" borderId="21" xfId="0" applyFont="1" applyFill="1" applyBorder="1" applyAlignment="1" applyProtection="1">
      <alignment horizontal="center" vertical="center" wrapText="1"/>
    </xf>
    <xf numFmtId="0" fontId="22" fillId="7" borderId="25" xfId="0" applyFont="1" applyFill="1" applyBorder="1" applyAlignment="1" applyProtection="1">
      <alignment horizontal="center" vertical="center" wrapText="1"/>
    </xf>
    <xf numFmtId="0" fontId="22" fillId="3" borderId="17" xfId="0" applyFont="1" applyFill="1" applyBorder="1" applyAlignment="1" applyProtection="1">
      <alignment horizontal="center" vertical="center" wrapText="1"/>
    </xf>
    <xf numFmtId="0" fontId="22" fillId="3" borderId="1" xfId="0" applyFont="1" applyFill="1" applyBorder="1" applyAlignment="1" applyProtection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63" fillId="3" borderId="12" xfId="0" applyFont="1" applyFill="1" applyBorder="1" applyAlignment="1" applyProtection="1">
      <alignment horizontal="center" vertical="center" wrapText="1"/>
    </xf>
    <xf numFmtId="0" fontId="22" fillId="3" borderId="18" xfId="0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justify" vertical="center" wrapText="1"/>
    </xf>
    <xf numFmtId="0" fontId="61" fillId="0" borderId="5" xfId="0" applyFont="1" applyFill="1" applyBorder="1" applyAlignment="1" applyProtection="1">
      <alignment horizontal="left" vertical="center" wrapText="1"/>
    </xf>
    <xf numFmtId="49" fontId="61" fillId="0" borderId="5" xfId="0" applyNumberFormat="1" applyFont="1" applyFill="1" applyBorder="1" applyAlignment="1" applyProtection="1">
      <alignment horizontal="center" vertical="center" wrapText="1"/>
    </xf>
    <xf numFmtId="4" fontId="61" fillId="0" borderId="5" xfId="0" applyNumberFormat="1" applyFont="1" applyFill="1" applyBorder="1" applyAlignment="1" applyProtection="1">
      <alignment horizontal="center" vertical="center" wrapText="1"/>
      <protection locked="0"/>
    </xf>
    <xf numFmtId="10" fontId="61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61" fillId="11" borderId="5" xfId="0" applyNumberFormat="1" applyFont="1" applyFill="1" applyBorder="1" applyAlignment="1" applyProtection="1">
      <alignment horizontal="right" vertical="center" wrapText="1"/>
      <protection locked="0"/>
    </xf>
    <xf numFmtId="4" fontId="62" fillId="7" borderId="5" xfId="0" applyNumberFormat="1" applyFont="1" applyFill="1" applyBorder="1" applyAlignment="1" applyProtection="1">
      <alignment vertical="center"/>
      <protection locked="0"/>
    </xf>
    <xf numFmtId="4" fontId="6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5" xfId="0" applyFont="1" applyBorder="1" applyAlignment="1" applyProtection="1">
      <alignment horizontal="justify" vertical="center" wrapText="1"/>
      <protection locked="0"/>
    </xf>
    <xf numFmtId="0" fontId="40" fillId="0" borderId="56" xfId="0" applyFont="1" applyBorder="1" applyAlignment="1" applyProtection="1">
      <alignment horizontal="left" vertical="center" wrapText="1"/>
      <protection locked="0"/>
    </xf>
    <xf numFmtId="0" fontId="22" fillId="0" borderId="17" xfId="0" applyFont="1" applyFill="1" applyBorder="1" applyAlignment="1" applyProtection="1">
      <alignment horizontal="justify" vertical="center" wrapText="1"/>
    </xf>
    <xf numFmtId="49" fontId="22" fillId="0" borderId="1" xfId="0" applyNumberFormat="1" applyFont="1" applyFill="1" applyBorder="1" applyAlignment="1" applyProtection="1">
      <alignment horizontal="center" vertical="center" wrapText="1"/>
    </xf>
    <xf numFmtId="4" fontId="22" fillId="0" borderId="5" xfId="0" applyNumberFormat="1" applyFont="1" applyFill="1" applyBorder="1" applyAlignment="1" applyProtection="1">
      <alignment horizontal="center" vertical="center" wrapText="1"/>
      <protection locked="0"/>
    </xf>
    <xf numFmtId="10" fontId="22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22" fillId="11" borderId="5" xfId="0" applyNumberFormat="1" applyFont="1" applyFill="1" applyBorder="1" applyAlignment="1" applyProtection="1">
      <alignment horizontal="right" vertical="center" wrapText="1"/>
      <protection locked="0"/>
    </xf>
    <xf numFmtId="49" fontId="22" fillId="0" borderId="15" xfId="0" applyNumberFormat="1" applyFont="1" applyFill="1" applyBorder="1" applyAlignment="1" applyProtection="1">
      <alignment horizontal="center" vertical="center" wrapText="1"/>
    </xf>
    <xf numFmtId="0" fontId="70" fillId="9" borderId="30" xfId="0" applyFont="1" applyFill="1" applyBorder="1" applyAlignment="1" applyProtection="1">
      <alignment horizontal="center" wrapText="1"/>
      <protection locked="0"/>
    </xf>
    <xf numFmtId="4" fontId="65" fillId="8" borderId="10" xfId="0" applyNumberFormat="1" applyFont="1" applyFill="1" applyBorder="1" applyAlignment="1" applyProtection="1">
      <alignment horizontal="right" vertical="center" wrapText="1"/>
      <protection locked="0"/>
    </xf>
    <xf numFmtId="4" fontId="65" fillId="8" borderId="4" xfId="0" applyNumberFormat="1" applyFont="1" applyFill="1" applyBorder="1" applyAlignment="1" applyProtection="1">
      <alignment horizontal="right" vertical="center" wrapText="1"/>
      <protection locked="0"/>
    </xf>
    <xf numFmtId="164" fontId="67" fillId="8" borderId="33" xfId="0" applyNumberFormat="1" applyFont="1" applyFill="1" applyBorder="1" applyAlignment="1" applyProtection="1">
      <alignment horizontal="center" wrapText="1"/>
      <protection locked="0"/>
    </xf>
    <xf numFmtId="0" fontId="24" fillId="8" borderId="31" xfId="0" applyFont="1" applyFill="1" applyBorder="1" applyProtection="1">
      <protection locked="0"/>
    </xf>
    <xf numFmtId="0" fontId="2" fillId="0" borderId="0" xfId="0" applyFont="1" applyFill="1" applyBorder="1" applyAlignment="1">
      <alignment wrapText="1"/>
    </xf>
    <xf numFmtId="0" fontId="22" fillId="0" borderId="5" xfId="0" applyFont="1" applyFill="1" applyBorder="1" applyAlignment="1" applyProtection="1">
      <alignment vertical="center" wrapText="1"/>
      <protection locked="0"/>
    </xf>
    <xf numFmtId="0" fontId="1" fillId="0" borderId="9" xfId="0" applyFont="1" applyBorder="1" applyAlignment="1" applyProtection="1">
      <alignment horizontal="left"/>
    </xf>
    <xf numFmtId="10" fontId="5" fillId="0" borderId="44" xfId="0" applyNumberFormat="1" applyFont="1" applyBorder="1" applyAlignment="1" applyProtection="1">
      <alignment horizontal="center" vertical="center"/>
    </xf>
    <xf numFmtId="10" fontId="5" fillId="0" borderId="45" xfId="0" applyNumberFormat="1" applyFont="1" applyBorder="1" applyAlignment="1">
      <alignment horizontal="center" vertical="center"/>
    </xf>
    <xf numFmtId="10" fontId="3" fillId="0" borderId="38" xfId="0" applyNumberFormat="1" applyFont="1" applyBorder="1" applyAlignment="1" applyProtection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4" fontId="55" fillId="0" borderId="15" xfId="0" applyNumberFormat="1" applyFont="1" applyFill="1" applyBorder="1" applyAlignment="1" applyProtection="1">
      <alignment vertical="center" wrapText="1"/>
    </xf>
    <xf numFmtId="4" fontId="55" fillId="7" borderId="15" xfId="0" applyNumberFormat="1" applyFont="1" applyFill="1" applyBorder="1" applyAlignment="1" applyProtection="1">
      <alignment vertical="center"/>
    </xf>
    <xf numFmtId="0" fontId="7" fillId="0" borderId="0" xfId="1" applyFont="1" applyBorder="1" applyAlignment="1">
      <alignment horizontal="left" vertical="center" wrapText="1"/>
    </xf>
    <xf numFmtId="165" fontId="35" fillId="3" borderId="13" xfId="0" applyNumberFormat="1" applyFont="1" applyFill="1" applyBorder="1" applyAlignment="1">
      <alignment horizontal="center" vertical="center" wrapText="1"/>
    </xf>
    <xf numFmtId="4" fontId="56" fillId="0" borderId="18" xfId="0" applyNumberFormat="1" applyFont="1" applyFill="1" applyBorder="1" applyAlignment="1">
      <alignment vertical="center" wrapText="1"/>
    </xf>
    <xf numFmtId="4" fontId="38" fillId="0" borderId="18" xfId="0" applyNumberFormat="1" applyFont="1" applyFill="1" applyBorder="1" applyAlignment="1">
      <alignment vertical="center" wrapText="1"/>
    </xf>
    <xf numFmtId="4" fontId="38" fillId="0" borderId="18" xfId="0" applyNumberFormat="1" applyFont="1" applyFill="1" applyBorder="1" applyAlignment="1" applyProtection="1">
      <alignment vertical="center" wrapText="1"/>
    </xf>
    <xf numFmtId="4" fontId="38" fillId="0" borderId="16" xfId="0" applyNumberFormat="1" applyFont="1" applyFill="1" applyBorder="1" applyAlignment="1" applyProtection="1">
      <alignment vertical="center" wrapText="1"/>
    </xf>
    <xf numFmtId="4" fontId="55" fillId="0" borderId="13" xfId="0" applyNumberFormat="1" applyFont="1" applyFill="1" applyBorder="1" applyAlignment="1">
      <alignment wrapText="1"/>
    </xf>
    <xf numFmtId="4" fontId="55" fillId="0" borderId="16" xfId="0" applyNumberFormat="1" applyFont="1" applyFill="1" applyBorder="1" applyAlignment="1">
      <alignment horizontal="right" vertical="center" wrapText="1"/>
    </xf>
    <xf numFmtId="4" fontId="55" fillId="7" borderId="58" xfId="0" applyNumberFormat="1" applyFont="1" applyFill="1" applyBorder="1" applyAlignment="1" applyProtection="1">
      <alignment vertical="center"/>
    </xf>
    <xf numFmtId="4" fontId="55" fillId="7" borderId="1" xfId="0" applyNumberFormat="1" applyFont="1" applyFill="1" applyBorder="1" applyAlignment="1" applyProtection="1">
      <alignment vertical="center"/>
    </xf>
    <xf numFmtId="4" fontId="55" fillId="0" borderId="18" xfId="0" applyNumberFormat="1" applyFont="1" applyFill="1" applyBorder="1" applyAlignment="1">
      <alignment vertical="justify" wrapText="1"/>
    </xf>
    <xf numFmtId="10" fontId="75" fillId="0" borderId="38" xfId="0" applyNumberFormat="1" applyFont="1" applyBorder="1" applyAlignment="1">
      <alignment horizontal="center" vertical="center"/>
    </xf>
    <xf numFmtId="10" fontId="75" fillId="0" borderId="28" xfId="0" applyNumberFormat="1" applyFont="1" applyBorder="1" applyAlignment="1" applyProtection="1">
      <alignment horizontal="center" vertical="center"/>
      <protection locked="0"/>
    </xf>
    <xf numFmtId="10" fontId="75" fillId="0" borderId="28" xfId="0" applyNumberFormat="1" applyFont="1" applyBorder="1" applyAlignment="1" applyProtection="1">
      <alignment horizontal="center" vertical="center"/>
    </xf>
    <xf numFmtId="10" fontId="75" fillId="0" borderId="28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left" wrapText="1"/>
    </xf>
    <xf numFmtId="49" fontId="3" fillId="0" borderId="2" xfId="0" applyNumberFormat="1" applyFont="1" applyFill="1" applyBorder="1" applyAlignment="1" applyProtection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41" fillId="12" borderId="3" xfId="0" applyFont="1" applyFill="1" applyBorder="1" applyAlignment="1" applyProtection="1">
      <alignment horizontal="left" vertical="center" wrapText="1"/>
      <protection locked="0"/>
    </xf>
    <xf numFmtId="0" fontId="41" fillId="12" borderId="4" xfId="0" applyFont="1" applyFill="1" applyBorder="1" applyAlignment="1" applyProtection="1">
      <alignment horizontal="left" vertical="center" wrapText="1"/>
      <protection locked="0"/>
    </xf>
    <xf numFmtId="0" fontId="41" fillId="12" borderId="33" xfId="0" applyFont="1" applyFill="1" applyBorder="1" applyAlignment="1" applyProtection="1">
      <alignment horizontal="left" vertical="center" wrapText="1"/>
      <protection locked="0"/>
    </xf>
    <xf numFmtId="0" fontId="41" fillId="9" borderId="29" xfId="0" applyFont="1" applyFill="1" applyBorder="1" applyAlignment="1" applyProtection="1">
      <alignment horizontal="left" vertical="center" wrapText="1"/>
      <protection locked="0"/>
    </xf>
    <xf numFmtId="0" fontId="41" fillId="9" borderId="30" xfId="0" applyFont="1" applyFill="1" applyBorder="1" applyAlignment="1" applyProtection="1">
      <alignment horizontal="left" vertical="center" wrapText="1"/>
      <protection locked="0"/>
    </xf>
    <xf numFmtId="0" fontId="41" fillId="10" borderId="35" xfId="0" applyFont="1" applyFill="1" applyBorder="1" applyAlignment="1" applyProtection="1">
      <alignment horizontal="left" vertical="center"/>
    </xf>
    <xf numFmtId="0" fontId="44" fillId="10" borderId="21" xfId="0" applyFont="1" applyFill="1" applyBorder="1" applyAlignment="1">
      <alignment horizontal="left" vertical="center"/>
    </xf>
    <xf numFmtId="0" fontId="41" fillId="8" borderId="3" xfId="0" applyFont="1" applyFill="1" applyBorder="1" applyAlignment="1" applyProtection="1">
      <alignment horizontal="left" wrapText="1"/>
      <protection locked="0"/>
    </xf>
    <xf numFmtId="0" fontId="41" fillId="8" borderId="4" xfId="0" applyFont="1" applyFill="1" applyBorder="1" applyAlignment="1" applyProtection="1">
      <alignment horizontal="left" wrapText="1"/>
      <protection locked="0"/>
    </xf>
    <xf numFmtId="0" fontId="41" fillId="12" borderId="29" xfId="0" applyFont="1" applyFill="1" applyBorder="1" applyAlignment="1" applyProtection="1">
      <alignment horizontal="justify" vertical="center" wrapText="1"/>
    </xf>
    <xf numFmtId="0" fontId="50" fillId="12" borderId="30" xfId="0" applyFont="1" applyFill="1" applyBorder="1" applyAlignment="1">
      <alignment vertical="center" wrapText="1"/>
    </xf>
    <xf numFmtId="0" fontId="41" fillId="12" borderId="3" xfId="0" applyFont="1" applyFill="1" applyBorder="1" applyAlignment="1" applyProtection="1">
      <alignment horizontal="justify" vertical="center" wrapText="1"/>
    </xf>
    <xf numFmtId="0" fontId="51" fillId="12" borderId="4" xfId="0" applyFont="1" applyFill="1" applyBorder="1" applyAlignment="1">
      <alignment vertical="center" wrapText="1"/>
    </xf>
    <xf numFmtId="0" fontId="44" fillId="0" borderId="4" xfId="0" applyFont="1" applyBorder="1" applyAlignment="1">
      <alignment vertical="center" wrapText="1"/>
    </xf>
    <xf numFmtId="0" fontId="44" fillId="0" borderId="33" xfId="0" applyFont="1" applyBorder="1" applyAlignment="1">
      <alignment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left" wrapText="1"/>
    </xf>
    <xf numFmtId="0" fontId="3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</xf>
    <xf numFmtId="0" fontId="3" fillId="0" borderId="0" xfId="0" applyFont="1" applyAlignment="1" applyProtection="1">
      <alignment horizontal="left" wrapText="1"/>
    </xf>
    <xf numFmtId="0" fontId="1" fillId="0" borderId="2" xfId="0" applyFont="1" applyBorder="1" applyAlignment="1" applyProtection="1">
      <alignment horizontal="left" wrapText="1"/>
    </xf>
    <xf numFmtId="0" fontId="0" fillId="0" borderId="7" xfId="0" applyBorder="1" applyAlignment="1"/>
    <xf numFmtId="0" fontId="0" fillId="0" borderId="8" xfId="0" applyBorder="1" applyAlignment="1"/>
    <xf numFmtId="49" fontId="3" fillId="0" borderId="2" xfId="0" applyNumberFormat="1" applyFont="1" applyBorder="1" applyAlignment="1" applyProtection="1">
      <alignment horizontal="left" wrapText="1"/>
    </xf>
    <xf numFmtId="49" fontId="3" fillId="0" borderId="7" xfId="0" applyNumberFormat="1" applyFont="1" applyBorder="1" applyAlignment="1" applyProtection="1">
      <alignment horizontal="left" wrapText="1"/>
    </xf>
    <xf numFmtId="49" fontId="3" fillId="0" borderId="8" xfId="0" applyNumberFormat="1" applyFont="1" applyBorder="1" applyAlignment="1" applyProtection="1">
      <alignment horizontal="left" wrapText="1"/>
    </xf>
    <xf numFmtId="49" fontId="3" fillId="0" borderId="1" xfId="0" applyNumberFormat="1" applyFont="1" applyFill="1" applyBorder="1" applyAlignment="1" applyProtection="1">
      <alignment horizontal="left" wrapText="1"/>
    </xf>
    <xf numFmtId="0" fontId="13" fillId="0" borderId="0" xfId="0" applyFont="1" applyAlignment="1" applyProtection="1">
      <alignment horizontal="center"/>
    </xf>
    <xf numFmtId="0" fontId="21" fillId="0" borderId="23" xfId="0" applyFont="1" applyBorder="1" applyAlignment="1" applyProtection="1">
      <alignment horizontal="left" vertical="center"/>
      <protection locked="0"/>
    </xf>
    <xf numFmtId="0" fontId="21" fillId="0" borderId="24" xfId="0" applyFont="1" applyBorder="1" applyAlignment="1" applyProtection="1">
      <alignment horizontal="left" vertical="center"/>
      <protection locked="0"/>
    </xf>
    <xf numFmtId="0" fontId="21" fillId="0" borderId="2" xfId="0" applyFont="1" applyBorder="1" applyAlignment="1" applyProtection="1">
      <alignment horizontal="left" vertical="center"/>
      <protection locked="0"/>
    </xf>
    <xf numFmtId="0" fontId="21" fillId="0" borderId="7" xfId="0" applyFont="1" applyBorder="1" applyAlignment="1" applyProtection="1">
      <alignment horizontal="left" vertical="center"/>
      <protection locked="0"/>
    </xf>
    <xf numFmtId="0" fontId="21" fillId="0" borderId="27" xfId="0" applyFont="1" applyBorder="1" applyAlignment="1" applyProtection="1">
      <alignment horizontal="left" vertical="center"/>
      <protection locked="0"/>
    </xf>
    <xf numFmtId="0" fontId="21" fillId="0" borderId="7" xfId="0" applyFont="1" applyBorder="1" applyAlignment="1" applyProtection="1">
      <alignment horizontal="left" vertical="center" wrapText="1"/>
      <protection locked="0"/>
    </xf>
    <xf numFmtId="0" fontId="0" fillId="0" borderId="7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18" fillId="3" borderId="38" xfId="0" applyFont="1" applyFill="1" applyBorder="1" applyAlignment="1" applyProtection="1">
      <alignment horizontal="left" vertical="center" wrapText="1"/>
    </xf>
    <xf numFmtId="0" fontId="0" fillId="0" borderId="44" xfId="0" applyBorder="1" applyAlignment="1"/>
    <xf numFmtId="0" fontId="21" fillId="0" borderId="2" xfId="0" applyFont="1" applyBorder="1" applyAlignment="1" applyProtection="1">
      <alignment horizontal="left" vertical="center" wrapText="1"/>
      <protection locked="0"/>
    </xf>
    <xf numFmtId="0" fontId="0" fillId="0" borderId="7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21" fillId="0" borderId="32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wrapText="1"/>
    </xf>
    <xf numFmtId="0" fontId="65" fillId="9" borderId="3" xfId="0" applyFont="1" applyFill="1" applyBorder="1" applyAlignment="1" applyProtection="1">
      <alignment horizontal="left" vertical="center" wrapText="1"/>
      <protection locked="0"/>
    </xf>
    <xf numFmtId="0" fontId="65" fillId="9" borderId="4" xfId="0" applyFont="1" applyFill="1" applyBorder="1" applyAlignment="1" applyProtection="1">
      <alignment horizontal="left" vertical="center" wrapText="1"/>
      <protection locked="0"/>
    </xf>
    <xf numFmtId="0" fontId="65" fillId="9" borderId="33" xfId="0" applyFont="1" applyFill="1" applyBorder="1" applyAlignment="1" applyProtection="1">
      <alignment horizontal="left" vertical="center" wrapText="1"/>
      <protection locked="0"/>
    </xf>
    <xf numFmtId="0" fontId="65" fillId="8" borderId="3" xfId="0" applyFont="1" applyFill="1" applyBorder="1" applyAlignment="1" applyProtection="1">
      <alignment horizontal="left" wrapText="1"/>
      <protection locked="0"/>
    </xf>
    <xf numFmtId="0" fontId="65" fillId="8" borderId="4" xfId="0" applyFont="1" applyFill="1" applyBorder="1" applyAlignment="1" applyProtection="1">
      <alignment horizontal="left" wrapText="1"/>
      <protection locked="0"/>
    </xf>
    <xf numFmtId="0" fontId="65" fillId="8" borderId="57" xfId="0" applyFont="1" applyFill="1" applyBorder="1" applyAlignment="1" applyProtection="1">
      <alignment horizontal="left" wrapText="1"/>
      <protection locked="0"/>
    </xf>
    <xf numFmtId="0" fontId="65" fillId="12" borderId="3" xfId="0" applyFont="1" applyFill="1" applyBorder="1" applyAlignment="1" applyProtection="1">
      <alignment horizontal="left" vertical="center" wrapText="1"/>
      <protection locked="0"/>
    </xf>
    <xf numFmtId="0" fontId="65" fillId="12" borderId="4" xfId="0" applyFont="1" applyFill="1" applyBorder="1" applyAlignment="1" applyProtection="1">
      <alignment horizontal="left" vertical="center" wrapText="1"/>
      <protection locked="0"/>
    </xf>
    <xf numFmtId="0" fontId="65" fillId="12" borderId="33" xfId="0" applyFont="1" applyFill="1" applyBorder="1" applyAlignment="1" applyProtection="1">
      <alignment horizontal="left" vertical="center" wrapText="1"/>
      <protection locked="0"/>
    </xf>
    <xf numFmtId="0" fontId="19" fillId="10" borderId="22" xfId="0" applyFont="1" applyFill="1" applyBorder="1" applyAlignment="1" applyProtection="1">
      <alignment horizontal="left" vertical="center"/>
    </xf>
    <xf numFmtId="0" fontId="19" fillId="10" borderId="23" xfId="0" applyFont="1" applyFill="1" applyBorder="1" applyAlignment="1" applyProtection="1">
      <alignment horizontal="left" vertical="center"/>
    </xf>
    <xf numFmtId="0" fontId="12" fillId="0" borderId="0" xfId="0" applyFont="1" applyAlignment="1" applyProtection="1">
      <alignment horizontal="right"/>
    </xf>
    <xf numFmtId="0" fontId="0" fillId="0" borderId="7" xfId="0" applyBorder="1" applyAlignment="1">
      <alignment vertical="center"/>
    </xf>
    <xf numFmtId="0" fontId="0" fillId="0" borderId="27" xfId="0" applyBorder="1" applyAlignment="1">
      <alignment vertical="center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0" fillId="0" borderId="44" xfId="0" applyFont="1" applyBorder="1" applyAlignment="1">
      <alignment wrapText="1"/>
    </xf>
    <xf numFmtId="0" fontId="0" fillId="0" borderId="0" xfId="0" applyAlignment="1">
      <alignment wrapText="1"/>
    </xf>
    <xf numFmtId="1" fontId="2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 wrapText="1"/>
    </xf>
    <xf numFmtId="165" fontId="55" fillId="3" borderId="14" xfId="0" applyNumberFormat="1" applyFont="1" applyFill="1" applyBorder="1" applyAlignment="1" applyProtection="1">
      <alignment horizontal="right" vertical="center" wrapText="1"/>
    </xf>
    <xf numFmtId="0" fontId="0" fillId="3" borderId="15" xfId="0" applyFill="1" applyBorder="1" applyAlignment="1">
      <alignment horizontal="right" vertical="center" wrapText="1"/>
    </xf>
    <xf numFmtId="1" fontId="55" fillId="3" borderId="11" xfId="0" applyNumberFormat="1" applyFont="1" applyFill="1" applyBorder="1" applyAlignment="1">
      <alignment horizontal="right" vertical="center" wrapText="1"/>
    </xf>
    <xf numFmtId="0" fontId="57" fillId="3" borderId="12" xfId="0" applyFont="1" applyFill="1" applyBorder="1" applyAlignment="1">
      <alignment horizontal="right" wrapText="1"/>
    </xf>
    <xf numFmtId="4" fontId="53" fillId="10" borderId="2" xfId="0" applyNumberFormat="1" applyFont="1" applyFill="1" applyBorder="1" applyAlignment="1">
      <alignment horizontal="left"/>
    </xf>
    <xf numFmtId="0" fontId="0" fillId="0" borderId="27" xfId="0" applyBorder="1" applyAlignment="1"/>
    <xf numFmtId="1" fontId="35" fillId="10" borderId="32" xfId="0" applyNumberFormat="1" applyFont="1" applyFill="1" applyBorder="1" applyAlignment="1">
      <alignment horizontal="left"/>
    </xf>
    <xf numFmtId="1" fontId="34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55" fillId="3" borderId="17" xfId="0" applyNumberFormat="1" applyFont="1" applyFill="1" applyBorder="1" applyAlignment="1" applyProtection="1">
      <alignment horizontal="right" vertical="center" wrapText="1"/>
    </xf>
    <xf numFmtId="0" fontId="57" fillId="3" borderId="1" xfId="0" applyFont="1" applyFill="1" applyBorder="1" applyAlignment="1">
      <alignment horizontal="right" wrapText="1"/>
    </xf>
    <xf numFmtId="1" fontId="35" fillId="0" borderId="15" xfId="0" applyNumberFormat="1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1" fontId="35" fillId="10" borderId="17" xfId="0" applyNumberFormat="1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53" fillId="10" borderId="1" xfId="0" applyFont="1" applyFill="1" applyBorder="1" applyAlignment="1">
      <alignment horizontal="left"/>
    </xf>
    <xf numFmtId="0" fontId="0" fillId="0" borderId="18" xfId="0" applyBorder="1" applyAlignment="1">
      <alignment horizontal="left"/>
    </xf>
    <xf numFmtId="1" fontId="0" fillId="0" borderId="46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/>
    <xf numFmtId="1" fontId="39" fillId="3" borderId="11" xfId="0" applyNumberFormat="1" applyFont="1" applyFill="1" applyBorder="1" applyAlignment="1">
      <alignment horizontal="left"/>
    </xf>
    <xf numFmtId="0" fontId="40" fillId="3" borderId="12" xfId="0" applyFont="1" applyFill="1" applyBorder="1" applyAlignment="1">
      <alignment horizontal="left"/>
    </xf>
    <xf numFmtId="1" fontId="39" fillId="3" borderId="17" xfId="0" applyNumberFormat="1" applyFont="1" applyFill="1" applyBorder="1" applyAlignment="1">
      <alignment horizontal="left"/>
    </xf>
    <xf numFmtId="0" fontId="40" fillId="3" borderId="1" xfId="0" applyFont="1" applyFill="1" applyBorder="1" applyAlignment="1">
      <alignment horizontal="left"/>
    </xf>
    <xf numFmtId="1" fontId="39" fillId="3" borderId="14" xfId="0" applyNumberFormat="1" applyFont="1" applyFill="1" applyBorder="1" applyAlignment="1">
      <alignment horizontal="left"/>
    </xf>
    <xf numFmtId="0" fontId="40" fillId="3" borderId="15" xfId="0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1" fontId="35" fillId="0" borderId="1" xfId="0" applyNumberFormat="1" applyFont="1" applyFill="1" applyBorder="1" applyAlignment="1">
      <alignment horizontal="left"/>
    </xf>
    <xf numFmtId="0" fontId="15" fillId="0" borderId="0" xfId="0" applyFont="1" applyAlignment="1">
      <alignment horizontal="right"/>
    </xf>
    <xf numFmtId="0" fontId="7" fillId="0" borderId="0" xfId="1" applyFont="1" applyBorder="1" applyAlignment="1">
      <alignment horizontal="left" vertical="center" wrapText="1"/>
    </xf>
    <xf numFmtId="0" fontId="29" fillId="8" borderId="3" xfId="0" applyFont="1" applyFill="1" applyBorder="1" applyAlignment="1">
      <alignment horizontal="right"/>
    </xf>
    <xf numFmtId="0" fontId="29" fillId="8" borderId="4" xfId="0" applyFont="1" applyFill="1" applyBorder="1" applyAlignment="1">
      <alignment horizontal="right"/>
    </xf>
    <xf numFmtId="0" fontId="29" fillId="8" borderId="33" xfId="0" applyFont="1" applyFill="1" applyBorder="1" applyAlignment="1">
      <alignment horizontal="right"/>
    </xf>
    <xf numFmtId="0" fontId="2" fillId="5" borderId="0" xfId="0" applyFont="1" applyFill="1" applyBorder="1" applyAlignment="1">
      <alignment horizontal="left" vertical="center" wrapText="1"/>
    </xf>
    <xf numFmtId="4" fontId="0" fillId="0" borderId="55" xfId="0" applyNumberFormat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4" xfId="0" applyFont="1" applyBorder="1" applyAlignment="1">
      <alignment horizontal="center" vertical="center"/>
    </xf>
  </cellXfs>
  <cellStyles count="2">
    <cellStyle name="Normálna 2" xfId="1"/>
    <cellStyle name="Normálne" xfId="0" builtinId="0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524933</xdr:colOff>
      <xdr:row>2</xdr:row>
      <xdr:rowOff>89959</xdr:rowOff>
    </xdr:from>
    <xdr:to>
      <xdr:col>0</xdr:col>
      <xdr:colOff>1275292</xdr:colOff>
      <xdr:row>5</xdr:row>
      <xdr:rowOff>175684</xdr:rowOff>
    </xdr:to>
    <xdr:pic>
      <xdr:nvPicPr>
        <xdr:cNvPr id="3" name="Obrázok 1" descr="logo IROP 2014-2020_verzia 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933" y="470959"/>
          <a:ext cx="750359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2031999</xdr:colOff>
      <xdr:row>2</xdr:row>
      <xdr:rowOff>29633</xdr:rowOff>
    </xdr:from>
    <xdr:to>
      <xdr:col>14</xdr:col>
      <xdr:colOff>2021416</xdr:colOff>
      <xdr:row>5</xdr:row>
      <xdr:rowOff>105833</xdr:rowOff>
    </xdr:to>
    <xdr:pic>
      <xdr:nvPicPr>
        <xdr:cNvPr id="5" name="Obrázok 2" descr="http://www.euroregion-tatry.eu/_pliki/flaga_UE+unia_europejska_EFRR_z_lewej_SK%20small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49" y="410633"/>
          <a:ext cx="2037292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232834</xdr:colOff>
      <xdr:row>0</xdr:row>
      <xdr:rowOff>47625</xdr:rowOff>
    </xdr:from>
    <xdr:to>
      <xdr:col>0</xdr:col>
      <xdr:colOff>983193</xdr:colOff>
      <xdr:row>3</xdr:row>
      <xdr:rowOff>133350</xdr:rowOff>
    </xdr:to>
    <xdr:pic>
      <xdr:nvPicPr>
        <xdr:cNvPr id="3" name="Obrázok 1" descr="logo IROP 2014-2020_verzia 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834" y="47625"/>
          <a:ext cx="750359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2010833</xdr:colOff>
      <xdr:row>0</xdr:row>
      <xdr:rowOff>79375</xdr:rowOff>
    </xdr:from>
    <xdr:to>
      <xdr:col>16</xdr:col>
      <xdr:colOff>2000250</xdr:colOff>
      <xdr:row>3</xdr:row>
      <xdr:rowOff>155575</xdr:rowOff>
    </xdr:to>
    <xdr:pic>
      <xdr:nvPicPr>
        <xdr:cNvPr id="5" name="Obrázok 2" descr="http://www.euroregion-tatry.eu/_pliki/flaga_UE+unia_europejska_EFRR_z_lewej_SK%20small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4333" y="79375"/>
          <a:ext cx="2037292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nata.pecova\Documents\In&#233;%20OP\OPII\ManFEU\A831%20-%20OKMP\Aktualiz&#225;cia%20metodiky%20OPII\!Prirucky_OPII\PpZ\Prilohy_PpZ_2_4\Pr&#237;loha%201a_Podporna%20dokumentacia%20k%20O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) Rozpočet projektu GP"/>
      <sheetName val="a) Rozpočet projektu NGP"/>
      <sheetName val="b)Pozemky"/>
      <sheetName val="Zdroj"/>
      <sheetName val="Hárok2"/>
      <sheetName val="Hárok3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3:W132"/>
  <sheetViews>
    <sheetView tabSelected="1" topLeftCell="A6" zoomScale="90" zoomScaleNormal="90" zoomScalePageLayoutView="80" workbookViewId="0">
      <selection activeCell="N20" sqref="N20"/>
    </sheetView>
  </sheetViews>
  <sheetFormatPr defaultRowHeight="15" x14ac:dyDescent="0.25"/>
  <cols>
    <col min="1" max="1" width="29.5703125" style="1" customWidth="1"/>
    <col min="2" max="2" width="16.85546875" style="1" customWidth="1"/>
    <col min="3" max="3" width="11.28515625" style="2" bestFit="1" customWidth="1"/>
    <col min="4" max="4" width="9" style="3" customWidth="1"/>
    <col min="5" max="9" width="20.7109375" style="3" customWidth="1"/>
    <col min="10" max="12" width="20.7109375" style="3" hidden="1" customWidth="1"/>
    <col min="13" max="13" width="20.7109375" style="3" customWidth="1"/>
    <col min="14" max="15" width="30.7109375" style="1" customWidth="1"/>
    <col min="16" max="16" width="10.5703125" style="8" customWidth="1"/>
    <col min="17" max="17" width="10.5703125" style="1" customWidth="1"/>
    <col min="18" max="37" width="9.140625" style="1" customWidth="1"/>
    <col min="38" max="16384" width="9.140625" style="1"/>
  </cols>
  <sheetData>
    <row r="3" spans="1:23" x14ac:dyDescent="0.25">
      <c r="A3" s="8"/>
      <c r="B3" s="8"/>
      <c r="C3"/>
      <c r="D3" s="10"/>
      <c r="E3" s="10"/>
      <c r="F3" s="21"/>
      <c r="G3" s="10"/>
      <c r="H3" s="10"/>
      <c r="I3" s="10"/>
      <c r="J3" s="10"/>
      <c r="K3" s="10"/>
      <c r="L3" s="10"/>
      <c r="M3" s="10"/>
      <c r="N3" s="8"/>
      <c r="O3" s="8"/>
      <c r="P3" s="17"/>
      <c r="Q3" s="18"/>
      <c r="R3" s="18"/>
      <c r="S3" s="18"/>
      <c r="T3" s="18"/>
      <c r="U3" s="18"/>
      <c r="V3" s="18"/>
      <c r="W3" s="18"/>
    </row>
    <row r="4" spans="1:23" x14ac:dyDescent="0.25">
      <c r="A4" s="8"/>
      <c r="B4" s="8"/>
      <c r="C4"/>
      <c r="D4" s="10"/>
      <c r="E4" s="10"/>
      <c r="F4" s="21"/>
      <c r="G4" s="10"/>
      <c r="H4" s="10"/>
      <c r="I4" s="10"/>
      <c r="J4" s="10"/>
      <c r="K4" s="10"/>
      <c r="L4" s="10"/>
      <c r="M4" s="10"/>
      <c r="N4" s="8"/>
      <c r="O4" s="8"/>
      <c r="P4" s="17"/>
      <c r="Q4" s="18"/>
      <c r="R4" s="18"/>
      <c r="S4" s="18"/>
      <c r="T4" s="18"/>
      <c r="U4" s="18"/>
      <c r="V4" s="18"/>
      <c r="W4" s="18"/>
    </row>
    <row r="5" spans="1:23" x14ac:dyDescent="0.25">
      <c r="A5" s="11"/>
      <c r="B5" s="11"/>
      <c r="C5" s="2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8"/>
      <c r="P5" s="17"/>
      <c r="Q5" s="17"/>
      <c r="R5" s="18"/>
      <c r="S5" s="18"/>
      <c r="T5" s="18"/>
      <c r="U5" s="18"/>
      <c r="V5" s="18"/>
      <c r="W5" s="18"/>
    </row>
    <row r="6" spans="1:23" ht="23.25" x14ac:dyDescent="0.35">
      <c r="A6" s="460" t="s">
        <v>95</v>
      </c>
      <c r="B6" s="460"/>
      <c r="C6" s="460"/>
      <c r="D6" s="460"/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17"/>
      <c r="Q6" s="18"/>
      <c r="R6" s="18"/>
      <c r="S6" s="18"/>
      <c r="T6" s="18"/>
      <c r="U6" s="18"/>
      <c r="V6" s="18"/>
      <c r="W6" s="18"/>
    </row>
    <row r="7" spans="1:23" ht="15" customHeight="1" thickBot="1" x14ac:dyDescent="0.3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8"/>
      <c r="P7" s="17"/>
      <c r="Q7" s="18"/>
      <c r="R7" s="18"/>
      <c r="S7" s="18"/>
      <c r="T7" s="18"/>
      <c r="U7" s="18"/>
      <c r="V7" s="18"/>
      <c r="W7" s="18"/>
    </row>
    <row r="8" spans="1:23" ht="20.25" customHeight="1" x14ac:dyDescent="0.25">
      <c r="A8" s="73" t="s">
        <v>0</v>
      </c>
      <c r="B8" s="461"/>
      <c r="C8" s="461"/>
      <c r="D8" s="461"/>
      <c r="E8" s="461"/>
      <c r="F8" s="461"/>
      <c r="G8" s="461"/>
      <c r="H8" s="461"/>
      <c r="I8" s="461"/>
      <c r="J8" s="461"/>
      <c r="K8" s="461"/>
      <c r="L8" s="461"/>
      <c r="M8" s="461"/>
      <c r="N8" s="461"/>
      <c r="O8" s="462"/>
      <c r="P8" s="17"/>
      <c r="Q8" s="18"/>
      <c r="R8" s="18"/>
      <c r="S8" s="18"/>
      <c r="T8" s="18"/>
      <c r="U8" s="18"/>
      <c r="V8" s="18"/>
      <c r="W8" s="18"/>
    </row>
    <row r="9" spans="1:23" ht="21.75" customHeight="1" x14ac:dyDescent="0.25">
      <c r="A9" s="74" t="s">
        <v>1</v>
      </c>
      <c r="B9" s="466"/>
      <c r="C9" s="467"/>
      <c r="D9" s="467"/>
      <c r="E9" s="467"/>
      <c r="F9" s="467"/>
      <c r="G9" s="467"/>
      <c r="H9" s="467"/>
      <c r="I9" s="467"/>
      <c r="J9" s="467"/>
      <c r="K9" s="467"/>
      <c r="L9" s="467"/>
      <c r="M9" s="467"/>
      <c r="N9" s="467"/>
      <c r="O9" s="468"/>
      <c r="P9" s="17"/>
      <c r="Q9" s="18"/>
      <c r="R9" s="18"/>
      <c r="S9" s="18"/>
      <c r="T9" s="18"/>
      <c r="U9" s="18"/>
      <c r="V9" s="18"/>
      <c r="W9" s="18"/>
    </row>
    <row r="10" spans="1:23" ht="20.25" customHeight="1" x14ac:dyDescent="0.25">
      <c r="A10" s="70" t="s">
        <v>19</v>
      </c>
      <c r="B10" s="463"/>
      <c r="C10" s="464"/>
      <c r="D10" s="464"/>
      <c r="E10" s="464"/>
      <c r="F10" s="464"/>
      <c r="G10" s="464"/>
      <c r="H10" s="464"/>
      <c r="I10" s="464"/>
      <c r="J10" s="464"/>
      <c r="K10" s="464"/>
      <c r="L10" s="464"/>
      <c r="M10" s="464"/>
      <c r="N10" s="464"/>
      <c r="O10" s="465"/>
      <c r="P10" s="17"/>
      <c r="Q10" s="18"/>
      <c r="R10" s="18"/>
      <c r="S10" s="18"/>
      <c r="T10" s="18"/>
      <c r="U10" s="18"/>
      <c r="V10" s="18"/>
      <c r="W10" s="18"/>
    </row>
    <row r="11" spans="1:23" ht="37.5" customHeight="1" x14ac:dyDescent="0.25">
      <c r="A11" s="85" t="s">
        <v>97</v>
      </c>
      <c r="B11" s="471"/>
      <c r="C11" s="472"/>
      <c r="D11" s="472"/>
      <c r="E11" s="472"/>
      <c r="F11" s="472"/>
      <c r="G11" s="472"/>
      <c r="H11" s="472"/>
      <c r="I11" s="472"/>
      <c r="J11" s="472"/>
      <c r="K11" s="472"/>
      <c r="L11" s="472"/>
      <c r="M11" s="472"/>
      <c r="N11" s="472"/>
      <c r="O11" s="473"/>
      <c r="P11" s="17"/>
      <c r="Q11" s="18"/>
      <c r="R11" s="18"/>
      <c r="S11" s="18"/>
      <c r="T11" s="18"/>
      <c r="U11" s="18"/>
      <c r="V11" s="18"/>
      <c r="W11" s="18"/>
    </row>
    <row r="12" spans="1:23" s="61" customFormat="1" ht="43.5" customHeight="1" thickBot="1" x14ac:dyDescent="0.3">
      <c r="A12" s="68" t="s">
        <v>35</v>
      </c>
      <c r="B12" s="423">
        <v>0.95</v>
      </c>
      <c r="C12" s="469" t="s">
        <v>66</v>
      </c>
      <c r="D12" s="470"/>
      <c r="E12" s="424">
        <v>0.85</v>
      </c>
      <c r="F12" s="86" t="s">
        <v>67</v>
      </c>
      <c r="G12" s="425">
        <v>0.1</v>
      </c>
      <c r="H12" s="86" t="s">
        <v>68</v>
      </c>
      <c r="I12" s="426">
        <v>0.05</v>
      </c>
      <c r="J12" s="66"/>
      <c r="K12" s="72"/>
      <c r="L12" s="72"/>
      <c r="M12" s="86" t="s">
        <v>212</v>
      </c>
      <c r="N12" s="535"/>
      <c r="O12" s="534">
        <f>IF($N$12="ÁNO",G49-F49,0)</f>
        <v>0</v>
      </c>
      <c r="P12" s="17"/>
      <c r="Q12" s="18"/>
      <c r="R12" s="18"/>
      <c r="S12" s="18"/>
      <c r="T12" s="18"/>
      <c r="U12" s="18"/>
      <c r="V12" s="18"/>
      <c r="W12" s="18"/>
    </row>
    <row r="13" spans="1:23" x14ac:dyDescent="0.25">
      <c r="B13" s="80"/>
      <c r="C13" s="81"/>
      <c r="D13" s="76"/>
      <c r="E13" s="76"/>
      <c r="F13" s="80"/>
      <c r="G13" s="14"/>
      <c r="H13" s="14"/>
      <c r="I13" s="14"/>
      <c r="J13" s="14"/>
      <c r="K13" s="14"/>
      <c r="L13" s="14"/>
      <c r="M13" s="14"/>
      <c r="N13" s="60"/>
      <c r="O13" s="8"/>
      <c r="P13" s="17"/>
      <c r="Q13" s="18"/>
      <c r="R13" s="18"/>
      <c r="S13" s="18"/>
      <c r="T13" s="18"/>
      <c r="U13" s="18"/>
      <c r="V13" s="18"/>
      <c r="W13" s="18"/>
    </row>
    <row r="14" spans="1:23" ht="15.75" thickBot="1" x14ac:dyDescent="0.3">
      <c r="B14" s="82"/>
      <c r="C14" s="83"/>
      <c r="D14" s="22"/>
      <c r="E14" s="22"/>
      <c r="F14" s="84"/>
      <c r="N14" s="34"/>
      <c r="P14" s="17"/>
      <c r="Q14" s="18"/>
      <c r="R14" s="18"/>
      <c r="S14" s="18"/>
      <c r="T14" s="18"/>
      <c r="U14" s="18"/>
      <c r="V14" s="18"/>
      <c r="W14" s="18"/>
    </row>
    <row r="15" spans="1:23" ht="75" customHeight="1" x14ac:dyDescent="0.25">
      <c r="A15" s="132" t="s">
        <v>2</v>
      </c>
      <c r="B15" s="133" t="s">
        <v>5</v>
      </c>
      <c r="C15" s="133" t="s">
        <v>3</v>
      </c>
      <c r="D15" s="133" t="s">
        <v>77</v>
      </c>
      <c r="E15" s="133" t="s">
        <v>57</v>
      </c>
      <c r="F15" s="133" t="s">
        <v>56</v>
      </c>
      <c r="G15" s="133" t="s">
        <v>55</v>
      </c>
      <c r="H15" s="134" t="s">
        <v>94</v>
      </c>
      <c r="I15" s="133" t="s">
        <v>144</v>
      </c>
      <c r="J15" s="135" t="s">
        <v>63</v>
      </c>
      <c r="K15" s="135" t="s">
        <v>64</v>
      </c>
      <c r="L15" s="135" t="s">
        <v>65</v>
      </c>
      <c r="M15" s="133" t="s">
        <v>91</v>
      </c>
      <c r="N15" s="133" t="s">
        <v>87</v>
      </c>
      <c r="O15" s="136" t="s">
        <v>88</v>
      </c>
      <c r="P15" s="17"/>
      <c r="Q15" s="18"/>
      <c r="R15" s="18"/>
      <c r="S15" s="18"/>
      <c r="T15" s="18"/>
      <c r="U15" s="18"/>
      <c r="V15" s="18"/>
      <c r="W15" s="18"/>
    </row>
    <row r="16" spans="1:23" s="37" customFormat="1" ht="34.5" customHeight="1" thickBot="1" x14ac:dyDescent="0.3">
      <c r="A16" s="54" t="s">
        <v>37</v>
      </c>
      <c r="B16" s="55" t="s">
        <v>38</v>
      </c>
      <c r="C16" s="55" t="s">
        <v>39</v>
      </c>
      <c r="D16" s="55" t="s">
        <v>40</v>
      </c>
      <c r="E16" s="55" t="s">
        <v>41</v>
      </c>
      <c r="F16" s="55" t="s">
        <v>43</v>
      </c>
      <c r="G16" s="55" t="s">
        <v>44</v>
      </c>
      <c r="H16" s="69" t="s">
        <v>42</v>
      </c>
      <c r="I16" s="55" t="s">
        <v>69</v>
      </c>
      <c r="J16" s="67" t="s">
        <v>70</v>
      </c>
      <c r="K16" s="67" t="s">
        <v>71</v>
      </c>
      <c r="L16" s="67" t="s">
        <v>72</v>
      </c>
      <c r="M16" s="55" t="s">
        <v>92</v>
      </c>
      <c r="N16" s="55" t="s">
        <v>75</v>
      </c>
      <c r="O16" s="56" t="s">
        <v>76</v>
      </c>
      <c r="P16" s="35"/>
      <c r="Q16" s="36"/>
      <c r="R16" s="36"/>
      <c r="S16" s="36"/>
      <c r="T16" s="36"/>
      <c r="U16" s="36"/>
      <c r="V16" s="36"/>
      <c r="W16" s="36"/>
    </row>
    <row r="17" spans="1:23" ht="24.75" customHeight="1" x14ac:dyDescent="0.25">
      <c r="A17" s="137" t="s">
        <v>136</v>
      </c>
      <c r="B17" s="137" t="s">
        <v>137</v>
      </c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9"/>
      <c r="O17" s="140"/>
      <c r="P17" s="17"/>
      <c r="Q17" s="18"/>
      <c r="R17" s="18"/>
      <c r="S17" s="18"/>
      <c r="T17" s="18"/>
      <c r="U17" s="18"/>
      <c r="V17" s="18"/>
      <c r="W17" s="18"/>
    </row>
    <row r="18" spans="1:23" x14ac:dyDescent="0.25">
      <c r="A18" s="141" t="s">
        <v>206</v>
      </c>
      <c r="B18" s="142" t="s">
        <v>7</v>
      </c>
      <c r="C18" s="143" t="s">
        <v>120</v>
      </c>
      <c r="D18" s="144">
        <v>1</v>
      </c>
      <c r="E18" s="145">
        <v>500000</v>
      </c>
      <c r="F18" s="146">
        <f t="shared" ref="F18:F23" si="0">ROUND(D18*E18,2)</f>
        <v>500000</v>
      </c>
      <c r="G18" s="147">
        <f t="shared" ref="G18:G23" si="1">ROUND(F18*1.2,2)</f>
        <v>600000</v>
      </c>
      <c r="H18" s="148">
        <v>600000</v>
      </c>
      <c r="I18" s="149">
        <f t="shared" ref="I18:I23" si="2">ROUND(H18*$B$12,2)</f>
        <v>570000</v>
      </c>
      <c r="J18" s="148">
        <f t="shared" ref="J18:J23" si="3">ROUND(H18*$E$12,2)</f>
        <v>510000</v>
      </c>
      <c r="K18" s="148">
        <f t="shared" ref="K18:K23" si="4">ROUND(H18*$G$12,2)</f>
        <v>60000</v>
      </c>
      <c r="L18" s="148">
        <f t="shared" ref="L18:L23" si="5">ROUND(H18*$I$12,2)</f>
        <v>30000</v>
      </c>
      <c r="M18" s="148">
        <f t="shared" ref="M18:M23" si="6">IF($N$12="ÁNO",F18-H18,G18-H18)</f>
        <v>0</v>
      </c>
      <c r="N18" s="150"/>
      <c r="O18" s="151"/>
      <c r="P18" s="17"/>
      <c r="Q18" s="18"/>
      <c r="R18" s="18"/>
      <c r="S18" s="18"/>
      <c r="T18" s="18"/>
      <c r="U18" s="18"/>
      <c r="V18" s="18"/>
      <c r="W18" s="18"/>
    </row>
    <row r="19" spans="1:23" x14ac:dyDescent="0.25">
      <c r="A19" s="141" t="s">
        <v>127</v>
      </c>
      <c r="B19" s="142" t="s">
        <v>7</v>
      </c>
      <c r="C19" s="143" t="s">
        <v>121</v>
      </c>
      <c r="D19" s="144">
        <v>1</v>
      </c>
      <c r="E19" s="145">
        <v>5000</v>
      </c>
      <c r="F19" s="146">
        <f t="shared" si="0"/>
        <v>5000</v>
      </c>
      <c r="G19" s="147">
        <f>ROUND(F19,2)</f>
        <v>5000</v>
      </c>
      <c r="H19" s="148">
        <v>5000</v>
      </c>
      <c r="I19" s="149">
        <f t="shared" si="2"/>
        <v>4750</v>
      </c>
      <c r="J19" s="148">
        <f t="shared" si="3"/>
        <v>4250</v>
      </c>
      <c r="K19" s="148">
        <f t="shared" si="4"/>
        <v>500</v>
      </c>
      <c r="L19" s="148">
        <f t="shared" si="5"/>
        <v>250</v>
      </c>
      <c r="M19" s="148">
        <f t="shared" si="6"/>
        <v>0</v>
      </c>
      <c r="N19" s="150"/>
      <c r="O19" s="151"/>
      <c r="P19" s="17"/>
      <c r="Q19" s="18"/>
      <c r="R19" s="18"/>
      <c r="S19" s="18"/>
      <c r="T19" s="18"/>
      <c r="U19" s="18"/>
      <c r="V19" s="18"/>
      <c r="W19" s="18"/>
    </row>
    <row r="20" spans="1:23" ht="89.25" x14ac:dyDescent="0.25">
      <c r="A20" s="141" t="s">
        <v>128</v>
      </c>
      <c r="B20" s="142" t="s">
        <v>7</v>
      </c>
      <c r="C20" s="143" t="s">
        <v>122</v>
      </c>
      <c r="D20" s="144">
        <v>700</v>
      </c>
      <c r="E20" s="145">
        <v>15</v>
      </c>
      <c r="F20" s="146">
        <f t="shared" si="0"/>
        <v>10500</v>
      </c>
      <c r="G20" s="147">
        <f t="shared" si="1"/>
        <v>12600</v>
      </c>
      <c r="H20" s="148">
        <v>12000</v>
      </c>
      <c r="I20" s="149">
        <f t="shared" si="2"/>
        <v>11400</v>
      </c>
      <c r="J20" s="148">
        <f t="shared" si="3"/>
        <v>10200</v>
      </c>
      <c r="K20" s="148">
        <f t="shared" si="4"/>
        <v>1200</v>
      </c>
      <c r="L20" s="148">
        <f t="shared" si="5"/>
        <v>600</v>
      </c>
      <c r="M20" s="148">
        <f t="shared" si="6"/>
        <v>600</v>
      </c>
      <c r="N20" s="152" t="s">
        <v>205</v>
      </c>
      <c r="O20" s="151" t="s">
        <v>53</v>
      </c>
      <c r="P20" s="17"/>
      <c r="Q20" s="18"/>
      <c r="R20" s="18"/>
      <c r="S20" s="18"/>
      <c r="T20" s="18"/>
      <c r="U20" s="18"/>
      <c r="V20" s="18"/>
      <c r="W20" s="18"/>
    </row>
    <row r="21" spans="1:23" x14ac:dyDescent="0.25">
      <c r="A21" s="243"/>
      <c r="B21" s="244"/>
      <c r="C21" s="245"/>
      <c r="D21" s="156">
        <v>0</v>
      </c>
      <c r="E21" s="157">
        <v>0</v>
      </c>
      <c r="F21" s="158">
        <f>ROUND(D21*E21,2)</f>
        <v>0</v>
      </c>
      <c r="G21" s="159">
        <v>0</v>
      </c>
      <c r="H21" s="160">
        <v>0</v>
      </c>
      <c r="I21" s="161">
        <f t="shared" si="2"/>
        <v>0</v>
      </c>
      <c r="J21" s="160">
        <f t="shared" si="3"/>
        <v>0</v>
      </c>
      <c r="K21" s="160">
        <f t="shared" si="4"/>
        <v>0</v>
      </c>
      <c r="L21" s="160">
        <f t="shared" si="5"/>
        <v>0</v>
      </c>
      <c r="M21" s="160">
        <f t="shared" si="6"/>
        <v>0</v>
      </c>
      <c r="N21" s="150"/>
      <c r="O21" s="151"/>
      <c r="P21" s="17"/>
      <c r="Q21" s="18"/>
      <c r="R21" s="18"/>
      <c r="S21" s="18"/>
      <c r="T21" s="18"/>
      <c r="U21" s="18"/>
      <c r="V21" s="18"/>
      <c r="W21" s="18"/>
    </row>
    <row r="22" spans="1:23" x14ac:dyDescent="0.25">
      <c r="A22" s="153"/>
      <c r="B22" s="154"/>
      <c r="C22" s="155"/>
      <c r="D22" s="156">
        <v>0</v>
      </c>
      <c r="E22" s="157">
        <v>0</v>
      </c>
      <c r="F22" s="158">
        <f>ROUND(D22*E22,2)</f>
        <v>0</v>
      </c>
      <c r="G22" s="159">
        <f t="shared" si="1"/>
        <v>0</v>
      </c>
      <c r="H22" s="160">
        <v>0</v>
      </c>
      <c r="I22" s="161">
        <f t="shared" si="2"/>
        <v>0</v>
      </c>
      <c r="J22" s="162">
        <f t="shared" si="3"/>
        <v>0</v>
      </c>
      <c r="K22" s="162">
        <f t="shared" si="4"/>
        <v>0</v>
      </c>
      <c r="L22" s="162">
        <f t="shared" si="5"/>
        <v>0</v>
      </c>
      <c r="M22" s="160">
        <f t="shared" si="6"/>
        <v>0</v>
      </c>
      <c r="N22" s="150"/>
      <c r="O22" s="151"/>
      <c r="P22" s="17"/>
      <c r="Q22" s="18"/>
      <c r="R22" s="18"/>
      <c r="S22" s="18"/>
      <c r="T22" s="18"/>
      <c r="U22" s="18"/>
      <c r="V22" s="18"/>
      <c r="W22" s="18"/>
    </row>
    <row r="23" spans="1:23" ht="15.75" thickBot="1" x14ac:dyDescent="0.3">
      <c r="A23" s="163"/>
      <c r="B23" s="154"/>
      <c r="C23" s="164"/>
      <c r="D23" s="165">
        <v>0</v>
      </c>
      <c r="E23" s="157">
        <v>0</v>
      </c>
      <c r="F23" s="166">
        <f t="shared" si="0"/>
        <v>0</v>
      </c>
      <c r="G23" s="159">
        <f t="shared" si="1"/>
        <v>0</v>
      </c>
      <c r="H23" s="167">
        <v>0</v>
      </c>
      <c r="I23" s="161">
        <f t="shared" si="2"/>
        <v>0</v>
      </c>
      <c r="J23" s="162">
        <f t="shared" si="3"/>
        <v>0</v>
      </c>
      <c r="K23" s="162">
        <f t="shared" si="4"/>
        <v>0</v>
      </c>
      <c r="L23" s="162">
        <f t="shared" si="5"/>
        <v>0</v>
      </c>
      <c r="M23" s="160">
        <f t="shared" si="6"/>
        <v>0</v>
      </c>
      <c r="N23" s="150"/>
      <c r="O23" s="151"/>
      <c r="P23" s="17"/>
      <c r="Q23" s="18"/>
      <c r="R23" s="18"/>
      <c r="S23" s="18"/>
      <c r="T23" s="18"/>
      <c r="U23" s="18"/>
      <c r="V23" s="18"/>
      <c r="W23" s="18"/>
    </row>
    <row r="24" spans="1:23" s="48" customFormat="1" ht="16.5" customHeight="1" thickBot="1" x14ac:dyDescent="0.35">
      <c r="A24" s="431" t="s">
        <v>58</v>
      </c>
      <c r="B24" s="432"/>
      <c r="C24" s="432"/>
      <c r="D24" s="432"/>
      <c r="E24" s="433"/>
      <c r="F24" s="168">
        <f t="shared" ref="F24:M24" si="7">SUM(F18:F23)</f>
        <v>515500</v>
      </c>
      <c r="G24" s="168">
        <f t="shared" si="7"/>
        <v>617600</v>
      </c>
      <c r="H24" s="169">
        <f t="shared" si="7"/>
        <v>617000</v>
      </c>
      <c r="I24" s="168">
        <f t="shared" si="7"/>
        <v>586150</v>
      </c>
      <c r="J24" s="170">
        <f t="shared" si="7"/>
        <v>524450</v>
      </c>
      <c r="K24" s="170">
        <f t="shared" si="7"/>
        <v>61700</v>
      </c>
      <c r="L24" s="170">
        <f t="shared" si="7"/>
        <v>30850</v>
      </c>
      <c r="M24" s="168">
        <f t="shared" si="7"/>
        <v>600</v>
      </c>
      <c r="N24" s="171"/>
      <c r="O24" s="172"/>
      <c r="P24" s="49"/>
      <c r="Q24" s="50"/>
      <c r="R24" s="50"/>
      <c r="S24" s="50"/>
      <c r="T24" s="50"/>
      <c r="U24" s="50"/>
      <c r="V24" s="50"/>
      <c r="W24" s="50"/>
    </row>
    <row r="25" spans="1:23" s="4" customFormat="1" ht="24.75" customHeight="1" x14ac:dyDescent="0.25">
      <c r="A25" s="137" t="s">
        <v>138</v>
      </c>
      <c r="B25" s="137" t="s">
        <v>139</v>
      </c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39"/>
      <c r="O25" s="140"/>
      <c r="P25" s="19"/>
      <c r="Q25" s="20"/>
      <c r="R25" s="20"/>
      <c r="S25" s="20"/>
      <c r="T25" s="20"/>
      <c r="U25" s="20"/>
      <c r="V25" s="20"/>
      <c r="W25" s="20"/>
    </row>
    <row r="26" spans="1:23" s="4" customFormat="1" ht="38.25" hidden="1" x14ac:dyDescent="0.25">
      <c r="A26" s="174" t="s">
        <v>2</v>
      </c>
      <c r="B26" s="175" t="s">
        <v>5</v>
      </c>
      <c r="C26" s="175" t="s">
        <v>3</v>
      </c>
      <c r="D26" s="175" t="s">
        <v>4</v>
      </c>
      <c r="E26" s="175" t="s">
        <v>10</v>
      </c>
      <c r="F26" s="175" t="s">
        <v>11</v>
      </c>
      <c r="G26" s="175" t="s">
        <v>16</v>
      </c>
      <c r="H26" s="175"/>
      <c r="I26" s="175"/>
      <c r="J26" s="175"/>
      <c r="K26" s="175"/>
      <c r="L26" s="175"/>
      <c r="M26" s="175"/>
      <c r="N26" s="175" t="s">
        <v>12</v>
      </c>
      <c r="O26" s="176" t="s">
        <v>13</v>
      </c>
      <c r="P26" s="19"/>
      <c r="Q26" s="20"/>
      <c r="R26" s="20"/>
      <c r="S26" s="20"/>
      <c r="T26" s="20"/>
      <c r="U26" s="20"/>
      <c r="V26" s="20"/>
      <c r="W26" s="20"/>
    </row>
    <row r="27" spans="1:23" x14ac:dyDescent="0.25">
      <c r="A27" s="153"/>
      <c r="B27" s="154"/>
      <c r="C27" s="177"/>
      <c r="D27" s="156">
        <v>0</v>
      </c>
      <c r="E27" s="157">
        <v>0</v>
      </c>
      <c r="F27" s="178">
        <f t="shared" ref="F27:F32" si="8">ROUND(D27*E27,2)</f>
        <v>0</v>
      </c>
      <c r="G27" s="159">
        <f t="shared" ref="G27:G32" si="9">ROUND(F27*1.2,2)</f>
        <v>0</v>
      </c>
      <c r="H27" s="160">
        <v>0</v>
      </c>
      <c r="I27" s="161">
        <f t="shared" ref="I27:I32" si="10">ROUND(H27*$B$12,2)</f>
        <v>0</v>
      </c>
      <c r="J27" s="162">
        <f t="shared" ref="J27:J32" si="11">ROUND(H27*$E$12,2)</f>
        <v>0</v>
      </c>
      <c r="K27" s="162">
        <f t="shared" ref="K27:K32" si="12">ROUND(H27*$G$12,2)</f>
        <v>0</v>
      </c>
      <c r="L27" s="162">
        <f t="shared" ref="L27:L32" si="13">ROUND(H27*$I$12,2)</f>
        <v>0</v>
      </c>
      <c r="M27" s="160">
        <f t="shared" ref="M27:M32" si="14">IF($N$12="ÁNO",F27-H27,G27-H27)</f>
        <v>0</v>
      </c>
      <c r="N27" s="150"/>
      <c r="O27" s="151"/>
      <c r="P27" s="17"/>
      <c r="Q27" s="18"/>
      <c r="R27" s="18"/>
      <c r="S27" s="18"/>
      <c r="T27" s="18"/>
      <c r="U27" s="18"/>
      <c r="V27" s="18"/>
      <c r="W27" s="18"/>
    </row>
    <row r="28" spans="1:23" x14ac:dyDescent="0.25">
      <c r="A28" s="153"/>
      <c r="B28" s="154"/>
      <c r="C28" s="179"/>
      <c r="D28" s="156">
        <v>0</v>
      </c>
      <c r="E28" s="157">
        <v>0</v>
      </c>
      <c r="F28" s="178">
        <f t="shared" si="8"/>
        <v>0</v>
      </c>
      <c r="G28" s="159">
        <f t="shared" si="9"/>
        <v>0</v>
      </c>
      <c r="H28" s="160">
        <v>0</v>
      </c>
      <c r="I28" s="161">
        <f t="shared" si="10"/>
        <v>0</v>
      </c>
      <c r="J28" s="162">
        <f t="shared" si="11"/>
        <v>0</v>
      </c>
      <c r="K28" s="162">
        <f t="shared" si="12"/>
        <v>0</v>
      </c>
      <c r="L28" s="162">
        <f t="shared" si="13"/>
        <v>0</v>
      </c>
      <c r="M28" s="160">
        <f t="shared" si="14"/>
        <v>0</v>
      </c>
      <c r="N28" s="150"/>
      <c r="O28" s="151"/>
      <c r="P28" s="17"/>
      <c r="Q28" s="18"/>
      <c r="R28" s="18"/>
      <c r="S28" s="18"/>
      <c r="T28" s="18"/>
      <c r="U28" s="18"/>
      <c r="V28" s="18"/>
      <c r="W28" s="18"/>
    </row>
    <row r="29" spans="1:23" x14ac:dyDescent="0.25">
      <c r="A29" s="153"/>
      <c r="B29" s="154"/>
      <c r="C29" s="179"/>
      <c r="D29" s="156">
        <v>0</v>
      </c>
      <c r="E29" s="157">
        <v>0</v>
      </c>
      <c r="F29" s="158">
        <f t="shared" si="8"/>
        <v>0</v>
      </c>
      <c r="G29" s="159">
        <f t="shared" si="9"/>
        <v>0</v>
      </c>
      <c r="H29" s="160">
        <v>0</v>
      </c>
      <c r="I29" s="161">
        <f t="shared" si="10"/>
        <v>0</v>
      </c>
      <c r="J29" s="162">
        <f t="shared" si="11"/>
        <v>0</v>
      </c>
      <c r="K29" s="162">
        <f t="shared" si="12"/>
        <v>0</v>
      </c>
      <c r="L29" s="162">
        <f t="shared" si="13"/>
        <v>0</v>
      </c>
      <c r="M29" s="160">
        <f t="shared" si="14"/>
        <v>0</v>
      </c>
      <c r="N29" s="150"/>
      <c r="O29" s="151"/>
      <c r="P29" s="17"/>
      <c r="Q29" s="18"/>
      <c r="R29" s="18"/>
      <c r="S29" s="18"/>
      <c r="T29" s="18"/>
      <c r="U29" s="18"/>
      <c r="V29" s="18"/>
      <c r="W29" s="18"/>
    </row>
    <row r="30" spans="1:23" x14ac:dyDescent="0.25">
      <c r="A30" s="153"/>
      <c r="B30" s="154"/>
      <c r="C30" s="180"/>
      <c r="D30" s="156">
        <v>0</v>
      </c>
      <c r="E30" s="157">
        <v>0</v>
      </c>
      <c r="F30" s="158">
        <f>ROUND(D30*E30,2)</f>
        <v>0</v>
      </c>
      <c r="G30" s="159">
        <f t="shared" si="9"/>
        <v>0</v>
      </c>
      <c r="H30" s="160">
        <v>0</v>
      </c>
      <c r="I30" s="161">
        <f t="shared" si="10"/>
        <v>0</v>
      </c>
      <c r="J30" s="162">
        <f t="shared" si="11"/>
        <v>0</v>
      </c>
      <c r="K30" s="162">
        <f t="shared" si="12"/>
        <v>0</v>
      </c>
      <c r="L30" s="162">
        <f t="shared" si="13"/>
        <v>0</v>
      </c>
      <c r="M30" s="160">
        <f t="shared" si="14"/>
        <v>0</v>
      </c>
      <c r="N30" s="150"/>
      <c r="O30" s="151"/>
      <c r="P30" s="17"/>
      <c r="Q30" s="18"/>
      <c r="R30" s="18"/>
      <c r="S30" s="18"/>
      <c r="T30" s="18"/>
      <c r="U30" s="18"/>
      <c r="V30" s="18"/>
      <c r="W30" s="18"/>
    </row>
    <row r="31" spans="1:23" x14ac:dyDescent="0.25">
      <c r="A31" s="153"/>
      <c r="B31" s="154"/>
      <c r="C31" s="180"/>
      <c r="D31" s="156">
        <v>0</v>
      </c>
      <c r="E31" s="157">
        <v>0</v>
      </c>
      <c r="F31" s="158">
        <f>ROUND(D31*E31,2)</f>
        <v>0</v>
      </c>
      <c r="G31" s="159">
        <f t="shared" si="9"/>
        <v>0</v>
      </c>
      <c r="H31" s="160">
        <v>0</v>
      </c>
      <c r="I31" s="161">
        <f t="shared" si="10"/>
        <v>0</v>
      </c>
      <c r="J31" s="162">
        <f t="shared" si="11"/>
        <v>0</v>
      </c>
      <c r="K31" s="162">
        <f t="shared" si="12"/>
        <v>0</v>
      </c>
      <c r="L31" s="162">
        <f t="shared" si="13"/>
        <v>0</v>
      </c>
      <c r="M31" s="160">
        <f t="shared" si="14"/>
        <v>0</v>
      </c>
      <c r="N31" s="150"/>
      <c r="O31" s="151"/>
      <c r="P31" s="17"/>
      <c r="Q31" s="18"/>
      <c r="R31" s="18"/>
      <c r="S31" s="18"/>
      <c r="T31" s="18"/>
      <c r="U31" s="18"/>
      <c r="V31" s="18"/>
      <c r="W31" s="18"/>
    </row>
    <row r="32" spans="1:23" ht="15.75" thickBot="1" x14ac:dyDescent="0.3">
      <c r="A32" s="163"/>
      <c r="B32" s="154"/>
      <c r="C32" s="164"/>
      <c r="D32" s="165">
        <v>0</v>
      </c>
      <c r="E32" s="181">
        <v>0</v>
      </c>
      <c r="F32" s="182">
        <f t="shared" si="8"/>
        <v>0</v>
      </c>
      <c r="G32" s="159">
        <f t="shared" si="9"/>
        <v>0</v>
      </c>
      <c r="H32" s="167">
        <v>0</v>
      </c>
      <c r="I32" s="161">
        <f t="shared" si="10"/>
        <v>0</v>
      </c>
      <c r="J32" s="162">
        <f t="shared" si="11"/>
        <v>0</v>
      </c>
      <c r="K32" s="162">
        <f t="shared" si="12"/>
        <v>0</v>
      </c>
      <c r="L32" s="162">
        <f t="shared" si="13"/>
        <v>0</v>
      </c>
      <c r="M32" s="160">
        <f t="shared" si="14"/>
        <v>0</v>
      </c>
      <c r="N32" s="150"/>
      <c r="O32" s="151"/>
      <c r="P32" s="17"/>
      <c r="Q32" s="18"/>
      <c r="R32" s="18"/>
      <c r="S32" s="18"/>
      <c r="T32" s="18"/>
      <c r="U32" s="18"/>
      <c r="V32" s="18"/>
      <c r="W32" s="18"/>
    </row>
    <row r="33" spans="1:23" s="48" customFormat="1" ht="18" thickBot="1" x14ac:dyDescent="0.35">
      <c r="A33" s="431" t="s">
        <v>59</v>
      </c>
      <c r="B33" s="432"/>
      <c r="C33" s="432"/>
      <c r="D33" s="432"/>
      <c r="E33" s="433"/>
      <c r="F33" s="168">
        <f t="shared" ref="F33:M33" si="15">SUM(F27:F32)</f>
        <v>0</v>
      </c>
      <c r="G33" s="183">
        <f t="shared" si="15"/>
        <v>0</v>
      </c>
      <c r="H33" s="169">
        <f t="shared" si="15"/>
        <v>0</v>
      </c>
      <c r="I33" s="184">
        <f t="shared" si="15"/>
        <v>0</v>
      </c>
      <c r="J33" s="170">
        <f t="shared" si="15"/>
        <v>0</v>
      </c>
      <c r="K33" s="170">
        <f t="shared" si="15"/>
        <v>0</v>
      </c>
      <c r="L33" s="170">
        <f t="shared" si="15"/>
        <v>0</v>
      </c>
      <c r="M33" s="185">
        <f t="shared" si="15"/>
        <v>0</v>
      </c>
      <c r="N33" s="186"/>
      <c r="O33" s="172"/>
      <c r="P33" s="49"/>
      <c r="Q33" s="50"/>
      <c r="R33" s="50"/>
      <c r="S33" s="50"/>
      <c r="T33" s="50"/>
      <c r="U33" s="50"/>
      <c r="V33" s="50"/>
      <c r="W33" s="50"/>
    </row>
    <row r="34" spans="1:23" s="48" customFormat="1" ht="18" thickBot="1" x14ac:dyDescent="0.35">
      <c r="A34" s="434" t="s">
        <v>140</v>
      </c>
      <c r="B34" s="435"/>
      <c r="C34" s="435"/>
      <c r="D34" s="435"/>
      <c r="E34" s="435"/>
      <c r="F34" s="187">
        <f>F24+F33</f>
        <v>515500</v>
      </c>
      <c r="G34" s="187">
        <f>G24+G33</f>
        <v>617600</v>
      </c>
      <c r="H34" s="188">
        <f>H24+H33</f>
        <v>617000</v>
      </c>
      <c r="I34" s="187">
        <f>SUM(I24+I33)</f>
        <v>586150</v>
      </c>
      <c r="J34" s="189">
        <f>J24+J33</f>
        <v>524450</v>
      </c>
      <c r="K34" s="189">
        <f>K24+K33</f>
        <v>61700</v>
      </c>
      <c r="L34" s="189">
        <f>L24+L33</f>
        <v>30850</v>
      </c>
      <c r="M34" s="187">
        <f>SUM(M24+M33)</f>
        <v>600</v>
      </c>
      <c r="N34" s="190"/>
      <c r="O34" s="191"/>
      <c r="P34" s="49"/>
      <c r="Q34" s="50"/>
      <c r="R34" s="50"/>
      <c r="S34" s="50"/>
      <c r="T34" s="50"/>
      <c r="U34" s="50"/>
      <c r="V34" s="50"/>
      <c r="W34" s="50"/>
    </row>
    <row r="35" spans="1:23" s="4" customFormat="1" ht="24" customHeight="1" thickBot="1" x14ac:dyDescent="0.3">
      <c r="A35" s="436" t="s">
        <v>6</v>
      </c>
      <c r="B35" s="437"/>
      <c r="C35" s="437"/>
      <c r="D35" s="437"/>
      <c r="E35" s="437"/>
      <c r="F35" s="437"/>
      <c r="G35" s="437"/>
      <c r="H35" s="437"/>
      <c r="I35" s="437"/>
      <c r="J35" s="437"/>
      <c r="K35" s="437"/>
      <c r="L35" s="437"/>
      <c r="M35" s="437"/>
      <c r="N35" s="192"/>
      <c r="O35" s="193"/>
      <c r="P35" s="19"/>
      <c r="Q35" s="20"/>
      <c r="R35" s="20"/>
      <c r="S35" s="20"/>
      <c r="T35" s="20"/>
      <c r="U35" s="20"/>
      <c r="V35" s="20"/>
      <c r="W35" s="20"/>
    </row>
    <row r="36" spans="1:23" s="4" customFormat="1" x14ac:dyDescent="0.25">
      <c r="A36" s="194" t="s">
        <v>51</v>
      </c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6"/>
      <c r="O36" s="197"/>
      <c r="P36" s="19"/>
      <c r="Q36" s="20"/>
      <c r="R36" s="20"/>
      <c r="S36" s="20"/>
      <c r="T36" s="20"/>
      <c r="U36" s="20"/>
      <c r="V36" s="20"/>
      <c r="W36" s="20"/>
    </row>
    <row r="37" spans="1:23" x14ac:dyDescent="0.25">
      <c r="A37" s="198"/>
      <c r="B37" s="199"/>
      <c r="C37" s="200"/>
      <c r="D37" s="156">
        <v>0</v>
      </c>
      <c r="E37" s="201">
        <v>0</v>
      </c>
      <c r="F37" s="178">
        <f>ROUND(D37*E37,2)</f>
        <v>0</v>
      </c>
      <c r="G37" s="178">
        <f>ROUND(F37*1.2,2)</f>
        <v>0</v>
      </c>
      <c r="H37" s="202">
        <v>0</v>
      </c>
      <c r="I37" s="161">
        <f>ROUND(H37*$B$12,2)</f>
        <v>0</v>
      </c>
      <c r="J37" s="162">
        <f>ROUND(H37*$E$12,2)</f>
        <v>0</v>
      </c>
      <c r="K37" s="162">
        <f>ROUND(H37*$G$12,2)</f>
        <v>0</v>
      </c>
      <c r="L37" s="162">
        <f>+ROUND(H37*$I$12,2)</f>
        <v>0</v>
      </c>
      <c r="M37" s="160">
        <f>IF($N$12="ÁNO",F37-H37,G37-H37)</f>
        <v>0</v>
      </c>
      <c r="N37" s="150"/>
      <c r="O37" s="151"/>
      <c r="P37" s="15"/>
    </row>
    <row r="38" spans="1:23" x14ac:dyDescent="0.25">
      <c r="A38" s="198"/>
      <c r="B38" s="199"/>
      <c r="C38" s="203"/>
      <c r="D38" s="204">
        <v>0</v>
      </c>
      <c r="E38" s="201">
        <v>0</v>
      </c>
      <c r="F38" s="201">
        <f>ROUND(D38*E38,2)</f>
        <v>0</v>
      </c>
      <c r="G38" s="178">
        <f>ROUND(F38*1.2,2)</f>
        <v>0</v>
      </c>
      <c r="H38" s="205">
        <v>0</v>
      </c>
      <c r="I38" s="161">
        <f>ROUND(H38*$B$12,2)</f>
        <v>0</v>
      </c>
      <c r="J38" s="162">
        <f>ROUND(H38*$E$12,2)</f>
        <v>0</v>
      </c>
      <c r="K38" s="162">
        <f>ROUND(H38*$G$12,2)</f>
        <v>0</v>
      </c>
      <c r="L38" s="162">
        <f>+ROUND(H38*$I$12,2)</f>
        <v>0</v>
      </c>
      <c r="M38" s="160">
        <f>IF($N$12="ÁNO",F38-H38,G38-H38)</f>
        <v>0</v>
      </c>
      <c r="N38" s="150"/>
      <c r="O38" s="151"/>
    </row>
    <row r="39" spans="1:23" ht="15.75" thickBot="1" x14ac:dyDescent="0.3">
      <c r="A39" s="206"/>
      <c r="B39" s="207"/>
      <c r="C39" s="208"/>
      <c r="D39" s="209">
        <v>0</v>
      </c>
      <c r="E39" s="210">
        <v>0</v>
      </c>
      <c r="F39" s="210">
        <f>ROUND(D39*E39,2)</f>
        <v>0</v>
      </c>
      <c r="G39" s="211">
        <f>ROUND(F39*1.2,2)</f>
        <v>0</v>
      </c>
      <c r="H39" s="202">
        <v>0</v>
      </c>
      <c r="I39" s="212">
        <f>ROUND(H39*$B$12,2)</f>
        <v>0</v>
      </c>
      <c r="J39" s="213">
        <f>ROUND(H39*$E$12,2)</f>
        <v>0</v>
      </c>
      <c r="K39" s="213">
        <f>ROUND(H39*$G$12,2)</f>
        <v>0</v>
      </c>
      <c r="L39" s="213">
        <f>+ROUND(H39*$I$12,2)</f>
        <v>0</v>
      </c>
      <c r="M39" s="160">
        <f>IF($N$12="ÁNO",F39-H39,G39-H39)</f>
        <v>0</v>
      </c>
      <c r="N39" s="150"/>
      <c r="O39" s="151"/>
    </row>
    <row r="40" spans="1:23" ht="18" customHeight="1" thickBot="1" x14ac:dyDescent="0.3">
      <c r="A40" s="440" t="s">
        <v>82</v>
      </c>
      <c r="B40" s="441"/>
      <c r="C40" s="441"/>
      <c r="D40" s="441"/>
      <c r="E40" s="441"/>
      <c r="F40" s="168">
        <f>SUM(F37:F39)</f>
        <v>0</v>
      </c>
      <c r="G40" s="168">
        <f t="shared" ref="G40:M40" si="16">SUM(G37:G39)</f>
        <v>0</v>
      </c>
      <c r="H40" s="168">
        <f t="shared" si="16"/>
        <v>0</v>
      </c>
      <c r="I40" s="168">
        <f t="shared" si="16"/>
        <v>0</v>
      </c>
      <c r="J40" s="170">
        <f t="shared" si="16"/>
        <v>0</v>
      </c>
      <c r="K40" s="170">
        <f t="shared" si="16"/>
        <v>0</v>
      </c>
      <c r="L40" s="170">
        <f t="shared" si="16"/>
        <v>0</v>
      </c>
      <c r="M40" s="168">
        <f t="shared" si="16"/>
        <v>0</v>
      </c>
      <c r="N40" s="214"/>
      <c r="O40" s="215"/>
    </row>
    <row r="41" spans="1:23" ht="15.75" thickBot="1" x14ac:dyDescent="0.3">
      <c r="A41" s="216" t="s">
        <v>79</v>
      </c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8"/>
      <c r="O41" s="219"/>
    </row>
    <row r="42" spans="1:23" s="52" customFormat="1" ht="78" customHeight="1" x14ac:dyDescent="0.25">
      <c r="A42" s="220" t="s">
        <v>2</v>
      </c>
      <c r="B42" s="221" t="s">
        <v>5</v>
      </c>
      <c r="C42" s="221" t="s">
        <v>3</v>
      </c>
      <c r="D42" s="222" t="s">
        <v>77</v>
      </c>
      <c r="E42" s="222" t="s">
        <v>81</v>
      </c>
      <c r="F42" s="222" t="s">
        <v>100</v>
      </c>
      <c r="G42" s="222" t="s">
        <v>89</v>
      </c>
      <c r="H42" s="222" t="s">
        <v>61</v>
      </c>
      <c r="I42" s="223" t="s">
        <v>62</v>
      </c>
      <c r="J42" s="224" t="s">
        <v>63</v>
      </c>
      <c r="K42" s="224" t="s">
        <v>64</v>
      </c>
      <c r="L42" s="224" t="s">
        <v>65</v>
      </c>
      <c r="M42" s="221" t="s">
        <v>91</v>
      </c>
      <c r="N42" s="221" t="s">
        <v>87</v>
      </c>
      <c r="O42" s="225" t="s">
        <v>88</v>
      </c>
      <c r="P42" s="51"/>
    </row>
    <row r="43" spans="1:23" s="52" customFormat="1" ht="15.75" thickBot="1" x14ac:dyDescent="0.3">
      <c r="A43" s="58" t="s">
        <v>37</v>
      </c>
      <c r="B43" s="57" t="s">
        <v>38</v>
      </c>
      <c r="C43" s="57" t="s">
        <v>39</v>
      </c>
      <c r="D43" s="57" t="s">
        <v>40</v>
      </c>
      <c r="E43" s="57" t="s">
        <v>41</v>
      </c>
      <c r="F43" s="57" t="s">
        <v>60</v>
      </c>
      <c r="G43" s="57" t="s">
        <v>80</v>
      </c>
      <c r="H43" s="57" t="s">
        <v>78</v>
      </c>
      <c r="I43" s="57" t="s">
        <v>73</v>
      </c>
      <c r="J43" s="55" t="s">
        <v>74</v>
      </c>
      <c r="K43" s="55" t="s">
        <v>71</v>
      </c>
      <c r="L43" s="55" t="s">
        <v>72</v>
      </c>
      <c r="M43" s="57" t="s">
        <v>93</v>
      </c>
      <c r="N43" s="57" t="s">
        <v>75</v>
      </c>
      <c r="O43" s="59" t="s">
        <v>76</v>
      </c>
      <c r="P43" s="51"/>
    </row>
    <row r="44" spans="1:23" ht="25.5" x14ac:dyDescent="0.25">
      <c r="A44" s="281" t="s">
        <v>30</v>
      </c>
      <c r="B44" s="282" t="s">
        <v>50</v>
      </c>
      <c r="C44" s="283" t="s">
        <v>129</v>
      </c>
      <c r="D44" s="144">
        <v>4</v>
      </c>
      <c r="E44" s="284">
        <v>0.3</v>
      </c>
      <c r="F44" s="285">
        <v>1500</v>
      </c>
      <c r="G44" s="285">
        <v>528</v>
      </c>
      <c r="H44" s="286">
        <f>ROUND(D44*E44*(F44+G44),2)</f>
        <v>2433.6</v>
      </c>
      <c r="I44" s="149">
        <f>ROUND(H44*$B$12,2)</f>
        <v>2311.92</v>
      </c>
      <c r="J44" s="148">
        <f>ROUND(H44*$E$12,2)</f>
        <v>2068.56</v>
      </c>
      <c r="K44" s="148">
        <f>ROUND(H44*$G$12,2)</f>
        <v>243.36</v>
      </c>
      <c r="L44" s="148">
        <f>+ROUND(H44*$I$12,2)</f>
        <v>121.68</v>
      </c>
      <c r="M44" s="148">
        <v>0</v>
      </c>
      <c r="N44" s="150"/>
      <c r="O44" s="151"/>
    </row>
    <row r="45" spans="1:23" x14ac:dyDescent="0.25">
      <c r="A45" s="226"/>
      <c r="B45" s="227"/>
      <c r="C45" s="228"/>
      <c r="D45" s="156">
        <v>0</v>
      </c>
      <c r="E45" s="229">
        <v>0</v>
      </c>
      <c r="F45" s="178">
        <v>0</v>
      </c>
      <c r="G45" s="178">
        <v>0</v>
      </c>
      <c r="H45" s="230">
        <f>ROUND(D45*E45*(F45+G45),2)</f>
        <v>0</v>
      </c>
      <c r="I45" s="161">
        <f>ROUND(H45*$B$12,2)</f>
        <v>0</v>
      </c>
      <c r="J45" s="162">
        <f>ROUND(H45*$E$12,2)</f>
        <v>0</v>
      </c>
      <c r="K45" s="162">
        <f>ROUND(H45*$G$12,2)</f>
        <v>0</v>
      </c>
      <c r="L45" s="162">
        <f>+ROUND(H45*$I$12,2)</f>
        <v>0</v>
      </c>
      <c r="M45" s="160">
        <v>0</v>
      </c>
      <c r="N45" s="150"/>
      <c r="O45" s="151"/>
    </row>
    <row r="46" spans="1:23" ht="15" customHeight="1" thickBot="1" x14ac:dyDescent="0.3">
      <c r="A46" s="226"/>
      <c r="B46" s="227"/>
      <c r="C46" s="231"/>
      <c r="D46" s="165">
        <v>0</v>
      </c>
      <c r="E46" s="232">
        <v>0</v>
      </c>
      <c r="F46" s="182">
        <v>0</v>
      </c>
      <c r="G46" s="178">
        <v>0</v>
      </c>
      <c r="H46" s="230">
        <f>ROUND(D46*E46*(F46+G46),2)</f>
        <v>0</v>
      </c>
      <c r="I46" s="212">
        <f>ROUND(H46*$B$12,2)</f>
        <v>0</v>
      </c>
      <c r="J46" s="213">
        <f>ROUND(H46*$E$12,2)</f>
        <v>0</v>
      </c>
      <c r="K46" s="213">
        <f>ROUND(H46*$G$12,2)</f>
        <v>0</v>
      </c>
      <c r="L46" s="213">
        <f>+ROUND(H46*$I$12,2)</f>
        <v>0</v>
      </c>
      <c r="M46" s="233">
        <v>0</v>
      </c>
      <c r="N46" s="150"/>
      <c r="O46" s="151"/>
    </row>
    <row r="47" spans="1:23" ht="21" customHeight="1" thickBot="1" x14ac:dyDescent="0.3">
      <c r="A47" s="442" t="s">
        <v>83</v>
      </c>
      <c r="B47" s="443"/>
      <c r="C47" s="443"/>
      <c r="D47" s="443"/>
      <c r="E47" s="443"/>
      <c r="F47" s="444"/>
      <c r="G47" s="445"/>
      <c r="H47" s="168">
        <f t="shared" ref="H47:M47" si="17">SUM(H44:H46)</f>
        <v>2433.6</v>
      </c>
      <c r="I47" s="168">
        <f t="shared" si="17"/>
        <v>2311.92</v>
      </c>
      <c r="J47" s="170">
        <f t="shared" si="17"/>
        <v>2068.56</v>
      </c>
      <c r="K47" s="170">
        <f t="shared" si="17"/>
        <v>243.36</v>
      </c>
      <c r="L47" s="170">
        <f t="shared" si="17"/>
        <v>121.68</v>
      </c>
      <c r="M47" s="168">
        <f t="shared" si="17"/>
        <v>0</v>
      </c>
      <c r="N47" s="214"/>
      <c r="O47" s="234"/>
    </row>
    <row r="48" spans="1:23" s="48" customFormat="1" ht="18" thickBot="1" x14ac:dyDescent="0.35">
      <c r="A48" s="434" t="s">
        <v>141</v>
      </c>
      <c r="B48" s="435"/>
      <c r="C48" s="435"/>
      <c r="D48" s="435"/>
      <c r="E48" s="435"/>
      <c r="F48" s="187">
        <f>F40+H47</f>
        <v>2433.6</v>
      </c>
      <c r="G48" s="187">
        <f>G40+H47</f>
        <v>2433.6</v>
      </c>
      <c r="H48" s="187">
        <f t="shared" ref="H48:M48" si="18">H40+H47</f>
        <v>2433.6</v>
      </c>
      <c r="I48" s="187">
        <f t="shared" si="18"/>
        <v>2311.92</v>
      </c>
      <c r="J48" s="189">
        <f t="shared" si="18"/>
        <v>2068.56</v>
      </c>
      <c r="K48" s="189">
        <f t="shared" si="18"/>
        <v>243.36</v>
      </c>
      <c r="L48" s="189">
        <f t="shared" si="18"/>
        <v>121.68</v>
      </c>
      <c r="M48" s="187">
        <f t="shared" si="18"/>
        <v>0</v>
      </c>
      <c r="N48" s="235"/>
      <c r="O48" s="191"/>
      <c r="P48" s="47"/>
    </row>
    <row r="49" spans="1:16" s="48" customFormat="1" ht="27" customHeight="1" thickBot="1" x14ac:dyDescent="0.35">
      <c r="A49" s="438" t="s">
        <v>142</v>
      </c>
      <c r="B49" s="439"/>
      <c r="C49" s="439"/>
      <c r="D49" s="439"/>
      <c r="E49" s="439"/>
      <c r="F49" s="236">
        <f t="shared" ref="F49:M49" si="19">F34+F48</f>
        <v>517933.6</v>
      </c>
      <c r="G49" s="236">
        <f t="shared" si="19"/>
        <v>620033.6</v>
      </c>
      <c r="H49" s="236">
        <f t="shared" si="19"/>
        <v>619433.6</v>
      </c>
      <c r="I49" s="236">
        <f t="shared" si="19"/>
        <v>588461.92000000004</v>
      </c>
      <c r="J49" s="237">
        <f t="shared" si="19"/>
        <v>526518.56000000006</v>
      </c>
      <c r="K49" s="237">
        <f t="shared" si="19"/>
        <v>61943.360000000001</v>
      </c>
      <c r="L49" s="237">
        <f t="shared" si="19"/>
        <v>30971.68</v>
      </c>
      <c r="M49" s="236">
        <f t="shared" si="19"/>
        <v>600</v>
      </c>
      <c r="N49" s="238"/>
      <c r="O49" s="239"/>
      <c r="P49" s="47"/>
    </row>
    <row r="50" spans="1:16" ht="15.75" x14ac:dyDescent="0.25">
      <c r="A50" s="40"/>
      <c r="B50" s="40"/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0"/>
      <c r="O50" s="39"/>
    </row>
    <row r="51" spans="1:16" x14ac:dyDescent="0.25">
      <c r="A51" s="450" t="s">
        <v>101</v>
      </c>
      <c r="B51" s="450"/>
      <c r="C51" s="450"/>
      <c r="D51" s="450"/>
      <c r="E51" s="450"/>
      <c r="F51" s="450"/>
      <c r="G51" s="450"/>
      <c r="H51" s="450"/>
      <c r="I51" s="450"/>
      <c r="J51" s="450"/>
      <c r="K51" s="450"/>
      <c r="L51" s="450"/>
      <c r="M51" s="450"/>
      <c r="N51" s="450"/>
      <c r="O51" s="450"/>
    </row>
    <row r="52" spans="1:16" x14ac:dyDescent="0.25">
      <c r="A52" s="450"/>
      <c r="B52" s="450"/>
      <c r="C52" s="450"/>
      <c r="D52" s="450"/>
      <c r="E52" s="450"/>
      <c r="F52" s="450"/>
      <c r="G52" s="450"/>
      <c r="H52" s="450"/>
      <c r="I52" s="450"/>
      <c r="J52" s="450"/>
      <c r="K52" s="450"/>
      <c r="L52" s="450"/>
      <c r="M52" s="450"/>
      <c r="N52" s="450"/>
      <c r="O52" s="450"/>
    </row>
    <row r="53" spans="1:16" ht="2.25" customHeight="1" x14ac:dyDescent="0.25">
      <c r="A53" s="450"/>
      <c r="B53" s="450"/>
      <c r="C53" s="450"/>
      <c r="D53" s="450"/>
      <c r="E53" s="450"/>
      <c r="F53" s="450"/>
      <c r="G53" s="450"/>
      <c r="H53" s="450"/>
      <c r="I53" s="450"/>
      <c r="J53" s="450"/>
      <c r="K53" s="450"/>
      <c r="L53" s="450"/>
      <c r="M53" s="450"/>
      <c r="N53" s="450"/>
      <c r="O53" s="450"/>
    </row>
    <row r="54" spans="1:16" ht="15.75" x14ac:dyDescent="0.25">
      <c r="A54" s="40"/>
      <c r="B54" s="40"/>
      <c r="C54" s="41"/>
      <c r="D54" s="42"/>
      <c r="E54" s="42"/>
      <c r="F54" s="42"/>
      <c r="G54" s="42"/>
      <c r="H54" s="42"/>
      <c r="I54" s="53"/>
      <c r="J54" s="53"/>
      <c r="K54" s="53"/>
      <c r="L54" s="53"/>
      <c r="M54" s="42"/>
      <c r="N54" s="40"/>
      <c r="O54" s="39"/>
    </row>
    <row r="55" spans="1:16" ht="15.75" x14ac:dyDescent="0.25">
      <c r="A55" s="40" t="s">
        <v>17</v>
      </c>
      <c r="B55" s="40"/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3"/>
    </row>
    <row r="56" spans="1:16" ht="15.75" x14ac:dyDescent="0.25">
      <c r="A56" s="40"/>
      <c r="B56" s="40"/>
      <c r="C56" s="41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1" t="s">
        <v>33</v>
      </c>
    </row>
    <row r="57" spans="1:16" ht="11.25" customHeight="1" x14ac:dyDescent="0.25">
      <c r="A57" s="5"/>
      <c r="B57" s="5"/>
      <c r="C57" s="6"/>
      <c r="D57" s="7"/>
      <c r="E57" s="7"/>
      <c r="F57" s="7"/>
      <c r="G57" s="7"/>
      <c r="H57" s="7"/>
      <c r="I57" s="7"/>
      <c r="J57" s="7"/>
      <c r="K57" s="7"/>
      <c r="L57" s="7"/>
      <c r="M57" s="7"/>
      <c r="N57" s="5"/>
    </row>
    <row r="58" spans="1:16" x14ac:dyDescent="0.25">
      <c r="A58" s="451" t="s">
        <v>14</v>
      </c>
      <c r="B58" s="452"/>
      <c r="C58" s="452"/>
      <c r="D58" s="452"/>
      <c r="E58" s="452"/>
      <c r="F58" s="452"/>
      <c r="G58" s="452"/>
      <c r="H58" s="452"/>
      <c r="I58" s="452"/>
      <c r="J58" s="452"/>
      <c r="K58" s="452"/>
      <c r="L58" s="452"/>
      <c r="M58" s="452"/>
      <c r="N58" s="452"/>
      <c r="O58" s="8"/>
    </row>
    <row r="59" spans="1:16" ht="17.25" customHeight="1" x14ac:dyDescent="0.25">
      <c r="A59" s="453" t="s">
        <v>209</v>
      </c>
      <c r="B59" s="454"/>
      <c r="C59" s="454"/>
      <c r="D59" s="454"/>
      <c r="E59" s="454"/>
      <c r="F59" s="454"/>
      <c r="G59" s="454"/>
      <c r="H59" s="454"/>
      <c r="I59" s="454"/>
      <c r="J59" s="454"/>
      <c r="K59" s="454"/>
      <c r="L59" s="454"/>
      <c r="M59" s="454"/>
      <c r="N59" s="454"/>
      <c r="O59" s="455"/>
    </row>
    <row r="60" spans="1:16" x14ac:dyDescent="0.25">
      <c r="A60" s="453" t="s">
        <v>150</v>
      </c>
      <c r="B60" s="454"/>
      <c r="C60" s="454"/>
      <c r="D60" s="454"/>
      <c r="E60" s="454"/>
      <c r="F60" s="454"/>
      <c r="G60" s="454"/>
      <c r="H60" s="454"/>
      <c r="I60" s="454"/>
      <c r="J60" s="454"/>
      <c r="K60" s="454"/>
      <c r="L60" s="454"/>
      <c r="M60" s="454"/>
      <c r="N60" s="454"/>
      <c r="O60" s="455"/>
    </row>
    <row r="61" spans="1:16" ht="44.25" customHeight="1" x14ac:dyDescent="0.25">
      <c r="A61" s="453" t="s">
        <v>211</v>
      </c>
      <c r="B61" s="474"/>
      <c r="C61" s="474"/>
      <c r="D61" s="474"/>
      <c r="E61" s="474"/>
      <c r="F61" s="474"/>
      <c r="G61" s="474"/>
      <c r="H61" s="474"/>
      <c r="I61" s="474"/>
      <c r="J61" s="474"/>
      <c r="K61" s="474"/>
      <c r="L61" s="474"/>
      <c r="M61" s="474"/>
      <c r="N61" s="474"/>
      <c r="O61" s="475"/>
    </row>
    <row r="62" spans="1:16" ht="34.5" customHeight="1" x14ac:dyDescent="0.25">
      <c r="A62" s="456" t="s">
        <v>194</v>
      </c>
      <c r="B62" s="457"/>
      <c r="C62" s="457"/>
      <c r="D62" s="457"/>
      <c r="E62" s="457"/>
      <c r="F62" s="457"/>
      <c r="G62" s="457"/>
      <c r="H62" s="457"/>
      <c r="I62" s="457"/>
      <c r="J62" s="457"/>
      <c r="K62" s="457"/>
      <c r="L62" s="457"/>
      <c r="M62" s="457"/>
      <c r="N62" s="457"/>
      <c r="O62" s="458"/>
    </row>
    <row r="63" spans="1:16" ht="32.25" customHeight="1" x14ac:dyDescent="0.25">
      <c r="A63" s="456" t="s">
        <v>192</v>
      </c>
      <c r="B63" s="457"/>
      <c r="C63" s="457"/>
      <c r="D63" s="457"/>
      <c r="E63" s="457"/>
      <c r="F63" s="457"/>
      <c r="G63" s="457"/>
      <c r="H63" s="457"/>
      <c r="I63" s="457"/>
      <c r="J63" s="457"/>
      <c r="K63" s="457"/>
      <c r="L63" s="457"/>
      <c r="M63" s="457"/>
      <c r="N63" s="457"/>
      <c r="O63" s="458"/>
    </row>
    <row r="64" spans="1:16" ht="32.25" customHeight="1" x14ac:dyDescent="0.25">
      <c r="A64" s="456" t="s">
        <v>123</v>
      </c>
      <c r="B64" s="457"/>
      <c r="C64" s="457"/>
      <c r="D64" s="457"/>
      <c r="E64" s="457"/>
      <c r="F64" s="457"/>
      <c r="G64" s="457"/>
      <c r="H64" s="457"/>
      <c r="I64" s="457"/>
      <c r="J64" s="457"/>
      <c r="K64" s="457"/>
      <c r="L64" s="457"/>
      <c r="M64" s="457"/>
      <c r="N64" s="457"/>
      <c r="O64" s="458"/>
    </row>
    <row r="65" spans="1:17" ht="33.75" customHeight="1" x14ac:dyDescent="0.25">
      <c r="A65" s="459" t="s">
        <v>124</v>
      </c>
      <c r="B65" s="459"/>
      <c r="C65" s="459"/>
      <c r="D65" s="459"/>
      <c r="E65" s="459"/>
      <c r="F65" s="459"/>
      <c r="G65" s="459"/>
      <c r="H65" s="459"/>
      <c r="I65" s="459"/>
      <c r="J65" s="459"/>
      <c r="K65" s="459"/>
      <c r="L65" s="459"/>
      <c r="M65" s="459"/>
      <c r="N65" s="459"/>
      <c r="O65" s="459"/>
    </row>
    <row r="66" spans="1:17" ht="32.25" customHeight="1" x14ac:dyDescent="0.25">
      <c r="A66" s="459" t="s">
        <v>125</v>
      </c>
      <c r="B66" s="459"/>
      <c r="C66" s="459"/>
      <c r="D66" s="459"/>
      <c r="E66" s="459"/>
      <c r="F66" s="459"/>
      <c r="G66" s="459"/>
      <c r="H66" s="459"/>
      <c r="I66" s="459"/>
      <c r="J66" s="459"/>
      <c r="K66" s="459"/>
      <c r="L66" s="459"/>
      <c r="M66" s="459"/>
      <c r="N66" s="459"/>
      <c r="O66" s="459"/>
    </row>
    <row r="67" spans="1:17" ht="18.75" customHeight="1" x14ac:dyDescent="0.25">
      <c r="A67" s="446" t="s">
        <v>126</v>
      </c>
      <c r="B67" s="447"/>
      <c r="C67" s="447"/>
      <c r="D67" s="447"/>
      <c r="E67" s="447"/>
      <c r="F67" s="447"/>
      <c r="G67" s="447"/>
      <c r="H67" s="447"/>
      <c r="I67" s="447"/>
      <c r="J67" s="447"/>
      <c r="K67" s="447"/>
      <c r="L67" s="447"/>
      <c r="M67" s="447"/>
      <c r="N67" s="447"/>
      <c r="O67" s="448"/>
    </row>
    <row r="68" spans="1:17" ht="21" customHeight="1" x14ac:dyDescent="0.25">
      <c r="A68" s="428" t="s">
        <v>90</v>
      </c>
      <c r="B68" s="429"/>
      <c r="C68" s="429"/>
      <c r="D68" s="429"/>
      <c r="E68" s="429"/>
      <c r="F68" s="429"/>
      <c r="G68" s="429"/>
      <c r="H68" s="429"/>
      <c r="I68" s="429"/>
      <c r="J68" s="429"/>
      <c r="K68" s="429"/>
      <c r="L68" s="429"/>
      <c r="M68" s="429"/>
      <c r="N68" s="429"/>
      <c r="O68" s="430"/>
      <c r="P68" s="75"/>
      <c r="Q68" s="75"/>
    </row>
    <row r="69" spans="1:17" ht="18.75" customHeight="1" x14ac:dyDescent="0.25">
      <c r="A69" s="449" t="s">
        <v>193</v>
      </c>
      <c r="B69" s="449"/>
      <c r="C69" s="449"/>
      <c r="D69" s="449"/>
      <c r="E69" s="449"/>
      <c r="F69" s="449"/>
      <c r="G69" s="449"/>
      <c r="H69" s="449"/>
      <c r="I69" s="449"/>
      <c r="J69" s="449"/>
      <c r="K69" s="449"/>
      <c r="L69" s="449"/>
      <c r="M69" s="449"/>
      <c r="N69" s="449"/>
      <c r="O69" s="449"/>
      <c r="P69" s="1"/>
    </row>
    <row r="70" spans="1:17" ht="194.25" customHeight="1" x14ac:dyDescent="0.25">
      <c r="A70" s="427" t="s">
        <v>196</v>
      </c>
      <c r="B70" s="427"/>
      <c r="C70" s="427"/>
      <c r="D70" s="427"/>
      <c r="E70" s="427"/>
      <c r="F70" s="427"/>
      <c r="G70" s="427"/>
      <c r="H70" s="427"/>
      <c r="I70" s="427"/>
      <c r="J70" s="427"/>
      <c r="K70" s="427"/>
      <c r="L70" s="427"/>
      <c r="M70" s="427"/>
      <c r="N70" s="427"/>
      <c r="O70" s="427"/>
      <c r="P70" s="77"/>
      <c r="Q70" s="77"/>
    </row>
    <row r="71" spans="1:17" ht="46.5" customHeight="1" x14ac:dyDescent="0.25">
      <c r="A71" s="428" t="s">
        <v>195</v>
      </c>
      <c r="B71" s="429"/>
      <c r="C71" s="429"/>
      <c r="D71" s="429"/>
      <c r="E71" s="429"/>
      <c r="F71" s="429"/>
      <c r="G71" s="429"/>
      <c r="H71" s="429"/>
      <c r="I71" s="429"/>
      <c r="J71" s="429"/>
      <c r="K71" s="429"/>
      <c r="L71" s="429"/>
      <c r="M71" s="429"/>
      <c r="N71" s="429"/>
      <c r="O71" s="430"/>
      <c r="P71" s="75"/>
      <c r="Q71" s="75"/>
    </row>
    <row r="72" spans="1:17" x14ac:dyDescent="0.25">
      <c r="A72" s="8"/>
      <c r="B72" s="8"/>
      <c r="C72" s="9"/>
      <c r="D72" s="10"/>
      <c r="E72" s="21"/>
      <c r="F72" s="21"/>
      <c r="G72" s="21"/>
      <c r="H72" s="21"/>
      <c r="I72" s="21"/>
      <c r="J72" s="21"/>
      <c r="K72" s="21"/>
      <c r="L72" s="21"/>
      <c r="M72" s="21"/>
      <c r="N72" s="17"/>
      <c r="O72" s="17"/>
      <c r="P72" s="1"/>
    </row>
    <row r="73" spans="1:17" x14ac:dyDescent="0.25">
      <c r="A73" s="8"/>
      <c r="B73" s="8"/>
      <c r="C73" s="9"/>
      <c r="D73" s="10"/>
      <c r="E73" s="21"/>
      <c r="F73" s="21"/>
      <c r="G73" s="21"/>
      <c r="H73" s="21"/>
      <c r="I73" s="21"/>
      <c r="J73" s="21"/>
      <c r="K73" s="21"/>
      <c r="L73" s="21"/>
      <c r="M73" s="21"/>
      <c r="N73" s="17"/>
      <c r="O73" s="17"/>
      <c r="P73" s="1"/>
    </row>
    <row r="74" spans="1:17" x14ac:dyDescent="0.25">
      <c r="A74" s="8"/>
      <c r="B74" s="8"/>
      <c r="C74" s="9"/>
      <c r="D74" s="10"/>
      <c r="E74" s="21"/>
      <c r="F74" s="21"/>
      <c r="G74" s="21"/>
      <c r="H74" s="21"/>
      <c r="I74" s="21"/>
      <c r="J74" s="21"/>
      <c r="K74" s="21"/>
      <c r="L74" s="21"/>
      <c r="M74" s="21"/>
      <c r="N74" s="17"/>
      <c r="O74" s="17"/>
      <c r="P74" s="1"/>
    </row>
    <row r="75" spans="1:17" x14ac:dyDescent="0.25">
      <c r="A75" s="8"/>
      <c r="B75" s="8"/>
      <c r="C75" s="9"/>
      <c r="D75" s="10"/>
      <c r="E75" s="21"/>
      <c r="F75" s="21"/>
      <c r="G75" s="21"/>
      <c r="H75" s="21"/>
      <c r="I75" s="21"/>
      <c r="J75" s="21"/>
      <c r="K75" s="21"/>
      <c r="L75" s="21"/>
      <c r="M75" s="21"/>
      <c r="N75" s="17"/>
      <c r="O75" s="17"/>
      <c r="P75" s="1"/>
    </row>
    <row r="76" spans="1:17" x14ac:dyDescent="0.25">
      <c r="A76" s="8"/>
      <c r="B76" s="8"/>
      <c r="C76" s="9"/>
      <c r="D76" s="10"/>
      <c r="E76" s="21"/>
      <c r="F76" s="21"/>
      <c r="G76" s="21"/>
      <c r="H76" s="21"/>
      <c r="I76" s="21"/>
      <c r="J76" s="21"/>
      <c r="K76" s="21"/>
      <c r="L76" s="21"/>
      <c r="M76" s="21"/>
      <c r="N76" s="17"/>
      <c r="O76" s="17"/>
      <c r="P76" s="1"/>
    </row>
    <row r="77" spans="1:17" x14ac:dyDescent="0.25">
      <c r="A77" s="8"/>
      <c r="B77" s="8"/>
      <c r="C77" s="9"/>
      <c r="D77" s="10"/>
      <c r="E77" s="21"/>
      <c r="F77" s="21"/>
      <c r="G77" s="21"/>
      <c r="H77" s="21"/>
      <c r="I77" s="21"/>
      <c r="J77" s="21"/>
      <c r="K77" s="21"/>
      <c r="L77" s="21"/>
      <c r="M77" s="21"/>
      <c r="N77" s="17"/>
      <c r="O77" s="17"/>
      <c r="P77" s="1"/>
    </row>
    <row r="78" spans="1:17" x14ac:dyDescent="0.25">
      <c r="A78" s="8"/>
      <c r="B78" s="8"/>
      <c r="C78" s="9"/>
      <c r="D78" s="10"/>
      <c r="E78" s="21"/>
      <c r="F78" s="21"/>
      <c r="G78" s="21"/>
      <c r="H78" s="21"/>
      <c r="I78" s="21"/>
      <c r="J78" s="21"/>
      <c r="K78" s="21"/>
      <c r="L78" s="21"/>
      <c r="M78" s="21"/>
      <c r="N78" s="17"/>
      <c r="O78" s="17"/>
      <c r="P78" s="1"/>
    </row>
    <row r="79" spans="1:17" x14ac:dyDescent="0.25">
      <c r="A79" s="8"/>
      <c r="B79" s="8"/>
      <c r="C79" s="9"/>
      <c r="D79" s="10"/>
      <c r="E79" s="21"/>
      <c r="F79" s="21"/>
      <c r="G79" s="21"/>
      <c r="H79" s="21"/>
      <c r="I79" s="21"/>
      <c r="J79" s="21"/>
      <c r="K79" s="21"/>
      <c r="L79" s="21"/>
      <c r="M79" s="21"/>
      <c r="N79" s="17"/>
      <c r="O79" s="17"/>
      <c r="P79" s="1"/>
    </row>
    <row r="80" spans="1:17" x14ac:dyDescent="0.25">
      <c r="A80" s="8"/>
      <c r="B80" s="8"/>
      <c r="C80" s="9"/>
      <c r="D80" s="10"/>
      <c r="E80" s="21"/>
      <c r="F80" s="21"/>
      <c r="G80" s="21"/>
      <c r="H80" s="21"/>
      <c r="I80" s="21"/>
      <c r="J80" s="21"/>
      <c r="K80" s="21"/>
      <c r="L80" s="21"/>
      <c r="M80" s="21"/>
      <c r="N80" s="17"/>
      <c r="O80" s="17"/>
      <c r="P80" s="1"/>
    </row>
    <row r="81" spans="1:16" x14ac:dyDescent="0.25">
      <c r="A81" s="8"/>
      <c r="B81" s="8"/>
      <c r="C81" s="9"/>
      <c r="D81" s="10"/>
      <c r="E81" s="21"/>
      <c r="F81" s="21"/>
      <c r="G81" s="21"/>
      <c r="H81" s="21"/>
      <c r="I81" s="21"/>
      <c r="J81" s="21"/>
      <c r="K81" s="21"/>
      <c r="L81" s="21"/>
      <c r="M81" s="21"/>
      <c r="N81" s="17"/>
      <c r="O81" s="17"/>
      <c r="P81" s="1"/>
    </row>
    <row r="82" spans="1:16" x14ac:dyDescent="0.25">
      <c r="A82" s="8"/>
      <c r="B82" s="8"/>
      <c r="C82" s="9"/>
      <c r="D82" s="10"/>
      <c r="E82" s="21"/>
      <c r="F82" s="21"/>
      <c r="G82" s="21"/>
      <c r="H82" s="21"/>
      <c r="I82" s="21"/>
      <c r="J82" s="21"/>
      <c r="K82" s="21"/>
      <c r="L82" s="21"/>
      <c r="M82" s="21"/>
      <c r="N82" s="17"/>
      <c r="O82" s="17"/>
      <c r="P82" s="1"/>
    </row>
    <row r="83" spans="1:16" x14ac:dyDescent="0.25">
      <c r="A83" s="8"/>
      <c r="B83" s="8"/>
      <c r="C83" s="9"/>
      <c r="D83" s="10"/>
      <c r="E83" s="21"/>
      <c r="F83" s="21"/>
      <c r="G83" s="21"/>
      <c r="H83" s="21"/>
      <c r="I83" s="21"/>
      <c r="J83" s="21"/>
      <c r="K83" s="21"/>
      <c r="L83" s="21"/>
      <c r="M83" s="21"/>
      <c r="N83" s="17"/>
      <c r="O83" s="17"/>
      <c r="P83" s="1"/>
    </row>
    <row r="84" spans="1:16" x14ac:dyDescent="0.25">
      <c r="A84" s="8"/>
      <c r="B84" s="8"/>
      <c r="C84" s="9"/>
      <c r="D84" s="10"/>
      <c r="E84" s="21"/>
      <c r="F84" s="21"/>
      <c r="G84" s="21"/>
      <c r="H84" s="21"/>
      <c r="I84" s="21"/>
      <c r="J84" s="21"/>
      <c r="K84" s="21"/>
      <c r="L84" s="21"/>
      <c r="M84" s="21"/>
      <c r="N84" s="17"/>
      <c r="O84" s="17"/>
      <c r="P84" s="1"/>
    </row>
    <row r="85" spans="1:16" x14ac:dyDescent="0.25">
      <c r="A85" s="8"/>
      <c r="B85" s="8"/>
      <c r="C85" s="9"/>
      <c r="D85" s="10"/>
      <c r="E85" s="21"/>
      <c r="F85" s="21"/>
      <c r="G85" s="21"/>
      <c r="H85" s="21"/>
      <c r="I85" s="21"/>
      <c r="J85" s="21"/>
      <c r="K85" s="21"/>
      <c r="L85" s="21"/>
      <c r="M85" s="21"/>
      <c r="N85" s="17"/>
      <c r="O85" s="17"/>
      <c r="P85" s="1"/>
    </row>
    <row r="86" spans="1:16" x14ac:dyDescent="0.25">
      <c r="A86" s="8"/>
      <c r="B86" s="8"/>
      <c r="C86" s="9"/>
      <c r="D86" s="10"/>
      <c r="E86" s="21"/>
      <c r="F86" s="21"/>
      <c r="G86" s="21"/>
      <c r="H86" s="21"/>
      <c r="I86" s="21"/>
      <c r="J86" s="21"/>
      <c r="K86" s="21"/>
      <c r="L86" s="21"/>
      <c r="M86" s="21"/>
      <c r="N86" s="17"/>
      <c r="O86" s="17"/>
      <c r="P86" s="1"/>
    </row>
    <row r="87" spans="1:16" x14ac:dyDescent="0.25">
      <c r="A87" s="8"/>
      <c r="B87" s="8"/>
      <c r="C87" s="9"/>
      <c r="D87" s="10"/>
      <c r="E87" s="21"/>
      <c r="F87" s="21"/>
      <c r="G87" s="21"/>
      <c r="H87" s="21"/>
      <c r="I87" s="21"/>
      <c r="J87" s="21"/>
      <c r="K87" s="21"/>
      <c r="L87" s="21"/>
      <c r="M87" s="21"/>
      <c r="N87" s="17"/>
      <c r="O87" s="17"/>
      <c r="P87" s="1"/>
    </row>
    <row r="88" spans="1:16" x14ac:dyDescent="0.25">
      <c r="A88" s="8"/>
      <c r="B88" s="8"/>
      <c r="C88" s="9"/>
      <c r="D88" s="10"/>
      <c r="E88" s="21"/>
      <c r="F88" s="21"/>
      <c r="G88" s="21"/>
      <c r="H88" s="21"/>
      <c r="I88" s="21"/>
      <c r="J88" s="21"/>
      <c r="K88" s="21"/>
      <c r="L88" s="21"/>
      <c r="M88" s="21"/>
      <c r="N88" s="17"/>
      <c r="O88" s="17"/>
      <c r="P88" s="1"/>
    </row>
    <row r="89" spans="1:16" x14ac:dyDescent="0.25">
      <c r="A89" s="8"/>
      <c r="B89" s="8"/>
      <c r="C89" s="9"/>
      <c r="D89" s="10"/>
      <c r="E89" s="21"/>
      <c r="F89" s="21"/>
      <c r="G89" s="21"/>
      <c r="H89" s="21"/>
      <c r="I89" s="21"/>
      <c r="J89" s="21"/>
      <c r="K89" s="21"/>
      <c r="L89" s="21"/>
      <c r="M89" s="21"/>
      <c r="N89" s="17"/>
      <c r="O89" s="17"/>
      <c r="P89" s="1"/>
    </row>
    <row r="90" spans="1:16" x14ac:dyDescent="0.25">
      <c r="A90" s="8"/>
      <c r="B90" s="8"/>
      <c r="C90" s="9"/>
      <c r="D90" s="10"/>
      <c r="E90" s="21"/>
      <c r="F90" s="21"/>
      <c r="G90" s="21"/>
      <c r="H90" s="21"/>
      <c r="I90" s="21"/>
      <c r="J90" s="21"/>
      <c r="K90" s="21"/>
      <c r="L90" s="21"/>
      <c r="M90" s="21"/>
      <c r="N90" s="17"/>
      <c r="O90" s="17"/>
      <c r="P90" s="1"/>
    </row>
    <row r="91" spans="1:16" x14ac:dyDescent="0.25">
      <c r="A91" s="8"/>
      <c r="B91" s="8"/>
      <c r="C91" s="9"/>
      <c r="D91" s="10"/>
      <c r="E91" s="21"/>
      <c r="F91" s="21"/>
      <c r="G91" s="21"/>
      <c r="H91" s="21"/>
      <c r="I91" s="21"/>
      <c r="J91" s="21"/>
      <c r="K91" s="21"/>
      <c r="L91" s="21"/>
      <c r="M91" s="21"/>
      <c r="N91" s="17"/>
      <c r="O91" s="17"/>
      <c r="P91" s="1"/>
    </row>
    <row r="92" spans="1:16" x14ac:dyDescent="0.25">
      <c r="A92" s="8"/>
      <c r="B92" s="8"/>
      <c r="C92" s="9"/>
      <c r="D92" s="10"/>
      <c r="E92" s="21"/>
      <c r="F92" s="21"/>
      <c r="G92" s="21"/>
      <c r="H92" s="21"/>
      <c r="I92" s="21"/>
      <c r="J92" s="21"/>
      <c r="K92" s="21"/>
      <c r="L92" s="21"/>
      <c r="M92" s="21"/>
      <c r="N92" s="17"/>
      <c r="O92" s="17"/>
      <c r="P92" s="1"/>
    </row>
    <row r="93" spans="1:16" x14ac:dyDescent="0.25">
      <c r="A93" s="8"/>
      <c r="B93" s="8"/>
      <c r="C93" s="9"/>
      <c r="D93" s="10"/>
      <c r="E93" s="21"/>
      <c r="F93" s="21"/>
      <c r="G93" s="21"/>
      <c r="H93" s="21"/>
      <c r="I93" s="21"/>
      <c r="J93" s="21"/>
      <c r="K93" s="21"/>
      <c r="L93" s="21"/>
      <c r="M93" s="21"/>
      <c r="N93" s="17"/>
      <c r="O93" s="17"/>
      <c r="P93" s="1"/>
    </row>
    <row r="94" spans="1:16" x14ac:dyDescent="0.25">
      <c r="A94" s="8"/>
      <c r="B94" s="8"/>
      <c r="C94" s="9"/>
      <c r="D94" s="10"/>
      <c r="E94" s="21"/>
      <c r="F94" s="21"/>
      <c r="G94" s="21"/>
      <c r="H94" s="21"/>
      <c r="I94" s="21"/>
      <c r="J94" s="21"/>
      <c r="K94" s="21"/>
      <c r="L94" s="21"/>
      <c r="M94" s="21"/>
      <c r="N94" s="17"/>
      <c r="O94" s="17"/>
      <c r="P94" s="1"/>
    </row>
    <row r="95" spans="1:16" x14ac:dyDescent="0.25">
      <c r="A95" s="8"/>
      <c r="B95" s="8"/>
      <c r="C95" s="9"/>
      <c r="D95" s="10"/>
      <c r="E95" s="21"/>
      <c r="F95" s="21"/>
      <c r="G95" s="21"/>
      <c r="H95" s="21"/>
      <c r="I95" s="21"/>
      <c r="J95" s="21"/>
      <c r="K95" s="21"/>
      <c r="L95" s="21"/>
      <c r="M95" s="21"/>
      <c r="N95" s="17"/>
      <c r="O95" s="17"/>
      <c r="P95" s="1"/>
    </row>
    <row r="96" spans="1:16" x14ac:dyDescent="0.25">
      <c r="A96" s="8"/>
      <c r="B96" s="8"/>
      <c r="C96" s="9"/>
      <c r="D96" s="10"/>
      <c r="E96" s="21"/>
      <c r="F96" s="21"/>
      <c r="G96" s="21"/>
      <c r="H96" s="21"/>
      <c r="I96" s="21"/>
      <c r="J96" s="21"/>
      <c r="K96" s="21"/>
      <c r="L96" s="21"/>
      <c r="M96" s="21"/>
      <c r="N96" s="17"/>
      <c r="O96" s="17"/>
      <c r="P96" s="1"/>
    </row>
    <row r="97" spans="1:16" x14ac:dyDescent="0.25">
      <c r="A97" s="8"/>
      <c r="B97" s="8"/>
      <c r="C97" s="9"/>
      <c r="D97" s="10"/>
      <c r="E97" s="21"/>
      <c r="F97" s="21"/>
      <c r="G97" s="21"/>
      <c r="H97" s="21"/>
      <c r="I97" s="21"/>
      <c r="J97" s="21"/>
      <c r="K97" s="21"/>
      <c r="L97" s="21"/>
      <c r="M97" s="21"/>
      <c r="N97" s="17"/>
      <c r="O97" s="17"/>
      <c r="P97" s="1"/>
    </row>
    <row r="98" spans="1:16" x14ac:dyDescent="0.25">
      <c r="A98" s="8"/>
      <c r="B98" s="8"/>
      <c r="C98" s="9"/>
      <c r="D98" s="10"/>
      <c r="E98" s="21"/>
      <c r="F98" s="21"/>
      <c r="G98" s="21"/>
      <c r="H98" s="21"/>
      <c r="I98" s="21"/>
      <c r="J98" s="21"/>
      <c r="K98" s="21"/>
      <c r="L98" s="21"/>
      <c r="M98" s="21"/>
      <c r="N98" s="17"/>
      <c r="O98" s="17"/>
      <c r="P98" s="1"/>
    </row>
    <row r="99" spans="1:16" x14ac:dyDescent="0.25">
      <c r="A99" s="8"/>
      <c r="B99" s="8"/>
      <c r="C99" s="9"/>
      <c r="D99" s="10"/>
      <c r="E99" s="21"/>
      <c r="F99" s="21"/>
      <c r="G99" s="21"/>
      <c r="H99" s="21"/>
      <c r="I99" s="21"/>
      <c r="J99" s="21"/>
      <c r="K99" s="21"/>
      <c r="L99" s="21"/>
      <c r="M99" s="21"/>
      <c r="N99" s="17"/>
      <c r="O99" s="17"/>
      <c r="P99" s="1"/>
    </row>
    <row r="100" spans="1:16" x14ac:dyDescent="0.25">
      <c r="A100" s="8"/>
      <c r="B100" s="8"/>
      <c r="C100" s="9"/>
      <c r="D100" s="10"/>
      <c r="E100" s="21"/>
      <c r="F100" s="21"/>
      <c r="G100" s="21"/>
      <c r="H100" s="21"/>
      <c r="I100" s="21"/>
      <c r="J100" s="21"/>
      <c r="K100" s="21"/>
      <c r="L100" s="21"/>
      <c r="M100" s="21"/>
      <c r="N100" s="17"/>
      <c r="O100" s="17"/>
      <c r="P100" s="1"/>
    </row>
    <row r="101" spans="1:16" x14ac:dyDescent="0.25">
      <c r="A101" s="8"/>
      <c r="B101" s="8"/>
      <c r="C101" s="9"/>
      <c r="D101" s="10"/>
      <c r="E101" s="21"/>
      <c r="F101" s="21"/>
      <c r="G101" s="21"/>
      <c r="H101" s="21"/>
      <c r="I101" s="21"/>
      <c r="J101" s="21"/>
      <c r="K101" s="21"/>
      <c r="L101" s="21"/>
      <c r="M101" s="21"/>
      <c r="N101" s="17"/>
      <c r="O101" s="17"/>
      <c r="P101" s="1"/>
    </row>
    <row r="102" spans="1:16" x14ac:dyDescent="0.25">
      <c r="A102" s="8"/>
      <c r="B102" s="8"/>
      <c r="C102" s="9"/>
      <c r="D102" s="10"/>
      <c r="E102" s="21"/>
      <c r="F102" s="21"/>
      <c r="G102" s="21"/>
      <c r="H102" s="21"/>
      <c r="I102" s="21"/>
      <c r="J102" s="21"/>
      <c r="K102" s="21"/>
      <c r="L102" s="21"/>
      <c r="M102" s="21"/>
      <c r="N102" s="17"/>
      <c r="O102" s="17"/>
      <c r="P102" s="1"/>
    </row>
    <row r="103" spans="1:16" x14ac:dyDescent="0.25">
      <c r="A103" s="8"/>
      <c r="B103" s="8"/>
      <c r="C103" s="9"/>
      <c r="D103" s="10"/>
      <c r="E103" s="21"/>
      <c r="F103" s="21"/>
      <c r="G103" s="21"/>
      <c r="H103" s="21"/>
      <c r="I103" s="21"/>
      <c r="J103" s="21"/>
      <c r="K103" s="21"/>
      <c r="L103" s="21"/>
      <c r="M103" s="21"/>
      <c r="N103" s="17"/>
      <c r="O103" s="17"/>
      <c r="P103" s="1"/>
    </row>
    <row r="104" spans="1:16" x14ac:dyDescent="0.25">
      <c r="A104" s="8"/>
      <c r="B104" s="8"/>
      <c r="C104" s="9"/>
      <c r="D104" s="10"/>
      <c r="E104" s="21"/>
      <c r="F104" s="21"/>
      <c r="G104" s="21"/>
      <c r="H104" s="21"/>
      <c r="I104" s="21"/>
      <c r="J104" s="21"/>
      <c r="K104" s="21"/>
      <c r="L104" s="21"/>
      <c r="M104" s="21"/>
      <c r="N104" s="17"/>
      <c r="O104" s="17"/>
      <c r="P104" s="1"/>
    </row>
    <row r="105" spans="1:16" x14ac:dyDescent="0.25">
      <c r="A105" s="8"/>
      <c r="B105" s="8"/>
      <c r="C105" s="9"/>
      <c r="D105" s="10"/>
      <c r="E105" s="21"/>
      <c r="F105" s="21"/>
      <c r="G105" s="21"/>
      <c r="H105" s="21"/>
      <c r="I105" s="21"/>
      <c r="J105" s="21"/>
      <c r="K105" s="21"/>
      <c r="L105" s="21"/>
      <c r="M105" s="21"/>
      <c r="N105" s="17"/>
      <c r="O105" s="17"/>
      <c r="P105" s="1"/>
    </row>
    <row r="106" spans="1:16" x14ac:dyDescent="0.25">
      <c r="A106" s="8"/>
      <c r="B106" s="8"/>
      <c r="C106" s="9"/>
      <c r="D106" s="10"/>
      <c r="E106" s="21"/>
      <c r="F106" s="21"/>
      <c r="G106" s="21"/>
      <c r="H106" s="21"/>
      <c r="I106" s="21"/>
      <c r="J106" s="21"/>
      <c r="K106" s="21"/>
      <c r="L106" s="21"/>
      <c r="M106" s="21"/>
      <c r="N106" s="17"/>
      <c r="O106" s="17"/>
      <c r="P106" s="1"/>
    </row>
    <row r="107" spans="1:16" x14ac:dyDescent="0.25">
      <c r="A107" s="8"/>
      <c r="B107" s="8"/>
      <c r="C107" s="9"/>
      <c r="D107" s="10"/>
      <c r="E107" s="21"/>
      <c r="F107" s="21"/>
      <c r="G107" s="21"/>
      <c r="H107" s="21"/>
      <c r="I107" s="21"/>
      <c r="J107" s="21"/>
      <c r="K107" s="21"/>
      <c r="L107" s="21"/>
      <c r="M107" s="21"/>
      <c r="N107" s="17"/>
      <c r="O107" s="17"/>
      <c r="P107" s="1"/>
    </row>
    <row r="108" spans="1:16" x14ac:dyDescent="0.25">
      <c r="A108" s="8"/>
      <c r="B108" s="8"/>
      <c r="C108" s="9"/>
      <c r="D108" s="10"/>
      <c r="E108" s="21"/>
      <c r="F108" s="21"/>
      <c r="G108" s="21"/>
      <c r="H108" s="21"/>
      <c r="I108" s="21"/>
      <c r="J108" s="21"/>
      <c r="K108" s="21"/>
      <c r="L108" s="21"/>
      <c r="M108" s="21"/>
      <c r="N108" s="17"/>
      <c r="O108" s="17"/>
      <c r="P108" s="1"/>
    </row>
    <row r="109" spans="1:16" x14ac:dyDescent="0.25">
      <c r="E109" s="22"/>
      <c r="F109" s="22"/>
      <c r="G109" s="22"/>
      <c r="H109" s="22"/>
      <c r="I109" s="22"/>
      <c r="J109" s="22"/>
      <c r="K109" s="22"/>
      <c r="L109" s="22"/>
      <c r="M109" s="22"/>
      <c r="N109" s="18"/>
      <c r="O109" s="18"/>
    </row>
    <row r="110" spans="1:16" x14ac:dyDescent="0.25">
      <c r="C110" s="1"/>
      <c r="D110" s="1"/>
      <c r="E110" s="22"/>
      <c r="F110" s="22"/>
      <c r="G110" s="22"/>
      <c r="H110" s="22"/>
      <c r="I110" s="22"/>
      <c r="J110" s="22"/>
      <c r="K110" s="22"/>
      <c r="L110" s="22"/>
      <c r="M110" s="22"/>
      <c r="N110" s="18"/>
      <c r="O110" s="18"/>
      <c r="P110" s="1"/>
    </row>
    <row r="111" spans="1:16" x14ac:dyDescent="0.25">
      <c r="C111" s="1"/>
      <c r="D111" s="1"/>
      <c r="E111" s="22"/>
      <c r="F111" s="22"/>
      <c r="G111" s="22"/>
      <c r="H111" s="22"/>
      <c r="I111" s="22"/>
      <c r="J111" s="22"/>
      <c r="K111" s="22"/>
      <c r="L111" s="22"/>
      <c r="M111" s="22"/>
      <c r="N111" s="18"/>
      <c r="O111" s="18"/>
      <c r="P111" s="1"/>
    </row>
    <row r="112" spans="1:16" x14ac:dyDescent="0.25">
      <c r="C112" s="1"/>
      <c r="D112" s="1"/>
      <c r="E112" s="22"/>
      <c r="F112" s="22"/>
      <c r="G112" s="22"/>
      <c r="H112" s="22"/>
      <c r="I112" s="22"/>
      <c r="J112" s="22"/>
      <c r="K112" s="22"/>
      <c r="L112" s="22"/>
      <c r="M112" s="22"/>
      <c r="N112" s="18"/>
      <c r="O112" s="18"/>
      <c r="P112" s="1"/>
    </row>
    <row r="113" spans="3:16" x14ac:dyDescent="0.25">
      <c r="C113" s="1"/>
      <c r="D113" s="1"/>
      <c r="E113" s="22"/>
      <c r="F113" s="22"/>
      <c r="G113" s="22"/>
      <c r="H113" s="22"/>
      <c r="I113" s="22"/>
      <c r="J113" s="22"/>
      <c r="K113" s="22"/>
      <c r="L113" s="22"/>
      <c r="M113" s="22"/>
      <c r="N113" s="18"/>
      <c r="O113" s="18"/>
      <c r="P113" s="1"/>
    </row>
    <row r="114" spans="3:16" x14ac:dyDescent="0.25">
      <c r="C114" s="1"/>
      <c r="D114" s="1"/>
      <c r="E114" s="22"/>
      <c r="F114" s="22"/>
      <c r="G114" s="22"/>
      <c r="H114" s="22"/>
      <c r="I114" s="22"/>
      <c r="J114" s="22"/>
      <c r="K114" s="22"/>
      <c r="L114" s="22"/>
      <c r="M114" s="22"/>
      <c r="N114" s="18"/>
      <c r="O114" s="18"/>
      <c r="P114" s="1"/>
    </row>
    <row r="115" spans="3:16" x14ac:dyDescent="0.25">
      <c r="C115" s="1"/>
      <c r="D115" s="1"/>
      <c r="E115" s="22"/>
      <c r="F115" s="22"/>
      <c r="G115" s="22"/>
      <c r="H115" s="22"/>
      <c r="I115" s="22"/>
      <c r="J115" s="22"/>
      <c r="K115" s="22"/>
      <c r="L115" s="22"/>
      <c r="M115" s="22"/>
      <c r="N115" s="18"/>
      <c r="O115" s="18"/>
      <c r="P115" s="1"/>
    </row>
    <row r="116" spans="3:16" x14ac:dyDescent="0.25">
      <c r="C116" s="1"/>
      <c r="D116" s="1"/>
      <c r="E116" s="22"/>
      <c r="F116" s="22"/>
      <c r="G116" s="22"/>
      <c r="H116" s="22"/>
      <c r="I116" s="22"/>
      <c r="J116" s="22"/>
      <c r="K116" s="22"/>
      <c r="L116" s="22"/>
      <c r="M116" s="22"/>
      <c r="N116" s="18"/>
      <c r="O116" s="18"/>
      <c r="P116" s="1"/>
    </row>
    <row r="117" spans="3:16" x14ac:dyDescent="0.25">
      <c r="C117" s="1"/>
      <c r="D117" s="1"/>
      <c r="E117" s="22"/>
      <c r="F117" s="22"/>
      <c r="G117" s="22"/>
      <c r="H117" s="22"/>
      <c r="I117" s="22"/>
      <c r="J117" s="22"/>
      <c r="K117" s="22"/>
      <c r="L117" s="22"/>
      <c r="M117" s="22"/>
      <c r="N117" s="18"/>
      <c r="O117" s="18"/>
      <c r="P117" s="1"/>
    </row>
    <row r="118" spans="3:16" x14ac:dyDescent="0.25">
      <c r="C118" s="1"/>
      <c r="D118" s="1"/>
      <c r="E118" s="22"/>
      <c r="F118" s="22"/>
      <c r="G118" s="22"/>
      <c r="H118" s="22"/>
      <c r="I118" s="22"/>
      <c r="J118" s="22"/>
      <c r="K118" s="22"/>
      <c r="L118" s="22"/>
      <c r="M118" s="22"/>
      <c r="N118" s="18"/>
      <c r="O118" s="18"/>
      <c r="P118" s="1"/>
    </row>
    <row r="119" spans="3:16" x14ac:dyDescent="0.25">
      <c r="C119" s="1"/>
      <c r="D119" s="1"/>
      <c r="E119" s="22"/>
      <c r="F119" s="22"/>
      <c r="G119" s="22"/>
      <c r="H119" s="22"/>
      <c r="I119" s="22"/>
      <c r="J119" s="22"/>
      <c r="K119" s="22"/>
      <c r="L119" s="22"/>
      <c r="M119" s="22"/>
      <c r="N119" s="18"/>
      <c r="O119" s="18"/>
      <c r="P119" s="1"/>
    </row>
    <row r="120" spans="3:16" x14ac:dyDescent="0.25">
      <c r="C120" s="1"/>
      <c r="D120" s="1"/>
      <c r="E120" s="22"/>
      <c r="F120" s="22"/>
      <c r="G120" s="22"/>
      <c r="H120" s="22"/>
      <c r="I120" s="22"/>
      <c r="J120" s="22"/>
      <c r="K120" s="22"/>
      <c r="L120" s="22"/>
      <c r="M120" s="22"/>
      <c r="N120" s="18"/>
      <c r="O120" s="18"/>
      <c r="P120" s="1"/>
    </row>
    <row r="121" spans="3:16" x14ac:dyDescent="0.25">
      <c r="C121" s="1"/>
      <c r="D121" s="1"/>
      <c r="E121" s="22"/>
      <c r="F121" s="22"/>
      <c r="G121" s="22"/>
      <c r="H121" s="22"/>
      <c r="I121" s="22"/>
      <c r="J121" s="22"/>
      <c r="K121" s="22"/>
      <c r="L121" s="22"/>
      <c r="M121" s="22"/>
      <c r="N121" s="18"/>
      <c r="O121" s="18"/>
      <c r="P121" s="1"/>
    </row>
    <row r="122" spans="3:16" x14ac:dyDescent="0.25">
      <c r="C122" s="1"/>
      <c r="D122" s="1"/>
      <c r="E122" s="22"/>
      <c r="F122" s="22"/>
      <c r="G122" s="22"/>
      <c r="H122" s="22"/>
      <c r="I122" s="22"/>
      <c r="J122" s="22"/>
      <c r="K122" s="22"/>
      <c r="L122" s="22"/>
      <c r="M122" s="22"/>
      <c r="N122" s="18"/>
      <c r="O122" s="18"/>
      <c r="P122" s="1"/>
    </row>
    <row r="123" spans="3:16" x14ac:dyDescent="0.25">
      <c r="C123" s="1"/>
      <c r="D123" s="1"/>
      <c r="E123" s="22"/>
      <c r="F123" s="22"/>
      <c r="G123" s="22"/>
      <c r="H123" s="22"/>
      <c r="I123" s="22"/>
      <c r="J123" s="22"/>
      <c r="K123" s="22"/>
      <c r="L123" s="22"/>
      <c r="M123" s="22"/>
      <c r="N123" s="18"/>
      <c r="O123" s="18"/>
      <c r="P123" s="1"/>
    </row>
    <row r="124" spans="3:16" x14ac:dyDescent="0.25">
      <c r="C124" s="1"/>
      <c r="D124" s="1"/>
      <c r="E124" s="22"/>
      <c r="F124" s="22"/>
      <c r="G124" s="22"/>
      <c r="H124" s="22"/>
      <c r="I124" s="22"/>
      <c r="J124" s="22"/>
      <c r="K124" s="22"/>
      <c r="L124" s="22"/>
      <c r="M124" s="22"/>
      <c r="N124" s="18"/>
      <c r="O124" s="18"/>
      <c r="P124" s="1"/>
    </row>
    <row r="125" spans="3:16" x14ac:dyDescent="0.25">
      <c r="C125" s="1"/>
      <c r="D125" s="1"/>
      <c r="E125" s="22"/>
      <c r="F125" s="22"/>
      <c r="G125" s="22"/>
      <c r="H125" s="22"/>
      <c r="I125" s="22"/>
      <c r="J125" s="22"/>
      <c r="K125" s="22"/>
      <c r="L125" s="22"/>
      <c r="M125" s="22"/>
      <c r="N125" s="18"/>
      <c r="O125" s="18"/>
      <c r="P125" s="1"/>
    </row>
    <row r="126" spans="3:16" x14ac:dyDescent="0.25">
      <c r="C126" s="1"/>
      <c r="D126" s="1"/>
      <c r="E126" s="22"/>
      <c r="F126" s="22"/>
      <c r="G126" s="22"/>
      <c r="H126" s="22"/>
      <c r="I126" s="22"/>
      <c r="J126" s="22"/>
      <c r="K126" s="22"/>
      <c r="L126" s="22"/>
      <c r="M126" s="22"/>
      <c r="N126" s="18"/>
      <c r="O126" s="18"/>
      <c r="P126" s="1"/>
    </row>
    <row r="127" spans="3:16" x14ac:dyDescent="0.25">
      <c r="C127" s="1"/>
      <c r="D127" s="1"/>
      <c r="E127" s="22"/>
      <c r="F127" s="22"/>
      <c r="G127" s="22"/>
      <c r="H127" s="22"/>
      <c r="I127" s="22"/>
      <c r="J127" s="22"/>
      <c r="K127" s="22"/>
      <c r="L127" s="22"/>
      <c r="M127" s="22"/>
      <c r="N127" s="18"/>
      <c r="O127" s="18"/>
      <c r="P127" s="1"/>
    </row>
    <row r="128" spans="3:16" x14ac:dyDescent="0.25">
      <c r="C128" s="1"/>
      <c r="D128" s="1"/>
      <c r="E128" s="22"/>
      <c r="F128" s="22"/>
      <c r="G128" s="22"/>
      <c r="H128" s="22"/>
      <c r="I128" s="22"/>
      <c r="J128" s="22"/>
      <c r="K128" s="22"/>
      <c r="L128" s="22"/>
      <c r="M128" s="22"/>
      <c r="N128" s="18"/>
      <c r="O128" s="18"/>
      <c r="P128" s="1"/>
    </row>
    <row r="129" spans="3:16" x14ac:dyDescent="0.25">
      <c r="C129" s="1"/>
      <c r="D129" s="1"/>
      <c r="E129" s="22"/>
      <c r="F129" s="22"/>
      <c r="G129" s="22"/>
      <c r="H129" s="22"/>
      <c r="I129" s="22"/>
      <c r="J129" s="22"/>
      <c r="K129" s="22"/>
      <c r="L129" s="22"/>
      <c r="M129" s="22"/>
      <c r="N129" s="18"/>
      <c r="O129" s="18"/>
      <c r="P129" s="1"/>
    </row>
    <row r="130" spans="3:16" x14ac:dyDescent="0.25">
      <c r="C130" s="1"/>
      <c r="D130" s="1"/>
      <c r="E130" s="22"/>
      <c r="F130" s="22"/>
      <c r="G130" s="22"/>
      <c r="H130" s="22"/>
      <c r="I130" s="22"/>
      <c r="J130" s="22"/>
      <c r="K130" s="22"/>
      <c r="L130" s="22"/>
      <c r="M130" s="22"/>
      <c r="N130" s="18"/>
      <c r="O130" s="18"/>
      <c r="P130" s="1"/>
    </row>
    <row r="131" spans="3:16" x14ac:dyDescent="0.25">
      <c r="C131" s="1"/>
      <c r="D131" s="1"/>
      <c r="E131" s="22"/>
      <c r="F131" s="22"/>
      <c r="G131" s="22"/>
      <c r="H131" s="22"/>
      <c r="I131" s="22"/>
      <c r="J131" s="22"/>
      <c r="K131" s="22"/>
      <c r="L131" s="22"/>
      <c r="M131" s="22"/>
      <c r="N131" s="18"/>
      <c r="O131" s="18"/>
      <c r="P131" s="1"/>
    </row>
    <row r="132" spans="3:16" x14ac:dyDescent="0.25">
      <c r="C132" s="1"/>
      <c r="D132" s="1"/>
      <c r="E132" s="22"/>
      <c r="F132" s="22"/>
      <c r="G132" s="22"/>
      <c r="H132" s="22"/>
      <c r="I132" s="22"/>
      <c r="J132" s="22"/>
      <c r="K132" s="22"/>
      <c r="L132" s="22"/>
      <c r="M132" s="22"/>
      <c r="N132" s="18"/>
      <c r="O132" s="18"/>
      <c r="P132" s="1"/>
    </row>
  </sheetData>
  <protectedRanges>
    <protectedRange sqref="O40:O41 O47" name="Rozsah4"/>
    <protectedRange sqref="A27:A32 A18:A23" name="Rozsah3"/>
    <protectedRange sqref="D28:E29 D18:E23" name="Rozsah2"/>
    <protectedRange sqref="C22:C23 C18:C20" name="Rozsah1"/>
    <protectedRange sqref="O44:O46 O18:O23 O27:O32 O37:O39" name="Rozsah4_1"/>
  </protectedRanges>
  <mergeCells count="29">
    <mergeCell ref="A63:O63"/>
    <mergeCell ref="A66:O66"/>
    <mergeCell ref="A65:O65"/>
    <mergeCell ref="A24:E24"/>
    <mergeCell ref="A6:O6"/>
    <mergeCell ref="B8:O8"/>
    <mergeCell ref="B10:O10"/>
    <mergeCell ref="B9:O9"/>
    <mergeCell ref="C12:D12"/>
    <mergeCell ref="B11:O11"/>
    <mergeCell ref="A64:O64"/>
    <mergeCell ref="A60:O60"/>
    <mergeCell ref="A61:O61"/>
    <mergeCell ref="A70:O70"/>
    <mergeCell ref="A71:O71"/>
    <mergeCell ref="A33:E33"/>
    <mergeCell ref="A34:E34"/>
    <mergeCell ref="A35:M35"/>
    <mergeCell ref="A48:E48"/>
    <mergeCell ref="A49:E49"/>
    <mergeCell ref="A40:E40"/>
    <mergeCell ref="A47:G47"/>
    <mergeCell ref="A67:O67"/>
    <mergeCell ref="A68:O68"/>
    <mergeCell ref="A69:O69"/>
    <mergeCell ref="A51:O53"/>
    <mergeCell ref="A58:N58"/>
    <mergeCell ref="A59:O59"/>
    <mergeCell ref="A62:O62"/>
  </mergeCells>
  <conditionalFormatting sqref="H37:H39 H18:H20">
    <cfRule type="cellIs" dxfId="7" priority="19" stopIfTrue="1" operator="greaterThan">
      <formula>$G18</formula>
    </cfRule>
  </conditionalFormatting>
  <conditionalFormatting sqref="H24">
    <cfRule type="cellIs" dxfId="6" priority="17" stopIfTrue="1" operator="greaterThan">
      <formula>$G24</formula>
    </cfRule>
  </conditionalFormatting>
  <conditionalFormatting sqref="H33:H34">
    <cfRule type="cellIs" dxfId="5" priority="15" stopIfTrue="1" operator="greaterThan">
      <formula>$G33</formula>
    </cfRule>
  </conditionalFormatting>
  <conditionalFormatting sqref="H27:H29">
    <cfRule type="cellIs" dxfId="4" priority="2" stopIfTrue="1" operator="greaterThan">
      <formula>$G27</formula>
    </cfRule>
  </conditionalFormatting>
  <conditionalFormatting sqref="H21:H23">
    <cfRule type="cellIs" dxfId="3" priority="3" stopIfTrue="1" operator="greaterThan">
      <formula>$G21</formula>
    </cfRule>
  </conditionalFormatting>
  <conditionalFormatting sqref="H30:H32">
    <cfRule type="cellIs" dxfId="2" priority="1" stopIfTrue="1" operator="greaterThan">
      <formula>$G30</formula>
    </cfRule>
  </conditionalFormatting>
  <dataValidations xWindow="774" yWindow="735" count="15">
    <dataValidation type="list" allowBlank="1" showInputMessage="1" showErrorMessage="1" prompt="Z roletového menu vyberte príslušný spôsob stanovenia výšky výdavku. V prípade potreby špecifikujte spôsob stanovenia výšky výdavku v poli &quot;Vecný popis výdavku&quot;. Vybrané výdavky povinne špecifikujte v príslušných priložených samostatných zošitoch. " sqref="N33">
      <formula1>$F$3:$F$9</formula1>
    </dataValidation>
    <dataValidation allowBlank="1" showInputMessage="1" showErrorMessage="1" prompt="vložte príslušné % vlastných zdrojov prijímateľa podľa bodu 1.4 Výzvy" sqref="I12"/>
    <dataValidation allowBlank="1" showInputMessage="1" showErrorMessage="1" prompt="vložte príslušné % zdroja ŠR podľa bodu 1.4 Výzvy" sqref="G12"/>
    <dataValidation allowBlank="1" showInputMessage="1" showErrorMessage="1" prompt="vložte príslušné % zdroja EÚ podľa bodu 1.4 Výzvy" sqref="E12"/>
    <dataValidation allowBlank="1" showInputMessage="1" showErrorMessage="1" prompt="vložte príslušné % NFP podľa bodu 1.4 Výzvy (súčet EU+ŠR)" sqref="B12"/>
    <dataValidation allowBlank="1" showInputMessage="1" showErrorMessage="1" prompt="Uvádzajte matematicky zaokrúhlené na dve desatinné miesta." sqref="G44:G46"/>
    <dataValidation allowBlank="1" showInputMessage="1" showErrorMessage="1" prompt="Žiadateľ je povinný pri zostavovaní rozpočtu projektu dodržať  limity oprávnenosti výdavkov uvedené v Prílohe č. 1 k Príručke k oprávnenosti výdavkov OPII. Výdavky nad rámec stanovených limitov budú posúdené ako neoprávnené.  " sqref="A35:M35 B25:M25 B17"/>
    <dataValidation type="custom" allowBlank="1" showInputMessage="1" showErrorMessage="1" sqref="P21:P22">
      <formula1>SUM(P20:P20)</formula1>
    </dataValidation>
    <dataValidation allowBlank="1" showInputMessage="1" showErrorMessage="1" prompt="Musí byť v súlade s finančnými a percentuálnymi limtmi uvedenými v Príručke OPII k oprávnenosti výdavkov" sqref="N26 N43 N16 O15 O42"/>
    <dataValidation operator="lessThanOrEqual" allowBlank="1" showInputMessage="1" showErrorMessage="1" error="Prekročili ste finančný limit pre 1 kus plagátu - max. suma za 1 kus plagátu je 30 EUR" sqref="E39"/>
    <dataValidation operator="lessThanOrEqual" allowBlank="1" showInputMessage="1" showErrorMessage="1" error="Prekročili ste finančný limit pre 1 kus stálej tabule - max. suma za 1 kus stálej tabule je 500 EUR." sqref="E38"/>
    <dataValidation operator="lessThanOrEqual" allowBlank="1" showInputMessage="1" showErrorMessage="1" errorTitle="Upozornenie" error="Prekročili ste stanovený finančný limit - max. suma pre jeden dočasný pútač je 920 €" promptTitle="Limit" sqref="E37"/>
    <dataValidation allowBlank="1" showInputMessage="1" showErrorMessage="1" prompt="Bunka je prednastavená na 20% DPH. Ak sa upaltňuje iná sadzba DPH, zmeňte vzorec." sqref="G18:G23 G27:G32 G37:G39"/>
    <dataValidation allowBlank="1" showInputMessage="1" showErrorMessage="1" prompt="Interné riadenie projektu je možné vykonávať výlučne prostredníctvom jednej pracovnej pozície uvedenej v tabuľke 2 Príručky k OV OPII. Viac informácií  k podmienkam oprávnenosti osobných výdavkov je uvedených v kapitole  4.9.1  Príručky k OV OPII." sqref="A42"/>
    <dataValidation type="list" allowBlank="1" showInputMessage="1" showErrorMessage="1" prompt="Z roletového menu vyberte príslušný spôsob stanovenia výšky výdavku. Spôsob stanovenia výšky výdavku špecifikujte v poli &quot;Vecný popis výdavku&quot;. " sqref="O45:O46">
      <formula1>$D$3:$D$9</formula1>
    </dataValidation>
  </dataValidations>
  <pageMargins left="0.39370078740157483" right="0.39370078740157483" top="0.74803149606299213" bottom="0.74803149606299213" header="0.31496062992125984" footer="0.31496062992125984"/>
  <pageSetup paperSize="9" scale="55" orientation="landscape" r:id="rId1"/>
  <rowBreaks count="1" manualBreakCount="1">
    <brk id="40" max="14" man="1"/>
  </rowBreaks>
  <ignoredErrors>
    <ignoredError sqref="F24:M24 F33:M34 F40:M40 I45:M49 H48:H49 F48:G49 F20:G20 F27:L27 F28:L29 F38:L39 H47 F37:G37 I37:L37 F22:L23 F30:L32 F18:G18 I18:L18 F19 I19:L19 I20:L20 F21 I21:L21 I44:L44" unlockedFormula="1"/>
    <ignoredError sqref="A43:O43" numberStoredAsText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774" yWindow="735" count="14">
        <x14:dataValidation type="list" allowBlank="1" showInputMessage="1" showErrorMessage="1">
          <x14:formula1>
            <xm:f>Zdroj!$J$3:$J$6</xm:f>
          </x14:formula1>
          <xm:sqref>N47</xm:sqref>
        </x14:dataValidation>
        <x14:dataValidation type="list" allowBlank="1" showInputMessage="1" showErrorMessage="1">
          <x14:formula1>
            <xm:f>Zdroj!$H$3:$H$5</xm:f>
          </x14:formula1>
          <xm:sqref>B37:B39</xm:sqref>
        </x14:dataValidation>
        <x14:dataValidation type="list" allowBlank="1" showErrorMessage="1" prompt="_x000a_">
          <x14:formula1>
            <xm:f>Zdroj!$D$3:$D$15</xm:f>
          </x14:formula1>
          <xm:sqref>B18:B23 B27:B32</xm:sqref>
        </x14:dataValidation>
        <x14:dataValidation type="list" allowBlank="1" showInputMessage="1" showErrorMessage="1">
          <x14:formula1>
            <xm:f>Zdroj!$I$3</xm:f>
          </x14:formula1>
          <xm:sqref>B44:B46</xm:sqref>
        </x14:dataValidation>
        <x14:dataValidation type="list" allowBlank="1" showInputMessage="1" showErrorMessage="1" prompt="Z roletového menu vyberte príslušný spôsob stanovenia výšky výdavku. Spôsob stanovenia výšky výdavku špecifikujte v poli &quot;Vecný popis výdavku&quot;. ">
          <x14:formula1>
            <xm:f>Zdroj!$J$3</xm:f>
          </x14:formula1>
          <xm:sqref>O44</xm:sqref>
        </x14:dataValidation>
        <x14:dataValidation type="list" allowBlank="1" showInputMessage="1" showErrorMessage="1">
          <x14:formula1>
            <xm:f>Zdroj!$C$3:$C$13</xm:f>
          </x14:formula1>
          <xm:sqref>B11:O11</xm:sqref>
        </x14:dataValidation>
        <x14:dataValidation type="list" allowBlank="1" showInputMessage="1" showErrorMessage="1">
          <x14:formula1>
            <xm:f>Zdroj!$B$3:$B$5</xm:f>
          </x14:formula1>
          <xm:sqref>B10:O10</xm:sqref>
        </x14:dataValidation>
        <x14:dataValidation type="list" allowBlank="1" showInputMessage="1" showErrorMessage="1">
          <x14:formula1>
            <xm:f>Zdroj!$F$3:$F$6</xm:f>
          </x14:formula1>
          <xm:sqref>A44:A46</xm:sqref>
        </x14:dataValidation>
        <x14:dataValidation type="list" allowBlank="1" showInputMessage="1" showErrorMessage="1">
          <x14:formula1>
            <xm:f>Zdroj!$G$3:$G$4</xm:f>
          </x14:formula1>
          <xm:sqref>N12</xm:sqref>
        </x14:dataValidation>
        <x14:dataValidation type="list" allowBlank="1" showInputMessage="1" showErrorMessage="1" prompt="Z roletového menu vyberte príslušný spôsob stanovenia výšky výdavku. V prípade potreby špecifikujte spôsob stanovenia výšky výdavku v poli &quot;Vecný popis výdavku&quot;. Vybrané výdavky povinne špecifikujte v príslušných priložených samostatných zošitoch. ">
          <x14:formula1>
            <xm:f>Zdroj!$E$3:$E$9</xm:f>
          </x14:formula1>
          <xm:sqref>N40</xm:sqref>
        </x14:dataValidation>
        <x14:dataValidation type="list" allowBlank="1" showInputMessage="1" showErrorMessage="1" prompt="Z roletového menu vyberte príslušný spôsob stanovenia výšky výdavku. Spôsob stanovenia výšky výdavku špecifikujte v poli &quot;Vecný popis výdavku&quot;. ">
          <x14:formula1>
            <xm:f>Zdroj!$E$3:$E$9</xm:f>
          </x14:formula1>
          <xm:sqref>O37:O39</xm:sqref>
        </x14:dataValidation>
        <x14:dataValidation type="list" allowBlank="1" showInputMessage="1" showErrorMessage="1" prompt="Z roletového menu vyberte príslušný spôsob stanovenia výšky výdavku. Spôsob stanovenia výšky výdavku špecifikujte v poli &quot;Vecný popis výdavku&quot;. ">
          <x14:formula1>
            <xm:f>Zdroj!$E$3:$E$9</xm:f>
          </x14:formula1>
          <xm:sqref>O27:O32</xm:sqref>
        </x14:dataValidation>
        <x14:dataValidation type="list" allowBlank="1" showInputMessage="1" showErrorMessage="1" prompt="Z roletového menu vyberte príslušný spôsob stanovenia výšky výdavku. Spôsob stanovenia výšky výdavku špecifikujte v poli &quot;Vecný popis výdavku&quot;. ">
          <x14:formula1>
            <xm:f>Zdroj!$E$3:$E$9</xm:f>
          </x14:formula1>
          <xm:sqref>O19:O23</xm:sqref>
        </x14:dataValidation>
        <x14: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>
          <x14:formula1>
            <xm:f>Zdroj!$E$3:$E$9</xm:f>
          </x14:formula1>
          <xm:sqref>O18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42"/>
  <sheetViews>
    <sheetView zoomScale="80" zoomScaleNormal="80" workbookViewId="0">
      <selection activeCell="P21" sqref="P21"/>
    </sheetView>
  </sheetViews>
  <sheetFormatPr defaultRowHeight="15" x14ac:dyDescent="0.25"/>
  <cols>
    <col min="1" max="1" width="30.5703125" style="1" customWidth="1"/>
    <col min="2" max="2" width="16.7109375" style="1" customWidth="1"/>
    <col min="3" max="3" width="11.28515625" style="2" customWidth="1"/>
    <col min="4" max="4" width="9.28515625" style="3" customWidth="1"/>
    <col min="5" max="10" width="20.28515625" style="3" customWidth="1"/>
    <col min="11" max="13" width="20.28515625" style="3" hidden="1" customWidth="1"/>
    <col min="14" max="15" width="20.28515625" style="3" customWidth="1"/>
    <col min="16" max="17" width="30.7109375" style="1" customWidth="1"/>
    <col min="18" max="18" width="10.5703125" style="8" customWidth="1"/>
    <col min="19" max="19" width="10.5703125" style="1" customWidth="1"/>
    <col min="20" max="39" width="9.140625" style="1" customWidth="1"/>
    <col min="40" max="16384" width="9.140625" style="1"/>
  </cols>
  <sheetData>
    <row r="1" spans="1:25" x14ac:dyDescent="0.25">
      <c r="A1" s="8"/>
      <c r="B1" s="8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8"/>
      <c r="Q1" s="8"/>
      <c r="R1" s="17"/>
      <c r="S1" s="18"/>
      <c r="T1" s="18"/>
      <c r="U1" s="18"/>
      <c r="V1" s="18"/>
      <c r="W1" s="18"/>
      <c r="X1" s="18"/>
      <c r="Y1" s="18"/>
    </row>
    <row r="2" spans="1:25" x14ac:dyDescent="0.25">
      <c r="A2" s="489"/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  <c r="R2" s="17"/>
      <c r="S2" s="18"/>
      <c r="T2" s="18"/>
      <c r="U2" s="18"/>
      <c r="V2" s="18"/>
      <c r="W2" s="18"/>
      <c r="X2" s="18"/>
      <c r="Y2" s="18"/>
    </row>
    <row r="3" spans="1:25" x14ac:dyDescent="0.25">
      <c r="A3" s="8"/>
      <c r="B3" s="8"/>
      <c r="C3" s="9"/>
      <c r="D3" s="10"/>
      <c r="E3" s="10"/>
      <c r="F3" s="21"/>
      <c r="G3" s="10"/>
      <c r="H3" s="10"/>
      <c r="I3" s="10"/>
      <c r="J3" s="10"/>
      <c r="K3" s="10"/>
      <c r="L3" s="10"/>
      <c r="M3" s="10"/>
      <c r="N3" s="10"/>
      <c r="O3" s="10"/>
      <c r="P3" s="8"/>
      <c r="Q3" s="8"/>
      <c r="R3" s="17"/>
      <c r="S3" s="18"/>
      <c r="T3" s="18"/>
      <c r="U3" s="18"/>
      <c r="V3" s="18"/>
      <c r="W3" s="18"/>
      <c r="X3" s="18"/>
      <c r="Y3" s="18"/>
    </row>
    <row r="4" spans="1:25" x14ac:dyDescent="0.25">
      <c r="A4" s="11"/>
      <c r="B4" s="11"/>
      <c r="C4" s="23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8"/>
      <c r="R4" s="17"/>
      <c r="S4" s="17"/>
      <c r="T4" s="18"/>
      <c r="U4" s="18"/>
      <c r="V4" s="18"/>
      <c r="W4" s="18"/>
      <c r="X4" s="18"/>
      <c r="Y4" s="18"/>
    </row>
    <row r="5" spans="1:25" ht="23.25" x14ac:dyDescent="0.35">
      <c r="A5" s="460" t="s">
        <v>155</v>
      </c>
      <c r="B5" s="460"/>
      <c r="C5" s="460"/>
      <c r="D5" s="460"/>
      <c r="E5" s="460"/>
      <c r="F5" s="460"/>
      <c r="G5" s="460"/>
      <c r="H5" s="460"/>
      <c r="I5" s="460"/>
      <c r="J5" s="460"/>
      <c r="K5" s="460"/>
      <c r="L5" s="460"/>
      <c r="M5" s="460"/>
      <c r="N5" s="460"/>
      <c r="O5" s="460"/>
      <c r="P5" s="460"/>
      <c r="Q5" s="460"/>
      <c r="R5" s="17"/>
      <c r="S5" s="18"/>
      <c r="T5" s="18"/>
      <c r="U5" s="18"/>
      <c r="V5" s="18"/>
      <c r="W5" s="18"/>
      <c r="X5" s="18"/>
      <c r="Y5" s="18"/>
    </row>
    <row r="6" spans="1:25" ht="21" thickBot="1" x14ac:dyDescent="0.3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8"/>
      <c r="R6" s="17"/>
      <c r="S6" s="18"/>
      <c r="T6" s="18"/>
      <c r="U6" s="18"/>
      <c r="V6" s="18"/>
      <c r="W6" s="18"/>
      <c r="X6" s="18"/>
      <c r="Y6" s="18"/>
    </row>
    <row r="7" spans="1:25" x14ac:dyDescent="0.25">
      <c r="A7" s="292" t="s">
        <v>134</v>
      </c>
      <c r="B7" s="461"/>
      <c r="C7" s="461"/>
      <c r="D7" s="461"/>
      <c r="E7" s="461"/>
      <c r="F7" s="461"/>
      <c r="G7" s="461"/>
      <c r="H7" s="461"/>
      <c r="I7" s="461"/>
      <c r="J7" s="461"/>
      <c r="K7" s="461"/>
      <c r="L7" s="461"/>
      <c r="M7" s="461"/>
      <c r="N7" s="461"/>
      <c r="O7" s="461"/>
      <c r="P7" s="461"/>
      <c r="Q7" s="462"/>
      <c r="R7" s="17"/>
      <c r="S7" s="18"/>
      <c r="T7" s="18"/>
      <c r="U7" s="18"/>
      <c r="V7" s="18"/>
      <c r="W7" s="18"/>
      <c r="X7" s="18"/>
      <c r="Y7" s="18"/>
    </row>
    <row r="8" spans="1:25" x14ac:dyDescent="0.25">
      <c r="A8" s="293" t="s">
        <v>135</v>
      </c>
      <c r="B8" s="464"/>
      <c r="C8" s="490"/>
      <c r="D8" s="490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491"/>
      <c r="R8" s="17"/>
      <c r="S8" s="18"/>
      <c r="T8" s="18"/>
      <c r="U8" s="18"/>
      <c r="V8" s="18"/>
      <c r="W8" s="18"/>
      <c r="X8" s="18"/>
      <c r="Y8" s="18"/>
    </row>
    <row r="9" spans="1:25" x14ac:dyDescent="0.25">
      <c r="A9" s="294" t="s">
        <v>18</v>
      </c>
      <c r="B9" s="464"/>
      <c r="C9" s="464"/>
      <c r="D9" s="464"/>
      <c r="E9" s="464"/>
      <c r="F9" s="464"/>
      <c r="G9" s="464"/>
      <c r="H9" s="464"/>
      <c r="I9" s="464"/>
      <c r="J9" s="464"/>
      <c r="K9" s="464"/>
      <c r="L9" s="464"/>
      <c r="M9" s="464"/>
      <c r="N9" s="464"/>
      <c r="O9" s="464"/>
      <c r="P9" s="464"/>
      <c r="Q9" s="465"/>
      <c r="R9" s="17"/>
      <c r="S9" s="18"/>
      <c r="T9" s="18"/>
      <c r="U9" s="18"/>
      <c r="V9" s="18"/>
      <c r="W9" s="18"/>
      <c r="X9" s="18"/>
      <c r="Y9" s="18"/>
    </row>
    <row r="10" spans="1:25" ht="37.5" customHeight="1" x14ac:dyDescent="0.25">
      <c r="A10" s="294" t="s">
        <v>97</v>
      </c>
      <c r="B10" s="476"/>
      <c r="C10" s="472"/>
      <c r="D10" s="472"/>
      <c r="E10" s="472"/>
      <c r="F10" s="472"/>
      <c r="G10" s="472"/>
      <c r="H10" s="472"/>
      <c r="I10" s="472"/>
      <c r="J10" s="472"/>
      <c r="K10" s="472"/>
      <c r="L10" s="472"/>
      <c r="M10" s="472"/>
      <c r="N10" s="472"/>
      <c r="O10" s="472"/>
      <c r="P10" s="472"/>
      <c r="Q10" s="473"/>
      <c r="R10" s="17"/>
      <c r="S10" s="18"/>
      <c r="T10" s="18"/>
      <c r="U10" s="18"/>
      <c r="V10" s="18"/>
      <c r="W10" s="18"/>
      <c r="X10" s="18"/>
      <c r="Y10" s="18"/>
    </row>
    <row r="11" spans="1:25" s="61" customFormat="1" ht="43.5" thickBot="1" x14ac:dyDescent="0.3">
      <c r="A11" s="295" t="s">
        <v>156</v>
      </c>
      <c r="B11" s="405"/>
      <c r="C11" s="469" t="s">
        <v>35</v>
      </c>
      <c r="D11" s="494"/>
      <c r="E11" s="406"/>
      <c r="F11" s="296" t="s">
        <v>66</v>
      </c>
      <c r="G11" s="62"/>
      <c r="H11" s="296" t="s">
        <v>67</v>
      </c>
      <c r="I11" s="407"/>
      <c r="J11" s="296" t="s">
        <v>68</v>
      </c>
      <c r="K11" s="408"/>
      <c r="L11" s="72"/>
      <c r="M11" s="72"/>
      <c r="N11" s="71"/>
      <c r="O11" s="296" t="s">
        <v>213</v>
      </c>
      <c r="P11" s="536"/>
      <c r="Q11" s="534">
        <f>IF($P$11="ÁNO",G59-F59,0)</f>
        <v>0</v>
      </c>
      <c r="R11" s="17"/>
      <c r="S11" s="18"/>
      <c r="T11" s="18"/>
      <c r="U11" s="18"/>
      <c r="V11" s="18"/>
      <c r="W11" s="18"/>
      <c r="X11" s="18"/>
      <c r="Y11" s="18"/>
    </row>
    <row r="12" spans="1:25" x14ac:dyDescent="0.25">
      <c r="B12" s="80"/>
      <c r="C12" s="81"/>
      <c r="D12" s="76"/>
      <c r="E12" s="76"/>
      <c r="F12" s="80"/>
      <c r="G12" s="76"/>
      <c r="H12" s="14"/>
      <c r="I12" s="14"/>
      <c r="J12" s="14"/>
      <c r="K12" s="14"/>
      <c r="L12" s="14"/>
      <c r="M12" s="14"/>
      <c r="N12" s="14"/>
      <c r="O12" s="14"/>
      <c r="P12" s="60"/>
      <c r="Q12" s="8"/>
      <c r="R12" s="17"/>
      <c r="S12" s="18"/>
      <c r="T12" s="18"/>
      <c r="U12" s="18"/>
      <c r="V12" s="18"/>
      <c r="W12" s="18"/>
      <c r="X12" s="18"/>
      <c r="Y12" s="18"/>
    </row>
    <row r="13" spans="1:25" ht="15.75" thickBot="1" x14ac:dyDescent="0.3">
      <c r="B13" s="82"/>
      <c r="C13" s="83"/>
      <c r="D13" s="22"/>
      <c r="E13" s="22"/>
      <c r="F13" s="84"/>
      <c r="G13" s="22"/>
      <c r="O13" s="297"/>
      <c r="P13" s="34"/>
      <c r="R13" s="17"/>
      <c r="S13" s="18"/>
      <c r="T13" s="18"/>
      <c r="U13" s="18"/>
      <c r="V13" s="18"/>
      <c r="W13" s="18"/>
      <c r="X13" s="18"/>
      <c r="Y13" s="18"/>
    </row>
    <row r="14" spans="1:25" ht="78.75" x14ac:dyDescent="0.25">
      <c r="A14" s="298" t="s">
        <v>2</v>
      </c>
      <c r="B14" s="299" t="s">
        <v>5</v>
      </c>
      <c r="C14" s="299" t="s">
        <v>3</v>
      </c>
      <c r="D14" s="299" t="s">
        <v>77</v>
      </c>
      <c r="E14" s="299" t="s">
        <v>57</v>
      </c>
      <c r="F14" s="299" t="s">
        <v>56</v>
      </c>
      <c r="G14" s="299" t="s">
        <v>55</v>
      </c>
      <c r="H14" s="299" t="s">
        <v>157</v>
      </c>
      <c r="I14" s="299" t="s">
        <v>158</v>
      </c>
      <c r="J14" s="299" t="s">
        <v>62</v>
      </c>
      <c r="K14" s="300" t="s">
        <v>63</v>
      </c>
      <c r="L14" s="300" t="s">
        <v>64</v>
      </c>
      <c r="M14" s="300" t="s">
        <v>65</v>
      </c>
      <c r="N14" s="299" t="s">
        <v>159</v>
      </c>
      <c r="O14" s="299" t="s">
        <v>160</v>
      </c>
      <c r="P14" s="299" t="s">
        <v>13</v>
      </c>
      <c r="Q14" s="301" t="s">
        <v>12</v>
      </c>
      <c r="R14" s="17"/>
      <c r="S14" s="18"/>
      <c r="T14" s="18"/>
      <c r="U14" s="18"/>
      <c r="V14" s="18"/>
      <c r="W14" s="18"/>
      <c r="X14" s="18"/>
      <c r="Y14" s="18"/>
    </row>
    <row r="15" spans="1:25" s="37" customFormat="1" ht="39" thickBot="1" x14ac:dyDescent="0.3">
      <c r="A15" s="54" t="s">
        <v>37</v>
      </c>
      <c r="B15" s="55" t="s">
        <v>38</v>
      </c>
      <c r="C15" s="55" t="s">
        <v>39</v>
      </c>
      <c r="D15" s="55" t="s">
        <v>40</v>
      </c>
      <c r="E15" s="55" t="s">
        <v>41</v>
      </c>
      <c r="F15" s="55" t="s">
        <v>43</v>
      </c>
      <c r="G15" s="55" t="s">
        <v>44</v>
      </c>
      <c r="H15" s="55" t="s">
        <v>42</v>
      </c>
      <c r="I15" s="55" t="s">
        <v>161</v>
      </c>
      <c r="J15" s="55" t="s">
        <v>162</v>
      </c>
      <c r="K15" s="67" t="s">
        <v>163</v>
      </c>
      <c r="L15" s="67" t="s">
        <v>164</v>
      </c>
      <c r="M15" s="67" t="s">
        <v>165</v>
      </c>
      <c r="N15" s="55" t="s">
        <v>166</v>
      </c>
      <c r="O15" s="55" t="s">
        <v>167</v>
      </c>
      <c r="P15" s="55" t="s">
        <v>168</v>
      </c>
      <c r="Q15" s="56" t="s">
        <v>169</v>
      </c>
      <c r="R15" s="35"/>
      <c r="S15" s="36"/>
      <c r="T15" s="36"/>
      <c r="U15" s="36"/>
      <c r="V15" s="36"/>
      <c r="W15" s="36"/>
      <c r="X15" s="36"/>
      <c r="Y15" s="36"/>
    </row>
    <row r="16" spans="1:25" ht="15.75" x14ac:dyDescent="0.25">
      <c r="A16" s="302" t="s">
        <v>170</v>
      </c>
      <c r="B16" s="303" t="s">
        <v>171</v>
      </c>
      <c r="C16" s="304"/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5"/>
      <c r="Q16" s="306"/>
      <c r="R16" s="17"/>
      <c r="S16" s="18"/>
      <c r="T16" s="18"/>
      <c r="U16" s="18"/>
      <c r="V16" s="18"/>
      <c r="W16" s="18"/>
      <c r="X16" s="18"/>
      <c r="Y16" s="18"/>
    </row>
    <row r="17" spans="1:25" ht="15.75" x14ac:dyDescent="0.25">
      <c r="A17" s="307" t="s">
        <v>172</v>
      </c>
      <c r="B17" s="308" t="s">
        <v>7</v>
      </c>
      <c r="C17" s="309" t="s">
        <v>120</v>
      </c>
      <c r="D17" s="310">
        <v>1</v>
      </c>
      <c r="E17" s="311">
        <v>2000000</v>
      </c>
      <c r="F17" s="312">
        <f>ROUND(D17*E17,2)</f>
        <v>2000000</v>
      </c>
      <c r="G17" s="313">
        <f>ROUND(F17*1.2,2)</f>
        <v>2400000</v>
      </c>
      <c r="H17" s="314">
        <v>2000000</v>
      </c>
      <c r="I17" s="314">
        <f>ROUND(H17*89%,2)</f>
        <v>1780000</v>
      </c>
      <c r="J17" s="315">
        <f>ROUND(I17*95%,2)</f>
        <v>1691000</v>
      </c>
      <c r="K17" s="316">
        <f>ROUND(I17*$G$11,2)</f>
        <v>0</v>
      </c>
      <c r="L17" s="316">
        <f>ROUND(I17*$I$11,2)</f>
        <v>0</v>
      </c>
      <c r="M17" s="316">
        <f>ROUND(I17*$N$11,2)</f>
        <v>0</v>
      </c>
      <c r="N17" s="314">
        <f t="shared" ref="N17:N23" si="0">ROUND(H17-I17,2)</f>
        <v>220000</v>
      </c>
      <c r="O17" s="314">
        <f>F17-H17</f>
        <v>0</v>
      </c>
      <c r="P17" s="317"/>
      <c r="Q17" s="318"/>
      <c r="R17" s="17"/>
      <c r="S17" s="18"/>
      <c r="T17" s="18"/>
      <c r="U17" s="18"/>
      <c r="V17" s="18"/>
      <c r="W17" s="18"/>
      <c r="X17" s="18"/>
      <c r="Y17" s="18"/>
    </row>
    <row r="18" spans="1:25" ht="15.75" x14ac:dyDescent="0.25">
      <c r="A18" s="307" t="s">
        <v>172</v>
      </c>
      <c r="B18" s="308" t="s">
        <v>7</v>
      </c>
      <c r="C18" s="309" t="s">
        <v>120</v>
      </c>
      <c r="D18" s="310">
        <v>1</v>
      </c>
      <c r="E18" s="319">
        <v>4000000</v>
      </c>
      <c r="F18" s="312">
        <f>ROUND(D18*E18,2)</f>
        <v>4000000</v>
      </c>
      <c r="G18" s="313">
        <f>ROUND(F18,2)</f>
        <v>4000000</v>
      </c>
      <c r="H18" s="314">
        <v>3000000</v>
      </c>
      <c r="I18" s="314">
        <f>ROUND(H18*89%,2)</f>
        <v>2670000</v>
      </c>
      <c r="J18" s="315">
        <f>ROUND(I18*95%,2)</f>
        <v>2536500</v>
      </c>
      <c r="K18" s="316">
        <f>ROUND(I18*$G$11,2)</f>
        <v>0</v>
      </c>
      <c r="L18" s="316">
        <f t="shared" ref="L18:L28" si="1">ROUND(I18*$I$11,2)</f>
        <v>0</v>
      </c>
      <c r="M18" s="316">
        <f t="shared" ref="M18:M23" si="2">ROUND(I18*$N$11,2)</f>
        <v>0</v>
      </c>
      <c r="N18" s="314">
        <f t="shared" si="0"/>
        <v>330000</v>
      </c>
      <c r="O18" s="314">
        <f>G18-H18</f>
        <v>1000000</v>
      </c>
      <c r="P18" s="317"/>
      <c r="Q18" s="318"/>
      <c r="R18" s="17"/>
      <c r="S18" s="18"/>
      <c r="T18" s="18"/>
      <c r="U18" s="18"/>
      <c r="V18" s="18"/>
      <c r="W18" s="18"/>
      <c r="X18" s="18"/>
      <c r="Y18" s="18"/>
    </row>
    <row r="19" spans="1:25" ht="15.75" x14ac:dyDescent="0.25">
      <c r="A19" s="320"/>
      <c r="B19" s="403"/>
      <c r="C19" s="321"/>
      <c r="D19" s="322">
        <v>0</v>
      </c>
      <c r="E19" s="323">
        <v>0</v>
      </c>
      <c r="F19" s="324">
        <f t="shared" ref="F19:F28" si="3">ROUND(D19*E19,2)</f>
        <v>0</v>
      </c>
      <c r="G19" s="325">
        <f t="shared" ref="G19:G28" si="4">ROUND(F19*1.2,2)</f>
        <v>0</v>
      </c>
      <c r="H19" s="326">
        <v>0</v>
      </c>
      <c r="I19" s="326">
        <f>ROUND(H19*$B$11,2)</f>
        <v>0</v>
      </c>
      <c r="J19" s="327">
        <f>ROUND(I19*$E$11,2)</f>
        <v>0</v>
      </c>
      <c r="K19" s="316">
        <f t="shared" ref="K19:K28" si="5">ROUND(I19*$G$11,2)</f>
        <v>0</v>
      </c>
      <c r="L19" s="316">
        <f t="shared" si="1"/>
        <v>0</v>
      </c>
      <c r="M19" s="316">
        <f t="shared" si="2"/>
        <v>0</v>
      </c>
      <c r="N19" s="326">
        <f t="shared" si="0"/>
        <v>0</v>
      </c>
      <c r="O19" s="326">
        <f>IF($P$11="ÁNO",F19-H19,G19-H19)</f>
        <v>0</v>
      </c>
      <c r="P19" s="317"/>
      <c r="Q19" s="318"/>
      <c r="R19" s="17"/>
      <c r="S19" s="18"/>
      <c r="T19" s="18"/>
      <c r="U19" s="18"/>
      <c r="V19" s="18"/>
      <c r="W19" s="18"/>
      <c r="X19" s="18"/>
      <c r="Y19" s="18"/>
    </row>
    <row r="20" spans="1:25" ht="15.75" x14ac:dyDescent="0.25">
      <c r="A20" s="320"/>
      <c r="B20" s="403"/>
      <c r="C20" s="321"/>
      <c r="D20" s="322">
        <v>0</v>
      </c>
      <c r="E20" s="323">
        <v>0</v>
      </c>
      <c r="F20" s="324">
        <f t="shared" si="3"/>
        <v>0</v>
      </c>
      <c r="G20" s="325">
        <f t="shared" si="4"/>
        <v>0</v>
      </c>
      <c r="H20" s="326">
        <v>0</v>
      </c>
      <c r="I20" s="326">
        <f t="shared" ref="I20:I28" si="6">ROUND(H20*$B$11,2)</f>
        <v>0</v>
      </c>
      <c r="J20" s="327">
        <f t="shared" ref="J20:J28" si="7">ROUND(I20*$E$11,2)</f>
        <v>0</v>
      </c>
      <c r="K20" s="316"/>
      <c r="L20" s="316"/>
      <c r="M20" s="316"/>
      <c r="N20" s="326">
        <f t="shared" si="0"/>
        <v>0</v>
      </c>
      <c r="O20" s="326">
        <f t="shared" ref="O20:O28" si="8">IF($P$11="ÁNO",F20-H20,G20-H20)</f>
        <v>0</v>
      </c>
      <c r="P20" s="317"/>
      <c r="Q20" s="318"/>
      <c r="R20" s="17"/>
      <c r="S20" s="18"/>
      <c r="T20" s="18"/>
      <c r="U20" s="18"/>
      <c r="V20" s="18"/>
      <c r="W20" s="18"/>
      <c r="X20" s="18"/>
      <c r="Y20" s="18"/>
    </row>
    <row r="21" spans="1:25" ht="15.75" x14ac:dyDescent="0.25">
      <c r="A21" s="320"/>
      <c r="B21" s="403"/>
      <c r="C21" s="321"/>
      <c r="D21" s="322">
        <v>0</v>
      </c>
      <c r="E21" s="323">
        <v>0</v>
      </c>
      <c r="F21" s="324">
        <f t="shared" si="3"/>
        <v>0</v>
      </c>
      <c r="G21" s="325">
        <f t="shared" si="4"/>
        <v>0</v>
      </c>
      <c r="H21" s="326">
        <v>0</v>
      </c>
      <c r="I21" s="326">
        <f t="shared" si="6"/>
        <v>0</v>
      </c>
      <c r="J21" s="327">
        <f t="shared" si="7"/>
        <v>0</v>
      </c>
      <c r="K21" s="316"/>
      <c r="L21" s="316"/>
      <c r="M21" s="316"/>
      <c r="N21" s="326">
        <f t="shared" si="0"/>
        <v>0</v>
      </c>
      <c r="O21" s="326">
        <f t="shared" si="8"/>
        <v>0</v>
      </c>
      <c r="P21" s="317"/>
      <c r="Q21" s="318"/>
      <c r="R21" s="17"/>
      <c r="S21" s="18"/>
      <c r="T21" s="18"/>
      <c r="U21" s="18"/>
      <c r="V21" s="18"/>
      <c r="W21" s="18"/>
      <c r="X21" s="18"/>
      <c r="Y21" s="18"/>
    </row>
    <row r="22" spans="1:25" ht="15.75" x14ac:dyDescent="0.25">
      <c r="A22" s="320"/>
      <c r="B22" s="403"/>
      <c r="C22" s="321"/>
      <c r="D22" s="322">
        <v>0</v>
      </c>
      <c r="E22" s="323">
        <v>0</v>
      </c>
      <c r="F22" s="324">
        <f t="shared" si="3"/>
        <v>0</v>
      </c>
      <c r="G22" s="325">
        <f t="shared" si="4"/>
        <v>0</v>
      </c>
      <c r="H22" s="326">
        <v>0</v>
      </c>
      <c r="I22" s="326">
        <f t="shared" si="6"/>
        <v>0</v>
      </c>
      <c r="J22" s="327">
        <f t="shared" si="7"/>
        <v>0</v>
      </c>
      <c r="K22" s="316">
        <f t="shared" si="5"/>
        <v>0</v>
      </c>
      <c r="L22" s="316">
        <f t="shared" si="1"/>
        <v>0</v>
      </c>
      <c r="M22" s="316">
        <f t="shared" si="2"/>
        <v>0</v>
      </c>
      <c r="N22" s="326">
        <f t="shared" si="0"/>
        <v>0</v>
      </c>
      <c r="O22" s="326">
        <f t="shared" si="8"/>
        <v>0</v>
      </c>
      <c r="P22" s="317"/>
      <c r="Q22" s="318"/>
      <c r="R22" s="17"/>
      <c r="S22" s="18"/>
      <c r="T22" s="18"/>
      <c r="U22" s="18"/>
      <c r="V22" s="18"/>
      <c r="W22" s="18"/>
      <c r="X22" s="18"/>
      <c r="Y22" s="18"/>
    </row>
    <row r="23" spans="1:25" ht="15.75" x14ac:dyDescent="0.25">
      <c r="A23" s="320"/>
      <c r="B23" s="403"/>
      <c r="C23" s="321"/>
      <c r="D23" s="322">
        <v>0</v>
      </c>
      <c r="E23" s="323">
        <v>0</v>
      </c>
      <c r="F23" s="324">
        <f t="shared" si="3"/>
        <v>0</v>
      </c>
      <c r="G23" s="325">
        <f t="shared" si="4"/>
        <v>0</v>
      </c>
      <c r="H23" s="326">
        <v>0</v>
      </c>
      <c r="I23" s="326">
        <f t="shared" si="6"/>
        <v>0</v>
      </c>
      <c r="J23" s="327">
        <f t="shared" si="7"/>
        <v>0</v>
      </c>
      <c r="K23" s="316">
        <f t="shared" si="5"/>
        <v>0</v>
      </c>
      <c r="L23" s="316">
        <f t="shared" si="1"/>
        <v>0</v>
      </c>
      <c r="M23" s="316">
        <f t="shared" si="2"/>
        <v>0</v>
      </c>
      <c r="N23" s="326">
        <f t="shared" si="0"/>
        <v>0</v>
      </c>
      <c r="O23" s="326">
        <f t="shared" si="8"/>
        <v>0</v>
      </c>
      <c r="P23" s="317"/>
      <c r="Q23" s="318"/>
      <c r="R23" s="17"/>
      <c r="S23" s="18"/>
      <c r="T23" s="18"/>
      <c r="U23" s="18"/>
      <c r="V23" s="18"/>
      <c r="W23" s="18"/>
      <c r="X23" s="18"/>
      <c r="Y23" s="18"/>
    </row>
    <row r="24" spans="1:25" ht="15.75" x14ac:dyDescent="0.25">
      <c r="A24" s="320"/>
      <c r="B24" s="403"/>
      <c r="C24" s="328"/>
      <c r="D24" s="322">
        <v>0</v>
      </c>
      <c r="E24" s="323">
        <v>0</v>
      </c>
      <c r="F24" s="324">
        <f>ROUND(D24*E24,2)</f>
        <v>0</v>
      </c>
      <c r="G24" s="325">
        <f t="shared" si="4"/>
        <v>0</v>
      </c>
      <c r="H24" s="326">
        <v>0</v>
      </c>
      <c r="I24" s="326">
        <f t="shared" si="6"/>
        <v>0</v>
      </c>
      <c r="J24" s="327">
        <f t="shared" si="7"/>
        <v>0</v>
      </c>
      <c r="K24" s="316">
        <f t="shared" si="5"/>
        <v>0</v>
      </c>
      <c r="L24" s="316">
        <f t="shared" si="1"/>
        <v>0</v>
      </c>
      <c r="M24" s="316">
        <f>ROUND(I24*$N$11,2)</f>
        <v>0</v>
      </c>
      <c r="N24" s="326">
        <f>ROUND(H24-I24,2)</f>
        <v>0</v>
      </c>
      <c r="O24" s="326">
        <f t="shared" si="8"/>
        <v>0</v>
      </c>
      <c r="P24" s="317"/>
      <c r="Q24" s="318"/>
      <c r="R24" s="17"/>
      <c r="S24" s="18"/>
      <c r="T24" s="18"/>
      <c r="U24" s="18"/>
      <c r="V24" s="18"/>
      <c r="W24" s="18"/>
      <c r="X24" s="18"/>
      <c r="Y24" s="18"/>
    </row>
    <row r="25" spans="1:25" ht="15.75" x14ac:dyDescent="0.25">
      <c r="A25" s="320"/>
      <c r="B25" s="403"/>
      <c r="C25" s="328"/>
      <c r="D25" s="322">
        <v>0</v>
      </c>
      <c r="E25" s="323">
        <v>0</v>
      </c>
      <c r="F25" s="324">
        <f>ROUND(D25*E25,2)</f>
        <v>0</v>
      </c>
      <c r="G25" s="325">
        <f t="shared" si="4"/>
        <v>0</v>
      </c>
      <c r="H25" s="326">
        <v>0</v>
      </c>
      <c r="I25" s="326">
        <f t="shared" si="6"/>
        <v>0</v>
      </c>
      <c r="J25" s="327">
        <f t="shared" si="7"/>
        <v>0</v>
      </c>
      <c r="K25" s="316"/>
      <c r="L25" s="316"/>
      <c r="M25" s="316"/>
      <c r="N25" s="326">
        <f>ROUND(H25-I25,2)</f>
        <v>0</v>
      </c>
      <c r="O25" s="326">
        <f t="shared" si="8"/>
        <v>0</v>
      </c>
      <c r="P25" s="317"/>
      <c r="Q25" s="318"/>
      <c r="R25" s="17"/>
      <c r="S25" s="18"/>
      <c r="T25" s="18"/>
      <c r="U25" s="18"/>
      <c r="V25" s="18"/>
      <c r="W25" s="18"/>
      <c r="X25" s="18"/>
      <c r="Y25" s="18"/>
    </row>
    <row r="26" spans="1:25" ht="15.75" x14ac:dyDescent="0.25">
      <c r="A26" s="320"/>
      <c r="B26" s="403"/>
      <c r="C26" s="328"/>
      <c r="D26" s="322">
        <v>0</v>
      </c>
      <c r="E26" s="323">
        <v>0</v>
      </c>
      <c r="F26" s="324">
        <f>ROUND(D26*E26,2)</f>
        <v>0</v>
      </c>
      <c r="G26" s="325">
        <f t="shared" si="4"/>
        <v>0</v>
      </c>
      <c r="H26" s="326">
        <v>0</v>
      </c>
      <c r="I26" s="326">
        <f t="shared" si="6"/>
        <v>0</v>
      </c>
      <c r="J26" s="327">
        <f t="shared" si="7"/>
        <v>0</v>
      </c>
      <c r="K26" s="316"/>
      <c r="L26" s="316"/>
      <c r="M26" s="316"/>
      <c r="N26" s="326">
        <f>ROUND(H26-I26,2)</f>
        <v>0</v>
      </c>
      <c r="O26" s="326">
        <f t="shared" si="8"/>
        <v>0</v>
      </c>
      <c r="P26" s="317"/>
      <c r="Q26" s="318"/>
      <c r="R26" s="17"/>
      <c r="S26" s="18"/>
      <c r="T26" s="18"/>
      <c r="U26" s="18"/>
      <c r="V26" s="18"/>
      <c r="W26" s="18"/>
      <c r="X26" s="18"/>
      <c r="Y26" s="18"/>
    </row>
    <row r="27" spans="1:25" ht="15.75" x14ac:dyDescent="0.25">
      <c r="A27" s="320"/>
      <c r="B27" s="403"/>
      <c r="C27" s="321"/>
      <c r="D27" s="322">
        <v>0</v>
      </c>
      <c r="E27" s="323">
        <v>0</v>
      </c>
      <c r="F27" s="324">
        <f>ROUND(D27*E27,2)</f>
        <v>0</v>
      </c>
      <c r="G27" s="325">
        <f t="shared" si="4"/>
        <v>0</v>
      </c>
      <c r="H27" s="326">
        <v>0</v>
      </c>
      <c r="I27" s="326">
        <f t="shared" si="6"/>
        <v>0</v>
      </c>
      <c r="J27" s="327">
        <f t="shared" si="7"/>
        <v>0</v>
      </c>
      <c r="K27" s="316">
        <f t="shared" si="5"/>
        <v>0</v>
      </c>
      <c r="L27" s="316">
        <f t="shared" si="1"/>
        <v>0</v>
      </c>
      <c r="M27" s="316">
        <f>ROUND(I27*$N$11,2)</f>
        <v>0</v>
      </c>
      <c r="N27" s="326">
        <f>ROUND(H27-I27,2)</f>
        <v>0</v>
      </c>
      <c r="O27" s="326">
        <f t="shared" si="8"/>
        <v>0</v>
      </c>
      <c r="P27" s="317"/>
      <c r="Q27" s="318"/>
      <c r="R27" s="17"/>
      <c r="S27" s="18"/>
      <c r="T27" s="18"/>
      <c r="U27" s="18"/>
      <c r="V27" s="18"/>
      <c r="W27" s="18"/>
      <c r="X27" s="18"/>
      <c r="Y27" s="18"/>
    </row>
    <row r="28" spans="1:25" ht="16.5" thickBot="1" x14ac:dyDescent="0.3">
      <c r="A28" s="329"/>
      <c r="B28" s="403"/>
      <c r="C28" s="330"/>
      <c r="D28" s="331">
        <v>0</v>
      </c>
      <c r="E28" s="332">
        <v>0</v>
      </c>
      <c r="F28" s="333">
        <f t="shared" si="3"/>
        <v>0</v>
      </c>
      <c r="G28" s="325">
        <f t="shared" si="4"/>
        <v>0</v>
      </c>
      <c r="H28" s="326">
        <v>0</v>
      </c>
      <c r="I28" s="326">
        <f t="shared" si="6"/>
        <v>0</v>
      </c>
      <c r="J28" s="327">
        <f t="shared" si="7"/>
        <v>0</v>
      </c>
      <c r="K28" s="316">
        <f t="shared" si="5"/>
        <v>0</v>
      </c>
      <c r="L28" s="316">
        <f t="shared" si="1"/>
        <v>0</v>
      </c>
      <c r="M28" s="316">
        <f>ROUND(I28*$N$11,2)</f>
        <v>0</v>
      </c>
      <c r="N28" s="326">
        <f>ROUND(H28-I28,2)</f>
        <v>0</v>
      </c>
      <c r="O28" s="326">
        <f t="shared" si="8"/>
        <v>0</v>
      </c>
      <c r="P28" s="317"/>
      <c r="Q28" s="318"/>
      <c r="R28" s="17"/>
      <c r="S28" s="18"/>
      <c r="T28" s="18"/>
      <c r="U28" s="18"/>
      <c r="V28" s="18"/>
      <c r="W28" s="18"/>
      <c r="X28" s="18"/>
      <c r="Y28" s="18"/>
    </row>
    <row r="29" spans="1:25" s="48" customFormat="1" ht="18" customHeight="1" thickBot="1" x14ac:dyDescent="0.35">
      <c r="A29" s="484" t="s">
        <v>58</v>
      </c>
      <c r="B29" s="485"/>
      <c r="C29" s="485"/>
      <c r="D29" s="485"/>
      <c r="E29" s="486"/>
      <c r="F29" s="334">
        <f t="shared" ref="F29:O29" si="9">SUM(F17:F28)</f>
        <v>6000000</v>
      </c>
      <c r="G29" s="334">
        <f t="shared" si="9"/>
        <v>6400000</v>
      </c>
      <c r="H29" s="334">
        <f t="shared" si="9"/>
        <v>5000000</v>
      </c>
      <c r="I29" s="334">
        <f t="shared" si="9"/>
        <v>4450000</v>
      </c>
      <c r="J29" s="334">
        <f t="shared" si="9"/>
        <v>4227500</v>
      </c>
      <c r="K29" s="335">
        <f t="shared" si="9"/>
        <v>0</v>
      </c>
      <c r="L29" s="335">
        <f t="shared" si="9"/>
        <v>0</v>
      </c>
      <c r="M29" s="335">
        <f t="shared" si="9"/>
        <v>0</v>
      </c>
      <c r="N29" s="334">
        <f t="shared" si="9"/>
        <v>550000</v>
      </c>
      <c r="O29" s="334">
        <f t="shared" si="9"/>
        <v>1000000</v>
      </c>
      <c r="P29" s="336"/>
      <c r="Q29" s="337"/>
      <c r="R29" s="49"/>
      <c r="S29" s="50"/>
      <c r="T29" s="50"/>
      <c r="U29" s="50"/>
      <c r="V29" s="50"/>
      <c r="W29" s="50"/>
      <c r="X29" s="50"/>
      <c r="Y29" s="50"/>
    </row>
    <row r="30" spans="1:25" s="4" customFormat="1" ht="15.75" x14ac:dyDescent="0.25">
      <c r="A30" s="302" t="s">
        <v>173</v>
      </c>
      <c r="B30" s="487" t="s">
        <v>174</v>
      </c>
      <c r="C30" s="488"/>
      <c r="D30" s="488"/>
      <c r="E30" s="488"/>
      <c r="F30" s="488"/>
      <c r="G30" s="488"/>
      <c r="H30" s="488"/>
      <c r="I30" s="488"/>
      <c r="J30" s="488"/>
      <c r="K30" s="488"/>
      <c r="L30" s="488"/>
      <c r="M30" s="488"/>
      <c r="N30" s="488"/>
      <c r="O30" s="488"/>
      <c r="P30" s="338"/>
      <c r="Q30" s="339"/>
      <c r="R30" s="19"/>
      <c r="S30" s="20"/>
      <c r="T30" s="20"/>
      <c r="U30" s="20"/>
      <c r="V30" s="20"/>
      <c r="W30" s="20"/>
      <c r="X30" s="20"/>
      <c r="Y30" s="20"/>
    </row>
    <row r="31" spans="1:25" ht="15.75" x14ac:dyDescent="0.25">
      <c r="A31" s="320"/>
      <c r="B31" s="403"/>
      <c r="C31" s="340"/>
      <c r="D31" s="322">
        <v>0</v>
      </c>
      <c r="E31" s="323">
        <v>0</v>
      </c>
      <c r="F31" s="325">
        <f t="shared" ref="F31:F40" si="10">ROUND(D31*E31,2)</f>
        <v>0</v>
      </c>
      <c r="G31" s="325">
        <f t="shared" ref="G31:G40" si="11">ROUND(F31*1.2,2)</f>
        <v>0</v>
      </c>
      <c r="H31" s="326">
        <v>0</v>
      </c>
      <c r="I31" s="326">
        <f t="shared" ref="I31:I40" si="12">ROUND(H31*$B$11,2)</f>
        <v>0</v>
      </c>
      <c r="J31" s="327">
        <f t="shared" ref="J31:J40" si="13">ROUND(I31*$E$11,2)</f>
        <v>0</v>
      </c>
      <c r="K31" s="316">
        <f t="shared" ref="K31:K40" si="14">ROUND(I31*$G$11,2)</f>
        <v>0</v>
      </c>
      <c r="L31" s="316">
        <f t="shared" ref="L31:L40" si="15">ROUND(I31*$I$11,2)</f>
        <v>0</v>
      </c>
      <c r="M31" s="316">
        <f>ROUND(I31*$N$11,2)</f>
        <v>0</v>
      </c>
      <c r="N31" s="326">
        <f t="shared" ref="N31:N40" si="16">ROUND(H31-I31,2)</f>
        <v>0</v>
      </c>
      <c r="O31" s="326">
        <f t="shared" ref="O31:O40" si="17">IF($P$11="ÁNO",F31-H31,G31-H31)</f>
        <v>0</v>
      </c>
      <c r="P31" s="317"/>
      <c r="Q31" s="318"/>
      <c r="R31" s="17"/>
      <c r="S31" s="18"/>
      <c r="T31" s="18"/>
      <c r="U31" s="18"/>
      <c r="V31" s="18"/>
      <c r="W31" s="18"/>
      <c r="X31" s="18"/>
      <c r="Y31" s="18"/>
    </row>
    <row r="32" spans="1:25" ht="15.75" x14ac:dyDescent="0.25">
      <c r="A32" s="320"/>
      <c r="B32" s="403"/>
      <c r="C32" s="340"/>
      <c r="D32" s="322">
        <v>0</v>
      </c>
      <c r="E32" s="323">
        <v>0</v>
      </c>
      <c r="F32" s="325">
        <f t="shared" si="10"/>
        <v>0</v>
      </c>
      <c r="G32" s="325">
        <f t="shared" si="11"/>
        <v>0</v>
      </c>
      <c r="H32" s="326">
        <v>0</v>
      </c>
      <c r="I32" s="326">
        <f t="shared" si="12"/>
        <v>0</v>
      </c>
      <c r="J32" s="327">
        <f t="shared" si="13"/>
        <v>0</v>
      </c>
      <c r="K32" s="316">
        <f t="shared" si="14"/>
        <v>0</v>
      </c>
      <c r="L32" s="316">
        <f t="shared" si="15"/>
        <v>0</v>
      </c>
      <c r="M32" s="316">
        <f t="shared" ref="M32:M40" si="18">ROUND(I32*$N$11,2)</f>
        <v>0</v>
      </c>
      <c r="N32" s="326">
        <f t="shared" si="16"/>
        <v>0</v>
      </c>
      <c r="O32" s="326">
        <f t="shared" si="17"/>
        <v>0</v>
      </c>
      <c r="P32" s="317"/>
      <c r="Q32" s="318"/>
      <c r="R32" s="17"/>
      <c r="S32" s="18"/>
      <c r="T32" s="18"/>
      <c r="U32" s="18"/>
      <c r="V32" s="18"/>
      <c r="W32" s="18"/>
      <c r="X32" s="18"/>
      <c r="Y32" s="18"/>
    </row>
    <row r="33" spans="1:25" ht="15.75" x14ac:dyDescent="0.25">
      <c r="A33" s="320"/>
      <c r="B33" s="403"/>
      <c r="C33" s="340"/>
      <c r="D33" s="322">
        <v>0</v>
      </c>
      <c r="E33" s="323">
        <v>0</v>
      </c>
      <c r="F33" s="325">
        <f t="shared" si="10"/>
        <v>0</v>
      </c>
      <c r="G33" s="325">
        <f t="shared" si="11"/>
        <v>0</v>
      </c>
      <c r="H33" s="326">
        <v>0</v>
      </c>
      <c r="I33" s="326">
        <f t="shared" si="12"/>
        <v>0</v>
      </c>
      <c r="J33" s="327">
        <f t="shared" si="13"/>
        <v>0</v>
      </c>
      <c r="K33" s="316">
        <f t="shared" si="14"/>
        <v>0</v>
      </c>
      <c r="L33" s="316">
        <f t="shared" si="15"/>
        <v>0</v>
      </c>
      <c r="M33" s="316">
        <f t="shared" si="18"/>
        <v>0</v>
      </c>
      <c r="N33" s="326">
        <f t="shared" si="16"/>
        <v>0</v>
      </c>
      <c r="O33" s="326">
        <f t="shared" si="17"/>
        <v>0</v>
      </c>
      <c r="P33" s="317"/>
      <c r="Q33" s="318"/>
      <c r="R33" s="17"/>
      <c r="S33" s="18"/>
      <c r="T33" s="18"/>
      <c r="U33" s="18"/>
      <c r="V33" s="18"/>
      <c r="W33" s="18"/>
      <c r="X33" s="18"/>
      <c r="Y33" s="18"/>
    </row>
    <row r="34" spans="1:25" ht="15.75" x14ac:dyDescent="0.25">
      <c r="A34" s="320"/>
      <c r="B34" s="403"/>
      <c r="C34" s="341"/>
      <c r="D34" s="322">
        <v>0</v>
      </c>
      <c r="E34" s="323">
        <v>0</v>
      </c>
      <c r="F34" s="325">
        <f t="shared" si="10"/>
        <v>0</v>
      </c>
      <c r="G34" s="325">
        <f t="shared" si="11"/>
        <v>0</v>
      </c>
      <c r="H34" s="326">
        <v>0</v>
      </c>
      <c r="I34" s="326">
        <f t="shared" si="12"/>
        <v>0</v>
      </c>
      <c r="J34" s="327">
        <f t="shared" si="13"/>
        <v>0</v>
      </c>
      <c r="K34" s="316">
        <f t="shared" si="14"/>
        <v>0</v>
      </c>
      <c r="L34" s="316">
        <f t="shared" si="15"/>
        <v>0</v>
      </c>
      <c r="M34" s="316">
        <f t="shared" si="18"/>
        <v>0</v>
      </c>
      <c r="N34" s="326">
        <f t="shared" si="16"/>
        <v>0</v>
      </c>
      <c r="O34" s="326">
        <f t="shared" si="17"/>
        <v>0</v>
      </c>
      <c r="P34" s="317"/>
      <c r="Q34" s="318"/>
      <c r="R34" s="17"/>
      <c r="S34" s="18"/>
      <c r="T34" s="18"/>
      <c r="U34" s="18"/>
      <c r="V34" s="18"/>
      <c r="W34" s="18"/>
      <c r="X34" s="18"/>
      <c r="Y34" s="18"/>
    </row>
    <row r="35" spans="1:25" ht="15.75" x14ac:dyDescent="0.25">
      <c r="A35" s="320"/>
      <c r="B35" s="403"/>
      <c r="C35" s="341"/>
      <c r="D35" s="322">
        <v>0</v>
      </c>
      <c r="E35" s="323">
        <v>0</v>
      </c>
      <c r="F35" s="324">
        <f t="shared" si="10"/>
        <v>0</v>
      </c>
      <c r="G35" s="325">
        <f t="shared" si="11"/>
        <v>0</v>
      </c>
      <c r="H35" s="326">
        <v>0</v>
      </c>
      <c r="I35" s="326">
        <f t="shared" si="12"/>
        <v>0</v>
      </c>
      <c r="J35" s="327">
        <f t="shared" si="13"/>
        <v>0</v>
      </c>
      <c r="K35" s="316">
        <f t="shared" si="14"/>
        <v>0</v>
      </c>
      <c r="L35" s="316">
        <f t="shared" si="15"/>
        <v>0</v>
      </c>
      <c r="M35" s="316">
        <f t="shared" si="18"/>
        <v>0</v>
      </c>
      <c r="N35" s="326">
        <f t="shared" si="16"/>
        <v>0</v>
      </c>
      <c r="O35" s="326">
        <f t="shared" si="17"/>
        <v>0</v>
      </c>
      <c r="P35" s="317"/>
      <c r="Q35" s="318"/>
      <c r="R35" s="17"/>
      <c r="S35" s="18"/>
      <c r="T35" s="18"/>
      <c r="U35" s="18"/>
      <c r="V35" s="18"/>
      <c r="W35" s="18"/>
      <c r="X35" s="18"/>
      <c r="Y35" s="18"/>
    </row>
    <row r="36" spans="1:25" ht="15.75" x14ac:dyDescent="0.25">
      <c r="A36" s="320"/>
      <c r="B36" s="403"/>
      <c r="C36" s="342"/>
      <c r="D36" s="322">
        <v>0</v>
      </c>
      <c r="E36" s="323">
        <v>0</v>
      </c>
      <c r="F36" s="324">
        <f>ROUND(D36*E36,2)</f>
        <v>0</v>
      </c>
      <c r="G36" s="325">
        <f t="shared" si="11"/>
        <v>0</v>
      </c>
      <c r="H36" s="326">
        <v>0</v>
      </c>
      <c r="I36" s="326">
        <f t="shared" si="12"/>
        <v>0</v>
      </c>
      <c r="J36" s="327">
        <f t="shared" si="13"/>
        <v>0</v>
      </c>
      <c r="K36" s="316">
        <f t="shared" si="14"/>
        <v>0</v>
      </c>
      <c r="L36" s="316">
        <f t="shared" si="15"/>
        <v>0</v>
      </c>
      <c r="M36" s="316">
        <f t="shared" si="18"/>
        <v>0</v>
      </c>
      <c r="N36" s="326">
        <f t="shared" si="16"/>
        <v>0</v>
      </c>
      <c r="O36" s="326">
        <f t="shared" si="17"/>
        <v>0</v>
      </c>
      <c r="P36" s="317"/>
      <c r="Q36" s="318"/>
      <c r="R36" s="17"/>
      <c r="S36" s="18"/>
      <c r="T36" s="18"/>
      <c r="U36" s="18"/>
      <c r="V36" s="18"/>
      <c r="W36" s="18"/>
      <c r="X36" s="18"/>
      <c r="Y36" s="18"/>
    </row>
    <row r="37" spans="1:25" ht="15.75" x14ac:dyDescent="0.25">
      <c r="A37" s="320"/>
      <c r="B37" s="403"/>
      <c r="C37" s="342"/>
      <c r="D37" s="322">
        <v>0</v>
      </c>
      <c r="E37" s="323">
        <v>0</v>
      </c>
      <c r="F37" s="324">
        <f>ROUND(D37*E37,2)</f>
        <v>0</v>
      </c>
      <c r="G37" s="325">
        <f t="shared" si="11"/>
        <v>0</v>
      </c>
      <c r="H37" s="326">
        <v>0</v>
      </c>
      <c r="I37" s="326">
        <f t="shared" si="12"/>
        <v>0</v>
      </c>
      <c r="J37" s="327">
        <f t="shared" si="13"/>
        <v>0</v>
      </c>
      <c r="K37" s="316">
        <f t="shared" si="14"/>
        <v>0</v>
      </c>
      <c r="L37" s="316">
        <f t="shared" si="15"/>
        <v>0</v>
      </c>
      <c r="M37" s="316">
        <f t="shared" si="18"/>
        <v>0</v>
      </c>
      <c r="N37" s="326">
        <f t="shared" si="16"/>
        <v>0</v>
      </c>
      <c r="O37" s="326">
        <f t="shared" si="17"/>
        <v>0</v>
      </c>
      <c r="P37" s="317"/>
      <c r="Q37" s="318"/>
      <c r="R37" s="17"/>
      <c r="S37" s="18"/>
      <c r="T37" s="18"/>
      <c r="U37" s="18"/>
      <c r="V37" s="18"/>
      <c r="W37" s="18"/>
      <c r="X37" s="18"/>
      <c r="Y37" s="18"/>
    </row>
    <row r="38" spans="1:25" ht="15.75" x14ac:dyDescent="0.25">
      <c r="A38" s="320"/>
      <c r="B38" s="403"/>
      <c r="C38" s="342"/>
      <c r="D38" s="322">
        <v>0</v>
      </c>
      <c r="E38" s="323">
        <v>0</v>
      </c>
      <c r="F38" s="324">
        <f>ROUND(D38*E38,2)</f>
        <v>0</v>
      </c>
      <c r="G38" s="325">
        <f t="shared" si="11"/>
        <v>0</v>
      </c>
      <c r="H38" s="326">
        <v>0</v>
      </c>
      <c r="I38" s="326">
        <f t="shared" si="12"/>
        <v>0</v>
      </c>
      <c r="J38" s="327">
        <f t="shared" si="13"/>
        <v>0</v>
      </c>
      <c r="K38" s="316">
        <f t="shared" si="14"/>
        <v>0</v>
      </c>
      <c r="L38" s="316">
        <f t="shared" si="15"/>
        <v>0</v>
      </c>
      <c r="M38" s="316">
        <f t="shared" si="18"/>
        <v>0</v>
      </c>
      <c r="N38" s="326">
        <f t="shared" si="16"/>
        <v>0</v>
      </c>
      <c r="O38" s="326">
        <f t="shared" si="17"/>
        <v>0</v>
      </c>
      <c r="P38" s="317"/>
      <c r="Q38" s="318"/>
      <c r="R38" s="17"/>
      <c r="S38" s="18"/>
      <c r="T38" s="18"/>
      <c r="U38" s="18"/>
      <c r="V38" s="18"/>
      <c r="W38" s="18"/>
      <c r="X38" s="18"/>
      <c r="Y38" s="18"/>
    </row>
    <row r="39" spans="1:25" ht="15.75" x14ac:dyDescent="0.25">
      <c r="A39" s="320"/>
      <c r="B39" s="403"/>
      <c r="C39" s="342"/>
      <c r="D39" s="322">
        <v>0</v>
      </c>
      <c r="E39" s="323">
        <v>0</v>
      </c>
      <c r="F39" s="324">
        <f>ROUND(D39*E39,2)</f>
        <v>0</v>
      </c>
      <c r="G39" s="325">
        <f t="shared" si="11"/>
        <v>0</v>
      </c>
      <c r="H39" s="326">
        <v>0</v>
      </c>
      <c r="I39" s="326">
        <f t="shared" si="12"/>
        <v>0</v>
      </c>
      <c r="J39" s="327">
        <f t="shared" si="13"/>
        <v>0</v>
      </c>
      <c r="K39" s="316">
        <f t="shared" si="14"/>
        <v>0</v>
      </c>
      <c r="L39" s="316">
        <f t="shared" si="15"/>
        <v>0</v>
      </c>
      <c r="M39" s="316">
        <f t="shared" si="18"/>
        <v>0</v>
      </c>
      <c r="N39" s="326">
        <f t="shared" si="16"/>
        <v>0</v>
      </c>
      <c r="O39" s="326">
        <f t="shared" si="17"/>
        <v>0</v>
      </c>
      <c r="P39" s="317"/>
      <c r="Q39" s="318"/>
      <c r="R39" s="17"/>
      <c r="S39" s="18"/>
      <c r="T39" s="18"/>
      <c r="U39" s="18"/>
      <c r="V39" s="18"/>
      <c r="W39" s="18"/>
      <c r="X39" s="18"/>
      <c r="Y39" s="18"/>
    </row>
    <row r="40" spans="1:25" ht="16.5" thickBot="1" x14ac:dyDescent="0.3">
      <c r="A40" s="329"/>
      <c r="B40" s="403"/>
      <c r="C40" s="330"/>
      <c r="D40" s="331">
        <v>0</v>
      </c>
      <c r="E40" s="332">
        <v>0</v>
      </c>
      <c r="F40" s="343">
        <f t="shared" si="10"/>
        <v>0</v>
      </c>
      <c r="G40" s="325">
        <f t="shared" si="11"/>
        <v>0</v>
      </c>
      <c r="H40" s="344">
        <v>0</v>
      </c>
      <c r="I40" s="326">
        <f t="shared" si="12"/>
        <v>0</v>
      </c>
      <c r="J40" s="327">
        <f t="shared" si="13"/>
        <v>0</v>
      </c>
      <c r="K40" s="316">
        <f t="shared" si="14"/>
        <v>0</v>
      </c>
      <c r="L40" s="316">
        <f t="shared" si="15"/>
        <v>0</v>
      </c>
      <c r="M40" s="316">
        <f t="shared" si="18"/>
        <v>0</v>
      </c>
      <c r="N40" s="326">
        <f t="shared" si="16"/>
        <v>0</v>
      </c>
      <c r="O40" s="326">
        <f t="shared" si="17"/>
        <v>0</v>
      </c>
      <c r="P40" s="317"/>
      <c r="Q40" s="318"/>
      <c r="R40" s="17"/>
      <c r="S40" s="18"/>
      <c r="T40" s="18"/>
      <c r="U40" s="18"/>
      <c r="V40" s="18"/>
      <c r="W40" s="18"/>
      <c r="X40" s="18"/>
      <c r="Y40" s="18"/>
    </row>
    <row r="41" spans="1:25" s="48" customFormat="1" ht="18" customHeight="1" thickBot="1" x14ac:dyDescent="0.35">
      <c r="A41" s="484" t="s">
        <v>59</v>
      </c>
      <c r="B41" s="485"/>
      <c r="C41" s="485"/>
      <c r="D41" s="485"/>
      <c r="E41" s="486"/>
      <c r="F41" s="334">
        <f t="shared" ref="F41:O41" si="19">SUM(F31:F40)</f>
        <v>0</v>
      </c>
      <c r="G41" s="345">
        <f t="shared" si="19"/>
        <v>0</v>
      </c>
      <c r="H41" s="346">
        <f t="shared" si="19"/>
        <v>0</v>
      </c>
      <c r="I41" s="347">
        <f t="shared" si="19"/>
        <v>0</v>
      </c>
      <c r="J41" s="334">
        <f t="shared" si="19"/>
        <v>0</v>
      </c>
      <c r="K41" s="335">
        <f t="shared" si="19"/>
        <v>0</v>
      </c>
      <c r="L41" s="335">
        <f t="shared" si="19"/>
        <v>0</v>
      </c>
      <c r="M41" s="335">
        <f t="shared" si="19"/>
        <v>0</v>
      </c>
      <c r="N41" s="347">
        <f t="shared" si="19"/>
        <v>0</v>
      </c>
      <c r="O41" s="346">
        <f t="shared" si="19"/>
        <v>0</v>
      </c>
      <c r="P41" s="348"/>
      <c r="Q41" s="337"/>
      <c r="R41" s="49"/>
      <c r="S41" s="50"/>
      <c r="T41" s="50"/>
      <c r="U41" s="50"/>
      <c r="V41" s="50"/>
      <c r="W41" s="50"/>
      <c r="X41" s="50"/>
      <c r="Y41" s="50"/>
    </row>
    <row r="42" spans="1:25" s="48" customFormat="1" ht="18" customHeight="1" thickBot="1" x14ac:dyDescent="0.35">
      <c r="A42" s="478" t="s">
        <v>175</v>
      </c>
      <c r="B42" s="479"/>
      <c r="C42" s="479"/>
      <c r="D42" s="479"/>
      <c r="E42" s="480"/>
      <c r="F42" s="349">
        <f>F29+F41</f>
        <v>6000000</v>
      </c>
      <c r="G42" s="349">
        <f>G29+G41</f>
        <v>6400000</v>
      </c>
      <c r="H42" s="349">
        <f>SUM(H29+H41)</f>
        <v>5000000</v>
      </c>
      <c r="I42" s="349">
        <f>SUM(I29+I41)</f>
        <v>4450000</v>
      </c>
      <c r="J42" s="349">
        <f>SUM(J29+J41)</f>
        <v>4227500</v>
      </c>
      <c r="K42" s="350">
        <f>K29+K41</f>
        <v>0</v>
      </c>
      <c r="L42" s="350">
        <f>L29+L41</f>
        <v>0</v>
      </c>
      <c r="M42" s="350">
        <f>M29+M41</f>
        <v>0</v>
      </c>
      <c r="N42" s="349">
        <f>SUM(N29+N41)</f>
        <v>550000</v>
      </c>
      <c r="O42" s="349">
        <f>SUM(O29+O41)</f>
        <v>1000000</v>
      </c>
      <c r="P42" s="351"/>
      <c r="Q42" s="352"/>
      <c r="R42" s="49"/>
      <c r="S42" s="50"/>
      <c r="T42" s="50"/>
      <c r="U42" s="50"/>
      <c r="V42" s="50"/>
      <c r="W42" s="50"/>
      <c r="X42" s="50"/>
      <c r="Y42" s="50"/>
    </row>
    <row r="43" spans="1:25" s="4" customFormat="1" ht="16.5" thickBot="1" x14ac:dyDescent="0.3">
      <c r="A43" s="353" t="s">
        <v>6</v>
      </c>
      <c r="B43" s="354"/>
      <c r="C43" s="354"/>
      <c r="D43" s="354"/>
      <c r="E43" s="354"/>
      <c r="F43" s="354"/>
      <c r="G43" s="354"/>
      <c r="H43" s="354"/>
      <c r="I43" s="354"/>
      <c r="J43" s="354"/>
      <c r="K43" s="354"/>
      <c r="L43" s="354"/>
      <c r="M43" s="354"/>
      <c r="N43" s="354"/>
      <c r="O43" s="354"/>
      <c r="P43" s="355"/>
      <c r="Q43" s="356"/>
      <c r="R43" s="19"/>
      <c r="S43" s="20"/>
      <c r="T43" s="20"/>
      <c r="U43" s="20"/>
      <c r="V43" s="20"/>
      <c r="W43" s="20"/>
      <c r="X43" s="20"/>
      <c r="Y43" s="20"/>
    </row>
    <row r="44" spans="1:25" s="4" customFormat="1" ht="15.75" x14ac:dyDescent="0.25">
      <c r="A44" s="357" t="s">
        <v>51</v>
      </c>
      <c r="B44" s="358"/>
      <c r="C44" s="358"/>
      <c r="D44" s="358"/>
      <c r="E44" s="358"/>
      <c r="F44" s="358"/>
      <c r="G44" s="358"/>
      <c r="H44" s="358"/>
      <c r="I44" s="358"/>
      <c r="J44" s="358"/>
      <c r="K44" s="358"/>
      <c r="L44" s="358"/>
      <c r="M44" s="358"/>
      <c r="N44" s="358"/>
      <c r="O44" s="358"/>
      <c r="P44" s="359"/>
      <c r="Q44" s="360"/>
      <c r="R44" s="19"/>
      <c r="S44" s="20"/>
      <c r="T44" s="20"/>
      <c r="U44" s="20"/>
      <c r="V44" s="20"/>
      <c r="W44" s="20"/>
      <c r="X44" s="20"/>
      <c r="Y44" s="20"/>
    </row>
    <row r="45" spans="1:25" ht="15.75" x14ac:dyDescent="0.25">
      <c r="A45" s="361"/>
      <c r="B45" s="362"/>
      <c r="C45" s="363"/>
      <c r="D45" s="322">
        <v>0</v>
      </c>
      <c r="E45" s="364">
        <v>0</v>
      </c>
      <c r="F45" s="325">
        <f>ROUND(D45*E45,2)</f>
        <v>0</v>
      </c>
      <c r="G45" s="325">
        <f>ROUND(F45*1.2,2)</f>
        <v>0</v>
      </c>
      <c r="H45" s="326">
        <v>0</v>
      </c>
      <c r="I45" s="326">
        <f>ROUND(H45*$B$11,2)</f>
        <v>0</v>
      </c>
      <c r="J45" s="327">
        <f>ROUND(I45*$E$11,2)</f>
        <v>0</v>
      </c>
      <c r="K45" s="316">
        <f>ROUND(I45*$G$11,2)</f>
        <v>0</v>
      </c>
      <c r="L45" s="316">
        <f>ROUND(I45*$I$11,2)</f>
        <v>0</v>
      </c>
      <c r="M45" s="316">
        <f>ROUND(I45*$N$11,2)</f>
        <v>0</v>
      </c>
      <c r="N45" s="326">
        <f>ROUND(H45-I45,2)</f>
        <v>0</v>
      </c>
      <c r="O45" s="326">
        <f>IF($P$11="ÁNO",F45-H45,G45-H45)</f>
        <v>0</v>
      </c>
      <c r="P45" s="317"/>
      <c r="Q45" s="318"/>
      <c r="R45" s="15"/>
    </row>
    <row r="46" spans="1:25" ht="15.75" x14ac:dyDescent="0.25">
      <c r="A46" s="361"/>
      <c r="B46" s="362"/>
      <c r="C46" s="365"/>
      <c r="D46" s="366">
        <v>0</v>
      </c>
      <c r="E46" s="364">
        <v>0</v>
      </c>
      <c r="F46" s="364">
        <f>ROUND(D46*E46,2)</f>
        <v>0</v>
      </c>
      <c r="G46" s="325">
        <f>ROUND(F46*1.2,2)</f>
        <v>0</v>
      </c>
      <c r="H46" s="326">
        <v>0</v>
      </c>
      <c r="I46" s="326">
        <f>ROUND(H46*$B$11,2)</f>
        <v>0</v>
      </c>
      <c r="J46" s="327">
        <f>ROUND(I46*$E$11,2)</f>
        <v>0</v>
      </c>
      <c r="K46" s="316">
        <f>ROUND(I46*$G$11,2)</f>
        <v>0</v>
      </c>
      <c r="L46" s="316">
        <f>ROUND(I46*$I$11,2)</f>
        <v>0</v>
      </c>
      <c r="M46" s="316">
        <f>ROUND(I46*$N$11,2)</f>
        <v>0</v>
      </c>
      <c r="N46" s="326">
        <f>ROUND(H46-I46,2)</f>
        <v>0</v>
      </c>
      <c r="O46" s="326">
        <f>IF($P$11="ÁNO",F46-H46,G46-H46)</f>
        <v>0</v>
      </c>
      <c r="P46" s="317"/>
      <c r="Q46" s="318"/>
    </row>
    <row r="47" spans="1:25" ht="16.5" thickBot="1" x14ac:dyDescent="0.3">
      <c r="A47" s="361"/>
      <c r="B47" s="362"/>
      <c r="C47" s="367"/>
      <c r="D47" s="368">
        <v>0</v>
      </c>
      <c r="E47" s="369">
        <v>0</v>
      </c>
      <c r="F47" s="369">
        <f>ROUND(D47*E47,2)</f>
        <v>0</v>
      </c>
      <c r="G47" s="325">
        <f>ROUND(F47*1.2,2)</f>
        <v>0</v>
      </c>
      <c r="H47" s="326">
        <v>0</v>
      </c>
      <c r="I47" s="326">
        <f>ROUND(H47*$B$11,2)</f>
        <v>0</v>
      </c>
      <c r="J47" s="327">
        <f>ROUND(I47*$E$11,2)</f>
        <v>0</v>
      </c>
      <c r="K47" s="316">
        <f>ROUND(I47*$G$11,2)</f>
        <v>0</v>
      </c>
      <c r="L47" s="316">
        <f>ROUND(I47*$I$11,2)</f>
        <v>0</v>
      </c>
      <c r="M47" s="316">
        <f>ROUND(I47*$N$11,2)</f>
        <v>0</v>
      </c>
      <c r="N47" s="326">
        <f>ROUND(H47-I47,2)</f>
        <v>0</v>
      </c>
      <c r="O47" s="326">
        <f>IF($P$11="ÁNO",F47-H47,G47-H47)</f>
        <v>0</v>
      </c>
      <c r="P47" s="317"/>
      <c r="Q47" s="318"/>
    </row>
    <row r="48" spans="1:25" ht="18" customHeight="1" thickBot="1" x14ac:dyDescent="0.3">
      <c r="A48" s="484" t="s">
        <v>82</v>
      </c>
      <c r="B48" s="485"/>
      <c r="C48" s="485"/>
      <c r="D48" s="485"/>
      <c r="E48" s="486"/>
      <c r="F48" s="334">
        <f>SUM(F45:F47)</f>
        <v>0</v>
      </c>
      <c r="G48" s="334">
        <f t="shared" ref="G48:O48" si="20">SUM(G45:G47)</f>
        <v>0</v>
      </c>
      <c r="H48" s="334">
        <f t="shared" si="20"/>
        <v>0</v>
      </c>
      <c r="I48" s="334">
        <f t="shared" si="20"/>
        <v>0</v>
      </c>
      <c r="J48" s="334">
        <f t="shared" si="20"/>
        <v>0</v>
      </c>
      <c r="K48" s="334">
        <f t="shared" si="20"/>
        <v>0</v>
      </c>
      <c r="L48" s="334">
        <f t="shared" si="20"/>
        <v>0</v>
      </c>
      <c r="M48" s="334">
        <f t="shared" si="20"/>
        <v>0</v>
      </c>
      <c r="N48" s="334">
        <f>SUM(N45:N47)</f>
        <v>0</v>
      </c>
      <c r="O48" s="334">
        <f t="shared" si="20"/>
        <v>0</v>
      </c>
      <c r="P48" s="336"/>
      <c r="Q48" s="337"/>
    </row>
    <row r="49" spans="1:18" ht="16.5" thickBot="1" x14ac:dyDescent="0.3">
      <c r="A49" s="370" t="s">
        <v>79</v>
      </c>
      <c r="B49" s="371"/>
      <c r="C49" s="372"/>
      <c r="D49" s="372"/>
      <c r="E49" s="372"/>
      <c r="F49" s="372"/>
      <c r="G49" s="372"/>
      <c r="H49" s="372"/>
      <c r="I49" s="371"/>
      <c r="J49" s="371"/>
      <c r="K49" s="371"/>
      <c r="L49" s="371"/>
      <c r="M49" s="371"/>
      <c r="N49" s="371"/>
      <c r="O49" s="371"/>
      <c r="P49" s="373"/>
      <c r="Q49" s="374"/>
    </row>
    <row r="50" spans="1:18" s="52" customFormat="1" ht="75" x14ac:dyDescent="0.25">
      <c r="A50" s="375" t="s">
        <v>2</v>
      </c>
      <c r="B50" s="376" t="s">
        <v>5</v>
      </c>
      <c r="C50" s="377" t="s">
        <v>3</v>
      </c>
      <c r="D50" s="377" t="s">
        <v>77</v>
      </c>
      <c r="E50" s="377" t="s">
        <v>81</v>
      </c>
      <c r="F50" s="377" t="s">
        <v>176</v>
      </c>
      <c r="G50" s="377" t="s">
        <v>89</v>
      </c>
      <c r="H50" s="377" t="s">
        <v>61</v>
      </c>
      <c r="I50" s="376" t="s">
        <v>158</v>
      </c>
      <c r="J50" s="378" t="s">
        <v>62</v>
      </c>
      <c r="K50" s="379" t="s">
        <v>63</v>
      </c>
      <c r="L50" s="379" t="s">
        <v>64</v>
      </c>
      <c r="M50" s="379" t="s">
        <v>65</v>
      </c>
      <c r="N50" s="376" t="s">
        <v>159</v>
      </c>
      <c r="O50" s="376" t="s">
        <v>160</v>
      </c>
      <c r="P50" s="376" t="s">
        <v>13</v>
      </c>
      <c r="Q50" s="380" t="s">
        <v>12</v>
      </c>
      <c r="R50" s="51"/>
    </row>
    <row r="51" spans="1:18" s="52" customFormat="1" ht="15.75" thickBot="1" x14ac:dyDescent="0.3">
      <c r="A51" s="58" t="s">
        <v>37</v>
      </c>
      <c r="B51" s="57" t="s">
        <v>38</v>
      </c>
      <c r="C51" s="57" t="s">
        <v>39</v>
      </c>
      <c r="D51" s="57" t="s">
        <v>40</v>
      </c>
      <c r="E51" s="57" t="s">
        <v>41</v>
      </c>
      <c r="F51" s="57" t="s">
        <v>60</v>
      </c>
      <c r="G51" s="57" t="s">
        <v>80</v>
      </c>
      <c r="H51" s="57" t="s">
        <v>78</v>
      </c>
      <c r="I51" s="57" t="s">
        <v>161</v>
      </c>
      <c r="J51" s="57" t="s">
        <v>162</v>
      </c>
      <c r="K51" s="67" t="s">
        <v>177</v>
      </c>
      <c r="L51" s="67" t="s">
        <v>164</v>
      </c>
      <c r="M51" s="67" t="s">
        <v>165</v>
      </c>
      <c r="N51" s="57" t="s">
        <v>166</v>
      </c>
      <c r="O51" s="57" t="s">
        <v>178</v>
      </c>
      <c r="P51" s="57" t="s">
        <v>168</v>
      </c>
      <c r="Q51" s="59" t="s">
        <v>169</v>
      </c>
      <c r="R51" s="51"/>
    </row>
    <row r="52" spans="1:18" ht="30" x14ac:dyDescent="0.25">
      <c r="A52" s="381" t="s">
        <v>28</v>
      </c>
      <c r="B52" s="382" t="s">
        <v>50</v>
      </c>
      <c r="C52" s="383" t="s">
        <v>179</v>
      </c>
      <c r="D52" s="384">
        <v>120</v>
      </c>
      <c r="E52" s="385">
        <v>1</v>
      </c>
      <c r="F52" s="312">
        <v>7.5</v>
      </c>
      <c r="G52" s="312">
        <v>3.87</v>
      </c>
      <c r="H52" s="386">
        <f>ROUND(D52*E52*(F52+G52),2)</f>
        <v>1364.4</v>
      </c>
      <c r="I52" s="314">
        <f>H52*89%</f>
        <v>1214.316</v>
      </c>
      <c r="J52" s="387">
        <f>I52*95%</f>
        <v>1153.6002000000001</v>
      </c>
      <c r="K52" s="388">
        <f>ROUND(I52*$G$11,2)</f>
        <v>0</v>
      </c>
      <c r="L52" s="388">
        <f>ROUND(I52*$I$11,2)</f>
        <v>0</v>
      </c>
      <c r="M52" s="388">
        <f>ROUND(I52*$N$11,2)</f>
        <v>0</v>
      </c>
      <c r="N52" s="314">
        <f>ROUND(H52-I52,2)</f>
        <v>150.08000000000001</v>
      </c>
      <c r="O52" s="314">
        <v>0</v>
      </c>
      <c r="P52" s="389"/>
      <c r="Q52" s="390"/>
    </row>
    <row r="53" spans="1:18" ht="30" x14ac:dyDescent="0.25">
      <c r="A53" s="381" t="s">
        <v>31</v>
      </c>
      <c r="B53" s="382" t="s">
        <v>50</v>
      </c>
      <c r="C53" s="383" t="s">
        <v>129</v>
      </c>
      <c r="D53" s="384">
        <v>14</v>
      </c>
      <c r="E53" s="385">
        <v>0.3</v>
      </c>
      <c r="F53" s="312">
        <v>1400</v>
      </c>
      <c r="G53" s="312">
        <v>633.6</v>
      </c>
      <c r="H53" s="386">
        <f>ROUND(D53*E53*(F53+G53),2)</f>
        <v>8541.1200000000008</v>
      </c>
      <c r="I53" s="314">
        <f>H53*89%</f>
        <v>7601.5968000000012</v>
      </c>
      <c r="J53" s="387">
        <f>I53*95%</f>
        <v>7221.5169600000008</v>
      </c>
      <c r="K53" s="388">
        <f>ROUND(I53*$G$11,2)</f>
        <v>0</v>
      </c>
      <c r="L53" s="388">
        <f>ROUND(I53*$I$11,2)</f>
        <v>0</v>
      </c>
      <c r="M53" s="388">
        <f>ROUND(I53*$N$11,2)</f>
        <v>0</v>
      </c>
      <c r="N53" s="314">
        <f>H53-J53</f>
        <v>1319.60304</v>
      </c>
      <c r="O53" s="314">
        <v>0</v>
      </c>
      <c r="P53" s="389"/>
      <c r="Q53" s="390"/>
    </row>
    <row r="54" spans="1:18" ht="15.75" x14ac:dyDescent="0.25">
      <c r="A54" s="391"/>
      <c r="B54" s="382"/>
      <c r="C54" s="392"/>
      <c r="D54" s="393">
        <v>0</v>
      </c>
      <c r="E54" s="394">
        <v>0</v>
      </c>
      <c r="F54" s="325">
        <v>0</v>
      </c>
      <c r="G54" s="325">
        <v>0</v>
      </c>
      <c r="H54" s="395">
        <f>ROUND(D54*E54*(F54+G54),2)</f>
        <v>0</v>
      </c>
      <c r="I54" s="326">
        <f>ROUND(H54*$B$11,2)</f>
        <v>0</v>
      </c>
      <c r="J54" s="327">
        <f>ROUND(I54*$E$11,2)</f>
        <v>0</v>
      </c>
      <c r="K54" s="388">
        <f>ROUND(I54*$G$11,2)</f>
        <v>0</v>
      </c>
      <c r="L54" s="388">
        <f>ROUND(I54*$I$11,2)</f>
        <v>0</v>
      </c>
      <c r="M54" s="388">
        <f>ROUND(I54*$N$11,2)</f>
        <v>0</v>
      </c>
      <c r="N54" s="326">
        <f>ROUND(H54-I54,2)</f>
        <v>0</v>
      </c>
      <c r="O54" s="326">
        <v>0</v>
      </c>
      <c r="P54" s="389"/>
      <c r="Q54" s="390"/>
    </row>
    <row r="55" spans="1:18" ht="15.75" x14ac:dyDescent="0.25">
      <c r="A55" s="391"/>
      <c r="B55" s="382"/>
      <c r="C55" s="392"/>
      <c r="D55" s="393">
        <v>0</v>
      </c>
      <c r="E55" s="394">
        <v>0</v>
      </c>
      <c r="F55" s="325">
        <v>0</v>
      </c>
      <c r="G55" s="325">
        <v>0</v>
      </c>
      <c r="H55" s="395">
        <f>ROUND(D55*E55*(F55+G55),2)</f>
        <v>0</v>
      </c>
      <c r="I55" s="326">
        <f>ROUND(H55*$B$11,2)</f>
        <v>0</v>
      </c>
      <c r="J55" s="327">
        <f>ROUND(I55*$E$11,2)</f>
        <v>0</v>
      </c>
      <c r="K55" s="388">
        <f>ROUND(I55*$G$11,2)</f>
        <v>0</v>
      </c>
      <c r="L55" s="388">
        <f>ROUND(I55*$I$11,2)</f>
        <v>0</v>
      </c>
      <c r="M55" s="388">
        <f>ROUND(I55*$N$11,2)</f>
        <v>0</v>
      </c>
      <c r="N55" s="326">
        <f>ROUND(H55-I55,2)</f>
        <v>0</v>
      </c>
      <c r="O55" s="326">
        <v>0</v>
      </c>
      <c r="P55" s="389"/>
      <c r="Q55" s="390"/>
    </row>
    <row r="56" spans="1:18" ht="16.5" thickBot="1" x14ac:dyDescent="0.3">
      <c r="A56" s="391"/>
      <c r="B56" s="382"/>
      <c r="C56" s="396"/>
      <c r="D56" s="393">
        <v>0</v>
      </c>
      <c r="E56" s="394">
        <v>0</v>
      </c>
      <c r="F56" s="325">
        <v>0</v>
      </c>
      <c r="G56" s="325">
        <v>0</v>
      </c>
      <c r="H56" s="395">
        <f>ROUND(D56*E56*(F56+G56),2)</f>
        <v>0</v>
      </c>
      <c r="I56" s="326">
        <f>ROUND(H56*$B$11,2)</f>
        <v>0</v>
      </c>
      <c r="J56" s="327">
        <f>ROUND(I56*$E$11,2)</f>
        <v>0</v>
      </c>
      <c r="K56" s="388">
        <f>ROUND(I56*$G$11,2)</f>
        <v>0</v>
      </c>
      <c r="L56" s="388">
        <f>ROUND(I56*$I$11,2)</f>
        <v>0</v>
      </c>
      <c r="M56" s="388">
        <f>ROUND(I56*$N$11,2)</f>
        <v>0</v>
      </c>
      <c r="N56" s="326">
        <f>ROUND(H56-I56,2)</f>
        <v>0</v>
      </c>
      <c r="O56" s="326">
        <v>0</v>
      </c>
      <c r="P56" s="389"/>
      <c r="Q56" s="390"/>
    </row>
    <row r="57" spans="1:18" ht="18" customHeight="1" thickBot="1" x14ac:dyDescent="0.3">
      <c r="A57" s="484" t="s">
        <v>83</v>
      </c>
      <c r="B57" s="485"/>
      <c r="C57" s="485"/>
      <c r="D57" s="485"/>
      <c r="E57" s="485"/>
      <c r="F57" s="485"/>
      <c r="G57" s="486"/>
      <c r="H57" s="334">
        <f t="shared" ref="H57:O57" si="21">SUM(H52:H56)</f>
        <v>9905.52</v>
      </c>
      <c r="I57" s="334">
        <f t="shared" si="21"/>
        <v>8815.9128000000019</v>
      </c>
      <c r="J57" s="334">
        <f t="shared" si="21"/>
        <v>8375.1171600000016</v>
      </c>
      <c r="K57" s="334">
        <f t="shared" si="21"/>
        <v>0</v>
      </c>
      <c r="L57" s="334">
        <f t="shared" si="21"/>
        <v>0</v>
      </c>
      <c r="M57" s="334">
        <f t="shared" si="21"/>
        <v>0</v>
      </c>
      <c r="N57" s="334">
        <f>SUM(N52:N56)</f>
        <v>1469.6830399999999</v>
      </c>
      <c r="O57" s="334">
        <f t="shared" si="21"/>
        <v>0</v>
      </c>
      <c r="P57" s="336"/>
      <c r="Q57" s="337"/>
    </row>
    <row r="58" spans="1:18" s="48" customFormat="1" ht="18" customHeight="1" thickBot="1" x14ac:dyDescent="0.35">
      <c r="A58" s="478" t="s">
        <v>180</v>
      </c>
      <c r="B58" s="479"/>
      <c r="C58" s="479"/>
      <c r="D58" s="479"/>
      <c r="E58" s="480"/>
      <c r="F58" s="349">
        <f>F48+H57</f>
        <v>9905.52</v>
      </c>
      <c r="G58" s="349">
        <f>G48+H57</f>
        <v>9905.52</v>
      </c>
      <c r="H58" s="349">
        <f t="shared" ref="H58:O58" si="22">H48+H57</f>
        <v>9905.52</v>
      </c>
      <c r="I58" s="349">
        <f t="shared" si="22"/>
        <v>8815.9128000000019</v>
      </c>
      <c r="J58" s="349">
        <f t="shared" si="22"/>
        <v>8375.1171600000016</v>
      </c>
      <c r="K58" s="349">
        <f t="shared" si="22"/>
        <v>0</v>
      </c>
      <c r="L58" s="349">
        <f t="shared" si="22"/>
        <v>0</v>
      </c>
      <c r="M58" s="349">
        <f t="shared" si="22"/>
        <v>0</v>
      </c>
      <c r="N58" s="349">
        <f t="shared" si="22"/>
        <v>1469.6830399999999</v>
      </c>
      <c r="O58" s="349">
        <f t="shared" si="22"/>
        <v>0</v>
      </c>
      <c r="P58" s="397"/>
      <c r="Q58" s="352"/>
      <c r="R58" s="47"/>
    </row>
    <row r="59" spans="1:18" s="48" customFormat="1" ht="18" customHeight="1" thickBot="1" x14ac:dyDescent="0.35">
      <c r="A59" s="481" t="s">
        <v>181</v>
      </c>
      <c r="B59" s="482"/>
      <c r="C59" s="482"/>
      <c r="D59" s="482"/>
      <c r="E59" s="483"/>
      <c r="F59" s="398">
        <f t="shared" ref="F59:O59" si="23">F42+F58</f>
        <v>6009905.5199999996</v>
      </c>
      <c r="G59" s="398">
        <f t="shared" si="23"/>
        <v>6409905.5199999996</v>
      </c>
      <c r="H59" s="399">
        <f t="shared" si="23"/>
        <v>5009905.5199999996</v>
      </c>
      <c r="I59" s="398">
        <f t="shared" si="23"/>
        <v>4458815.9128</v>
      </c>
      <c r="J59" s="399">
        <f t="shared" si="23"/>
        <v>4235875.1171599999</v>
      </c>
      <c r="K59" s="399">
        <f t="shared" si="23"/>
        <v>0</v>
      </c>
      <c r="L59" s="398">
        <f t="shared" si="23"/>
        <v>0</v>
      </c>
      <c r="M59" s="399">
        <f t="shared" si="23"/>
        <v>0</v>
      </c>
      <c r="N59" s="398">
        <f t="shared" si="23"/>
        <v>551469.68304000003</v>
      </c>
      <c r="O59" s="398">
        <f t="shared" si="23"/>
        <v>1000000</v>
      </c>
      <c r="P59" s="400"/>
      <c r="Q59" s="401"/>
      <c r="R59" s="47"/>
    </row>
    <row r="60" spans="1:18" ht="15.75" x14ac:dyDescent="0.25">
      <c r="A60" s="40"/>
      <c r="B60" s="40"/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0"/>
      <c r="Q60" s="39"/>
    </row>
    <row r="61" spans="1:18" ht="63.75" customHeight="1" x14ac:dyDescent="0.25">
      <c r="A61" s="492" t="s">
        <v>183</v>
      </c>
      <c r="B61" s="493"/>
      <c r="C61" s="493"/>
      <c r="D61" s="493"/>
      <c r="E61" s="493"/>
      <c r="F61" s="493"/>
      <c r="G61" s="493"/>
      <c r="H61" s="493"/>
      <c r="I61" s="493"/>
      <c r="J61" s="493"/>
      <c r="K61" s="493"/>
      <c r="L61" s="493"/>
      <c r="M61" s="493"/>
      <c r="N61" s="493"/>
      <c r="O61" s="493"/>
      <c r="P61" s="493"/>
      <c r="Q61" s="493"/>
    </row>
    <row r="62" spans="1:18" x14ac:dyDescent="0.25">
      <c r="A62" s="290"/>
      <c r="B62" s="290"/>
      <c r="C62" s="290"/>
      <c r="D62" s="290"/>
      <c r="E62" s="290"/>
      <c r="F62" s="290"/>
      <c r="G62" s="290"/>
      <c r="H62" s="290"/>
      <c r="I62" s="290"/>
      <c r="J62" s="290"/>
      <c r="K62" s="290"/>
      <c r="L62" s="290"/>
      <c r="M62" s="290"/>
      <c r="N62" s="290"/>
      <c r="O62" s="290"/>
      <c r="P62" s="290"/>
      <c r="Q62" s="290"/>
    </row>
    <row r="63" spans="1:18" ht="18" customHeight="1" x14ac:dyDescent="0.25">
      <c r="A63" s="290"/>
      <c r="B63" s="290"/>
      <c r="C63" s="290"/>
      <c r="D63" s="290"/>
      <c r="E63" s="290"/>
      <c r="F63" s="290"/>
      <c r="G63" s="290"/>
      <c r="H63" s="290"/>
      <c r="I63" s="290"/>
      <c r="J63" s="290"/>
      <c r="K63" s="290"/>
      <c r="L63" s="290"/>
      <c r="M63" s="290"/>
      <c r="N63" s="290"/>
      <c r="O63" s="290"/>
      <c r="P63" s="290"/>
      <c r="Q63" s="290"/>
    </row>
    <row r="64" spans="1:18" x14ac:dyDescent="0.25">
      <c r="A64" s="289"/>
      <c r="B64" s="289"/>
      <c r="C64" s="289"/>
      <c r="D64" s="289"/>
      <c r="E64" s="289"/>
      <c r="F64" s="289"/>
      <c r="G64" s="289"/>
      <c r="H64" s="289"/>
      <c r="I64" s="289"/>
      <c r="J64" s="289"/>
      <c r="K64" s="289"/>
      <c r="L64" s="289"/>
      <c r="M64" s="289"/>
      <c r="N64" s="289"/>
      <c r="O64" s="289"/>
      <c r="P64" s="289"/>
      <c r="Q64" s="289"/>
    </row>
    <row r="65" spans="1:18" ht="15.75" x14ac:dyDescent="0.25">
      <c r="A65" s="40" t="s">
        <v>17</v>
      </c>
      <c r="B65" s="40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3"/>
    </row>
    <row r="66" spans="1:18" ht="15.75" x14ac:dyDescent="0.25">
      <c r="A66" s="40"/>
      <c r="B66" s="40"/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1" t="s">
        <v>33</v>
      </c>
    </row>
    <row r="67" spans="1:18" x14ac:dyDescent="0.25">
      <c r="A67" s="5"/>
      <c r="B67" s="5"/>
      <c r="C67" s="6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5"/>
    </row>
    <row r="68" spans="1:18" x14ac:dyDescent="0.25">
      <c r="A68" s="451" t="s">
        <v>14</v>
      </c>
      <c r="B68" s="452"/>
      <c r="C68" s="452"/>
      <c r="D68" s="452"/>
      <c r="E68" s="452"/>
      <c r="F68" s="452"/>
      <c r="G68" s="452"/>
      <c r="H68" s="452"/>
      <c r="I68" s="452"/>
      <c r="J68" s="452"/>
      <c r="K68" s="452"/>
      <c r="L68" s="452"/>
      <c r="M68" s="452"/>
      <c r="N68" s="452"/>
      <c r="O68" s="452"/>
      <c r="P68" s="452"/>
      <c r="Q68" s="8"/>
    </row>
    <row r="69" spans="1:18" x14ac:dyDescent="0.25">
      <c r="A69" s="451" t="s">
        <v>208</v>
      </c>
      <c r="B69" s="495"/>
      <c r="C69" s="495"/>
      <c r="D69" s="495"/>
      <c r="E69" s="495"/>
      <c r="F69" s="495"/>
      <c r="G69" s="495"/>
      <c r="H69" s="495"/>
      <c r="I69" s="495"/>
      <c r="J69" s="495"/>
      <c r="K69" s="495"/>
      <c r="L69" s="495"/>
      <c r="M69" s="495"/>
      <c r="N69" s="495"/>
      <c r="O69" s="495"/>
      <c r="P69" s="495"/>
      <c r="Q69" s="495"/>
    </row>
    <row r="70" spans="1:18" x14ac:dyDescent="0.25">
      <c r="A70" s="404" t="s">
        <v>182</v>
      </c>
      <c r="B70" s="291"/>
      <c r="C70" s="291"/>
      <c r="D70" s="291"/>
      <c r="E70" s="291"/>
      <c r="F70" s="291"/>
      <c r="G70" s="291"/>
      <c r="H70" s="291"/>
      <c r="I70" s="291"/>
      <c r="J70" s="291"/>
      <c r="K70" s="291"/>
      <c r="L70" s="291"/>
      <c r="M70" s="291"/>
      <c r="N70" s="291"/>
      <c r="O70" s="291"/>
      <c r="P70" s="291"/>
      <c r="Q70" s="291"/>
    </row>
    <row r="71" spans="1:18" x14ac:dyDescent="0.25">
      <c r="A71" s="477" t="s">
        <v>150</v>
      </c>
      <c r="B71" s="454"/>
      <c r="C71" s="454"/>
      <c r="D71" s="454"/>
      <c r="E71" s="454"/>
      <c r="F71" s="454"/>
      <c r="G71" s="454"/>
      <c r="H71" s="454"/>
      <c r="I71" s="454"/>
      <c r="J71" s="454"/>
      <c r="K71" s="454"/>
      <c r="L71" s="454"/>
      <c r="M71" s="454"/>
      <c r="N71" s="454"/>
      <c r="O71" s="454"/>
      <c r="P71" s="454"/>
      <c r="Q71" s="455"/>
    </row>
    <row r="72" spans="1:18" ht="32.25" customHeight="1" x14ac:dyDescent="0.25">
      <c r="A72" s="477" t="s">
        <v>207</v>
      </c>
      <c r="B72" s="474"/>
      <c r="C72" s="474"/>
      <c r="D72" s="474"/>
      <c r="E72" s="474"/>
      <c r="F72" s="474"/>
      <c r="G72" s="474"/>
      <c r="H72" s="474"/>
      <c r="I72" s="474"/>
      <c r="J72" s="474"/>
      <c r="K72" s="474"/>
      <c r="L72" s="474"/>
      <c r="M72" s="474"/>
      <c r="N72" s="474"/>
      <c r="O72" s="474"/>
      <c r="P72" s="474"/>
      <c r="Q72" s="475"/>
    </row>
    <row r="73" spans="1:18" x14ac:dyDescent="0.25">
      <c r="A73" s="477" t="s">
        <v>184</v>
      </c>
      <c r="B73" s="454"/>
      <c r="C73" s="454"/>
      <c r="D73" s="454"/>
      <c r="E73" s="454"/>
      <c r="F73" s="454"/>
      <c r="G73" s="454"/>
      <c r="H73" s="454"/>
      <c r="I73" s="454"/>
      <c r="J73" s="454"/>
      <c r="K73" s="454"/>
      <c r="L73" s="454"/>
      <c r="M73" s="454"/>
      <c r="N73" s="454"/>
      <c r="O73" s="454"/>
      <c r="P73" s="454"/>
      <c r="Q73" s="455"/>
    </row>
    <row r="74" spans="1:18" ht="16.5" customHeight="1" x14ac:dyDescent="0.25">
      <c r="A74" s="477" t="s">
        <v>185</v>
      </c>
      <c r="B74" s="454"/>
      <c r="C74" s="454"/>
      <c r="D74" s="454"/>
      <c r="E74" s="454"/>
      <c r="F74" s="454"/>
      <c r="G74" s="454"/>
      <c r="H74" s="454"/>
      <c r="I74" s="454"/>
      <c r="J74" s="454"/>
      <c r="K74" s="454"/>
      <c r="L74" s="454"/>
      <c r="M74" s="454"/>
      <c r="N74" s="454"/>
      <c r="O74" s="454"/>
      <c r="P74" s="454"/>
      <c r="Q74" s="455"/>
    </row>
    <row r="75" spans="1:18" x14ac:dyDescent="0.25">
      <c r="A75" s="477" t="s">
        <v>186</v>
      </c>
      <c r="B75" s="454"/>
      <c r="C75" s="454"/>
      <c r="D75" s="454"/>
      <c r="E75" s="454"/>
      <c r="F75" s="454"/>
      <c r="G75" s="454"/>
      <c r="H75" s="454"/>
      <c r="I75" s="454"/>
      <c r="J75" s="454"/>
      <c r="K75" s="454"/>
      <c r="L75" s="454"/>
      <c r="M75" s="454"/>
      <c r="N75" s="454"/>
      <c r="O75" s="454"/>
      <c r="P75" s="454"/>
      <c r="Q75" s="455"/>
      <c r="R75" s="1"/>
    </row>
    <row r="76" spans="1:18" ht="34.5" customHeight="1" x14ac:dyDescent="0.25">
      <c r="A76" s="477" t="s">
        <v>187</v>
      </c>
      <c r="B76" s="454"/>
      <c r="C76" s="454"/>
      <c r="D76" s="454"/>
      <c r="E76" s="454"/>
      <c r="F76" s="454"/>
      <c r="G76" s="454"/>
      <c r="H76" s="454"/>
      <c r="I76" s="454"/>
      <c r="J76" s="454"/>
      <c r="K76" s="454"/>
      <c r="L76" s="454"/>
      <c r="M76" s="454"/>
      <c r="N76" s="454"/>
      <c r="O76" s="454"/>
      <c r="P76" s="454"/>
      <c r="Q76" s="455"/>
      <c r="R76" s="1"/>
    </row>
    <row r="77" spans="1:18" ht="32.25" customHeight="1" x14ac:dyDescent="0.25">
      <c r="A77" s="477" t="s">
        <v>188</v>
      </c>
      <c r="B77" s="454"/>
      <c r="C77" s="454"/>
      <c r="D77" s="454"/>
      <c r="E77" s="454"/>
      <c r="F77" s="454"/>
      <c r="G77" s="454"/>
      <c r="H77" s="454"/>
      <c r="I77" s="454"/>
      <c r="J77" s="454"/>
      <c r="K77" s="454"/>
      <c r="L77" s="454"/>
      <c r="M77" s="454"/>
      <c r="N77" s="454"/>
      <c r="O77" s="454"/>
      <c r="P77" s="454"/>
      <c r="Q77" s="455"/>
      <c r="R77" s="1"/>
    </row>
    <row r="78" spans="1:18" ht="15" customHeight="1" x14ac:dyDescent="0.25">
      <c r="A78" s="477" t="s">
        <v>126</v>
      </c>
      <c r="B78" s="454"/>
      <c r="C78" s="454"/>
      <c r="D78" s="454"/>
      <c r="E78" s="454"/>
      <c r="F78" s="454"/>
      <c r="G78" s="454"/>
      <c r="H78" s="454"/>
      <c r="I78" s="454"/>
      <c r="J78" s="454"/>
      <c r="K78" s="454"/>
      <c r="L78" s="454"/>
      <c r="M78" s="454"/>
      <c r="N78" s="454"/>
      <c r="O78" s="454"/>
      <c r="P78" s="454"/>
      <c r="Q78" s="455"/>
      <c r="R78" s="1"/>
    </row>
    <row r="79" spans="1:18" ht="15" customHeight="1" x14ac:dyDescent="0.25">
      <c r="A79" s="477" t="s">
        <v>189</v>
      </c>
      <c r="B79" s="454"/>
      <c r="C79" s="454"/>
      <c r="D79" s="454"/>
      <c r="E79" s="454"/>
      <c r="F79" s="454"/>
      <c r="G79" s="454"/>
      <c r="H79" s="454"/>
      <c r="I79" s="454"/>
      <c r="J79" s="454"/>
      <c r="K79" s="454"/>
      <c r="L79" s="454"/>
      <c r="M79" s="454"/>
      <c r="N79" s="454"/>
      <c r="O79" s="454"/>
      <c r="P79" s="454"/>
      <c r="Q79" s="455"/>
      <c r="R79" s="1"/>
    </row>
    <row r="80" spans="1:18" ht="15" customHeight="1" x14ac:dyDescent="0.25">
      <c r="A80" s="477" t="s">
        <v>190</v>
      </c>
      <c r="B80" s="454"/>
      <c r="C80" s="454"/>
      <c r="D80" s="454"/>
      <c r="E80" s="454"/>
      <c r="F80" s="454"/>
      <c r="G80" s="454"/>
      <c r="H80" s="454"/>
      <c r="I80" s="454"/>
      <c r="J80" s="454"/>
      <c r="K80" s="454"/>
      <c r="L80" s="454"/>
      <c r="M80" s="454"/>
      <c r="N80" s="454"/>
      <c r="O80" s="454"/>
      <c r="P80" s="454"/>
      <c r="Q80" s="455"/>
      <c r="R80" s="1"/>
    </row>
    <row r="81" spans="1:18" ht="168.75" customHeight="1" x14ac:dyDescent="0.25">
      <c r="A81" s="477" t="s">
        <v>197</v>
      </c>
      <c r="B81" s="454"/>
      <c r="C81" s="454"/>
      <c r="D81" s="454"/>
      <c r="E81" s="454"/>
      <c r="F81" s="454"/>
      <c r="G81" s="454"/>
      <c r="H81" s="454"/>
      <c r="I81" s="454"/>
      <c r="J81" s="454"/>
      <c r="K81" s="454"/>
      <c r="L81" s="454"/>
      <c r="M81" s="454"/>
      <c r="N81" s="454"/>
      <c r="O81" s="454"/>
      <c r="P81" s="454"/>
      <c r="Q81" s="455"/>
      <c r="R81" s="1"/>
    </row>
    <row r="82" spans="1:18" ht="45.75" customHeight="1" x14ac:dyDescent="0.25">
      <c r="A82" s="477" t="s">
        <v>191</v>
      </c>
      <c r="B82" s="454"/>
      <c r="C82" s="454"/>
      <c r="D82" s="454"/>
      <c r="E82" s="454"/>
      <c r="F82" s="454"/>
      <c r="G82" s="454"/>
      <c r="H82" s="454"/>
      <c r="I82" s="454"/>
      <c r="J82" s="454"/>
      <c r="K82" s="454"/>
      <c r="L82" s="454"/>
      <c r="M82" s="454"/>
      <c r="N82" s="454"/>
      <c r="O82" s="454"/>
      <c r="P82" s="454"/>
      <c r="Q82" s="455"/>
      <c r="R82" s="1"/>
    </row>
    <row r="83" spans="1:18" x14ac:dyDescent="0.25">
      <c r="A83" s="8"/>
      <c r="B83" s="8"/>
      <c r="C83" s="9"/>
      <c r="D83" s="1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17"/>
      <c r="Q83" s="17"/>
      <c r="R83" s="1"/>
    </row>
    <row r="84" spans="1:18" x14ac:dyDescent="0.25">
      <c r="A84" s="8"/>
      <c r="B84" s="8"/>
      <c r="C84" s="9"/>
      <c r="D84" s="10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17"/>
      <c r="Q84" s="17"/>
      <c r="R84" s="1"/>
    </row>
    <row r="85" spans="1:18" x14ac:dyDescent="0.25">
      <c r="A85" s="8"/>
      <c r="B85" s="8"/>
      <c r="C85" s="9"/>
      <c r="D85" s="10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17"/>
      <c r="Q85" s="17"/>
      <c r="R85" s="1"/>
    </row>
    <row r="86" spans="1:18" x14ac:dyDescent="0.25">
      <c r="A86" s="8"/>
      <c r="B86" s="8"/>
      <c r="C86" s="9"/>
      <c r="D86" s="10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17"/>
      <c r="Q86" s="17"/>
      <c r="R86" s="1"/>
    </row>
    <row r="87" spans="1:18" x14ac:dyDescent="0.25">
      <c r="A87" s="8"/>
      <c r="B87" s="8"/>
      <c r="C87" s="9"/>
      <c r="D87" s="10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17"/>
      <c r="Q87" s="17"/>
      <c r="R87" s="1"/>
    </row>
    <row r="88" spans="1:18" x14ac:dyDescent="0.25">
      <c r="A88" s="8"/>
      <c r="B88" s="8"/>
      <c r="C88" s="9"/>
      <c r="D88" s="10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17"/>
      <c r="Q88" s="17"/>
      <c r="R88" s="1"/>
    </row>
    <row r="89" spans="1:18" x14ac:dyDescent="0.25">
      <c r="A89" s="8"/>
      <c r="B89" s="8"/>
      <c r="C89" s="9"/>
      <c r="D89" s="10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17"/>
      <c r="Q89" s="17"/>
      <c r="R89" s="1"/>
    </row>
    <row r="90" spans="1:18" x14ac:dyDescent="0.25">
      <c r="A90" s="8"/>
      <c r="B90" s="8"/>
      <c r="C90" s="9"/>
      <c r="D90" s="10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17"/>
      <c r="Q90" s="17"/>
      <c r="R90" s="1"/>
    </row>
    <row r="91" spans="1:18" x14ac:dyDescent="0.25">
      <c r="A91" s="8"/>
      <c r="B91" s="8"/>
      <c r="C91" s="9"/>
      <c r="D91" s="10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17"/>
      <c r="Q91" s="17"/>
      <c r="R91" s="1"/>
    </row>
    <row r="92" spans="1:18" x14ac:dyDescent="0.25">
      <c r="A92" s="8"/>
      <c r="B92" s="8"/>
      <c r="C92" s="9"/>
      <c r="D92" s="10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17"/>
      <c r="Q92" s="17"/>
      <c r="R92" s="1"/>
    </row>
    <row r="93" spans="1:18" x14ac:dyDescent="0.25">
      <c r="A93" s="8"/>
      <c r="B93" s="8"/>
      <c r="C93" s="9"/>
      <c r="D93" s="10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17"/>
      <c r="Q93" s="17"/>
      <c r="R93" s="1"/>
    </row>
    <row r="94" spans="1:18" x14ac:dyDescent="0.25">
      <c r="A94" s="8"/>
      <c r="B94" s="8"/>
      <c r="C94" s="9"/>
      <c r="D94" s="10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17"/>
      <c r="Q94" s="17"/>
      <c r="R94" s="1"/>
    </row>
    <row r="95" spans="1:18" x14ac:dyDescent="0.25">
      <c r="A95" s="8"/>
      <c r="B95" s="8"/>
      <c r="C95" s="9"/>
      <c r="D95" s="10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17"/>
      <c r="Q95" s="17"/>
      <c r="R95" s="1"/>
    </row>
    <row r="96" spans="1:18" x14ac:dyDescent="0.25">
      <c r="A96" s="8"/>
      <c r="B96" s="8"/>
      <c r="C96" s="9"/>
      <c r="D96" s="10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17"/>
      <c r="Q96" s="17"/>
      <c r="R96" s="1"/>
    </row>
    <row r="97" spans="1:18" x14ac:dyDescent="0.25">
      <c r="A97" s="8"/>
      <c r="B97" s="8"/>
      <c r="C97" s="9"/>
      <c r="D97" s="10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17"/>
      <c r="Q97" s="17"/>
      <c r="R97" s="1"/>
    </row>
    <row r="98" spans="1:18" x14ac:dyDescent="0.25">
      <c r="A98" s="8"/>
      <c r="B98" s="8"/>
      <c r="C98" s="9"/>
      <c r="D98" s="10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17"/>
      <c r="Q98" s="17"/>
      <c r="R98" s="1"/>
    </row>
    <row r="99" spans="1:18" x14ac:dyDescent="0.25">
      <c r="A99" s="8"/>
      <c r="B99" s="8"/>
      <c r="C99" s="9"/>
      <c r="D99" s="10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17"/>
      <c r="Q99" s="17"/>
      <c r="R99" s="1"/>
    </row>
    <row r="100" spans="1:18" x14ac:dyDescent="0.25">
      <c r="A100" s="8"/>
      <c r="B100" s="8"/>
      <c r="C100" s="9"/>
      <c r="D100" s="10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17"/>
      <c r="Q100" s="17"/>
      <c r="R100" s="1"/>
    </row>
    <row r="101" spans="1:18" x14ac:dyDescent="0.25">
      <c r="A101" s="8"/>
      <c r="B101" s="8"/>
      <c r="C101" s="9"/>
      <c r="D101" s="10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17"/>
      <c r="Q101" s="17"/>
      <c r="R101" s="1"/>
    </row>
    <row r="102" spans="1:18" x14ac:dyDescent="0.25">
      <c r="A102" s="8"/>
      <c r="B102" s="8"/>
      <c r="C102" s="9"/>
      <c r="D102" s="10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17"/>
      <c r="Q102" s="17"/>
      <c r="R102" s="1"/>
    </row>
    <row r="103" spans="1:18" x14ac:dyDescent="0.25">
      <c r="A103" s="8"/>
      <c r="B103" s="8"/>
      <c r="C103" s="9"/>
      <c r="D103" s="10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17"/>
      <c r="Q103" s="17"/>
      <c r="R103" s="1"/>
    </row>
    <row r="104" spans="1:18" x14ac:dyDescent="0.25">
      <c r="A104" s="8"/>
      <c r="B104" s="8"/>
      <c r="C104" s="9"/>
      <c r="D104" s="10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17"/>
      <c r="Q104" s="17"/>
      <c r="R104" s="1"/>
    </row>
    <row r="105" spans="1:18" x14ac:dyDescent="0.25">
      <c r="A105" s="8"/>
      <c r="B105" s="8"/>
      <c r="C105" s="9"/>
      <c r="D105" s="10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17"/>
      <c r="Q105" s="17"/>
      <c r="R105" s="1"/>
    </row>
    <row r="106" spans="1:18" x14ac:dyDescent="0.25">
      <c r="A106" s="8"/>
      <c r="B106" s="8"/>
      <c r="C106" s="9"/>
      <c r="D106" s="10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17"/>
      <c r="Q106" s="17"/>
      <c r="R106" s="1"/>
    </row>
    <row r="107" spans="1:18" x14ac:dyDescent="0.25">
      <c r="A107" s="8"/>
      <c r="B107" s="8"/>
      <c r="C107" s="9"/>
      <c r="D107" s="10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17"/>
      <c r="Q107" s="17"/>
      <c r="R107" s="1"/>
    </row>
    <row r="108" spans="1:18" x14ac:dyDescent="0.25">
      <c r="A108" s="8"/>
      <c r="B108" s="8"/>
      <c r="C108" s="9"/>
      <c r="D108" s="10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17"/>
      <c r="Q108" s="17"/>
      <c r="R108" s="1"/>
    </row>
    <row r="109" spans="1:18" x14ac:dyDescent="0.25">
      <c r="A109" s="8"/>
      <c r="B109" s="8"/>
      <c r="C109" s="9"/>
      <c r="D109" s="10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17"/>
      <c r="Q109" s="17"/>
      <c r="R109" s="1"/>
    </row>
    <row r="110" spans="1:18" x14ac:dyDescent="0.25">
      <c r="A110" s="8"/>
      <c r="B110" s="8"/>
      <c r="C110" s="9"/>
      <c r="D110" s="10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17"/>
      <c r="Q110" s="17"/>
      <c r="R110" s="1"/>
    </row>
    <row r="111" spans="1:18" x14ac:dyDescent="0.25">
      <c r="A111" s="8"/>
      <c r="B111" s="8"/>
      <c r="C111" s="9"/>
      <c r="D111" s="10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17"/>
      <c r="Q111" s="17"/>
      <c r="R111" s="1"/>
    </row>
    <row r="112" spans="1:18" x14ac:dyDescent="0.25">
      <c r="A112" s="8"/>
      <c r="B112" s="8"/>
      <c r="C112" s="9"/>
      <c r="D112" s="10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17"/>
      <c r="Q112" s="17"/>
      <c r="R112" s="1"/>
    </row>
    <row r="113" spans="1:18" x14ac:dyDescent="0.25">
      <c r="A113" s="8"/>
      <c r="B113" s="8"/>
      <c r="C113" s="9"/>
      <c r="D113" s="10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17"/>
      <c r="Q113" s="17"/>
      <c r="R113" s="1"/>
    </row>
    <row r="114" spans="1:18" x14ac:dyDescent="0.25">
      <c r="A114" s="8"/>
      <c r="B114" s="8"/>
      <c r="C114" s="9"/>
      <c r="D114" s="10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17"/>
      <c r="Q114" s="17"/>
      <c r="R114" s="1"/>
    </row>
    <row r="115" spans="1:18" x14ac:dyDescent="0.25">
      <c r="A115" s="8"/>
      <c r="B115" s="8"/>
      <c r="C115" s="9"/>
      <c r="D115" s="10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17"/>
      <c r="Q115" s="17"/>
      <c r="R115" s="1"/>
    </row>
    <row r="116" spans="1:18" x14ac:dyDescent="0.25">
      <c r="A116" s="8"/>
      <c r="B116" s="8"/>
      <c r="C116" s="9"/>
      <c r="D116" s="10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17"/>
      <c r="Q116" s="17"/>
      <c r="R116" s="1"/>
    </row>
    <row r="117" spans="1:18" x14ac:dyDescent="0.25">
      <c r="A117" s="8"/>
      <c r="B117" s="8"/>
      <c r="C117" s="9"/>
      <c r="D117" s="10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17"/>
      <c r="Q117" s="17"/>
      <c r="R117" s="1"/>
    </row>
    <row r="118" spans="1:18" x14ac:dyDescent="0.25">
      <c r="A118" s="8"/>
      <c r="B118" s="8"/>
      <c r="C118" s="9"/>
      <c r="D118" s="10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17"/>
      <c r="Q118" s="17"/>
      <c r="R118" s="1"/>
    </row>
    <row r="119" spans="1:18" x14ac:dyDescent="0.25"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18"/>
      <c r="Q119" s="18"/>
    </row>
    <row r="120" spans="1:18" x14ac:dyDescent="0.25">
      <c r="C120" s="1"/>
      <c r="D120" s="1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18"/>
      <c r="Q120" s="18"/>
      <c r="R120" s="1"/>
    </row>
    <row r="121" spans="1:18" x14ac:dyDescent="0.25">
      <c r="C121" s="1"/>
      <c r="D121" s="1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18"/>
      <c r="Q121" s="18"/>
      <c r="R121" s="1"/>
    </row>
    <row r="122" spans="1:18" x14ac:dyDescent="0.25">
      <c r="C122" s="1"/>
      <c r="D122" s="1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18"/>
      <c r="Q122" s="18"/>
      <c r="R122" s="1"/>
    </row>
    <row r="123" spans="1:18" x14ac:dyDescent="0.25">
      <c r="C123" s="1"/>
      <c r="D123" s="1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18"/>
      <c r="Q123" s="18"/>
      <c r="R123" s="1"/>
    </row>
    <row r="124" spans="1:18" x14ac:dyDescent="0.25">
      <c r="C124" s="1"/>
      <c r="D124" s="1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18"/>
      <c r="Q124" s="18"/>
      <c r="R124" s="1"/>
    </row>
    <row r="125" spans="1:18" x14ac:dyDescent="0.25">
      <c r="C125" s="1"/>
      <c r="D125" s="1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18"/>
      <c r="Q125" s="18"/>
      <c r="R125" s="1"/>
    </row>
    <row r="126" spans="1:18" x14ac:dyDescent="0.25">
      <c r="C126" s="1"/>
      <c r="D126" s="1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18"/>
      <c r="Q126" s="18"/>
      <c r="R126" s="1"/>
    </row>
    <row r="127" spans="1:18" x14ac:dyDescent="0.25">
      <c r="C127" s="1"/>
      <c r="D127" s="1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18"/>
      <c r="Q127" s="18"/>
      <c r="R127" s="1"/>
    </row>
    <row r="128" spans="1:18" x14ac:dyDescent="0.25">
      <c r="C128" s="1"/>
      <c r="D128" s="1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18"/>
      <c r="Q128" s="18"/>
      <c r="R128" s="1"/>
    </row>
    <row r="129" spans="3:18" x14ac:dyDescent="0.25">
      <c r="C129" s="1"/>
      <c r="D129" s="1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18"/>
      <c r="Q129" s="18"/>
      <c r="R129" s="1"/>
    </row>
    <row r="130" spans="3:18" x14ac:dyDescent="0.25">
      <c r="C130" s="1"/>
      <c r="D130" s="1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18"/>
      <c r="Q130" s="18"/>
      <c r="R130" s="1"/>
    </row>
    <row r="131" spans="3:18" x14ac:dyDescent="0.25">
      <c r="C131" s="1"/>
      <c r="D131" s="1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18"/>
      <c r="Q131" s="18"/>
      <c r="R131" s="1"/>
    </row>
    <row r="132" spans="3:18" x14ac:dyDescent="0.25">
      <c r="C132" s="1"/>
      <c r="D132" s="1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18"/>
      <c r="Q132" s="18"/>
      <c r="R132" s="1"/>
    </row>
    <row r="133" spans="3:18" x14ac:dyDescent="0.25">
      <c r="C133" s="1"/>
      <c r="D133" s="1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18"/>
      <c r="Q133" s="18"/>
      <c r="R133" s="1"/>
    </row>
    <row r="134" spans="3:18" x14ac:dyDescent="0.25">
      <c r="C134" s="1"/>
      <c r="D134" s="1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18"/>
      <c r="Q134" s="18"/>
      <c r="R134" s="1"/>
    </row>
    <row r="135" spans="3:18" x14ac:dyDescent="0.25">
      <c r="C135" s="1"/>
      <c r="D135" s="1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18"/>
      <c r="Q135" s="18"/>
      <c r="R135" s="1"/>
    </row>
    <row r="136" spans="3:18" x14ac:dyDescent="0.25">
      <c r="C136" s="1"/>
      <c r="D136" s="1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18"/>
      <c r="Q136" s="18"/>
      <c r="R136" s="1"/>
    </row>
    <row r="137" spans="3:18" x14ac:dyDescent="0.25">
      <c r="C137" s="1"/>
      <c r="D137" s="1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18"/>
      <c r="Q137" s="18"/>
      <c r="R137" s="1"/>
    </row>
    <row r="138" spans="3:18" x14ac:dyDescent="0.25">
      <c r="C138" s="1"/>
      <c r="D138" s="1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18"/>
      <c r="Q138" s="18"/>
      <c r="R138" s="1"/>
    </row>
    <row r="139" spans="3:18" x14ac:dyDescent="0.25">
      <c r="C139" s="1"/>
      <c r="D139" s="1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18"/>
      <c r="Q139" s="18"/>
      <c r="R139" s="1"/>
    </row>
    <row r="140" spans="3:18" x14ac:dyDescent="0.25">
      <c r="C140" s="1"/>
      <c r="D140" s="1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18"/>
      <c r="Q140" s="18"/>
      <c r="R140" s="1"/>
    </row>
    <row r="141" spans="3:18" x14ac:dyDescent="0.25">
      <c r="C141" s="1"/>
      <c r="D141" s="1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18"/>
      <c r="Q141" s="18"/>
      <c r="R141" s="1"/>
    </row>
    <row r="142" spans="3:18" x14ac:dyDescent="0.25">
      <c r="C142" s="1"/>
      <c r="D142" s="1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18"/>
      <c r="Q142" s="18"/>
      <c r="R142" s="1"/>
    </row>
  </sheetData>
  <protectedRanges>
    <protectedRange sqref="Q49 Q52:Q56 Q17:Q28 Q31:Q40 Q45:Q47" name="Rozsah4"/>
    <protectedRange sqref="A31:A40 A19:A28" name="Rozsah3"/>
    <protectedRange sqref="D34:E35 D17:E28" name="Rozsah2"/>
    <protectedRange sqref="C27:C28 C17:C23" name="Rozsah1"/>
  </protectedRanges>
  <mergeCells count="30">
    <mergeCell ref="A81:Q81"/>
    <mergeCell ref="A82:Q82"/>
    <mergeCell ref="A61:Q61"/>
    <mergeCell ref="A80:Q80"/>
    <mergeCell ref="A41:E41"/>
    <mergeCell ref="A42:E42"/>
    <mergeCell ref="A48:E48"/>
    <mergeCell ref="A57:G57"/>
    <mergeCell ref="C11:D11"/>
    <mergeCell ref="A79:Q79"/>
    <mergeCell ref="A77:Q77"/>
    <mergeCell ref="A78:Q78"/>
    <mergeCell ref="A72:Q72"/>
    <mergeCell ref="A69:Q69"/>
    <mergeCell ref="A2:Q2"/>
    <mergeCell ref="A5:Q5"/>
    <mergeCell ref="B7:Q7"/>
    <mergeCell ref="B8:Q8"/>
    <mergeCell ref="B9:Q9"/>
    <mergeCell ref="B10:Q10"/>
    <mergeCell ref="A73:Q73"/>
    <mergeCell ref="A74:Q74"/>
    <mergeCell ref="A75:Q75"/>
    <mergeCell ref="A76:Q76"/>
    <mergeCell ref="A58:E58"/>
    <mergeCell ref="A59:E59"/>
    <mergeCell ref="A68:P68"/>
    <mergeCell ref="A71:Q71"/>
    <mergeCell ref="A29:E29"/>
    <mergeCell ref="B30:O30"/>
  </mergeCells>
  <conditionalFormatting sqref="H17:H28 H31:H40">
    <cfRule type="cellIs" dxfId="1" priority="2" stopIfTrue="1" operator="greaterThan">
      <formula>$G17</formula>
    </cfRule>
  </conditionalFormatting>
  <conditionalFormatting sqref="H45:H47">
    <cfRule type="cellIs" dxfId="0" priority="1" stopIfTrue="1" operator="greaterThan">
      <formula>$G45</formula>
    </cfRule>
  </conditionalFormatting>
  <dataValidations xWindow="36" yWindow="746" count="23">
    <dataValidation type="custom" allowBlank="1" showInputMessage="1" showErrorMessage="1" sqref="R27">
      <formula1>SUM(#REF!)</formula1>
    </dataValidation>
    <dataValidation allowBlank="1" showInputMessage="1" showErrorMessage="1" prompt="vložte príslušné % vlastných zdrojov prijímateľa podľa bodu 1.4 Výzvy" sqref="N11"/>
    <dataValidation allowBlank="1" showInputMessage="1" showErrorMessage="1" prompt="Bunka je prednastavená na 20% DPH. Ak sa uplatňuje iná sadzba DPH, zmeňte vzorec." sqref="G19:G28"/>
    <dataValidation allowBlank="1" showInputMessage="1" showErrorMessage="1" prompt="Interné riadenie projektu je možné vykonávať výlučne prostredníctvom jednej pracovnej pozície uvedenej v tabuľke 2 Príručky k OV OPII. Viac informácií  k podmienkam oprávnenosti osobných výdavkov je uvedených v kapitole  4.9.1  Príručky k OV OPII." sqref="A50"/>
    <dataValidation allowBlank="1" showInputMessage="1" showErrorMessage="1" prompt="Všetky riadky označené modrým písmom slúžia ako príklad vyplnenia rozpočtu projektu. V ŽoNFP ich odstráňte a vypĺňajte len riadky označené čiernym písmom." sqref="A17"/>
    <dataValidation allowBlank="1" showInputMessage="1" showErrorMessage="1" prompt="Bunka je prednastavená na 20% DPH. Ak sa upaltňuje iná sadzba DPH, zmeňte vzorec." sqref="G45:G47 G31:G40"/>
    <dataValidation type="list" allowBlank="1" showInputMessage="1" showErrorMessage="1" prompt="Z roletového menu vyberte príslušný spôsob stanovenia výšky výdavku. V prípade potreby špecifikujte spôsob stanovenia výšky výdavku v poli &quot;Vecný popis výdavku&quot;. Vybrané výdavky povinne špecifikujte v príslušných priložených samostatných zošitoch. " sqref="P41">
      <formula1>$F$3:$F$8</formula1>
    </dataValidation>
    <dataValidation allowBlank="1" showInputMessage="1" showErrorMessage="1" prompt="vložte príslušné % zdroja ŠR podľa bodu 1.4 Výzvy" sqref="I11"/>
    <dataValidation allowBlank="1" showInputMessage="1" showErrorMessage="1" prompt="vložte príslušné % zdroja EÚ podľa bodu 1.4 Výzvy" sqref="G11"/>
    <dataValidation allowBlank="1" showInputMessage="1" showErrorMessage="1" prompt="vložte príslušné % NFP podľa bodu 1.4 Výzvy (súčet EU+ŠR)" sqref="E11"/>
    <dataValidation allowBlank="1" showInputMessage="1" showErrorMessage="1" prompt="Uvádzajte matematicky zaokrúhlené na dve desatinné miesta." sqref="G54:G56"/>
    <dataValidation allowBlank="1" showInputMessage="1" showErrorMessage="1" prompt="Interné riadenie projektu je pre možné vykonávať výlučne prostredníctvom jednej pracovnej pozície uvedenej v tabuľke 2 Príručky k OV OPII. Viac informácií  k podmienkam oprávnenosti osobných výdavkov je uvedených v kapitole  4.9.1  Príručky k OV OPII." sqref="C52:C53"/>
    <dataValidation allowBlank="1" showInputMessage="1" showErrorMessage="1" prompt="Žiadateľ je povinný pri zostavovaní rozpočtu projektu dodržať  limity oprávnenosti výdavkov uvedené v Prílohe č. 1 k Príručke k oprávnenosti výdavkov OPII. Výdavky nad rámec stanovených limitov budú posúdené ako neoprávnené.  " sqref="A43:O43 B16:O16 B8:Q8"/>
    <dataValidation allowBlank="1" showInputMessage="1" showErrorMessage="1" prompt="Suma nesmie byť vyššia ako &quot;Cena celkom s DPH&quot;_x000a_Uviesť matematicky zaokrúhlené na dve desatinné miesta." sqref="H45:H47 H19:H28 H31:H40"/>
    <dataValidation allowBlank="1" showInputMessage="1" showErrorMessage="1" prompt="Vložte príslušné % miery finančnej medzery matematicky zaokrúhlené na dve desatinné miesta. " sqref="B11"/>
    <dataValidation allowBlank="1" showInputMessage="1" showErrorMessage="1" prompt="Musí byť v súlade s finančnými a percentuálnymi limtmi uvedenými v Príručke OPII k oprávnenosti výdavkov" sqref="P51 Q14 Q50"/>
    <dataValidation allowBlank="1" showInputMessage="1" showErrorMessage="1" prompt="Stručne špecifikujte jednotlivé výdavky z hľadiska ich predmetu, resp. rozsahu. To znamená, že v prípade, ak výdavok pozostáva z viacerých položiek, je potrebné v rámci vecného popisu výdavku  výdavok bližšie špecifikovať.  " sqref="P45:P47 P31:P40 P17:P28"/>
    <dataValidation operator="lessThanOrEqual" allowBlank="1" showInputMessage="1" showErrorMessage="1" error="Prekročili ste finančný limit pre 1 kus plagátu - max. suma za 1 kus plagátu je 30 EUR" sqref="E47"/>
    <dataValidation operator="lessThanOrEqual" allowBlank="1" showInputMessage="1" showErrorMessage="1" error="Prekročili ste finančný limit pre 1 kus stálej tabule - max. suma za 1 kus stálej tabule je 500 EUR." sqref="E46"/>
    <dataValidation operator="lessThanOrEqual" allowBlank="1" showInputMessage="1" showErrorMessage="1" errorTitle="Upozornenie" error="Prekročili ste stanovený finančný limit - max. suma pre jeden dočasný pútač je 920 €" promptTitle="Limit" sqref="E45"/>
    <dataValidation type="custom" allowBlank="1" showInputMessage="1" showErrorMessage="1" sqref="R24">
      <formula1>SUM(R23:R23)</formula1>
    </dataValidation>
    <dataValidation type="custom" allowBlank="1" showInputMessage="1" showErrorMessage="1" sqref="R26">
      <formula1>SUM(R24:R24)</formula1>
    </dataValidation>
    <dataValidation type="custom" allowBlank="1" showInputMessage="1" showErrorMessage="1" sqref="R25">
      <formula1>SUM(#REF!)</formula1>
    </dataValidation>
  </dataValidations>
  <pageMargins left="0.7" right="0.7" top="0.75" bottom="0.75" header="0.3" footer="0.3"/>
  <pageSetup paperSize="9" scale="44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36" yWindow="746" count="11">
        <x14:dataValidation type="list" allowBlank="1" showInputMessage="1" showErrorMessage="1">
          <x14:formula1>
            <xm:f>[1]Zdroj!#REF!</xm:f>
          </x14:formula1>
          <xm:sqref>B7:Q7</xm:sqref>
        </x14:dataValidation>
        <x14:dataValidation type="list" allowBlank="1" showInputMessage="1" showErrorMessage="1">
          <x14:formula1>
            <xm:f>Zdroj!$G$3:$G$4</xm:f>
          </x14:formula1>
          <xm:sqref>P11</xm:sqref>
        </x14:dataValidation>
        <x14:dataValidation type="list" allowBlank="1" showInputMessage="1" showErrorMessage="1">
          <x14:formula1>
            <xm:f>Zdroj!$B$3:$B$5</xm:f>
          </x14:formula1>
          <xm:sqref>B9:Q9</xm:sqref>
        </x14:dataValidation>
        <x14:dataValidation type="list" allowBlank="1" showInputMessage="1" showErrorMessage="1">
          <x14:formula1>
            <xm:f>Zdroj!$C$3:$C$13</xm:f>
          </x14:formula1>
          <xm:sqref>B10:Q10</xm:sqref>
        </x14:dataValidation>
        <x14:dataValidation type="list" allowBlank="1" showErrorMessage="1" prompt="_x000a_">
          <x14:formula1>
            <xm:f>Zdroj!$D$3:$D$15</xm:f>
          </x14:formula1>
          <xm:sqref>B17:B28 B31:B40</xm:sqref>
        </x14:dataValidation>
        <x14:dataValidation type="list" allowBlank="1" showInputMessage="1" showErrorMessage="1">
          <x14:formula1>
            <xm:f>Zdroj!$H$3:$H$5</xm:f>
          </x14:formula1>
          <xm:sqref>B45:B47</xm:sqref>
        </x14:dataValidation>
        <x14:dataValidation type="list" allowBlank="1" showInputMessage="1" showErrorMessage="1">
          <x14:formula1>
            <xm:f>Zdroj!$F$3:$F$6</xm:f>
          </x14:formula1>
          <xm:sqref>B52:B56</xm:sqref>
        </x14:dataValidation>
        <x14:dataValidation type="list" allowBlank="1" showInputMessage="1" showErrorMessage="1" prompt="Z roletového menu vyberte príslušný spôsob stanovenia výšky výdavku. ">
          <x14:formula1>
            <xm:f>Zdroj!$J$3</xm:f>
          </x14:formula1>
          <xm:sqref>Q52:Q56</xm:sqref>
        </x14:dataValidation>
        <x14:dataValidation type="list" allowBlank="1" showInputMessage="1" showErrorMessage="1" prompt="Z roletového menu vyberte príslušný spôsob stanovenia výšky výdavku. V prípade potreby špecifikujte spôsob stanovenia výšky výdavku v poli &quot;Vecný popis výdavku&quot;. Vybrané výdavky povinne špecifikujte v príslušných priložených samostatných zošitoch.  ">
          <x14:formula1>
            <xm:f>Zdroj!$E$3:$E$9</xm:f>
          </x14:formula1>
          <xm:sqref>Q17:Q28</xm:sqref>
        </x14:dataValidation>
        <x14:dataValidation type="list" allowBlank="1" showInputMessage="1" showErrorMessage="1" prompt="Z roletového menu vyberte príslušný spôsob stanovenia výšky výdavku. V prípade potreby špecifikujte spôsob stanovenia výšky výdavku v poli &quot;Vecný popis výdavku&quot;. Vybrané výdavky povinne špecifikujte v príslušných priložených samostatných zošitoch.  ">
          <x14:formula1>
            <xm:f>Zdroj!$E$3:$E$9</xm:f>
          </x14:formula1>
          <xm:sqref>Q31:Q40</xm:sqref>
        </x14:dataValidation>
        <x14:dataValidation type="list" allowBlank="1" showInputMessage="1" showErrorMessage="1" prompt="Z roletového menu vyberte príslušný spôsob stanovenia výšky výdavku. V prípade potreby špecifikujte spôsob stanovenia výšky výdavku v poli &quot;Vecný popis výdavku&quot;. Vybrané výdavky povinne špecifikujte v príslušných priložených samostatných zošitoch.  ">
          <x14:formula1>
            <xm:f>Zdroj!$E$3:$E$9</xm:f>
          </x14:formula1>
          <xm:sqref>Q45:Q47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7"/>
  <sheetViews>
    <sheetView zoomScaleNormal="100" workbookViewId="0">
      <selection activeCell="C2" sqref="C2:I2"/>
    </sheetView>
  </sheetViews>
  <sheetFormatPr defaultColWidth="0" defaultRowHeight="15" x14ac:dyDescent="0.25"/>
  <cols>
    <col min="1" max="1" width="7.140625" style="117" customWidth="1"/>
    <col min="2" max="2" width="17.5703125" style="117" customWidth="1"/>
    <col min="3" max="3" width="16.140625" style="117" customWidth="1"/>
    <col min="4" max="4" width="8.85546875" style="118" bestFit="1" customWidth="1"/>
    <col min="5" max="5" width="12.7109375" style="119" customWidth="1"/>
    <col min="6" max="9" width="15.7109375" style="120" customWidth="1"/>
    <col min="10" max="10" width="12.7109375" style="119" customWidth="1"/>
    <col min="11" max="11" width="12.7109375" style="121" customWidth="1"/>
    <col min="12" max="12" width="12.7109375" style="119" customWidth="1"/>
    <col min="13" max="13" width="6.42578125" style="122" customWidth="1"/>
    <col min="14" max="14" width="9.140625" customWidth="1"/>
    <col min="15" max="21" width="10.140625" customWidth="1"/>
    <col min="22" max="254" width="9.140625" customWidth="1"/>
    <col min="255" max="255" width="9.5703125" customWidth="1"/>
    <col min="256" max="258" width="11.5703125" customWidth="1"/>
    <col min="259" max="259" width="12.140625" bestFit="1" customWidth="1"/>
    <col min="260" max="260" width="8.85546875" bestFit="1" customWidth="1"/>
    <col min="261" max="261" width="12.7109375" customWidth="1"/>
    <col min="262" max="263" width="17.85546875" customWidth="1"/>
    <col min="264" max="264" width="13.85546875" customWidth="1"/>
    <col min="265" max="265" width="12.7109375" customWidth="1"/>
    <col min="266" max="277" width="0" hidden="1" customWidth="1"/>
    <col min="511" max="511" width="9.5703125" customWidth="1"/>
    <col min="512" max="514" width="11.5703125" customWidth="1"/>
    <col min="515" max="515" width="12.140625" bestFit="1" customWidth="1"/>
    <col min="516" max="516" width="8.85546875" bestFit="1" customWidth="1"/>
    <col min="517" max="517" width="12.7109375" customWidth="1"/>
    <col min="518" max="519" width="17.85546875" customWidth="1"/>
    <col min="520" max="520" width="13.85546875" customWidth="1"/>
    <col min="521" max="521" width="12.7109375" customWidth="1"/>
    <col min="522" max="533" width="0" hidden="1" customWidth="1"/>
    <col min="767" max="767" width="9.5703125" customWidth="1"/>
    <col min="768" max="770" width="11.5703125" customWidth="1"/>
    <col min="771" max="771" width="12.140625" bestFit="1" customWidth="1"/>
    <col min="772" max="772" width="8.85546875" bestFit="1" customWidth="1"/>
    <col min="773" max="773" width="12.7109375" customWidth="1"/>
    <col min="774" max="775" width="17.85546875" customWidth="1"/>
    <col min="776" max="776" width="13.85546875" customWidth="1"/>
    <col min="777" max="777" width="12.7109375" customWidth="1"/>
    <col min="778" max="789" width="0" hidden="1" customWidth="1"/>
    <col min="1023" max="1023" width="9.5703125" customWidth="1"/>
    <col min="1024" max="1026" width="11.5703125" customWidth="1"/>
    <col min="1027" max="1027" width="12.140625" bestFit="1" customWidth="1"/>
    <col min="1028" max="1028" width="8.85546875" bestFit="1" customWidth="1"/>
    <col min="1029" max="1029" width="12.7109375" customWidth="1"/>
    <col min="1030" max="1031" width="17.85546875" customWidth="1"/>
    <col min="1032" max="1032" width="13.85546875" customWidth="1"/>
    <col min="1033" max="1033" width="12.7109375" customWidth="1"/>
    <col min="1034" max="1045" width="0" hidden="1" customWidth="1"/>
    <col min="1279" max="1279" width="9.5703125" customWidth="1"/>
    <col min="1280" max="1282" width="11.5703125" customWidth="1"/>
    <col min="1283" max="1283" width="12.140625" bestFit="1" customWidth="1"/>
    <col min="1284" max="1284" width="8.85546875" bestFit="1" customWidth="1"/>
    <col min="1285" max="1285" width="12.7109375" customWidth="1"/>
    <col min="1286" max="1287" width="17.85546875" customWidth="1"/>
    <col min="1288" max="1288" width="13.85546875" customWidth="1"/>
    <col min="1289" max="1289" width="12.7109375" customWidth="1"/>
    <col min="1290" max="1301" width="0" hidden="1" customWidth="1"/>
    <col min="1535" max="1535" width="9.5703125" customWidth="1"/>
    <col min="1536" max="1538" width="11.5703125" customWidth="1"/>
    <col min="1539" max="1539" width="12.140625" bestFit="1" customWidth="1"/>
    <col min="1540" max="1540" width="8.85546875" bestFit="1" customWidth="1"/>
    <col min="1541" max="1541" width="12.7109375" customWidth="1"/>
    <col min="1542" max="1543" width="17.85546875" customWidth="1"/>
    <col min="1544" max="1544" width="13.85546875" customWidth="1"/>
    <col min="1545" max="1545" width="12.7109375" customWidth="1"/>
    <col min="1546" max="1557" width="0" hidden="1" customWidth="1"/>
    <col min="1791" max="1791" width="9.5703125" customWidth="1"/>
    <col min="1792" max="1794" width="11.5703125" customWidth="1"/>
    <col min="1795" max="1795" width="12.140625" bestFit="1" customWidth="1"/>
    <col min="1796" max="1796" width="8.85546875" bestFit="1" customWidth="1"/>
    <col min="1797" max="1797" width="12.7109375" customWidth="1"/>
    <col min="1798" max="1799" width="17.85546875" customWidth="1"/>
    <col min="1800" max="1800" width="13.85546875" customWidth="1"/>
    <col min="1801" max="1801" width="12.7109375" customWidth="1"/>
    <col min="1802" max="1813" width="0" hidden="1" customWidth="1"/>
    <col min="2047" max="2047" width="9.5703125" customWidth="1"/>
    <col min="2048" max="2050" width="11.5703125" customWidth="1"/>
    <col min="2051" max="2051" width="12.140625" bestFit="1" customWidth="1"/>
    <col min="2052" max="2052" width="8.85546875" bestFit="1" customWidth="1"/>
    <col min="2053" max="2053" width="12.7109375" customWidth="1"/>
    <col min="2054" max="2055" width="17.85546875" customWidth="1"/>
    <col min="2056" max="2056" width="13.85546875" customWidth="1"/>
    <col min="2057" max="2057" width="12.7109375" customWidth="1"/>
    <col min="2058" max="2069" width="0" hidden="1" customWidth="1"/>
    <col min="2303" max="2303" width="9.5703125" customWidth="1"/>
    <col min="2304" max="2306" width="11.5703125" customWidth="1"/>
    <col min="2307" max="2307" width="12.140625" bestFit="1" customWidth="1"/>
    <col min="2308" max="2308" width="8.85546875" bestFit="1" customWidth="1"/>
    <col min="2309" max="2309" width="12.7109375" customWidth="1"/>
    <col min="2310" max="2311" width="17.85546875" customWidth="1"/>
    <col min="2312" max="2312" width="13.85546875" customWidth="1"/>
    <col min="2313" max="2313" width="12.7109375" customWidth="1"/>
    <col min="2314" max="2325" width="0" hidden="1" customWidth="1"/>
    <col min="2559" max="2559" width="9.5703125" customWidth="1"/>
    <col min="2560" max="2562" width="11.5703125" customWidth="1"/>
    <col min="2563" max="2563" width="12.140625" bestFit="1" customWidth="1"/>
    <col min="2564" max="2564" width="8.85546875" bestFit="1" customWidth="1"/>
    <col min="2565" max="2565" width="12.7109375" customWidth="1"/>
    <col min="2566" max="2567" width="17.85546875" customWidth="1"/>
    <col min="2568" max="2568" width="13.85546875" customWidth="1"/>
    <col min="2569" max="2569" width="12.7109375" customWidth="1"/>
    <col min="2570" max="2581" width="0" hidden="1" customWidth="1"/>
    <col min="2815" max="2815" width="9.5703125" customWidth="1"/>
    <col min="2816" max="2818" width="11.5703125" customWidth="1"/>
    <col min="2819" max="2819" width="12.140625" bestFit="1" customWidth="1"/>
    <col min="2820" max="2820" width="8.85546875" bestFit="1" customWidth="1"/>
    <col min="2821" max="2821" width="12.7109375" customWidth="1"/>
    <col min="2822" max="2823" width="17.85546875" customWidth="1"/>
    <col min="2824" max="2824" width="13.85546875" customWidth="1"/>
    <col min="2825" max="2825" width="12.7109375" customWidth="1"/>
    <col min="2826" max="2837" width="0" hidden="1" customWidth="1"/>
    <col min="3071" max="3071" width="9.5703125" customWidth="1"/>
    <col min="3072" max="3074" width="11.5703125" customWidth="1"/>
    <col min="3075" max="3075" width="12.140625" bestFit="1" customWidth="1"/>
    <col min="3076" max="3076" width="8.85546875" bestFit="1" customWidth="1"/>
    <col min="3077" max="3077" width="12.7109375" customWidth="1"/>
    <col min="3078" max="3079" width="17.85546875" customWidth="1"/>
    <col min="3080" max="3080" width="13.85546875" customWidth="1"/>
    <col min="3081" max="3081" width="12.7109375" customWidth="1"/>
    <col min="3082" max="3093" width="0" hidden="1" customWidth="1"/>
    <col min="3327" max="3327" width="9.5703125" customWidth="1"/>
    <col min="3328" max="3330" width="11.5703125" customWidth="1"/>
    <col min="3331" max="3331" width="12.140625" bestFit="1" customWidth="1"/>
    <col min="3332" max="3332" width="8.85546875" bestFit="1" customWidth="1"/>
    <col min="3333" max="3333" width="12.7109375" customWidth="1"/>
    <col min="3334" max="3335" width="17.85546875" customWidth="1"/>
    <col min="3336" max="3336" width="13.85546875" customWidth="1"/>
    <col min="3337" max="3337" width="12.7109375" customWidth="1"/>
    <col min="3338" max="3349" width="0" hidden="1" customWidth="1"/>
    <col min="3583" max="3583" width="9.5703125" customWidth="1"/>
    <col min="3584" max="3586" width="11.5703125" customWidth="1"/>
    <col min="3587" max="3587" width="12.140625" bestFit="1" customWidth="1"/>
    <col min="3588" max="3588" width="8.85546875" bestFit="1" customWidth="1"/>
    <col min="3589" max="3589" width="12.7109375" customWidth="1"/>
    <col min="3590" max="3591" width="17.85546875" customWidth="1"/>
    <col min="3592" max="3592" width="13.85546875" customWidth="1"/>
    <col min="3593" max="3593" width="12.7109375" customWidth="1"/>
    <col min="3594" max="3605" width="0" hidden="1" customWidth="1"/>
    <col min="3839" max="3839" width="9.5703125" customWidth="1"/>
    <col min="3840" max="3842" width="11.5703125" customWidth="1"/>
    <col min="3843" max="3843" width="12.140625" bestFit="1" customWidth="1"/>
    <col min="3844" max="3844" width="8.85546875" bestFit="1" customWidth="1"/>
    <col min="3845" max="3845" width="12.7109375" customWidth="1"/>
    <col min="3846" max="3847" width="17.85546875" customWidth="1"/>
    <col min="3848" max="3848" width="13.85546875" customWidth="1"/>
    <col min="3849" max="3849" width="12.7109375" customWidth="1"/>
    <col min="3850" max="3861" width="0" hidden="1" customWidth="1"/>
    <col min="4095" max="4095" width="9.5703125" customWidth="1"/>
    <col min="4096" max="4098" width="11.5703125" customWidth="1"/>
    <col min="4099" max="4099" width="12.140625" bestFit="1" customWidth="1"/>
    <col min="4100" max="4100" width="8.85546875" bestFit="1" customWidth="1"/>
    <col min="4101" max="4101" width="12.7109375" customWidth="1"/>
    <col min="4102" max="4103" width="17.85546875" customWidth="1"/>
    <col min="4104" max="4104" width="13.85546875" customWidth="1"/>
    <col min="4105" max="4105" width="12.7109375" customWidth="1"/>
    <col min="4106" max="4117" width="0" hidden="1" customWidth="1"/>
    <col min="4351" max="4351" width="9.5703125" customWidth="1"/>
    <col min="4352" max="4354" width="11.5703125" customWidth="1"/>
    <col min="4355" max="4355" width="12.140625" bestFit="1" customWidth="1"/>
    <col min="4356" max="4356" width="8.85546875" bestFit="1" customWidth="1"/>
    <col min="4357" max="4357" width="12.7109375" customWidth="1"/>
    <col min="4358" max="4359" width="17.85546875" customWidth="1"/>
    <col min="4360" max="4360" width="13.85546875" customWidth="1"/>
    <col min="4361" max="4361" width="12.7109375" customWidth="1"/>
    <col min="4362" max="4373" width="0" hidden="1" customWidth="1"/>
    <col min="4607" max="4607" width="9.5703125" customWidth="1"/>
    <col min="4608" max="4610" width="11.5703125" customWidth="1"/>
    <col min="4611" max="4611" width="12.140625" bestFit="1" customWidth="1"/>
    <col min="4612" max="4612" width="8.85546875" bestFit="1" customWidth="1"/>
    <col min="4613" max="4613" width="12.7109375" customWidth="1"/>
    <col min="4614" max="4615" width="17.85546875" customWidth="1"/>
    <col min="4616" max="4616" width="13.85546875" customWidth="1"/>
    <col min="4617" max="4617" width="12.7109375" customWidth="1"/>
    <col min="4618" max="4629" width="0" hidden="1" customWidth="1"/>
    <col min="4863" max="4863" width="9.5703125" customWidth="1"/>
    <col min="4864" max="4866" width="11.5703125" customWidth="1"/>
    <col min="4867" max="4867" width="12.140625" bestFit="1" customWidth="1"/>
    <col min="4868" max="4868" width="8.85546875" bestFit="1" customWidth="1"/>
    <col min="4869" max="4869" width="12.7109375" customWidth="1"/>
    <col min="4870" max="4871" width="17.85546875" customWidth="1"/>
    <col min="4872" max="4872" width="13.85546875" customWidth="1"/>
    <col min="4873" max="4873" width="12.7109375" customWidth="1"/>
    <col min="4874" max="4885" width="0" hidden="1" customWidth="1"/>
    <col min="5119" max="5119" width="9.5703125" customWidth="1"/>
    <col min="5120" max="5122" width="11.5703125" customWidth="1"/>
    <col min="5123" max="5123" width="12.140625" bestFit="1" customWidth="1"/>
    <col min="5124" max="5124" width="8.85546875" bestFit="1" customWidth="1"/>
    <col min="5125" max="5125" width="12.7109375" customWidth="1"/>
    <col min="5126" max="5127" width="17.85546875" customWidth="1"/>
    <col min="5128" max="5128" width="13.85546875" customWidth="1"/>
    <col min="5129" max="5129" width="12.7109375" customWidth="1"/>
    <col min="5130" max="5141" width="0" hidden="1" customWidth="1"/>
    <col min="5375" max="5375" width="9.5703125" customWidth="1"/>
    <col min="5376" max="5378" width="11.5703125" customWidth="1"/>
    <col min="5379" max="5379" width="12.140625" bestFit="1" customWidth="1"/>
    <col min="5380" max="5380" width="8.85546875" bestFit="1" customWidth="1"/>
    <col min="5381" max="5381" width="12.7109375" customWidth="1"/>
    <col min="5382" max="5383" width="17.85546875" customWidth="1"/>
    <col min="5384" max="5384" width="13.85546875" customWidth="1"/>
    <col min="5385" max="5385" width="12.7109375" customWidth="1"/>
    <col min="5386" max="5397" width="0" hidden="1" customWidth="1"/>
    <col min="5631" max="5631" width="9.5703125" customWidth="1"/>
    <col min="5632" max="5634" width="11.5703125" customWidth="1"/>
    <col min="5635" max="5635" width="12.140625" bestFit="1" customWidth="1"/>
    <col min="5636" max="5636" width="8.85546875" bestFit="1" customWidth="1"/>
    <col min="5637" max="5637" width="12.7109375" customWidth="1"/>
    <col min="5638" max="5639" width="17.85546875" customWidth="1"/>
    <col min="5640" max="5640" width="13.85546875" customWidth="1"/>
    <col min="5641" max="5641" width="12.7109375" customWidth="1"/>
    <col min="5642" max="5653" width="0" hidden="1" customWidth="1"/>
    <col min="5887" max="5887" width="9.5703125" customWidth="1"/>
    <col min="5888" max="5890" width="11.5703125" customWidth="1"/>
    <col min="5891" max="5891" width="12.140625" bestFit="1" customWidth="1"/>
    <col min="5892" max="5892" width="8.85546875" bestFit="1" customWidth="1"/>
    <col min="5893" max="5893" width="12.7109375" customWidth="1"/>
    <col min="5894" max="5895" width="17.85546875" customWidth="1"/>
    <col min="5896" max="5896" width="13.85546875" customWidth="1"/>
    <col min="5897" max="5897" width="12.7109375" customWidth="1"/>
    <col min="5898" max="5909" width="0" hidden="1" customWidth="1"/>
    <col min="6143" max="6143" width="9.5703125" customWidth="1"/>
    <col min="6144" max="6146" width="11.5703125" customWidth="1"/>
    <col min="6147" max="6147" width="12.140625" bestFit="1" customWidth="1"/>
    <col min="6148" max="6148" width="8.85546875" bestFit="1" customWidth="1"/>
    <col min="6149" max="6149" width="12.7109375" customWidth="1"/>
    <col min="6150" max="6151" width="17.85546875" customWidth="1"/>
    <col min="6152" max="6152" width="13.85546875" customWidth="1"/>
    <col min="6153" max="6153" width="12.7109375" customWidth="1"/>
    <col min="6154" max="6165" width="0" hidden="1" customWidth="1"/>
    <col min="6399" max="6399" width="9.5703125" customWidth="1"/>
    <col min="6400" max="6402" width="11.5703125" customWidth="1"/>
    <col min="6403" max="6403" width="12.140625" bestFit="1" customWidth="1"/>
    <col min="6404" max="6404" width="8.85546875" bestFit="1" customWidth="1"/>
    <col min="6405" max="6405" width="12.7109375" customWidth="1"/>
    <col min="6406" max="6407" width="17.85546875" customWidth="1"/>
    <col min="6408" max="6408" width="13.85546875" customWidth="1"/>
    <col min="6409" max="6409" width="12.7109375" customWidth="1"/>
    <col min="6410" max="6421" width="0" hidden="1" customWidth="1"/>
    <col min="6655" max="6655" width="9.5703125" customWidth="1"/>
    <col min="6656" max="6658" width="11.5703125" customWidth="1"/>
    <col min="6659" max="6659" width="12.140625" bestFit="1" customWidth="1"/>
    <col min="6660" max="6660" width="8.85546875" bestFit="1" customWidth="1"/>
    <col min="6661" max="6661" width="12.7109375" customWidth="1"/>
    <col min="6662" max="6663" width="17.85546875" customWidth="1"/>
    <col min="6664" max="6664" width="13.85546875" customWidth="1"/>
    <col min="6665" max="6665" width="12.7109375" customWidth="1"/>
    <col min="6666" max="6677" width="0" hidden="1" customWidth="1"/>
    <col min="6911" max="6911" width="9.5703125" customWidth="1"/>
    <col min="6912" max="6914" width="11.5703125" customWidth="1"/>
    <col min="6915" max="6915" width="12.140625" bestFit="1" customWidth="1"/>
    <col min="6916" max="6916" width="8.85546875" bestFit="1" customWidth="1"/>
    <col min="6917" max="6917" width="12.7109375" customWidth="1"/>
    <col min="6918" max="6919" width="17.85546875" customWidth="1"/>
    <col min="6920" max="6920" width="13.85546875" customWidth="1"/>
    <col min="6921" max="6921" width="12.7109375" customWidth="1"/>
    <col min="6922" max="6933" width="0" hidden="1" customWidth="1"/>
    <col min="7167" max="7167" width="9.5703125" customWidth="1"/>
    <col min="7168" max="7170" width="11.5703125" customWidth="1"/>
    <col min="7171" max="7171" width="12.140625" bestFit="1" customWidth="1"/>
    <col min="7172" max="7172" width="8.85546875" bestFit="1" customWidth="1"/>
    <col min="7173" max="7173" width="12.7109375" customWidth="1"/>
    <col min="7174" max="7175" width="17.85546875" customWidth="1"/>
    <col min="7176" max="7176" width="13.85546875" customWidth="1"/>
    <col min="7177" max="7177" width="12.7109375" customWidth="1"/>
    <col min="7178" max="7189" width="0" hidden="1" customWidth="1"/>
    <col min="7423" max="7423" width="9.5703125" customWidth="1"/>
    <col min="7424" max="7426" width="11.5703125" customWidth="1"/>
    <col min="7427" max="7427" width="12.140625" bestFit="1" customWidth="1"/>
    <col min="7428" max="7428" width="8.85546875" bestFit="1" customWidth="1"/>
    <col min="7429" max="7429" width="12.7109375" customWidth="1"/>
    <col min="7430" max="7431" width="17.85546875" customWidth="1"/>
    <col min="7432" max="7432" width="13.85546875" customWidth="1"/>
    <col min="7433" max="7433" width="12.7109375" customWidth="1"/>
    <col min="7434" max="7445" width="0" hidden="1" customWidth="1"/>
    <col min="7679" max="7679" width="9.5703125" customWidth="1"/>
    <col min="7680" max="7682" width="11.5703125" customWidth="1"/>
    <col min="7683" max="7683" width="12.140625" bestFit="1" customWidth="1"/>
    <col min="7684" max="7684" width="8.85546875" bestFit="1" customWidth="1"/>
    <col min="7685" max="7685" width="12.7109375" customWidth="1"/>
    <col min="7686" max="7687" width="17.85546875" customWidth="1"/>
    <col min="7688" max="7688" width="13.85546875" customWidth="1"/>
    <col min="7689" max="7689" width="12.7109375" customWidth="1"/>
    <col min="7690" max="7701" width="0" hidden="1" customWidth="1"/>
    <col min="7935" max="7935" width="9.5703125" customWidth="1"/>
    <col min="7936" max="7938" width="11.5703125" customWidth="1"/>
    <col min="7939" max="7939" width="12.140625" bestFit="1" customWidth="1"/>
    <col min="7940" max="7940" width="8.85546875" bestFit="1" customWidth="1"/>
    <col min="7941" max="7941" width="12.7109375" customWidth="1"/>
    <col min="7942" max="7943" width="17.85546875" customWidth="1"/>
    <col min="7944" max="7944" width="13.85546875" customWidth="1"/>
    <col min="7945" max="7945" width="12.7109375" customWidth="1"/>
    <col min="7946" max="7957" width="0" hidden="1" customWidth="1"/>
    <col min="8191" max="8191" width="9.5703125" customWidth="1"/>
    <col min="8192" max="8194" width="11.5703125" customWidth="1"/>
    <col min="8195" max="8195" width="12.140625" bestFit="1" customWidth="1"/>
    <col min="8196" max="8196" width="8.85546875" bestFit="1" customWidth="1"/>
    <col min="8197" max="8197" width="12.7109375" customWidth="1"/>
    <col min="8198" max="8199" width="17.85546875" customWidth="1"/>
    <col min="8200" max="8200" width="13.85546875" customWidth="1"/>
    <col min="8201" max="8201" width="12.7109375" customWidth="1"/>
    <col min="8202" max="8213" width="0" hidden="1" customWidth="1"/>
    <col min="8447" max="8447" width="9.5703125" customWidth="1"/>
    <col min="8448" max="8450" width="11.5703125" customWidth="1"/>
    <col min="8451" max="8451" width="12.140625" bestFit="1" customWidth="1"/>
    <col min="8452" max="8452" width="8.85546875" bestFit="1" customWidth="1"/>
    <col min="8453" max="8453" width="12.7109375" customWidth="1"/>
    <col min="8454" max="8455" width="17.85546875" customWidth="1"/>
    <col min="8456" max="8456" width="13.85546875" customWidth="1"/>
    <col min="8457" max="8457" width="12.7109375" customWidth="1"/>
    <col min="8458" max="8469" width="0" hidden="1" customWidth="1"/>
    <col min="8703" max="8703" width="9.5703125" customWidth="1"/>
    <col min="8704" max="8706" width="11.5703125" customWidth="1"/>
    <col min="8707" max="8707" width="12.140625" bestFit="1" customWidth="1"/>
    <col min="8708" max="8708" width="8.85546875" bestFit="1" customWidth="1"/>
    <col min="8709" max="8709" width="12.7109375" customWidth="1"/>
    <col min="8710" max="8711" width="17.85546875" customWidth="1"/>
    <col min="8712" max="8712" width="13.85546875" customWidth="1"/>
    <col min="8713" max="8713" width="12.7109375" customWidth="1"/>
    <col min="8714" max="8725" width="0" hidden="1" customWidth="1"/>
    <col min="8959" max="8959" width="9.5703125" customWidth="1"/>
    <col min="8960" max="8962" width="11.5703125" customWidth="1"/>
    <col min="8963" max="8963" width="12.140625" bestFit="1" customWidth="1"/>
    <col min="8964" max="8964" width="8.85546875" bestFit="1" customWidth="1"/>
    <col min="8965" max="8965" width="12.7109375" customWidth="1"/>
    <col min="8966" max="8967" width="17.85546875" customWidth="1"/>
    <col min="8968" max="8968" width="13.85546875" customWidth="1"/>
    <col min="8969" max="8969" width="12.7109375" customWidth="1"/>
    <col min="8970" max="8981" width="0" hidden="1" customWidth="1"/>
    <col min="9215" max="9215" width="9.5703125" customWidth="1"/>
    <col min="9216" max="9218" width="11.5703125" customWidth="1"/>
    <col min="9219" max="9219" width="12.140625" bestFit="1" customWidth="1"/>
    <col min="9220" max="9220" width="8.85546875" bestFit="1" customWidth="1"/>
    <col min="9221" max="9221" width="12.7109375" customWidth="1"/>
    <col min="9222" max="9223" width="17.85546875" customWidth="1"/>
    <col min="9224" max="9224" width="13.85546875" customWidth="1"/>
    <col min="9225" max="9225" width="12.7109375" customWidth="1"/>
    <col min="9226" max="9237" width="0" hidden="1" customWidth="1"/>
    <col min="9471" max="9471" width="9.5703125" customWidth="1"/>
    <col min="9472" max="9474" width="11.5703125" customWidth="1"/>
    <col min="9475" max="9475" width="12.140625" bestFit="1" customWidth="1"/>
    <col min="9476" max="9476" width="8.85546875" bestFit="1" customWidth="1"/>
    <col min="9477" max="9477" width="12.7109375" customWidth="1"/>
    <col min="9478" max="9479" width="17.85546875" customWidth="1"/>
    <col min="9480" max="9480" width="13.85546875" customWidth="1"/>
    <col min="9481" max="9481" width="12.7109375" customWidth="1"/>
    <col min="9482" max="9493" width="0" hidden="1" customWidth="1"/>
    <col min="9727" max="9727" width="9.5703125" customWidth="1"/>
    <col min="9728" max="9730" width="11.5703125" customWidth="1"/>
    <col min="9731" max="9731" width="12.140625" bestFit="1" customWidth="1"/>
    <col min="9732" max="9732" width="8.85546875" bestFit="1" customWidth="1"/>
    <col min="9733" max="9733" width="12.7109375" customWidth="1"/>
    <col min="9734" max="9735" width="17.85546875" customWidth="1"/>
    <col min="9736" max="9736" width="13.85546875" customWidth="1"/>
    <col min="9737" max="9737" width="12.7109375" customWidth="1"/>
    <col min="9738" max="9749" width="0" hidden="1" customWidth="1"/>
    <col min="9983" max="9983" width="9.5703125" customWidth="1"/>
    <col min="9984" max="9986" width="11.5703125" customWidth="1"/>
    <col min="9987" max="9987" width="12.140625" bestFit="1" customWidth="1"/>
    <col min="9988" max="9988" width="8.85546875" bestFit="1" customWidth="1"/>
    <col min="9989" max="9989" width="12.7109375" customWidth="1"/>
    <col min="9990" max="9991" width="17.85546875" customWidth="1"/>
    <col min="9992" max="9992" width="13.85546875" customWidth="1"/>
    <col min="9993" max="9993" width="12.7109375" customWidth="1"/>
    <col min="9994" max="10005" width="0" hidden="1" customWidth="1"/>
    <col min="10239" max="10239" width="9.5703125" customWidth="1"/>
    <col min="10240" max="10242" width="11.5703125" customWidth="1"/>
    <col min="10243" max="10243" width="12.140625" bestFit="1" customWidth="1"/>
    <col min="10244" max="10244" width="8.85546875" bestFit="1" customWidth="1"/>
    <col min="10245" max="10245" width="12.7109375" customWidth="1"/>
    <col min="10246" max="10247" width="17.85546875" customWidth="1"/>
    <col min="10248" max="10248" width="13.85546875" customWidth="1"/>
    <col min="10249" max="10249" width="12.7109375" customWidth="1"/>
    <col min="10250" max="10261" width="0" hidden="1" customWidth="1"/>
    <col min="10495" max="10495" width="9.5703125" customWidth="1"/>
    <col min="10496" max="10498" width="11.5703125" customWidth="1"/>
    <col min="10499" max="10499" width="12.140625" bestFit="1" customWidth="1"/>
    <col min="10500" max="10500" width="8.85546875" bestFit="1" customWidth="1"/>
    <col min="10501" max="10501" width="12.7109375" customWidth="1"/>
    <col min="10502" max="10503" width="17.85546875" customWidth="1"/>
    <col min="10504" max="10504" width="13.85546875" customWidth="1"/>
    <col min="10505" max="10505" width="12.7109375" customWidth="1"/>
    <col min="10506" max="10517" width="0" hidden="1" customWidth="1"/>
    <col min="10751" max="10751" width="9.5703125" customWidth="1"/>
    <col min="10752" max="10754" width="11.5703125" customWidth="1"/>
    <col min="10755" max="10755" width="12.140625" bestFit="1" customWidth="1"/>
    <col min="10756" max="10756" width="8.85546875" bestFit="1" customWidth="1"/>
    <col min="10757" max="10757" width="12.7109375" customWidth="1"/>
    <col min="10758" max="10759" width="17.85546875" customWidth="1"/>
    <col min="10760" max="10760" width="13.85546875" customWidth="1"/>
    <col min="10761" max="10761" width="12.7109375" customWidth="1"/>
    <col min="10762" max="10773" width="0" hidden="1" customWidth="1"/>
    <col min="11007" max="11007" width="9.5703125" customWidth="1"/>
    <col min="11008" max="11010" width="11.5703125" customWidth="1"/>
    <col min="11011" max="11011" width="12.140625" bestFit="1" customWidth="1"/>
    <col min="11012" max="11012" width="8.85546875" bestFit="1" customWidth="1"/>
    <col min="11013" max="11013" width="12.7109375" customWidth="1"/>
    <col min="11014" max="11015" width="17.85546875" customWidth="1"/>
    <col min="11016" max="11016" width="13.85546875" customWidth="1"/>
    <col min="11017" max="11017" width="12.7109375" customWidth="1"/>
    <col min="11018" max="11029" width="0" hidden="1" customWidth="1"/>
    <col min="11263" max="11263" width="9.5703125" customWidth="1"/>
    <col min="11264" max="11266" width="11.5703125" customWidth="1"/>
    <col min="11267" max="11267" width="12.140625" bestFit="1" customWidth="1"/>
    <col min="11268" max="11268" width="8.85546875" bestFit="1" customWidth="1"/>
    <col min="11269" max="11269" width="12.7109375" customWidth="1"/>
    <col min="11270" max="11271" width="17.85546875" customWidth="1"/>
    <col min="11272" max="11272" width="13.85546875" customWidth="1"/>
    <col min="11273" max="11273" width="12.7109375" customWidth="1"/>
    <col min="11274" max="11285" width="0" hidden="1" customWidth="1"/>
    <col min="11519" max="11519" width="9.5703125" customWidth="1"/>
    <col min="11520" max="11522" width="11.5703125" customWidth="1"/>
    <col min="11523" max="11523" width="12.140625" bestFit="1" customWidth="1"/>
    <col min="11524" max="11524" width="8.85546875" bestFit="1" customWidth="1"/>
    <col min="11525" max="11525" width="12.7109375" customWidth="1"/>
    <col min="11526" max="11527" width="17.85546875" customWidth="1"/>
    <col min="11528" max="11528" width="13.85546875" customWidth="1"/>
    <col min="11529" max="11529" width="12.7109375" customWidth="1"/>
    <col min="11530" max="11541" width="0" hidden="1" customWidth="1"/>
    <col min="11775" max="11775" width="9.5703125" customWidth="1"/>
    <col min="11776" max="11778" width="11.5703125" customWidth="1"/>
    <col min="11779" max="11779" width="12.140625" bestFit="1" customWidth="1"/>
    <col min="11780" max="11780" width="8.85546875" bestFit="1" customWidth="1"/>
    <col min="11781" max="11781" width="12.7109375" customWidth="1"/>
    <col min="11782" max="11783" width="17.85546875" customWidth="1"/>
    <col min="11784" max="11784" width="13.85546875" customWidth="1"/>
    <col min="11785" max="11785" width="12.7109375" customWidth="1"/>
    <col min="11786" max="11797" width="0" hidden="1" customWidth="1"/>
    <col min="12031" max="12031" width="9.5703125" customWidth="1"/>
    <col min="12032" max="12034" width="11.5703125" customWidth="1"/>
    <col min="12035" max="12035" width="12.140625" bestFit="1" customWidth="1"/>
    <col min="12036" max="12036" width="8.85546875" bestFit="1" customWidth="1"/>
    <col min="12037" max="12037" width="12.7109375" customWidth="1"/>
    <col min="12038" max="12039" width="17.85546875" customWidth="1"/>
    <col min="12040" max="12040" width="13.85546875" customWidth="1"/>
    <col min="12041" max="12041" width="12.7109375" customWidth="1"/>
    <col min="12042" max="12053" width="0" hidden="1" customWidth="1"/>
    <col min="12287" max="12287" width="9.5703125" customWidth="1"/>
    <col min="12288" max="12290" width="11.5703125" customWidth="1"/>
    <col min="12291" max="12291" width="12.140625" bestFit="1" customWidth="1"/>
    <col min="12292" max="12292" width="8.85546875" bestFit="1" customWidth="1"/>
    <col min="12293" max="12293" width="12.7109375" customWidth="1"/>
    <col min="12294" max="12295" width="17.85546875" customWidth="1"/>
    <col min="12296" max="12296" width="13.85546875" customWidth="1"/>
    <col min="12297" max="12297" width="12.7109375" customWidth="1"/>
    <col min="12298" max="12309" width="0" hidden="1" customWidth="1"/>
    <col min="12543" max="12543" width="9.5703125" customWidth="1"/>
    <col min="12544" max="12546" width="11.5703125" customWidth="1"/>
    <col min="12547" max="12547" width="12.140625" bestFit="1" customWidth="1"/>
    <col min="12548" max="12548" width="8.85546875" bestFit="1" customWidth="1"/>
    <col min="12549" max="12549" width="12.7109375" customWidth="1"/>
    <col min="12550" max="12551" width="17.85546875" customWidth="1"/>
    <col min="12552" max="12552" width="13.85546875" customWidth="1"/>
    <col min="12553" max="12553" width="12.7109375" customWidth="1"/>
    <col min="12554" max="12565" width="0" hidden="1" customWidth="1"/>
    <col min="12799" max="12799" width="9.5703125" customWidth="1"/>
    <col min="12800" max="12802" width="11.5703125" customWidth="1"/>
    <col min="12803" max="12803" width="12.140625" bestFit="1" customWidth="1"/>
    <col min="12804" max="12804" width="8.85546875" bestFit="1" customWidth="1"/>
    <col min="12805" max="12805" width="12.7109375" customWidth="1"/>
    <col min="12806" max="12807" width="17.85546875" customWidth="1"/>
    <col min="12808" max="12808" width="13.85546875" customWidth="1"/>
    <col min="12809" max="12809" width="12.7109375" customWidth="1"/>
    <col min="12810" max="12821" width="0" hidden="1" customWidth="1"/>
    <col min="13055" max="13055" width="9.5703125" customWidth="1"/>
    <col min="13056" max="13058" width="11.5703125" customWidth="1"/>
    <col min="13059" max="13059" width="12.140625" bestFit="1" customWidth="1"/>
    <col min="13060" max="13060" width="8.85546875" bestFit="1" customWidth="1"/>
    <col min="13061" max="13061" width="12.7109375" customWidth="1"/>
    <col min="13062" max="13063" width="17.85546875" customWidth="1"/>
    <col min="13064" max="13064" width="13.85546875" customWidth="1"/>
    <col min="13065" max="13065" width="12.7109375" customWidth="1"/>
    <col min="13066" max="13077" width="0" hidden="1" customWidth="1"/>
    <col min="13311" max="13311" width="9.5703125" customWidth="1"/>
    <col min="13312" max="13314" width="11.5703125" customWidth="1"/>
    <col min="13315" max="13315" width="12.140625" bestFit="1" customWidth="1"/>
    <col min="13316" max="13316" width="8.85546875" bestFit="1" customWidth="1"/>
    <col min="13317" max="13317" width="12.7109375" customWidth="1"/>
    <col min="13318" max="13319" width="17.85546875" customWidth="1"/>
    <col min="13320" max="13320" width="13.85546875" customWidth="1"/>
    <col min="13321" max="13321" width="12.7109375" customWidth="1"/>
    <col min="13322" max="13333" width="0" hidden="1" customWidth="1"/>
    <col min="13567" max="13567" width="9.5703125" customWidth="1"/>
    <col min="13568" max="13570" width="11.5703125" customWidth="1"/>
    <col min="13571" max="13571" width="12.140625" bestFit="1" customWidth="1"/>
    <col min="13572" max="13572" width="8.85546875" bestFit="1" customWidth="1"/>
    <col min="13573" max="13573" width="12.7109375" customWidth="1"/>
    <col min="13574" max="13575" width="17.85546875" customWidth="1"/>
    <col min="13576" max="13576" width="13.85546875" customWidth="1"/>
    <col min="13577" max="13577" width="12.7109375" customWidth="1"/>
    <col min="13578" max="13589" width="0" hidden="1" customWidth="1"/>
    <col min="13823" max="13823" width="9.5703125" customWidth="1"/>
    <col min="13824" max="13826" width="11.5703125" customWidth="1"/>
    <col min="13827" max="13827" width="12.140625" bestFit="1" customWidth="1"/>
    <col min="13828" max="13828" width="8.85546875" bestFit="1" customWidth="1"/>
    <col min="13829" max="13829" width="12.7109375" customWidth="1"/>
    <col min="13830" max="13831" width="17.85546875" customWidth="1"/>
    <col min="13832" max="13832" width="13.85546875" customWidth="1"/>
    <col min="13833" max="13833" width="12.7109375" customWidth="1"/>
    <col min="13834" max="13845" width="0" hidden="1" customWidth="1"/>
    <col min="14079" max="14079" width="9.5703125" customWidth="1"/>
    <col min="14080" max="14082" width="11.5703125" customWidth="1"/>
    <col min="14083" max="14083" width="12.140625" bestFit="1" customWidth="1"/>
    <col min="14084" max="14084" width="8.85546875" bestFit="1" customWidth="1"/>
    <col min="14085" max="14085" width="12.7109375" customWidth="1"/>
    <col min="14086" max="14087" width="17.85546875" customWidth="1"/>
    <col min="14088" max="14088" width="13.85546875" customWidth="1"/>
    <col min="14089" max="14089" width="12.7109375" customWidth="1"/>
    <col min="14090" max="14101" width="0" hidden="1" customWidth="1"/>
    <col min="14335" max="14335" width="9.5703125" customWidth="1"/>
    <col min="14336" max="14338" width="11.5703125" customWidth="1"/>
    <col min="14339" max="14339" width="12.140625" bestFit="1" customWidth="1"/>
    <col min="14340" max="14340" width="8.85546875" bestFit="1" customWidth="1"/>
    <col min="14341" max="14341" width="12.7109375" customWidth="1"/>
    <col min="14342" max="14343" width="17.85546875" customWidth="1"/>
    <col min="14344" max="14344" width="13.85546875" customWidth="1"/>
    <col min="14345" max="14345" width="12.7109375" customWidth="1"/>
    <col min="14346" max="14357" width="0" hidden="1" customWidth="1"/>
    <col min="14591" max="14591" width="9.5703125" customWidth="1"/>
    <col min="14592" max="14594" width="11.5703125" customWidth="1"/>
    <col min="14595" max="14595" width="12.140625" bestFit="1" customWidth="1"/>
    <col min="14596" max="14596" width="8.85546875" bestFit="1" customWidth="1"/>
    <col min="14597" max="14597" width="12.7109375" customWidth="1"/>
    <col min="14598" max="14599" width="17.85546875" customWidth="1"/>
    <col min="14600" max="14600" width="13.85546875" customWidth="1"/>
    <col min="14601" max="14601" width="12.7109375" customWidth="1"/>
    <col min="14602" max="14613" width="0" hidden="1" customWidth="1"/>
    <col min="14847" max="14847" width="9.5703125" customWidth="1"/>
    <col min="14848" max="14850" width="11.5703125" customWidth="1"/>
    <col min="14851" max="14851" width="12.140625" bestFit="1" customWidth="1"/>
    <col min="14852" max="14852" width="8.85546875" bestFit="1" customWidth="1"/>
    <col min="14853" max="14853" width="12.7109375" customWidth="1"/>
    <col min="14854" max="14855" width="17.85546875" customWidth="1"/>
    <col min="14856" max="14856" width="13.85546875" customWidth="1"/>
    <col min="14857" max="14857" width="12.7109375" customWidth="1"/>
    <col min="14858" max="14869" width="0" hidden="1" customWidth="1"/>
    <col min="15103" max="15103" width="9.5703125" customWidth="1"/>
    <col min="15104" max="15106" width="11.5703125" customWidth="1"/>
    <col min="15107" max="15107" width="12.140625" bestFit="1" customWidth="1"/>
    <col min="15108" max="15108" width="8.85546875" bestFit="1" customWidth="1"/>
    <col min="15109" max="15109" width="12.7109375" customWidth="1"/>
    <col min="15110" max="15111" width="17.85546875" customWidth="1"/>
    <col min="15112" max="15112" width="13.85546875" customWidth="1"/>
    <col min="15113" max="15113" width="12.7109375" customWidth="1"/>
    <col min="15114" max="15125" width="0" hidden="1" customWidth="1"/>
    <col min="15359" max="15359" width="9.5703125" customWidth="1"/>
    <col min="15360" max="15362" width="11.5703125" customWidth="1"/>
    <col min="15363" max="15363" width="12.140625" bestFit="1" customWidth="1"/>
    <col min="15364" max="15364" width="8.85546875" bestFit="1" customWidth="1"/>
    <col min="15365" max="15365" width="12.7109375" customWidth="1"/>
    <col min="15366" max="15367" width="17.85546875" customWidth="1"/>
    <col min="15368" max="15368" width="13.85546875" customWidth="1"/>
    <col min="15369" max="15369" width="12.7109375" customWidth="1"/>
    <col min="15370" max="15381" width="0" hidden="1" customWidth="1"/>
    <col min="15615" max="15615" width="9.5703125" customWidth="1"/>
    <col min="15616" max="15618" width="11.5703125" customWidth="1"/>
    <col min="15619" max="15619" width="12.140625" bestFit="1" customWidth="1"/>
    <col min="15620" max="15620" width="8.85546875" bestFit="1" customWidth="1"/>
    <col min="15621" max="15621" width="12.7109375" customWidth="1"/>
    <col min="15622" max="15623" width="17.85546875" customWidth="1"/>
    <col min="15624" max="15624" width="13.85546875" customWidth="1"/>
    <col min="15625" max="15625" width="12.7109375" customWidth="1"/>
    <col min="15626" max="15637" width="0" hidden="1" customWidth="1"/>
    <col min="15871" max="15871" width="9.5703125" customWidth="1"/>
    <col min="15872" max="15874" width="11.5703125" customWidth="1"/>
    <col min="15875" max="15875" width="12.140625" bestFit="1" customWidth="1"/>
    <col min="15876" max="15876" width="8.85546875" bestFit="1" customWidth="1"/>
    <col min="15877" max="15877" width="12.7109375" customWidth="1"/>
    <col min="15878" max="15879" width="17.85546875" customWidth="1"/>
    <col min="15880" max="15880" width="13.85546875" customWidth="1"/>
    <col min="15881" max="15881" width="12.7109375" customWidth="1"/>
    <col min="15882" max="15893" width="0" hidden="1" customWidth="1"/>
    <col min="16127" max="16127" width="9.5703125" customWidth="1"/>
    <col min="16128" max="16130" width="11.5703125" customWidth="1"/>
    <col min="16131" max="16131" width="12.140625" bestFit="1" customWidth="1"/>
    <col min="16132" max="16132" width="8.85546875" bestFit="1" customWidth="1"/>
    <col min="16133" max="16133" width="12.7109375" customWidth="1"/>
    <col min="16134" max="16135" width="17.85546875" customWidth="1"/>
    <col min="16136" max="16136" width="13.85546875" customWidth="1"/>
    <col min="16137" max="16137" width="12.7109375" customWidth="1"/>
    <col min="16138" max="16149" width="0" hidden="1" customWidth="1"/>
  </cols>
  <sheetData>
    <row r="1" spans="1:17" s="106" customFormat="1" ht="16.5" thickBot="1" x14ac:dyDescent="0.3">
      <c r="A1" s="505" t="s">
        <v>133</v>
      </c>
      <c r="B1" s="506"/>
      <c r="C1" s="506"/>
      <c r="D1" s="506"/>
      <c r="E1" s="506"/>
      <c r="F1" s="506"/>
      <c r="G1" s="506"/>
      <c r="H1" s="506"/>
      <c r="I1" s="506"/>
      <c r="J1" s="103"/>
      <c r="K1" s="104"/>
      <c r="L1" s="103"/>
      <c r="M1" s="105"/>
    </row>
    <row r="2" spans="1:17" s="106" customFormat="1" x14ac:dyDescent="0.25">
      <c r="A2" s="519" t="s">
        <v>134</v>
      </c>
      <c r="B2" s="520"/>
      <c r="C2" s="525"/>
      <c r="D2" s="525"/>
      <c r="E2" s="525"/>
      <c r="F2" s="525"/>
      <c r="G2" s="525"/>
      <c r="H2" s="525"/>
      <c r="I2" s="526"/>
      <c r="J2" s="103"/>
      <c r="K2" s="104"/>
      <c r="L2" s="103"/>
      <c r="M2" s="105"/>
    </row>
    <row r="3" spans="1:17" s="106" customFormat="1" x14ac:dyDescent="0.25">
      <c r="A3" s="521" t="s">
        <v>135</v>
      </c>
      <c r="B3" s="522"/>
      <c r="C3" s="527"/>
      <c r="D3" s="513"/>
      <c r="E3" s="513"/>
      <c r="F3" s="513"/>
      <c r="G3" s="513"/>
      <c r="H3" s="513"/>
      <c r="I3" s="515"/>
      <c r="J3" s="103"/>
      <c r="K3" s="104"/>
      <c r="L3" s="103"/>
      <c r="M3" s="105"/>
    </row>
    <row r="4" spans="1:17" s="106" customFormat="1" x14ac:dyDescent="0.25">
      <c r="A4" s="521" t="s">
        <v>18</v>
      </c>
      <c r="B4" s="522"/>
      <c r="C4" s="527"/>
      <c r="D4" s="513"/>
      <c r="E4" s="513"/>
      <c r="F4" s="513"/>
      <c r="G4" s="513"/>
      <c r="H4" s="513"/>
      <c r="I4" s="515"/>
      <c r="J4" s="103"/>
      <c r="K4" s="104"/>
      <c r="L4" s="103"/>
      <c r="M4" s="105"/>
    </row>
    <row r="5" spans="1:17" s="106" customFormat="1" ht="15.75" thickBot="1" x14ac:dyDescent="0.3">
      <c r="A5" s="523" t="s">
        <v>97</v>
      </c>
      <c r="B5" s="524"/>
      <c r="C5" s="509"/>
      <c r="D5" s="510"/>
      <c r="E5" s="510"/>
      <c r="F5" s="510"/>
      <c r="G5" s="510"/>
      <c r="H5" s="510"/>
      <c r="I5" s="511"/>
      <c r="J5" s="103"/>
      <c r="K5" s="104"/>
      <c r="L5" s="103"/>
      <c r="M5" s="105"/>
    </row>
    <row r="6" spans="1:17" s="106" customFormat="1" x14ac:dyDescent="0.25">
      <c r="A6" s="130"/>
      <c r="B6" s="131"/>
      <c r="C6" s="131"/>
      <c r="D6" s="131"/>
      <c r="E6" s="131"/>
      <c r="F6" s="131"/>
      <c r="G6" s="131"/>
      <c r="H6" s="131"/>
      <c r="I6" s="131"/>
      <c r="J6" s="103"/>
      <c r="K6" s="104"/>
      <c r="L6" s="103"/>
      <c r="M6" s="105"/>
    </row>
    <row r="7" spans="1:17" s="106" customFormat="1" ht="15.75" thickBot="1" x14ac:dyDescent="0.3">
      <c r="A7" s="516"/>
      <c r="B7" s="517"/>
      <c r="C7" s="517"/>
      <c r="D7" s="518"/>
      <c r="E7" s="518"/>
      <c r="F7" s="518"/>
      <c r="G7" s="518"/>
      <c r="H7" s="518"/>
      <c r="I7" s="518"/>
      <c r="J7" s="103"/>
      <c r="K7" s="104"/>
      <c r="L7" s="103"/>
      <c r="M7" s="105"/>
    </row>
    <row r="8" spans="1:17" s="106" customFormat="1" ht="38.25" x14ac:dyDescent="0.25">
      <c r="A8" s="272" t="s">
        <v>130</v>
      </c>
      <c r="B8" s="273" t="s">
        <v>2</v>
      </c>
      <c r="C8" s="273" t="s">
        <v>147</v>
      </c>
      <c r="D8" s="274" t="s">
        <v>3</v>
      </c>
      <c r="E8" s="275" t="s">
        <v>131</v>
      </c>
      <c r="F8" s="276" t="s">
        <v>145</v>
      </c>
      <c r="G8" s="276" t="s">
        <v>151</v>
      </c>
      <c r="H8" s="275" t="s">
        <v>152</v>
      </c>
      <c r="I8" s="413" t="s">
        <v>153</v>
      </c>
      <c r="K8" s="128"/>
      <c r="L8" s="127"/>
      <c r="M8" s="129"/>
    </row>
    <row r="9" spans="1:17" s="108" customFormat="1" x14ac:dyDescent="0.25">
      <c r="A9" s="512" t="s">
        <v>136</v>
      </c>
      <c r="B9" s="513"/>
      <c r="C9" s="514" t="s">
        <v>137</v>
      </c>
      <c r="D9" s="513"/>
      <c r="E9" s="513"/>
      <c r="F9" s="513"/>
      <c r="G9" s="513"/>
      <c r="H9" s="513"/>
      <c r="I9" s="515"/>
      <c r="J9" s="123"/>
      <c r="K9" s="124"/>
      <c r="L9" s="125"/>
      <c r="M9" s="126"/>
      <c r="N9" s="107"/>
      <c r="O9" s="107"/>
      <c r="P9" s="107"/>
      <c r="Q9" s="107"/>
    </row>
    <row r="10" spans="1:17" s="114" customFormat="1" ht="12.75" x14ac:dyDescent="0.25">
      <c r="A10" s="277"/>
      <c r="B10" s="246" t="s">
        <v>128</v>
      </c>
      <c r="C10" s="247" t="s">
        <v>7</v>
      </c>
      <c r="D10" s="248" t="s">
        <v>122</v>
      </c>
      <c r="E10" s="249">
        <v>700</v>
      </c>
      <c r="F10" s="250">
        <v>15</v>
      </c>
      <c r="G10" s="251">
        <f>ROUND(E10*F10,2)</f>
        <v>10500</v>
      </c>
      <c r="H10" s="263">
        <v>10000</v>
      </c>
      <c r="I10" s="414">
        <v>500</v>
      </c>
      <c r="J10" s="109"/>
      <c r="K10" s="110"/>
      <c r="L10" s="111"/>
      <c r="M10" s="112"/>
      <c r="N10" s="113"/>
      <c r="O10" s="113"/>
      <c r="P10" s="113"/>
      <c r="Q10" s="113"/>
    </row>
    <row r="11" spans="1:17" s="114" customFormat="1" ht="25.5" x14ac:dyDescent="0.2">
      <c r="A11" s="278"/>
      <c r="B11" s="253" t="s">
        <v>146</v>
      </c>
      <c r="C11" s="247" t="s">
        <v>7</v>
      </c>
      <c r="D11" s="248" t="s">
        <v>121</v>
      </c>
      <c r="E11" s="249">
        <v>1</v>
      </c>
      <c r="F11" s="250">
        <v>5000</v>
      </c>
      <c r="G11" s="251">
        <f>ROUND(E11*F11,2)</f>
        <v>5000</v>
      </c>
      <c r="H11" s="263">
        <f t="shared" ref="H11:H19" si="0">G11-I11</f>
        <v>5000</v>
      </c>
      <c r="I11" s="414">
        <v>0</v>
      </c>
      <c r="J11" s="109"/>
      <c r="K11" s="110"/>
      <c r="L11" s="111"/>
      <c r="M11" s="112"/>
      <c r="N11" s="113"/>
      <c r="O11" s="113"/>
      <c r="P11" s="113"/>
      <c r="Q11" s="113"/>
    </row>
    <row r="12" spans="1:17" s="114" customFormat="1" ht="12.75" x14ac:dyDescent="0.2">
      <c r="A12" s="279"/>
      <c r="B12" s="254"/>
      <c r="C12" s="252"/>
      <c r="D12" s="255"/>
      <c r="E12" s="256"/>
      <c r="F12" s="257"/>
      <c r="G12" s="258">
        <f t="shared" ref="G12:G31" si="1">ROUND(E12*F12,2)</f>
        <v>0</v>
      </c>
      <c r="H12" s="264">
        <f t="shared" si="0"/>
        <v>0</v>
      </c>
      <c r="I12" s="415">
        <v>0</v>
      </c>
      <c r="J12" s="109"/>
      <c r="K12" s="110"/>
      <c r="L12" s="111"/>
      <c r="M12" s="115"/>
      <c r="N12" s="113"/>
      <c r="O12" s="113"/>
      <c r="P12" s="113"/>
      <c r="Q12" s="113"/>
    </row>
    <row r="13" spans="1:17" s="114" customFormat="1" ht="12.75" x14ac:dyDescent="0.2">
      <c r="A13" s="279"/>
      <c r="B13" s="254"/>
      <c r="C13" s="252"/>
      <c r="D13" s="255"/>
      <c r="E13" s="256"/>
      <c r="F13" s="257"/>
      <c r="G13" s="258">
        <f t="shared" si="1"/>
        <v>0</v>
      </c>
      <c r="H13" s="264">
        <f t="shared" si="0"/>
        <v>0</v>
      </c>
      <c r="I13" s="415">
        <v>0</v>
      </c>
      <c r="J13" s="109"/>
      <c r="K13" s="110"/>
      <c r="L13" s="111"/>
      <c r="M13" s="115"/>
      <c r="N13" s="113"/>
      <c r="O13" s="113"/>
      <c r="P13" s="113"/>
      <c r="Q13" s="113"/>
    </row>
    <row r="14" spans="1:17" s="114" customFormat="1" ht="12.75" x14ac:dyDescent="0.2">
      <c r="A14" s="279"/>
      <c r="B14" s="254"/>
      <c r="C14" s="252"/>
      <c r="D14" s="255"/>
      <c r="E14" s="256"/>
      <c r="F14" s="257"/>
      <c r="G14" s="258">
        <f t="shared" si="1"/>
        <v>0</v>
      </c>
      <c r="H14" s="264">
        <f t="shared" si="0"/>
        <v>0</v>
      </c>
      <c r="I14" s="415">
        <v>0</v>
      </c>
      <c r="J14" s="109"/>
      <c r="K14" s="110"/>
      <c r="L14" s="111"/>
      <c r="M14" s="115"/>
      <c r="N14" s="113"/>
      <c r="O14" s="113"/>
      <c r="P14" s="113"/>
      <c r="Q14" s="113"/>
    </row>
    <row r="15" spans="1:17" s="114" customFormat="1" ht="12.75" x14ac:dyDescent="0.2">
      <c r="A15" s="279"/>
      <c r="B15" s="254"/>
      <c r="C15" s="252"/>
      <c r="D15" s="255"/>
      <c r="E15" s="256"/>
      <c r="F15" s="257"/>
      <c r="G15" s="258">
        <f t="shared" si="1"/>
        <v>0</v>
      </c>
      <c r="H15" s="264">
        <f t="shared" si="0"/>
        <v>0</v>
      </c>
      <c r="I15" s="415">
        <v>0</v>
      </c>
      <c r="J15" s="109"/>
      <c r="K15" s="110"/>
      <c r="L15" s="111"/>
      <c r="M15" s="115"/>
      <c r="N15" s="113"/>
      <c r="O15" s="113"/>
      <c r="P15" s="113"/>
      <c r="Q15" s="113"/>
    </row>
    <row r="16" spans="1:17" s="114" customFormat="1" ht="12.75" x14ac:dyDescent="0.2">
      <c r="A16" s="279"/>
      <c r="B16" s="254"/>
      <c r="C16" s="252"/>
      <c r="D16" s="255"/>
      <c r="E16" s="256"/>
      <c r="F16" s="257"/>
      <c r="G16" s="258">
        <f t="shared" si="1"/>
        <v>0</v>
      </c>
      <c r="H16" s="264">
        <f t="shared" si="0"/>
        <v>0</v>
      </c>
      <c r="I16" s="415">
        <v>0</v>
      </c>
      <c r="J16" s="109"/>
      <c r="K16" s="110"/>
      <c r="L16" s="111"/>
      <c r="M16" s="115"/>
      <c r="N16" s="113"/>
      <c r="O16" s="113"/>
      <c r="P16" s="113"/>
      <c r="Q16" s="113"/>
    </row>
    <row r="17" spans="1:17" s="114" customFormat="1" ht="12.75" x14ac:dyDescent="0.2">
      <c r="A17" s="278"/>
      <c r="B17" s="254"/>
      <c r="C17" s="252"/>
      <c r="D17" s="255"/>
      <c r="E17" s="256"/>
      <c r="F17" s="257"/>
      <c r="G17" s="258">
        <f t="shared" si="1"/>
        <v>0</v>
      </c>
      <c r="H17" s="264">
        <f t="shared" si="0"/>
        <v>0</v>
      </c>
      <c r="I17" s="415">
        <v>0</v>
      </c>
      <c r="J17" s="109"/>
      <c r="K17" s="110"/>
      <c r="L17" s="111"/>
      <c r="M17" s="112"/>
      <c r="N17" s="113"/>
      <c r="O17" s="113"/>
      <c r="P17" s="113"/>
      <c r="Q17" s="113"/>
    </row>
    <row r="18" spans="1:17" s="114" customFormat="1" ht="12.75" x14ac:dyDescent="0.2">
      <c r="A18" s="279"/>
      <c r="B18" s="254"/>
      <c r="C18" s="252"/>
      <c r="D18" s="255"/>
      <c r="E18" s="256"/>
      <c r="F18" s="257"/>
      <c r="G18" s="258">
        <f t="shared" si="1"/>
        <v>0</v>
      </c>
      <c r="H18" s="264">
        <f t="shared" si="0"/>
        <v>0</v>
      </c>
      <c r="I18" s="415">
        <v>0</v>
      </c>
      <c r="J18" s="109"/>
      <c r="K18" s="110"/>
      <c r="L18" s="111"/>
      <c r="M18" s="112"/>
      <c r="N18" s="113"/>
      <c r="O18" s="113"/>
      <c r="P18" s="113"/>
      <c r="Q18" s="113"/>
    </row>
    <row r="19" spans="1:17" s="114" customFormat="1" ht="12.75" x14ac:dyDescent="0.2">
      <c r="A19" s="279"/>
      <c r="B19" s="254"/>
      <c r="C19" s="252"/>
      <c r="D19" s="255"/>
      <c r="E19" s="256"/>
      <c r="F19" s="257"/>
      <c r="G19" s="258">
        <f t="shared" si="1"/>
        <v>0</v>
      </c>
      <c r="H19" s="264">
        <f t="shared" si="0"/>
        <v>0</v>
      </c>
      <c r="I19" s="415">
        <v>0</v>
      </c>
      <c r="J19" s="109"/>
      <c r="K19" s="110"/>
      <c r="L19" s="111"/>
      <c r="M19" s="115"/>
      <c r="N19" s="113"/>
      <c r="O19" s="113"/>
      <c r="P19" s="113"/>
      <c r="Q19" s="113"/>
    </row>
    <row r="20" spans="1:17" s="114" customFormat="1" x14ac:dyDescent="0.25">
      <c r="A20" s="512" t="s">
        <v>138</v>
      </c>
      <c r="B20" s="513"/>
      <c r="C20" s="502" t="s">
        <v>143</v>
      </c>
      <c r="D20" s="454"/>
      <c r="E20" s="454"/>
      <c r="F20" s="454"/>
      <c r="G20" s="454"/>
      <c r="H20" s="454"/>
      <c r="I20" s="503"/>
      <c r="J20" s="109"/>
      <c r="K20" s="110"/>
      <c r="L20" s="111"/>
      <c r="M20" s="115"/>
      <c r="N20" s="113"/>
      <c r="O20" s="113"/>
      <c r="P20" s="113"/>
      <c r="Q20" s="113"/>
    </row>
    <row r="21" spans="1:17" s="114" customFormat="1" ht="12.75" x14ac:dyDescent="0.25">
      <c r="A21" s="279"/>
      <c r="B21" s="240"/>
      <c r="C21" s="240"/>
      <c r="D21" s="259"/>
      <c r="E21" s="260"/>
      <c r="F21" s="257"/>
      <c r="G21" s="241">
        <f t="shared" si="1"/>
        <v>0</v>
      </c>
      <c r="H21" s="265">
        <f t="shared" ref="H21:H27" si="2">G21-I21</f>
        <v>0</v>
      </c>
      <c r="I21" s="416">
        <v>0</v>
      </c>
      <c r="J21" s="109"/>
      <c r="K21" s="110"/>
      <c r="L21" s="111"/>
      <c r="M21" s="115"/>
      <c r="N21" s="113"/>
      <c r="O21" s="113"/>
      <c r="P21" s="113"/>
      <c r="Q21" s="113"/>
    </row>
    <row r="22" spans="1:17" s="114" customFormat="1" ht="12.75" x14ac:dyDescent="0.25">
      <c r="A22" s="279"/>
      <c r="B22" s="240"/>
      <c r="C22" s="240"/>
      <c r="D22" s="259"/>
      <c r="E22" s="260"/>
      <c r="F22" s="257"/>
      <c r="G22" s="241">
        <f t="shared" si="1"/>
        <v>0</v>
      </c>
      <c r="H22" s="265">
        <f t="shared" si="2"/>
        <v>0</v>
      </c>
      <c r="I22" s="416">
        <v>0</v>
      </c>
      <c r="J22" s="109"/>
      <c r="K22" s="110"/>
      <c r="L22" s="111"/>
      <c r="M22" s="115"/>
      <c r="N22" s="113"/>
      <c r="O22" s="113"/>
      <c r="P22" s="113"/>
      <c r="Q22" s="113"/>
    </row>
    <row r="23" spans="1:17" s="114" customFormat="1" ht="12.75" x14ac:dyDescent="0.2">
      <c r="A23" s="278"/>
      <c r="B23" s="252"/>
      <c r="C23" s="240"/>
      <c r="D23" s="261"/>
      <c r="E23" s="262"/>
      <c r="F23" s="257"/>
      <c r="G23" s="241">
        <f t="shared" si="1"/>
        <v>0</v>
      </c>
      <c r="H23" s="265">
        <f t="shared" si="2"/>
        <v>0</v>
      </c>
      <c r="I23" s="416">
        <v>0</v>
      </c>
      <c r="J23" s="109"/>
      <c r="K23" s="110"/>
      <c r="L23" s="111"/>
      <c r="M23" s="112"/>
      <c r="N23" s="113"/>
      <c r="O23" s="113"/>
      <c r="P23" s="113"/>
      <c r="Q23" s="113"/>
    </row>
    <row r="24" spans="1:17" s="114" customFormat="1" ht="12.75" x14ac:dyDescent="0.2">
      <c r="A24" s="278"/>
      <c r="B24" s="252"/>
      <c r="C24" s="240"/>
      <c r="D24" s="261"/>
      <c r="E24" s="262"/>
      <c r="F24" s="257"/>
      <c r="G24" s="241">
        <f t="shared" si="1"/>
        <v>0</v>
      </c>
      <c r="H24" s="265">
        <f t="shared" si="2"/>
        <v>0</v>
      </c>
      <c r="I24" s="416">
        <v>0</v>
      </c>
      <c r="J24" s="109"/>
      <c r="K24" s="110"/>
      <c r="L24" s="111"/>
      <c r="M24" s="112"/>
      <c r="N24" s="113"/>
      <c r="O24" s="113"/>
      <c r="P24" s="113"/>
      <c r="Q24" s="113"/>
    </row>
    <row r="25" spans="1:17" s="114" customFormat="1" ht="12.75" x14ac:dyDescent="0.25">
      <c r="A25" s="279"/>
      <c r="B25" s="240"/>
      <c r="C25" s="240"/>
      <c r="D25" s="259"/>
      <c r="E25" s="260"/>
      <c r="F25" s="257"/>
      <c r="G25" s="241">
        <f t="shared" si="1"/>
        <v>0</v>
      </c>
      <c r="H25" s="265">
        <f t="shared" si="2"/>
        <v>0</v>
      </c>
      <c r="I25" s="416">
        <v>0</v>
      </c>
      <c r="J25" s="109"/>
      <c r="K25" s="110"/>
      <c r="L25" s="111"/>
      <c r="M25" s="112"/>
      <c r="N25" s="113"/>
      <c r="O25" s="113"/>
      <c r="P25" s="113"/>
      <c r="Q25" s="113"/>
    </row>
    <row r="26" spans="1:17" s="114" customFormat="1" ht="12.75" x14ac:dyDescent="0.25">
      <c r="A26" s="279"/>
      <c r="B26" s="240"/>
      <c r="C26" s="240"/>
      <c r="D26" s="259"/>
      <c r="E26" s="260"/>
      <c r="F26" s="257"/>
      <c r="G26" s="241">
        <f t="shared" si="1"/>
        <v>0</v>
      </c>
      <c r="H26" s="265">
        <f t="shared" si="2"/>
        <v>0</v>
      </c>
      <c r="I26" s="416">
        <v>0</v>
      </c>
      <c r="J26" s="109"/>
      <c r="K26" s="110"/>
      <c r="L26" s="111"/>
      <c r="M26" s="115"/>
      <c r="N26" s="113"/>
      <c r="O26" s="113"/>
      <c r="P26" s="113"/>
      <c r="Q26" s="113"/>
    </row>
    <row r="27" spans="1:17" s="114" customFormat="1" ht="12.75" x14ac:dyDescent="0.25">
      <c r="A27" s="279"/>
      <c r="B27" s="240"/>
      <c r="C27" s="240"/>
      <c r="D27" s="259"/>
      <c r="E27" s="260"/>
      <c r="F27" s="257"/>
      <c r="G27" s="241">
        <f t="shared" si="1"/>
        <v>0</v>
      </c>
      <c r="H27" s="265">
        <f t="shared" si="2"/>
        <v>0</v>
      </c>
      <c r="I27" s="416">
        <v>0</v>
      </c>
      <c r="J27" s="109"/>
      <c r="K27" s="110"/>
      <c r="L27" s="111"/>
      <c r="M27" s="115"/>
      <c r="N27" s="113"/>
      <c r="O27" s="113"/>
      <c r="P27" s="113"/>
      <c r="Q27" s="113"/>
    </row>
    <row r="28" spans="1:17" s="114" customFormat="1" x14ac:dyDescent="0.25">
      <c r="A28" s="504" t="s">
        <v>6</v>
      </c>
      <c r="B28" s="454"/>
      <c r="C28" s="454"/>
      <c r="D28" s="454"/>
      <c r="E28" s="454"/>
      <c r="F28" s="454"/>
      <c r="G28" s="454"/>
      <c r="H28" s="454"/>
      <c r="I28" s="503"/>
      <c r="J28" s="109"/>
      <c r="K28" s="110"/>
      <c r="L28" s="111"/>
      <c r="M28" s="116"/>
      <c r="N28" s="113"/>
      <c r="O28" s="113"/>
      <c r="P28" s="113"/>
      <c r="Q28" s="113"/>
    </row>
    <row r="29" spans="1:17" s="114" customFormat="1" ht="12.75" x14ac:dyDescent="0.25">
      <c r="A29" s="279"/>
      <c r="B29" s="240"/>
      <c r="C29" s="240"/>
      <c r="D29" s="259"/>
      <c r="E29" s="260"/>
      <c r="F29" s="257"/>
      <c r="G29" s="241">
        <f t="shared" si="1"/>
        <v>0</v>
      </c>
      <c r="H29" s="265">
        <f>G29-I29</f>
        <v>0</v>
      </c>
      <c r="I29" s="416">
        <v>0</v>
      </c>
      <c r="J29" s="109"/>
      <c r="K29" s="110"/>
      <c r="L29" s="111"/>
      <c r="M29" s="115"/>
      <c r="N29" s="113"/>
      <c r="O29" s="113"/>
      <c r="P29" s="113"/>
      <c r="Q29" s="113"/>
    </row>
    <row r="30" spans="1:17" s="114" customFormat="1" ht="12.75" x14ac:dyDescent="0.25">
      <c r="A30" s="279"/>
      <c r="B30" s="240"/>
      <c r="C30" s="240"/>
      <c r="D30" s="259"/>
      <c r="E30" s="260"/>
      <c r="F30" s="257"/>
      <c r="G30" s="241">
        <f t="shared" si="1"/>
        <v>0</v>
      </c>
      <c r="H30" s="265">
        <f>G30-I30</f>
        <v>0</v>
      </c>
      <c r="I30" s="416">
        <v>0</v>
      </c>
      <c r="J30" s="109"/>
      <c r="K30" s="110"/>
      <c r="L30" s="111"/>
      <c r="M30" s="115"/>
      <c r="N30" s="113"/>
      <c r="O30" s="113"/>
      <c r="P30" s="113"/>
      <c r="Q30" s="113"/>
    </row>
    <row r="31" spans="1:17" s="114" customFormat="1" ht="13.5" thickBot="1" x14ac:dyDescent="0.3">
      <c r="A31" s="280"/>
      <c r="B31" s="266"/>
      <c r="C31" s="266"/>
      <c r="D31" s="267"/>
      <c r="E31" s="268"/>
      <c r="F31" s="269"/>
      <c r="G31" s="270">
        <f t="shared" si="1"/>
        <v>0</v>
      </c>
      <c r="H31" s="271">
        <f>G31-I31</f>
        <v>0</v>
      </c>
      <c r="I31" s="417">
        <v>0</v>
      </c>
      <c r="J31" s="109"/>
      <c r="K31" s="110"/>
      <c r="L31" s="111"/>
      <c r="M31" s="115"/>
      <c r="N31" s="113"/>
      <c r="O31" s="113"/>
      <c r="P31" s="113"/>
      <c r="Q31" s="113"/>
    </row>
    <row r="32" spans="1:17" s="114" customFormat="1" x14ac:dyDescent="0.25">
      <c r="A32" s="500" t="s">
        <v>148</v>
      </c>
      <c r="B32" s="501"/>
      <c r="C32" s="501"/>
      <c r="D32" s="501"/>
      <c r="E32" s="501"/>
      <c r="F32" s="501"/>
      <c r="G32" s="287">
        <f>SUM(G10:G31)</f>
        <v>15500</v>
      </c>
      <c r="H32" s="420">
        <f>SUM(H10:H31)</f>
        <v>15000</v>
      </c>
      <c r="I32" s="418">
        <f>SUM(I10:I31)</f>
        <v>500</v>
      </c>
      <c r="J32" s="109"/>
      <c r="K32" s="110"/>
      <c r="L32" s="111"/>
      <c r="M32" s="115"/>
      <c r="N32" s="113"/>
      <c r="O32" s="113"/>
      <c r="P32" s="113"/>
      <c r="Q32" s="113"/>
    </row>
    <row r="33" spans="1:17" s="114" customFormat="1" x14ac:dyDescent="0.25">
      <c r="A33" s="507" t="s">
        <v>132</v>
      </c>
      <c r="B33" s="508"/>
      <c r="C33" s="508"/>
      <c r="D33" s="508"/>
      <c r="E33" s="508"/>
      <c r="F33" s="508"/>
      <c r="G33" s="288">
        <v>2100</v>
      </c>
      <c r="H33" s="421">
        <v>2000</v>
      </c>
      <c r="I33" s="422">
        <v>100</v>
      </c>
      <c r="J33" s="109"/>
      <c r="K33" s="110"/>
      <c r="L33" s="111"/>
      <c r="M33" s="116"/>
      <c r="N33" s="113"/>
      <c r="O33" s="113"/>
      <c r="P33" s="113"/>
      <c r="Q33" s="113"/>
    </row>
    <row r="34" spans="1:17" s="114" customFormat="1" ht="15" customHeight="1" thickBot="1" x14ac:dyDescent="0.3">
      <c r="A34" s="498" t="s">
        <v>149</v>
      </c>
      <c r="B34" s="499"/>
      <c r="C34" s="499"/>
      <c r="D34" s="499"/>
      <c r="E34" s="499"/>
      <c r="F34" s="499"/>
      <c r="G34" s="410">
        <f>SUM(G32:G33)</f>
        <v>17600</v>
      </c>
      <c r="H34" s="411">
        <f>SUM(H32:H33)</f>
        <v>17000</v>
      </c>
      <c r="I34" s="419">
        <f>SUM(I32:I33)</f>
        <v>600</v>
      </c>
      <c r="J34" s="109"/>
      <c r="K34" s="110"/>
      <c r="L34" s="111"/>
      <c r="M34" s="115"/>
      <c r="N34" s="113"/>
      <c r="O34" s="113"/>
      <c r="P34" s="113"/>
      <c r="Q34" s="113"/>
    </row>
    <row r="36" spans="1:17" x14ac:dyDescent="0.25">
      <c r="A36" s="496" t="s">
        <v>204</v>
      </c>
      <c r="B36" s="497"/>
      <c r="C36" s="497"/>
      <c r="D36" s="497"/>
      <c r="E36" s="497"/>
      <c r="F36" s="497"/>
      <c r="G36" s="497"/>
      <c r="H36" s="497"/>
      <c r="I36" s="497"/>
    </row>
    <row r="37" spans="1:17" x14ac:dyDescent="0.25">
      <c r="A37" s="497"/>
      <c r="B37" s="497"/>
      <c r="C37" s="497"/>
      <c r="D37" s="497"/>
      <c r="E37" s="497"/>
      <c r="F37" s="497"/>
      <c r="G37" s="497"/>
      <c r="H37" s="497"/>
      <c r="I37" s="497"/>
    </row>
  </sheetData>
  <mergeCells count="19">
    <mergeCell ref="A1:I1"/>
    <mergeCell ref="A33:F33"/>
    <mergeCell ref="C5:I5"/>
    <mergeCell ref="A9:B9"/>
    <mergeCell ref="C9:I9"/>
    <mergeCell ref="A20:B20"/>
    <mergeCell ref="A7:I7"/>
    <mergeCell ref="A2:B2"/>
    <mergeCell ref="A3:B3"/>
    <mergeCell ref="A4:B4"/>
    <mergeCell ref="A5:B5"/>
    <mergeCell ref="C2:I2"/>
    <mergeCell ref="C3:I3"/>
    <mergeCell ref="C4:I4"/>
    <mergeCell ref="A36:I37"/>
    <mergeCell ref="A34:F34"/>
    <mergeCell ref="A32:F32"/>
    <mergeCell ref="C20:I20"/>
    <mergeCell ref="A28:I28"/>
  </mergeCells>
  <pageMargins left="0.7" right="0.7" top="0.75" bottom="0.75" header="0.3" footer="0.3"/>
  <pageSetup paperSize="9" scale="52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Zdroj!$D$3:$D$15</xm:f>
          </x14:formula1>
          <xm:sqref>C21:C27 C10:C19</xm:sqref>
        </x14:dataValidation>
        <x14:dataValidation type="list" allowBlank="1" showInputMessage="1" showErrorMessage="1">
          <x14:formula1>
            <xm:f>Zdroj!$H$8:$H$11</xm:f>
          </x14:formula1>
          <xm:sqref>C29:C31</xm:sqref>
        </x14:dataValidation>
        <x14:dataValidation type="list" allowBlank="1" showInputMessage="1" showErrorMessage="1">
          <x14:formula1>
            <xm:f>Zdroj!$B$3:$B$5</xm:f>
          </x14:formula1>
          <xm:sqref>C4:I4</xm:sqref>
        </x14:dataValidation>
        <x14:dataValidation type="list" allowBlank="1" showInputMessage="1" showErrorMessage="1">
          <x14:formula1>
            <xm:f>Zdroj!$C$3:$C$13</xm:f>
          </x14:formula1>
          <xm:sqref>C5:I5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H17"/>
  <sheetViews>
    <sheetView view="pageBreakPreview" zoomScale="60" zoomScaleNormal="80" workbookViewId="0">
      <selection activeCell="G36" sqref="G36"/>
    </sheetView>
  </sheetViews>
  <sheetFormatPr defaultRowHeight="15" x14ac:dyDescent="0.25"/>
  <cols>
    <col min="1" max="1" width="3.7109375" customWidth="1"/>
    <col min="2" max="2" width="5.140625" customWidth="1"/>
    <col min="3" max="4" width="28" customWidth="1"/>
    <col min="5" max="6" width="26.7109375" customWidth="1"/>
    <col min="7" max="7" width="27.140625" customWidth="1"/>
    <col min="8" max="8" width="25" customWidth="1"/>
  </cols>
  <sheetData>
    <row r="1" spans="2:8" x14ac:dyDescent="0.25">
      <c r="E1" s="528"/>
      <c r="F1" s="528"/>
      <c r="G1" s="528"/>
      <c r="H1" s="528"/>
    </row>
    <row r="2" spans="2:8" ht="15.75" customHeight="1" thickBot="1" x14ac:dyDescent="0.3">
      <c r="B2" s="529" t="s">
        <v>102</v>
      </c>
      <c r="C2" s="529"/>
      <c r="D2" s="412"/>
      <c r="E2" s="90"/>
      <c r="F2" s="90"/>
      <c r="G2" s="90"/>
      <c r="H2" s="90"/>
    </row>
    <row r="3" spans="2:8" ht="68.25" customHeight="1" x14ac:dyDescent="0.25">
      <c r="B3" s="91" t="s">
        <v>103</v>
      </c>
      <c r="C3" s="92" t="s">
        <v>198</v>
      </c>
      <c r="D3" s="92" t="s">
        <v>200</v>
      </c>
      <c r="E3" s="92" t="s">
        <v>199</v>
      </c>
      <c r="F3" s="92" t="s">
        <v>201</v>
      </c>
      <c r="G3" s="92" t="s">
        <v>202</v>
      </c>
      <c r="H3" s="93" t="s">
        <v>203</v>
      </c>
    </row>
    <row r="4" spans="2:8" ht="15.75" x14ac:dyDescent="0.25">
      <c r="B4" s="94">
        <v>1</v>
      </c>
      <c r="C4" s="95"/>
      <c r="D4" s="95"/>
      <c r="E4" s="95"/>
      <c r="F4" s="95"/>
      <c r="G4" s="95"/>
      <c r="H4" s="96"/>
    </row>
    <row r="5" spans="2:8" ht="15.75" x14ac:dyDescent="0.25">
      <c r="B5" s="94">
        <v>2</v>
      </c>
      <c r="C5" s="95"/>
      <c r="D5" s="95"/>
      <c r="E5" s="95"/>
      <c r="F5" s="95"/>
      <c r="G5" s="95"/>
      <c r="H5" s="96"/>
    </row>
    <row r="6" spans="2:8" ht="15.75" x14ac:dyDescent="0.25">
      <c r="B6" s="94">
        <v>3</v>
      </c>
      <c r="C6" s="95"/>
      <c r="D6" s="95"/>
      <c r="E6" s="95"/>
      <c r="F6" s="95"/>
      <c r="G6" s="95"/>
      <c r="H6" s="96"/>
    </row>
    <row r="7" spans="2:8" ht="15.75" x14ac:dyDescent="0.25">
      <c r="B7" s="94">
        <v>4</v>
      </c>
      <c r="C7" s="95"/>
      <c r="D7" s="95"/>
      <c r="E7" s="95"/>
      <c r="F7" s="95"/>
      <c r="G7" s="95"/>
      <c r="H7" s="96"/>
    </row>
    <row r="8" spans="2:8" ht="15.75" x14ac:dyDescent="0.25">
      <c r="B8" s="94">
        <v>5</v>
      </c>
      <c r="C8" s="95"/>
      <c r="D8" s="95"/>
      <c r="E8" s="95"/>
      <c r="F8" s="95"/>
      <c r="G8" s="95"/>
      <c r="H8" s="96"/>
    </row>
    <row r="9" spans="2:8" ht="15.75" x14ac:dyDescent="0.25">
      <c r="B9" s="94">
        <v>6</v>
      </c>
      <c r="C9" s="95"/>
      <c r="D9" s="95"/>
      <c r="E9" s="95"/>
      <c r="F9" s="95"/>
      <c r="G9" s="95"/>
      <c r="H9" s="96"/>
    </row>
    <row r="10" spans="2:8" ht="15.75" x14ac:dyDescent="0.25">
      <c r="B10" s="94">
        <v>7</v>
      </c>
      <c r="C10" s="95"/>
      <c r="D10" s="95"/>
      <c r="E10" s="95"/>
      <c r="F10" s="95"/>
      <c r="G10" s="95"/>
      <c r="H10" s="96"/>
    </row>
    <row r="11" spans="2:8" ht="15.75" x14ac:dyDescent="0.25">
      <c r="B11" s="94" t="s">
        <v>104</v>
      </c>
      <c r="C11" s="95"/>
      <c r="D11" s="95"/>
      <c r="E11" s="95"/>
      <c r="F11" s="95"/>
      <c r="G11" s="95"/>
      <c r="H11" s="96"/>
    </row>
    <row r="12" spans="2:8" ht="15.75" x14ac:dyDescent="0.25">
      <c r="B12" s="94" t="s">
        <v>104</v>
      </c>
      <c r="C12" s="95"/>
      <c r="D12" s="95"/>
      <c r="E12" s="95"/>
      <c r="F12" s="95"/>
      <c r="G12" s="95"/>
      <c r="H12" s="96"/>
    </row>
    <row r="13" spans="2:8" ht="16.5" thickBot="1" x14ac:dyDescent="0.3">
      <c r="B13" s="97" t="s">
        <v>105</v>
      </c>
      <c r="C13" s="98"/>
      <c r="D13" s="98"/>
      <c r="E13" s="98"/>
      <c r="F13" s="98"/>
      <c r="G13" s="98"/>
      <c r="H13" s="99"/>
    </row>
    <row r="14" spans="2:8" ht="16.5" thickBot="1" x14ac:dyDescent="0.3">
      <c r="B14" s="530" t="s">
        <v>106</v>
      </c>
      <c r="C14" s="531"/>
      <c r="D14" s="531"/>
      <c r="E14" s="531"/>
      <c r="F14" s="531"/>
      <c r="G14" s="532"/>
      <c r="H14" s="100">
        <f>SUM(H4:H13)</f>
        <v>0</v>
      </c>
    </row>
    <row r="16" spans="2:8" x14ac:dyDescent="0.25">
      <c r="C16" s="101"/>
      <c r="D16" s="101"/>
      <c r="E16" s="101"/>
      <c r="F16" s="101"/>
      <c r="G16" s="101"/>
    </row>
    <row r="17" spans="3:7" x14ac:dyDescent="0.25">
      <c r="C17" s="101"/>
      <c r="D17" s="101"/>
      <c r="E17" s="101"/>
      <c r="F17" s="101"/>
      <c r="G17" s="101"/>
    </row>
  </sheetData>
  <mergeCells count="3">
    <mergeCell ref="E1:H1"/>
    <mergeCell ref="B2:C2"/>
    <mergeCell ref="B14:G14"/>
  </mergeCells>
  <pageMargins left="0.7" right="0.7" top="0.75" bottom="0.75" header="0.3" footer="0.3"/>
  <pageSetup paperSize="9"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5"/>
  <sheetViews>
    <sheetView topLeftCell="B4" workbookViewId="0">
      <selection activeCell="E9" sqref="E9"/>
    </sheetView>
  </sheetViews>
  <sheetFormatPr defaultRowHeight="12.75" x14ac:dyDescent="0.2"/>
  <cols>
    <col min="1" max="1" width="10.28515625" style="30" hidden="1" customWidth="1"/>
    <col min="2" max="2" width="31.140625" style="30" customWidth="1"/>
    <col min="3" max="3" width="37.140625" style="30" customWidth="1"/>
    <col min="4" max="4" width="31" style="30" customWidth="1"/>
    <col min="5" max="5" width="42.140625" style="30" customWidth="1"/>
    <col min="6" max="6" width="26.5703125" style="30" customWidth="1"/>
    <col min="7" max="7" width="15.85546875" style="30" customWidth="1"/>
    <col min="8" max="8" width="15.7109375" style="30" customWidth="1"/>
    <col min="9" max="9" width="19.85546875" style="30" customWidth="1"/>
    <col min="10" max="10" width="40.5703125" style="30" customWidth="1"/>
    <col min="11" max="16384" width="9.140625" style="30"/>
  </cols>
  <sheetData>
    <row r="2" spans="2:10" ht="51" x14ac:dyDescent="0.2">
      <c r="B2" s="102" t="s">
        <v>18</v>
      </c>
      <c r="C2" s="102" t="s">
        <v>98</v>
      </c>
      <c r="D2" s="102" t="s">
        <v>47</v>
      </c>
      <c r="E2" s="102" t="s">
        <v>52</v>
      </c>
      <c r="F2" s="102" t="s">
        <v>32</v>
      </c>
      <c r="G2" s="102" t="s">
        <v>36</v>
      </c>
      <c r="H2" s="102" t="s">
        <v>86</v>
      </c>
      <c r="I2" s="102" t="s">
        <v>85</v>
      </c>
      <c r="J2" s="102" t="s">
        <v>84</v>
      </c>
    </row>
    <row r="3" spans="2:10" ht="114.75" x14ac:dyDescent="0.2">
      <c r="B3" s="27" t="s">
        <v>108</v>
      </c>
      <c r="C3" s="27" t="s">
        <v>110</v>
      </c>
      <c r="D3" s="63" t="s">
        <v>20</v>
      </c>
      <c r="E3" s="65" t="s">
        <v>53</v>
      </c>
      <c r="F3" s="31" t="s">
        <v>28</v>
      </c>
      <c r="G3" s="14" t="s">
        <v>45</v>
      </c>
      <c r="H3" s="33" t="s">
        <v>25</v>
      </c>
      <c r="I3" s="89" t="s">
        <v>50</v>
      </c>
      <c r="J3" s="46" t="s">
        <v>154</v>
      </c>
    </row>
    <row r="4" spans="2:10" ht="51" x14ac:dyDescent="0.2">
      <c r="B4" s="26" t="s">
        <v>96</v>
      </c>
      <c r="C4" s="26" t="s">
        <v>111</v>
      </c>
      <c r="D4" s="63" t="s">
        <v>21</v>
      </c>
      <c r="E4" s="65" t="s">
        <v>54</v>
      </c>
      <c r="F4" s="31" t="s">
        <v>29</v>
      </c>
      <c r="G4" s="14" t="s">
        <v>46</v>
      </c>
      <c r="H4" s="33" t="s">
        <v>9</v>
      </c>
      <c r="I4" s="88"/>
      <c r="J4" s="78"/>
    </row>
    <row r="5" spans="2:10" ht="51" x14ac:dyDescent="0.2">
      <c r="B5" s="27" t="s">
        <v>109</v>
      </c>
      <c r="C5" s="27" t="s">
        <v>112</v>
      </c>
      <c r="D5" s="63" t="s">
        <v>22</v>
      </c>
      <c r="E5" s="26" t="s">
        <v>26</v>
      </c>
      <c r="F5" s="31" t="s">
        <v>30</v>
      </c>
      <c r="G5" s="14"/>
      <c r="H5" s="409"/>
      <c r="I5" s="13"/>
      <c r="J5" s="78"/>
    </row>
    <row r="6" spans="2:10" ht="81" customHeight="1" x14ac:dyDescent="0.2">
      <c r="B6" s="26"/>
      <c r="C6" s="26" t="s">
        <v>113</v>
      </c>
      <c r="D6" s="63" t="s">
        <v>7</v>
      </c>
      <c r="E6" s="26" t="s">
        <v>107</v>
      </c>
      <c r="F6" s="31" t="s">
        <v>31</v>
      </c>
      <c r="G6" s="24"/>
      <c r="H6" s="242"/>
      <c r="J6" s="79"/>
    </row>
    <row r="7" spans="2:10" ht="38.25" x14ac:dyDescent="0.2">
      <c r="B7" s="27"/>
      <c r="C7" s="27" t="s">
        <v>114</v>
      </c>
      <c r="D7" s="63" t="s">
        <v>15</v>
      </c>
      <c r="E7" s="402" t="s">
        <v>27</v>
      </c>
      <c r="G7" s="38"/>
      <c r="H7" s="24"/>
    </row>
    <row r="8" spans="2:10" ht="51" x14ac:dyDescent="0.2">
      <c r="B8" s="27"/>
      <c r="C8" s="27" t="s">
        <v>115</v>
      </c>
      <c r="D8" s="63" t="s">
        <v>23</v>
      </c>
      <c r="E8" s="46" t="s">
        <v>210</v>
      </c>
      <c r="F8" s="31"/>
      <c r="G8" s="38"/>
      <c r="H8" s="409"/>
    </row>
    <row r="9" spans="2:10" ht="25.5" x14ac:dyDescent="0.2">
      <c r="B9" s="26"/>
      <c r="C9" s="87" t="s">
        <v>99</v>
      </c>
      <c r="D9" s="63" t="s">
        <v>8</v>
      </c>
      <c r="E9" s="45" t="s">
        <v>34</v>
      </c>
      <c r="F9" s="32"/>
      <c r="H9" s="409"/>
    </row>
    <row r="10" spans="2:10" ht="25.5" x14ac:dyDescent="0.2">
      <c r="B10" s="26"/>
      <c r="C10" s="26" t="s">
        <v>116</v>
      </c>
      <c r="D10" s="63" t="s">
        <v>24</v>
      </c>
      <c r="H10" s="409"/>
    </row>
    <row r="11" spans="2:10" ht="25.5" x14ac:dyDescent="0.2">
      <c r="B11" s="29"/>
      <c r="C11" s="29" t="s">
        <v>117</v>
      </c>
      <c r="D11" s="64" t="s">
        <v>25</v>
      </c>
      <c r="E11" s="25"/>
      <c r="H11" s="242"/>
    </row>
    <row r="12" spans="2:10" ht="63.75" x14ac:dyDescent="0.2">
      <c r="B12" s="29"/>
      <c r="C12" s="29" t="s">
        <v>118</v>
      </c>
      <c r="D12" s="64" t="s">
        <v>9</v>
      </c>
      <c r="E12" s="26"/>
    </row>
    <row r="13" spans="2:10" ht="89.25" x14ac:dyDescent="0.2">
      <c r="B13" s="29"/>
      <c r="C13" s="29" t="s">
        <v>119</v>
      </c>
      <c r="D13" s="64" t="s">
        <v>50</v>
      </c>
      <c r="E13" s="26"/>
    </row>
    <row r="14" spans="2:10" x14ac:dyDescent="0.2">
      <c r="B14" s="29"/>
      <c r="C14" s="29"/>
      <c r="D14" s="64" t="s">
        <v>48</v>
      </c>
      <c r="E14" s="26"/>
    </row>
    <row r="15" spans="2:10" ht="25.5" x14ac:dyDescent="0.2">
      <c r="B15" s="29"/>
      <c r="C15" s="29"/>
      <c r="D15" s="63" t="s">
        <v>49</v>
      </c>
      <c r="E15" s="26"/>
    </row>
    <row r="16" spans="2:10" x14ac:dyDescent="0.2">
      <c r="B16" s="29"/>
      <c r="C16" s="29"/>
      <c r="D16" s="44"/>
      <c r="E16" s="26"/>
    </row>
    <row r="17" spans="2:5" x14ac:dyDescent="0.2">
      <c r="B17" s="29"/>
      <c r="C17" s="29"/>
      <c r="E17" s="26"/>
    </row>
    <row r="18" spans="2:5" ht="17.25" customHeight="1" x14ac:dyDescent="0.2">
      <c r="B18" s="29"/>
      <c r="C18" s="29"/>
      <c r="E18" s="26"/>
    </row>
    <row r="19" spans="2:5" x14ac:dyDescent="0.2">
      <c r="B19" s="29"/>
      <c r="C19" s="29"/>
      <c r="E19" s="26"/>
    </row>
    <row r="20" spans="2:5" x14ac:dyDescent="0.2">
      <c r="B20" s="29"/>
      <c r="C20" s="29"/>
      <c r="D20" s="28"/>
      <c r="E20" s="26"/>
    </row>
    <row r="21" spans="2:5" x14ac:dyDescent="0.2">
      <c r="B21" s="29"/>
      <c r="C21" s="29"/>
      <c r="D21" s="28"/>
      <c r="E21" s="26"/>
    </row>
    <row r="22" spans="2:5" x14ac:dyDescent="0.2">
      <c r="B22" s="29"/>
      <c r="C22" s="29"/>
      <c r="D22" s="28"/>
      <c r="E22" s="26"/>
    </row>
    <row r="23" spans="2:5" x14ac:dyDescent="0.2">
      <c r="B23" s="29"/>
      <c r="C23" s="29"/>
      <c r="D23" s="533"/>
      <c r="E23" s="26"/>
    </row>
    <row r="24" spans="2:5" x14ac:dyDescent="0.2">
      <c r="B24" s="29"/>
      <c r="C24" s="29"/>
      <c r="D24" s="533"/>
      <c r="E24" s="26"/>
    </row>
    <row r="25" spans="2:5" x14ac:dyDescent="0.2">
      <c r="B25" s="29"/>
      <c r="C25" s="29"/>
      <c r="D25" s="533"/>
      <c r="E25" s="26"/>
    </row>
    <row r="26" spans="2:5" x14ac:dyDescent="0.2">
      <c r="B26" s="29"/>
      <c r="C26" s="29"/>
      <c r="D26" s="533"/>
      <c r="E26" s="26"/>
    </row>
    <row r="27" spans="2:5" x14ac:dyDescent="0.2">
      <c r="B27" s="29"/>
      <c r="C27" s="29"/>
      <c r="D27" s="533"/>
      <c r="E27" s="26"/>
    </row>
    <row r="28" spans="2:5" x14ac:dyDescent="0.2">
      <c r="B28" s="29"/>
      <c r="C28" s="29"/>
      <c r="D28" s="533"/>
      <c r="E28" s="26"/>
    </row>
    <row r="29" spans="2:5" x14ac:dyDescent="0.2">
      <c r="B29" s="29"/>
      <c r="C29" s="29"/>
      <c r="D29" s="533"/>
      <c r="E29" s="26"/>
    </row>
    <row r="30" spans="2:5" x14ac:dyDescent="0.2">
      <c r="B30" s="29"/>
      <c r="C30" s="29"/>
      <c r="D30" s="533"/>
      <c r="E30" s="26"/>
    </row>
    <row r="31" spans="2:5" x14ac:dyDescent="0.2">
      <c r="B31" s="29"/>
      <c r="C31" s="29"/>
      <c r="D31" s="533"/>
      <c r="E31" s="26"/>
    </row>
    <row r="32" spans="2:5" x14ac:dyDescent="0.2">
      <c r="B32" s="29"/>
      <c r="C32" s="29"/>
      <c r="D32" s="533"/>
      <c r="E32" s="26"/>
    </row>
    <row r="33" spans="2:5" x14ac:dyDescent="0.2">
      <c r="B33" s="29"/>
      <c r="C33" s="29"/>
      <c r="D33" s="533"/>
      <c r="E33" s="26"/>
    </row>
    <row r="34" spans="2:5" x14ac:dyDescent="0.2">
      <c r="B34" s="29"/>
      <c r="C34" s="29"/>
      <c r="D34" s="533"/>
      <c r="E34" s="26"/>
    </row>
    <row r="35" spans="2:5" x14ac:dyDescent="0.2">
      <c r="B35" s="29"/>
      <c r="C35" s="29"/>
      <c r="D35" s="533"/>
      <c r="E35" s="26"/>
    </row>
    <row r="36" spans="2:5" x14ac:dyDescent="0.2">
      <c r="B36" s="29"/>
      <c r="C36" s="29"/>
      <c r="D36" s="533"/>
      <c r="E36" s="26"/>
    </row>
    <row r="37" spans="2:5" x14ac:dyDescent="0.2">
      <c r="B37" s="29"/>
      <c r="C37" s="29"/>
      <c r="D37" s="533"/>
      <c r="E37" s="26"/>
    </row>
    <row r="38" spans="2:5" x14ac:dyDescent="0.2">
      <c r="B38" s="29"/>
      <c r="C38" s="29"/>
      <c r="D38" s="533"/>
      <c r="E38" s="26"/>
    </row>
    <row r="39" spans="2:5" x14ac:dyDescent="0.2">
      <c r="B39" s="29"/>
      <c r="C39" s="29"/>
      <c r="D39" s="533"/>
      <c r="E39" s="26"/>
    </row>
    <row r="40" spans="2:5" x14ac:dyDescent="0.2">
      <c r="B40" s="29"/>
      <c r="C40" s="29"/>
      <c r="D40" s="29"/>
      <c r="E40" s="29"/>
    </row>
    <row r="41" spans="2:5" x14ac:dyDescent="0.2">
      <c r="B41" s="29"/>
      <c r="C41" s="29"/>
      <c r="D41" s="29"/>
      <c r="E41" s="29"/>
    </row>
    <row r="42" spans="2:5" x14ac:dyDescent="0.2">
      <c r="B42" s="29"/>
      <c r="C42" s="29"/>
      <c r="D42" s="29"/>
      <c r="E42" s="29"/>
    </row>
    <row r="43" spans="2:5" x14ac:dyDescent="0.2">
      <c r="B43" s="29"/>
      <c r="C43" s="29"/>
      <c r="D43" s="29"/>
      <c r="E43" s="29"/>
    </row>
    <row r="44" spans="2:5" x14ac:dyDescent="0.2">
      <c r="B44" s="29"/>
      <c r="C44" s="29"/>
      <c r="D44" s="29"/>
      <c r="E44" s="29"/>
    </row>
    <row r="45" spans="2:5" x14ac:dyDescent="0.2">
      <c r="B45" s="29"/>
      <c r="C45" s="29"/>
      <c r="D45" s="29"/>
      <c r="E45" s="29"/>
    </row>
    <row r="46" spans="2:5" x14ac:dyDescent="0.2">
      <c r="B46" s="29"/>
      <c r="C46" s="29"/>
      <c r="D46" s="29"/>
      <c r="E46" s="29"/>
    </row>
    <row r="47" spans="2:5" x14ac:dyDescent="0.2">
      <c r="B47" s="29"/>
      <c r="C47" s="29"/>
      <c r="D47" s="29"/>
      <c r="E47" s="29"/>
    </row>
    <row r="48" spans="2:5" x14ac:dyDescent="0.2">
      <c r="B48" s="29"/>
      <c r="C48" s="29"/>
      <c r="D48" s="29"/>
      <c r="E48" s="29"/>
    </row>
    <row r="49" spans="2:5" x14ac:dyDescent="0.2">
      <c r="B49" s="29"/>
      <c r="C49" s="29"/>
      <c r="D49" s="29"/>
      <c r="E49" s="29"/>
    </row>
    <row r="50" spans="2:5" x14ac:dyDescent="0.2">
      <c r="B50" s="29"/>
      <c r="C50" s="29"/>
      <c r="D50" s="29"/>
      <c r="E50" s="29"/>
    </row>
    <row r="51" spans="2:5" x14ac:dyDescent="0.2">
      <c r="B51" s="29"/>
      <c r="C51" s="29"/>
      <c r="D51" s="29"/>
      <c r="E51" s="29"/>
    </row>
    <row r="52" spans="2:5" x14ac:dyDescent="0.2">
      <c r="B52" s="29"/>
      <c r="C52" s="29"/>
      <c r="D52" s="29"/>
      <c r="E52" s="29"/>
    </row>
    <row r="53" spans="2:5" x14ac:dyDescent="0.2">
      <c r="B53" s="29"/>
      <c r="C53" s="29"/>
      <c r="D53" s="29"/>
      <c r="E53" s="29"/>
    </row>
    <row r="54" spans="2:5" x14ac:dyDescent="0.2">
      <c r="B54" s="29"/>
      <c r="C54" s="29"/>
      <c r="D54" s="29"/>
      <c r="E54" s="29"/>
    </row>
    <row r="55" spans="2:5" x14ac:dyDescent="0.2">
      <c r="B55" s="29"/>
      <c r="C55" s="29"/>
      <c r="D55" s="29"/>
      <c r="E55" s="29"/>
    </row>
    <row r="56" spans="2:5" x14ac:dyDescent="0.2">
      <c r="B56" s="29"/>
      <c r="C56" s="29"/>
      <c r="D56" s="29"/>
      <c r="E56" s="29"/>
    </row>
    <row r="57" spans="2:5" x14ac:dyDescent="0.2">
      <c r="B57" s="29"/>
      <c r="C57" s="29"/>
      <c r="D57" s="29"/>
      <c r="E57" s="29"/>
    </row>
    <row r="58" spans="2:5" x14ac:dyDescent="0.2">
      <c r="B58" s="29"/>
      <c r="C58" s="29"/>
      <c r="D58" s="29"/>
      <c r="E58" s="29"/>
    </row>
    <row r="59" spans="2:5" x14ac:dyDescent="0.2">
      <c r="B59" s="29"/>
      <c r="C59" s="29"/>
      <c r="D59" s="29"/>
      <c r="E59" s="29"/>
    </row>
    <row r="60" spans="2:5" x14ac:dyDescent="0.2">
      <c r="B60" s="29"/>
      <c r="C60" s="29"/>
      <c r="D60" s="29"/>
      <c r="E60" s="29"/>
    </row>
    <row r="61" spans="2:5" x14ac:dyDescent="0.2">
      <c r="B61" s="29"/>
      <c r="C61" s="29"/>
      <c r="D61" s="29"/>
      <c r="E61" s="29"/>
    </row>
    <row r="62" spans="2:5" x14ac:dyDescent="0.2">
      <c r="B62" s="29"/>
      <c r="C62" s="29"/>
      <c r="D62" s="29"/>
      <c r="E62" s="29"/>
    </row>
    <row r="63" spans="2:5" x14ac:dyDescent="0.2">
      <c r="B63" s="29"/>
      <c r="C63" s="29"/>
      <c r="D63" s="29"/>
      <c r="E63" s="29"/>
    </row>
    <row r="64" spans="2:5" x14ac:dyDescent="0.2">
      <c r="B64" s="29"/>
      <c r="C64" s="29"/>
      <c r="D64" s="29"/>
      <c r="E64" s="29"/>
    </row>
    <row r="65" spans="2:5" x14ac:dyDescent="0.2">
      <c r="B65" s="29"/>
      <c r="C65" s="29"/>
      <c r="D65" s="29"/>
      <c r="E65" s="29"/>
    </row>
    <row r="66" spans="2:5" x14ac:dyDescent="0.2">
      <c r="B66" s="29"/>
      <c r="C66" s="29"/>
      <c r="D66" s="29"/>
      <c r="E66" s="29"/>
    </row>
    <row r="67" spans="2:5" x14ac:dyDescent="0.2">
      <c r="B67" s="29"/>
      <c r="C67" s="29"/>
      <c r="D67" s="29"/>
      <c r="E67" s="29"/>
    </row>
    <row r="68" spans="2:5" x14ac:dyDescent="0.2">
      <c r="B68" s="29"/>
      <c r="C68" s="29"/>
      <c r="D68" s="29"/>
      <c r="E68" s="29"/>
    </row>
    <row r="69" spans="2:5" x14ac:dyDescent="0.2">
      <c r="B69" s="29"/>
      <c r="C69" s="29"/>
      <c r="D69" s="29"/>
      <c r="E69" s="29"/>
    </row>
    <row r="70" spans="2:5" x14ac:dyDescent="0.2">
      <c r="B70" s="29"/>
      <c r="C70" s="29"/>
      <c r="D70" s="29"/>
      <c r="E70" s="29"/>
    </row>
    <row r="71" spans="2:5" x14ac:dyDescent="0.2">
      <c r="B71" s="29"/>
      <c r="C71" s="29"/>
      <c r="D71" s="29"/>
      <c r="E71" s="29"/>
    </row>
    <row r="72" spans="2:5" x14ac:dyDescent="0.2">
      <c r="B72" s="29"/>
      <c r="C72" s="29"/>
      <c r="D72" s="29"/>
      <c r="E72" s="29"/>
    </row>
    <row r="73" spans="2:5" x14ac:dyDescent="0.2">
      <c r="B73" s="29"/>
      <c r="C73" s="29"/>
      <c r="D73" s="29"/>
      <c r="E73" s="29"/>
    </row>
    <row r="74" spans="2:5" x14ac:dyDescent="0.2">
      <c r="B74" s="29"/>
      <c r="C74" s="29"/>
      <c r="D74" s="29"/>
      <c r="E74" s="29"/>
    </row>
    <row r="75" spans="2:5" x14ac:dyDescent="0.2">
      <c r="B75" s="29"/>
      <c r="C75" s="29"/>
      <c r="D75" s="29"/>
      <c r="E75" s="29"/>
    </row>
    <row r="76" spans="2:5" x14ac:dyDescent="0.2">
      <c r="B76" s="29"/>
      <c r="C76" s="29"/>
      <c r="D76" s="29"/>
      <c r="E76" s="29"/>
    </row>
    <row r="77" spans="2:5" x14ac:dyDescent="0.2">
      <c r="B77" s="29"/>
      <c r="C77" s="29"/>
      <c r="D77" s="29"/>
      <c r="E77" s="29"/>
    </row>
    <row r="78" spans="2:5" x14ac:dyDescent="0.2">
      <c r="B78" s="29"/>
      <c r="C78" s="29"/>
      <c r="D78" s="29"/>
      <c r="E78" s="29"/>
    </row>
    <row r="79" spans="2:5" x14ac:dyDescent="0.2">
      <c r="B79" s="29"/>
      <c r="C79" s="29"/>
      <c r="D79" s="29"/>
      <c r="E79" s="29"/>
    </row>
    <row r="80" spans="2:5" x14ac:dyDescent="0.2">
      <c r="B80" s="29"/>
      <c r="C80" s="29"/>
      <c r="D80" s="29"/>
      <c r="E80" s="29"/>
    </row>
    <row r="81" spans="2:5" x14ac:dyDescent="0.2">
      <c r="B81" s="29"/>
      <c r="C81" s="29"/>
      <c r="D81" s="29"/>
      <c r="E81" s="29"/>
    </row>
    <row r="82" spans="2:5" x14ac:dyDescent="0.2">
      <c r="B82" s="29"/>
      <c r="C82" s="29"/>
      <c r="D82" s="29"/>
      <c r="E82" s="29"/>
    </row>
    <row r="83" spans="2:5" x14ac:dyDescent="0.2">
      <c r="B83" s="29"/>
      <c r="C83" s="29"/>
      <c r="D83" s="29"/>
      <c r="E83" s="29"/>
    </row>
    <row r="84" spans="2:5" x14ac:dyDescent="0.2">
      <c r="B84" s="29"/>
      <c r="C84" s="29"/>
      <c r="D84" s="29"/>
      <c r="E84" s="29"/>
    </row>
    <row r="85" spans="2:5" x14ac:dyDescent="0.2">
      <c r="B85" s="29"/>
      <c r="C85" s="29"/>
      <c r="D85" s="29"/>
      <c r="E85" s="29"/>
    </row>
    <row r="86" spans="2:5" x14ac:dyDescent="0.2">
      <c r="B86" s="29"/>
      <c r="C86" s="29"/>
      <c r="D86" s="29"/>
      <c r="E86" s="29"/>
    </row>
    <row r="87" spans="2:5" x14ac:dyDescent="0.2">
      <c r="B87" s="29"/>
      <c r="C87" s="29"/>
      <c r="D87" s="29"/>
      <c r="E87" s="29"/>
    </row>
    <row r="88" spans="2:5" x14ac:dyDescent="0.2">
      <c r="B88" s="29"/>
      <c r="C88" s="29"/>
      <c r="D88" s="29"/>
      <c r="E88" s="29"/>
    </row>
    <row r="89" spans="2:5" x14ac:dyDescent="0.2">
      <c r="B89" s="29"/>
      <c r="C89" s="29"/>
      <c r="D89" s="29"/>
      <c r="E89" s="29"/>
    </row>
    <row r="90" spans="2:5" x14ac:dyDescent="0.2">
      <c r="B90" s="29"/>
      <c r="C90" s="29"/>
      <c r="D90" s="29"/>
      <c r="E90" s="29"/>
    </row>
    <row r="91" spans="2:5" x14ac:dyDescent="0.2">
      <c r="B91" s="29"/>
      <c r="C91" s="29"/>
      <c r="D91" s="29"/>
      <c r="E91" s="29"/>
    </row>
    <row r="92" spans="2:5" x14ac:dyDescent="0.2">
      <c r="B92" s="29"/>
      <c r="C92" s="29"/>
      <c r="D92" s="29"/>
      <c r="E92" s="29"/>
    </row>
    <row r="93" spans="2:5" x14ac:dyDescent="0.2">
      <c r="B93" s="29"/>
      <c r="C93" s="29"/>
      <c r="D93" s="29"/>
      <c r="E93" s="29"/>
    </row>
    <row r="94" spans="2:5" x14ac:dyDescent="0.2">
      <c r="B94" s="29"/>
      <c r="C94" s="29"/>
      <c r="D94" s="29"/>
      <c r="E94" s="29"/>
    </row>
    <row r="95" spans="2:5" x14ac:dyDescent="0.2">
      <c r="B95" s="29"/>
      <c r="C95" s="29"/>
      <c r="D95" s="29"/>
      <c r="E95" s="29"/>
    </row>
    <row r="96" spans="2:5" x14ac:dyDescent="0.2">
      <c r="B96" s="29"/>
      <c r="C96" s="29"/>
      <c r="D96" s="29"/>
      <c r="E96" s="29"/>
    </row>
    <row r="97" spans="2:5" x14ac:dyDescent="0.2">
      <c r="B97" s="29"/>
      <c r="C97" s="29"/>
      <c r="D97" s="29"/>
      <c r="E97" s="29"/>
    </row>
    <row r="98" spans="2:5" x14ac:dyDescent="0.2">
      <c r="B98" s="29"/>
      <c r="C98" s="29"/>
      <c r="D98" s="29"/>
      <c r="E98" s="29"/>
    </row>
    <row r="99" spans="2:5" x14ac:dyDescent="0.2">
      <c r="B99" s="29"/>
      <c r="C99" s="29"/>
      <c r="D99" s="29"/>
      <c r="E99" s="29"/>
    </row>
    <row r="100" spans="2:5" x14ac:dyDescent="0.2">
      <c r="B100" s="29"/>
      <c r="C100" s="29"/>
      <c r="D100" s="29"/>
      <c r="E100" s="29"/>
    </row>
    <row r="101" spans="2:5" x14ac:dyDescent="0.2">
      <c r="B101" s="29"/>
      <c r="C101" s="29"/>
      <c r="D101" s="29"/>
      <c r="E101" s="29"/>
    </row>
    <row r="102" spans="2:5" x14ac:dyDescent="0.2">
      <c r="B102" s="29"/>
      <c r="C102" s="29"/>
      <c r="D102" s="29"/>
      <c r="E102" s="29"/>
    </row>
    <row r="103" spans="2:5" x14ac:dyDescent="0.2">
      <c r="B103" s="29"/>
      <c r="C103" s="29"/>
      <c r="D103" s="29"/>
      <c r="E103" s="29"/>
    </row>
    <row r="104" spans="2:5" x14ac:dyDescent="0.2">
      <c r="B104" s="29"/>
      <c r="C104" s="29"/>
      <c r="D104" s="29"/>
      <c r="E104" s="29"/>
    </row>
    <row r="105" spans="2:5" x14ac:dyDescent="0.2">
      <c r="B105" s="29"/>
      <c r="C105" s="29"/>
      <c r="D105" s="29"/>
      <c r="E105" s="29"/>
    </row>
    <row r="106" spans="2:5" x14ac:dyDescent="0.2">
      <c r="B106" s="29"/>
      <c r="C106" s="29"/>
      <c r="D106" s="29"/>
      <c r="E106" s="29"/>
    </row>
    <row r="107" spans="2:5" x14ac:dyDescent="0.2">
      <c r="B107" s="29"/>
      <c r="C107" s="29"/>
      <c r="D107" s="29"/>
      <c r="E107" s="29"/>
    </row>
    <row r="108" spans="2:5" x14ac:dyDescent="0.2">
      <c r="B108" s="29"/>
      <c r="C108" s="29"/>
      <c r="D108" s="29"/>
      <c r="E108" s="29"/>
    </row>
    <row r="109" spans="2:5" x14ac:dyDescent="0.2">
      <c r="B109" s="29"/>
      <c r="C109" s="29"/>
      <c r="D109" s="29"/>
      <c r="E109" s="29"/>
    </row>
    <row r="110" spans="2:5" x14ac:dyDescent="0.2">
      <c r="B110" s="29"/>
      <c r="C110" s="29"/>
      <c r="D110" s="29"/>
      <c r="E110" s="29"/>
    </row>
    <row r="111" spans="2:5" x14ac:dyDescent="0.2">
      <c r="B111" s="29"/>
      <c r="C111" s="29"/>
      <c r="D111" s="29"/>
      <c r="E111" s="29"/>
    </row>
    <row r="112" spans="2:5" x14ac:dyDescent="0.2">
      <c r="B112" s="29"/>
      <c r="C112" s="29"/>
      <c r="D112" s="29"/>
      <c r="E112" s="29"/>
    </row>
    <row r="113" spans="2:5" x14ac:dyDescent="0.2">
      <c r="B113" s="29"/>
      <c r="C113" s="29"/>
      <c r="D113" s="29"/>
      <c r="E113" s="29"/>
    </row>
    <row r="114" spans="2:5" x14ac:dyDescent="0.2">
      <c r="B114" s="29"/>
      <c r="C114" s="29"/>
      <c r="D114" s="29"/>
      <c r="E114" s="29"/>
    </row>
    <row r="115" spans="2:5" x14ac:dyDescent="0.2">
      <c r="B115" s="29"/>
      <c r="C115" s="29"/>
      <c r="D115" s="29"/>
      <c r="E115" s="29"/>
    </row>
    <row r="116" spans="2:5" x14ac:dyDescent="0.2">
      <c r="B116" s="29"/>
      <c r="C116" s="29"/>
      <c r="D116" s="29"/>
      <c r="E116" s="29"/>
    </row>
    <row r="117" spans="2:5" x14ac:dyDescent="0.2">
      <c r="B117" s="29"/>
      <c r="C117" s="29"/>
      <c r="D117" s="29"/>
      <c r="E117" s="29"/>
    </row>
    <row r="118" spans="2:5" x14ac:dyDescent="0.2">
      <c r="B118" s="29"/>
      <c r="C118" s="29"/>
      <c r="D118" s="29"/>
      <c r="E118" s="29"/>
    </row>
    <row r="119" spans="2:5" x14ac:dyDescent="0.2">
      <c r="B119" s="29"/>
      <c r="C119" s="29"/>
      <c r="D119" s="29"/>
      <c r="E119" s="29"/>
    </row>
    <row r="120" spans="2:5" x14ac:dyDescent="0.2">
      <c r="B120" s="29"/>
      <c r="C120" s="29"/>
      <c r="D120" s="29"/>
      <c r="E120" s="29"/>
    </row>
    <row r="121" spans="2:5" x14ac:dyDescent="0.2">
      <c r="B121" s="29"/>
      <c r="C121" s="29"/>
      <c r="D121" s="29"/>
      <c r="E121" s="29"/>
    </row>
    <row r="122" spans="2:5" x14ac:dyDescent="0.2">
      <c r="B122" s="29"/>
      <c r="C122" s="29"/>
      <c r="D122" s="29"/>
      <c r="E122" s="29"/>
    </row>
    <row r="123" spans="2:5" x14ac:dyDescent="0.2">
      <c r="B123" s="29"/>
      <c r="C123" s="29"/>
      <c r="D123" s="29"/>
      <c r="E123" s="29"/>
    </row>
    <row r="124" spans="2:5" x14ac:dyDescent="0.2">
      <c r="B124" s="29"/>
      <c r="C124" s="29"/>
      <c r="D124" s="29"/>
      <c r="E124" s="29"/>
    </row>
    <row r="125" spans="2:5" x14ac:dyDescent="0.2">
      <c r="B125" s="29"/>
      <c r="C125" s="29"/>
      <c r="D125" s="29"/>
      <c r="E125" s="29"/>
    </row>
  </sheetData>
  <mergeCells count="2">
    <mergeCell ref="D25:D39"/>
    <mergeCell ref="D23:D2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opLeftCell="A34" workbookViewId="0">
      <selection activeCell="F14" sqref="F14"/>
    </sheetView>
  </sheetViews>
  <sheetFormatPr defaultRowHeight="15" x14ac:dyDescent="0.25"/>
  <sheetData>
    <row r="1" spans="1:17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7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x14ac:dyDescent="0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x14ac:dyDescent="0.2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x14ac:dyDescent="0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1:17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1:17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1:17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3</vt:i4>
      </vt:variant>
    </vt:vector>
  </HeadingPairs>
  <TitlesOfParts>
    <vt:vector size="10" baseType="lpstr">
      <vt:lpstr>a) Rozpočet projektu PZ_ŽoNFP</vt:lpstr>
      <vt:lpstr>b) Rozpočet projektu ŽoNFP_PGP</vt:lpstr>
      <vt:lpstr>c) Položkový rozpočet ŽoNFP </vt:lpstr>
      <vt:lpstr>d) Pozemky</vt:lpstr>
      <vt:lpstr>Zdroj</vt:lpstr>
      <vt:lpstr>Hárok2</vt:lpstr>
      <vt:lpstr>Hárok3</vt:lpstr>
      <vt:lpstr>'a) Rozpočet projektu PZ_ŽoNFP'!Oblasť_tlače</vt:lpstr>
      <vt:lpstr>'b) Rozpočet projektu ŽoNFP_PGP'!Oblasť_tlače</vt:lpstr>
      <vt:lpstr>'c) Položkový rozpočet ŽoNFP 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MŽP SR</dc:creator>
  <cp:lastModifiedBy>IROP</cp:lastModifiedBy>
  <cp:lastPrinted>2016-09-29T14:23:32Z</cp:lastPrinted>
  <dcterms:created xsi:type="dcterms:W3CDTF">2015-05-13T12:53:37Z</dcterms:created>
  <dcterms:modified xsi:type="dcterms:W3CDTF">2017-03-29T11:51:03Z</dcterms:modified>
</cp:coreProperties>
</file>