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mracka\Desktop\"/>
    </mc:Choice>
  </mc:AlternateContent>
  <bookViews>
    <workbookView xWindow="0" yWindow="0" windowWidth="28800" windowHeight="11700" activeTab="2"/>
  </bookViews>
  <sheets>
    <sheet name="UMR BA" sheetId="51" r:id="rId1"/>
    <sheet name="RIUS BB" sheetId="50" r:id="rId2"/>
    <sheet name="RIUS PO" sheetId="31" r:id="rId3"/>
  </sheets>
  <calcPr calcId="162913"/>
</workbook>
</file>

<file path=xl/calcChain.xml><?xml version="1.0" encoding="utf-8"?>
<calcChain xmlns="http://schemas.openxmlformats.org/spreadsheetml/2006/main">
  <c r="I4" i="31" l="1"/>
  <c r="I4" i="50"/>
  <c r="I11" i="51" l="1"/>
  <c r="J5" i="51"/>
  <c r="J6" i="51"/>
  <c r="J4" i="51" l="1"/>
  <c r="G5" i="50" l="1"/>
  <c r="I5" i="50" l="1"/>
  <c r="H5" i="50"/>
  <c r="G7" i="51"/>
  <c r="H7" i="51" l="1"/>
  <c r="I7" i="51" l="1"/>
  <c r="J7" i="51" l="1"/>
  <c r="G12" i="51" l="1"/>
  <c r="H12" i="51" l="1"/>
  <c r="I12" i="51"/>
  <c r="H5" i="31" l="1"/>
  <c r="I5" i="31"/>
</calcChain>
</file>

<file path=xl/sharedStrings.xml><?xml version="1.0" encoding="utf-8"?>
<sst xmlns="http://schemas.openxmlformats.org/spreadsheetml/2006/main" count="83" uniqueCount="44">
  <si>
    <t xml:space="preserve">Kolo </t>
  </si>
  <si>
    <t>ITMS</t>
  </si>
  <si>
    <t>Názov projektu</t>
  </si>
  <si>
    <t>Žiadateľ</t>
  </si>
  <si>
    <t>Žiadané COV</t>
  </si>
  <si>
    <t>Schválené COV</t>
  </si>
  <si>
    <t>Schválené ERDF</t>
  </si>
  <si>
    <t xml:space="preserve">Spolu </t>
  </si>
  <si>
    <t xml:space="preserve">zastavené konanie </t>
  </si>
  <si>
    <t xml:space="preserve">Dôvod neschválenia </t>
  </si>
  <si>
    <t>UMR BA</t>
  </si>
  <si>
    <t>neschválené</t>
  </si>
  <si>
    <t>RIÚS PO</t>
  </si>
  <si>
    <t>RIÚS BB</t>
  </si>
  <si>
    <t>schválené</t>
  </si>
  <si>
    <t>Spolu</t>
  </si>
  <si>
    <t>SCHVÁLENÉ ŽoNFP</t>
  </si>
  <si>
    <t xml:space="preserve"> Schválené NFP</t>
  </si>
  <si>
    <t>ZASTAVENÉ KONANIE</t>
  </si>
  <si>
    <t>Žiadané NFP</t>
  </si>
  <si>
    <t>Žiadané ERDF</t>
  </si>
  <si>
    <t>NESCHVÁLENÉ ŽoNFP</t>
  </si>
  <si>
    <t>IČO</t>
  </si>
  <si>
    <t>Výzva: IROP-PO2-SC222-2016-13 - Budovanie a zlepšenie technického vybavenia jazykových učební, školských knižníc, odborných učební rôzneho druhu v základných školách (3. kolo)</t>
  </si>
  <si>
    <t>3. kolo</t>
  </si>
  <si>
    <t>NFP302020N558</t>
  </si>
  <si>
    <t>Vybudovanie odborných učební v ZŠ Žitavská Bratislava - Vrakuňa</t>
  </si>
  <si>
    <t>Mestská časť Bratislava - Vrakuňa</t>
  </si>
  <si>
    <t>NFP302020N561</t>
  </si>
  <si>
    <t>Vybudovanie odborných učební v ZŠ Rajčianska Bratislava - Vrakuňa</t>
  </si>
  <si>
    <t>NFP302020N562</t>
  </si>
  <si>
    <t>Vybudovanie odborných učební na ZŠ Železničná Bratislava-Vrakuňa</t>
  </si>
  <si>
    <t>NFP302020N607</t>
  </si>
  <si>
    <t>Modernizácia odborných učební - jazykovej a prírodovednej - na ZŠ A. Dubčeka, Majerníkova 62, Bratislava</t>
  </si>
  <si>
    <t>Mestská časť Bratislava–Karlova Ves</t>
  </si>
  <si>
    <t xml:space="preserve">zastavenie podľa § 20 ods. 1, písm. d) zákona č. 292/2014 Z.z. </t>
  </si>
  <si>
    <t>NFP302020N513</t>
  </si>
  <si>
    <t>Vybudovanie centier učenia v Základnej škole Pavla Križku</t>
  </si>
  <si>
    <t>Mesto Kremnica</t>
  </si>
  <si>
    <t>neschválenie § 19 ods. 9, písm. b) č. 292/2014 Z.z.</t>
  </si>
  <si>
    <t>NFP302020N590</t>
  </si>
  <si>
    <t>Zlepšenie kľúčových kompetencií žiakov Základnej školy Sečovská Polianka</t>
  </si>
  <si>
    <t>Obec Sečovská Polianka</t>
  </si>
  <si>
    <t>00332828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</si>
</sst>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horizontal="right"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vertical="center"/>
    </xf>
    <xf numFmtId="0" fontId="0" fillId="0" borderId="0" xfId="0" applyFont="1"/>
    <xf numFmtId="0" fontId="2" fillId="6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 applyProtection="1">
      <alignment horizontal="center" vertical="center"/>
      <protection locked="0"/>
    </xf>
    <xf numFmtId="4" fontId="4" fillId="0" borderId="2" xfId="0" applyNumberFormat="1" applyFont="1" applyFill="1" applyBorder="1" applyAlignment="1">
      <alignment horizontal="center" vertical="center" wrapText="1"/>
    </xf>
    <xf numFmtId="49" fontId="2" fillId="8" borderId="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0" fillId="3" borderId="5" xfId="0" applyNumberFormat="1" applyFont="1" applyFill="1" applyBorder="1" applyAlignment="1" applyProtection="1">
      <alignment horizontal="center" vertical="center"/>
      <protection locked="0" hidden="1"/>
    </xf>
    <xf numFmtId="164" fontId="0" fillId="0" borderId="2" xfId="0" applyNumberFormat="1" applyFont="1" applyFill="1" applyBorder="1" applyAlignment="1" applyProtection="1">
      <alignment horizontal="center" vertical="center"/>
      <protection locked="0" hidden="1"/>
    </xf>
    <xf numFmtId="164" fontId="4" fillId="3" borderId="5" xfId="0" applyNumberFormat="1" applyFont="1" applyFill="1" applyBorder="1" applyAlignment="1" applyProtection="1">
      <alignment horizontal="center" vertical="center"/>
      <protection locked="0" hidden="1"/>
    </xf>
    <xf numFmtId="49" fontId="2" fillId="8" borderId="5" xfId="0" applyNumberFormat="1" applyFont="1" applyFill="1" applyBorder="1" applyAlignment="1">
      <alignment horizontal="center" vertical="center" wrapText="1"/>
    </xf>
    <xf numFmtId="4" fontId="7" fillId="3" borderId="0" xfId="0" applyNumberFormat="1" applyFont="1" applyFill="1" applyBorder="1" applyAlignment="1" applyProtection="1">
      <alignment horizontal="right" vertical="center"/>
      <protection locked="0" hidden="1"/>
    </xf>
    <xf numFmtId="164" fontId="0" fillId="0" borderId="5" xfId="0" applyNumberFormat="1" applyFont="1" applyFill="1" applyBorder="1" applyAlignment="1" applyProtection="1">
      <alignment horizontal="center" vertical="center"/>
      <protection locked="0" hidden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2" fillId="6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2" fillId="7" borderId="0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2" fillId="4" borderId="0" xfId="0" applyNumberFormat="1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0" fillId="3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3">
    <cellStyle name="Normálna" xfId="0" builtinId="0"/>
    <cellStyle name="Normálna 2" xfId="1"/>
    <cellStyle name="Normáln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zoomScaleNormal="100" workbookViewId="0">
      <selection activeCell="J4" sqref="J4:J6"/>
    </sheetView>
  </sheetViews>
  <sheetFormatPr defaultColWidth="9.140625" defaultRowHeight="15.75" x14ac:dyDescent="0.25"/>
  <cols>
    <col min="1" max="1" width="15.5703125" style="10" customWidth="1"/>
    <col min="2" max="2" width="7.7109375" style="10" customWidth="1"/>
    <col min="3" max="3" width="19.140625" style="13" customWidth="1"/>
    <col min="4" max="4" width="66.85546875" style="10" customWidth="1"/>
    <col min="5" max="5" width="33" style="10" customWidth="1"/>
    <col min="6" max="6" width="21.5703125" style="10" customWidth="1"/>
    <col min="7" max="7" width="15.85546875" style="10" customWidth="1"/>
    <col min="8" max="8" width="16" style="10" customWidth="1"/>
    <col min="9" max="9" width="16.85546875" style="10" customWidth="1"/>
    <col min="10" max="10" width="22.85546875" style="13" customWidth="1"/>
    <col min="11" max="11" width="9.140625" style="10"/>
    <col min="12" max="12" width="11.85546875" style="10" bestFit="1" customWidth="1"/>
    <col min="13" max="16384" width="9.140625" style="10"/>
  </cols>
  <sheetData>
    <row r="1" spans="1:15" ht="43.5" customHeight="1" x14ac:dyDescent="0.25">
      <c r="A1" s="51" t="s">
        <v>23</v>
      </c>
      <c r="B1" s="51"/>
      <c r="C1" s="51"/>
      <c r="D1" s="51"/>
      <c r="E1" s="51"/>
      <c r="F1" s="51"/>
      <c r="G1" s="51"/>
      <c r="H1" s="51"/>
      <c r="I1" s="51"/>
      <c r="J1" s="51"/>
    </row>
    <row r="2" spans="1:15" s="1" customFormat="1" ht="18.75" customHeight="1" x14ac:dyDescent="0.25">
      <c r="A2" s="59" t="s">
        <v>16</v>
      </c>
      <c r="B2" s="60"/>
      <c r="C2" s="19"/>
      <c r="D2" s="19"/>
      <c r="E2" s="19"/>
      <c r="F2" s="45"/>
    </row>
    <row r="3" spans="1:15" ht="21" customHeight="1" x14ac:dyDescent="0.25">
      <c r="A3" s="2" t="s">
        <v>10</v>
      </c>
      <c r="B3" s="24" t="s">
        <v>0</v>
      </c>
      <c r="C3" s="24" t="s">
        <v>1</v>
      </c>
      <c r="D3" s="24" t="s">
        <v>2</v>
      </c>
      <c r="E3" s="24" t="s">
        <v>3</v>
      </c>
      <c r="F3" s="24" t="s">
        <v>22</v>
      </c>
      <c r="G3" s="24" t="s">
        <v>4</v>
      </c>
      <c r="H3" s="24" t="s">
        <v>5</v>
      </c>
      <c r="I3" s="24" t="s">
        <v>17</v>
      </c>
      <c r="J3" s="24" t="s">
        <v>6</v>
      </c>
    </row>
    <row r="4" spans="1:15" ht="30" x14ac:dyDescent="0.25">
      <c r="A4" s="57" t="s">
        <v>14</v>
      </c>
      <c r="B4" s="16" t="s">
        <v>24</v>
      </c>
      <c r="C4" s="17" t="s">
        <v>25</v>
      </c>
      <c r="D4" s="16" t="s">
        <v>26</v>
      </c>
      <c r="E4" s="16" t="s">
        <v>27</v>
      </c>
      <c r="F4" s="61">
        <v>603295</v>
      </c>
      <c r="G4" s="31">
        <v>188808.31</v>
      </c>
      <c r="H4" s="32">
        <v>188808.31</v>
      </c>
      <c r="I4" s="21">
        <v>179367.89</v>
      </c>
      <c r="J4" s="31">
        <f>H4*0.5</f>
        <v>94404.154999999999</v>
      </c>
      <c r="L4" s="44"/>
      <c r="M4"/>
      <c r="N4"/>
      <c r="O4"/>
    </row>
    <row r="5" spans="1:15" s="12" customFormat="1" ht="30" x14ac:dyDescent="0.25">
      <c r="A5" s="58"/>
      <c r="B5" s="16" t="s">
        <v>24</v>
      </c>
      <c r="C5" s="17" t="s">
        <v>28</v>
      </c>
      <c r="D5" s="16" t="s">
        <v>29</v>
      </c>
      <c r="E5" s="16" t="s">
        <v>27</v>
      </c>
      <c r="F5" s="16">
        <v>603295</v>
      </c>
      <c r="G5" s="31">
        <v>189109.61</v>
      </c>
      <c r="H5" s="32">
        <v>189080.45</v>
      </c>
      <c r="I5" s="21">
        <v>179626.43</v>
      </c>
      <c r="J5" s="31">
        <f t="shared" ref="J5:J6" si="0">H5*0.5</f>
        <v>94540.225000000006</v>
      </c>
      <c r="L5" s="44"/>
      <c r="M5"/>
      <c r="N5"/>
    </row>
    <row r="6" spans="1:15" s="12" customFormat="1" ht="30" x14ac:dyDescent="0.25">
      <c r="A6" s="58"/>
      <c r="B6" s="16" t="s">
        <v>24</v>
      </c>
      <c r="C6" s="17" t="s">
        <v>30</v>
      </c>
      <c r="D6" s="16" t="s">
        <v>31</v>
      </c>
      <c r="E6" s="16" t="s">
        <v>27</v>
      </c>
      <c r="F6" s="16">
        <v>603295</v>
      </c>
      <c r="G6" s="31">
        <v>189900.19</v>
      </c>
      <c r="H6" s="32">
        <v>189900.19</v>
      </c>
      <c r="I6" s="21">
        <v>180405.18</v>
      </c>
      <c r="J6" s="31">
        <f t="shared" si="0"/>
        <v>94950.095000000001</v>
      </c>
      <c r="L6" s="44"/>
      <c r="M6"/>
      <c r="N6"/>
    </row>
    <row r="7" spans="1:15" s="11" customFormat="1" x14ac:dyDescent="0.25">
      <c r="A7" s="55" t="s">
        <v>7</v>
      </c>
      <c r="B7" s="56"/>
      <c r="C7" s="56"/>
      <c r="D7" s="56"/>
      <c r="E7" s="56"/>
      <c r="F7" s="62"/>
      <c r="G7" s="30">
        <f>SUM(G4:G6)</f>
        <v>567818.11</v>
      </c>
      <c r="H7" s="30">
        <f>SUM(H4:H6)</f>
        <v>567788.94999999995</v>
      </c>
      <c r="I7" s="30">
        <f>SUM(I4:I6)</f>
        <v>539399.5</v>
      </c>
      <c r="J7" s="26">
        <f>SUM(J4:J6)</f>
        <v>283894.47499999998</v>
      </c>
      <c r="L7" s="44"/>
    </row>
    <row r="8" spans="1:15" x14ac:dyDescent="0.25">
      <c r="A8" s="1"/>
      <c r="B8" s="1"/>
      <c r="C8" s="1"/>
      <c r="D8" s="1"/>
      <c r="E8" s="1"/>
      <c r="F8" s="1"/>
      <c r="G8" s="9"/>
      <c r="H8" s="9"/>
      <c r="I8" s="9"/>
      <c r="J8" s="3"/>
      <c r="L8" s="44"/>
    </row>
    <row r="9" spans="1:15" customFormat="1" x14ac:dyDescent="0.25">
      <c r="A9" s="27" t="s">
        <v>18</v>
      </c>
      <c r="B9" s="27"/>
      <c r="C9" s="14"/>
      <c r="D9" s="14"/>
      <c r="E9" s="14"/>
      <c r="F9" s="14"/>
      <c r="G9" s="15"/>
      <c r="H9" s="15"/>
      <c r="I9" s="14"/>
      <c r="J9" s="28"/>
      <c r="K9" s="28"/>
      <c r="L9" s="44"/>
      <c r="M9" s="28"/>
    </row>
    <row r="10" spans="1:15" x14ac:dyDescent="0.25">
      <c r="A10" s="2" t="s">
        <v>10</v>
      </c>
      <c r="B10" s="29" t="s">
        <v>0</v>
      </c>
      <c r="C10" s="29" t="s">
        <v>1</v>
      </c>
      <c r="D10" s="29" t="s">
        <v>2</v>
      </c>
      <c r="E10" s="29" t="s">
        <v>3</v>
      </c>
      <c r="F10" s="50" t="s">
        <v>22</v>
      </c>
      <c r="G10" s="29" t="s">
        <v>4</v>
      </c>
      <c r="H10" s="29" t="s">
        <v>19</v>
      </c>
      <c r="I10" s="29" t="s">
        <v>20</v>
      </c>
      <c r="J10" s="29" t="s">
        <v>9</v>
      </c>
      <c r="L10" s="44"/>
    </row>
    <row r="11" spans="1:15" s="12" customFormat="1" ht="45" x14ac:dyDescent="0.25">
      <c r="A11" s="47" t="s">
        <v>8</v>
      </c>
      <c r="B11" s="16" t="s">
        <v>24</v>
      </c>
      <c r="C11" s="7" t="s">
        <v>32</v>
      </c>
      <c r="D11" s="18" t="s">
        <v>33</v>
      </c>
      <c r="E11" s="18" t="s">
        <v>34</v>
      </c>
      <c r="F11" s="18">
        <v>603520</v>
      </c>
      <c r="G11" s="25">
        <v>49278.92</v>
      </c>
      <c r="H11" s="21">
        <v>46814.97</v>
      </c>
      <c r="I11" s="21">
        <f>G11*0.5</f>
        <v>24639.46</v>
      </c>
      <c r="J11" s="43" t="s">
        <v>35</v>
      </c>
      <c r="L11" s="44"/>
      <c r="M11"/>
      <c r="N11"/>
      <c r="O11"/>
    </row>
    <row r="12" spans="1:15" s="11" customFormat="1" x14ac:dyDescent="0.25">
      <c r="A12" s="55" t="s">
        <v>7</v>
      </c>
      <c r="B12" s="56"/>
      <c r="C12" s="56"/>
      <c r="D12" s="56"/>
      <c r="E12" s="56"/>
      <c r="F12" s="46"/>
      <c r="G12" s="30">
        <f>SUM(G11:G11)</f>
        <v>49278.92</v>
      </c>
      <c r="H12" s="30">
        <f>SUM(H11:H11)</f>
        <v>46814.97</v>
      </c>
      <c r="I12" s="30">
        <f>SUM(I11:I11)</f>
        <v>24639.46</v>
      </c>
      <c r="J12" s="33"/>
      <c r="L12" s="44"/>
    </row>
    <row r="13" spans="1:15" x14ac:dyDescent="0.25">
      <c r="A13" s="1"/>
      <c r="B13" s="1"/>
      <c r="C13" s="1"/>
      <c r="D13" s="1"/>
      <c r="E13" s="1"/>
      <c r="F13" s="1"/>
      <c r="G13" s="9"/>
      <c r="H13" s="9"/>
      <c r="I13" s="9"/>
      <c r="J13" s="3"/>
    </row>
    <row r="14" spans="1:15" x14ac:dyDescent="0.25">
      <c r="A14" s="1"/>
      <c r="B14" s="1"/>
      <c r="C14" s="1"/>
      <c r="D14" s="1"/>
      <c r="E14" s="1"/>
      <c r="F14" s="1"/>
      <c r="G14" s="9"/>
      <c r="H14" s="9"/>
      <c r="I14" s="9"/>
      <c r="J14" s="3"/>
    </row>
  </sheetData>
  <mergeCells count="5">
    <mergeCell ref="A12:E12"/>
    <mergeCell ref="A1:J1"/>
    <mergeCell ref="A4:A6"/>
    <mergeCell ref="A2:B2"/>
    <mergeCell ref="A7:F7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Normal="100" workbookViewId="0">
      <selection activeCell="E14" sqref="E13:E14"/>
    </sheetView>
  </sheetViews>
  <sheetFormatPr defaultColWidth="9.140625" defaultRowHeight="15.75" x14ac:dyDescent="0.25"/>
  <cols>
    <col min="1" max="1" width="15.5703125" style="1" customWidth="1"/>
    <col min="2" max="2" width="8.85546875" style="1" customWidth="1"/>
    <col min="3" max="3" width="18.42578125" style="1" customWidth="1"/>
    <col min="4" max="4" width="40.7109375" style="1" customWidth="1"/>
    <col min="5" max="6" width="21.5703125" style="1" customWidth="1"/>
    <col min="7" max="7" width="15.85546875" style="3" customWidth="1"/>
    <col min="8" max="8" width="14.7109375" style="3" customWidth="1"/>
    <col min="9" max="9" width="15.85546875" style="3" customWidth="1"/>
    <col min="10" max="10" width="22.5703125" style="3" customWidth="1"/>
    <col min="11" max="11" width="14.42578125" style="1" customWidth="1"/>
    <col min="12" max="12" width="11.42578125" style="1" bestFit="1" customWidth="1"/>
    <col min="13" max="16384" width="9.140625" style="1"/>
  </cols>
  <sheetData>
    <row r="1" spans="1:12" ht="57.6" customHeight="1" x14ac:dyDescent="0.25">
      <c r="A1" s="51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23"/>
      <c r="L1" s="23"/>
    </row>
    <row r="2" spans="1:12" x14ac:dyDescent="0.25">
      <c r="A2" s="52" t="s">
        <v>21</v>
      </c>
      <c r="B2" s="52"/>
      <c r="E2" s="3"/>
      <c r="F2" s="3"/>
      <c r="G2" s="1"/>
      <c r="H2" s="1"/>
      <c r="I2" s="1"/>
      <c r="J2" s="1"/>
      <c r="K2" s="8"/>
    </row>
    <row r="3" spans="1:12" s="6" customFormat="1" x14ac:dyDescent="0.25">
      <c r="A3" s="2" t="s">
        <v>13</v>
      </c>
      <c r="B3" s="34" t="s">
        <v>0</v>
      </c>
      <c r="C3" s="34" t="s">
        <v>1</v>
      </c>
      <c r="D3" s="34" t="s">
        <v>2</v>
      </c>
      <c r="E3" s="34" t="s">
        <v>3</v>
      </c>
      <c r="F3" s="34" t="s">
        <v>22</v>
      </c>
      <c r="G3" s="34" t="s">
        <v>4</v>
      </c>
      <c r="H3" s="34" t="s">
        <v>19</v>
      </c>
      <c r="I3" s="34" t="s">
        <v>20</v>
      </c>
      <c r="J3" s="34" t="s">
        <v>9</v>
      </c>
    </row>
    <row r="4" spans="1:12" s="6" customFormat="1" ht="45" x14ac:dyDescent="0.25">
      <c r="A4" s="48" t="s">
        <v>11</v>
      </c>
      <c r="B4" s="16" t="s">
        <v>24</v>
      </c>
      <c r="C4" s="17" t="s">
        <v>36</v>
      </c>
      <c r="D4" s="16" t="s">
        <v>37</v>
      </c>
      <c r="E4" s="16" t="s">
        <v>38</v>
      </c>
      <c r="F4" s="16">
        <v>320781</v>
      </c>
      <c r="G4" s="21">
        <v>61301.279999999999</v>
      </c>
      <c r="H4" s="21">
        <v>58236.22</v>
      </c>
      <c r="I4" s="21">
        <f>G4*0.85</f>
        <v>52106.087999999996</v>
      </c>
      <c r="J4" s="18" t="s">
        <v>39</v>
      </c>
      <c r="L4" s="44"/>
    </row>
    <row r="5" spans="1:12" s="4" customFormat="1" x14ac:dyDescent="0.25">
      <c r="A5" s="53" t="s">
        <v>15</v>
      </c>
      <c r="B5" s="54"/>
      <c r="C5" s="54"/>
      <c r="D5" s="54"/>
      <c r="E5" s="54"/>
      <c r="F5" s="63"/>
      <c r="G5" s="22">
        <f>SUM(G4:G4)</f>
        <v>61301.279999999999</v>
      </c>
      <c r="H5" s="22">
        <f>SUM(H4:H4)</f>
        <v>58236.22</v>
      </c>
      <c r="I5" s="22">
        <f>SUM(I4:I4)</f>
        <v>52106.087999999996</v>
      </c>
      <c r="J5" s="20"/>
      <c r="L5" s="44"/>
    </row>
    <row r="6" spans="1:12" s="4" customFormat="1" x14ac:dyDescent="0.25">
      <c r="G6" s="5"/>
      <c r="H6" s="5"/>
      <c r="I6" s="5"/>
      <c r="J6" s="5"/>
      <c r="L6" s="44"/>
    </row>
  </sheetData>
  <mergeCells count="3">
    <mergeCell ref="A1:J1"/>
    <mergeCell ref="A2:B2"/>
    <mergeCell ref="A5:F5"/>
  </mergeCells>
  <pageMargins left="0.7" right="0.7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zoomScaleNormal="100" workbookViewId="0">
      <selection activeCell="D12" sqref="D12"/>
    </sheetView>
  </sheetViews>
  <sheetFormatPr defaultColWidth="9.140625" defaultRowHeight="15.75" x14ac:dyDescent="0.25"/>
  <cols>
    <col min="1" max="1" width="15.5703125" style="1" customWidth="1"/>
    <col min="2" max="2" width="8.140625" style="1" customWidth="1"/>
    <col min="3" max="3" width="19" style="1" customWidth="1"/>
    <col min="4" max="4" width="40.7109375" style="1" customWidth="1"/>
    <col min="5" max="5" width="19.5703125" style="1" bestFit="1" customWidth="1"/>
    <col min="6" max="6" width="19.5703125" style="1" customWidth="1"/>
    <col min="7" max="7" width="13.42578125" style="3" bestFit="1" customWidth="1"/>
    <col min="8" max="8" width="14.7109375" style="3" customWidth="1"/>
    <col min="9" max="9" width="15.42578125" style="3" customWidth="1"/>
    <col min="10" max="10" width="23.140625" style="1" bestFit="1" customWidth="1"/>
    <col min="11" max="11" width="13.42578125" style="8" customWidth="1"/>
    <col min="12" max="12" width="11.42578125" style="1" customWidth="1"/>
    <col min="13" max="13" width="15.5703125" style="1" bestFit="1" customWidth="1"/>
    <col min="14" max="16384" width="9.140625" style="1"/>
  </cols>
  <sheetData>
    <row r="1" spans="1:15" ht="57.6" customHeight="1" x14ac:dyDescent="0.25">
      <c r="A1" s="51" t="s">
        <v>23</v>
      </c>
      <c r="B1" s="51"/>
      <c r="C1" s="51"/>
      <c r="D1" s="51"/>
      <c r="E1" s="51"/>
      <c r="F1" s="51"/>
      <c r="G1" s="51"/>
      <c r="H1" s="51"/>
      <c r="I1" s="51"/>
      <c r="J1" s="51"/>
    </row>
    <row r="2" spans="1:15" x14ac:dyDescent="0.25">
      <c r="A2" s="52" t="s">
        <v>21</v>
      </c>
      <c r="B2" s="52"/>
      <c r="E2" s="3"/>
      <c r="F2" s="3"/>
      <c r="G2" s="1"/>
      <c r="H2" s="1"/>
      <c r="I2" s="1"/>
    </row>
    <row r="3" spans="1:15" x14ac:dyDescent="0.25">
      <c r="A3" s="2" t="s">
        <v>12</v>
      </c>
      <c r="B3" s="34" t="s">
        <v>0</v>
      </c>
      <c r="C3" s="34" t="s">
        <v>1</v>
      </c>
      <c r="D3" s="34" t="s">
        <v>2</v>
      </c>
      <c r="E3" s="34" t="s">
        <v>3</v>
      </c>
      <c r="F3" s="34" t="s">
        <v>22</v>
      </c>
      <c r="G3" s="34" t="s">
        <v>4</v>
      </c>
      <c r="H3" s="34" t="s">
        <v>19</v>
      </c>
      <c r="I3" s="39" t="s">
        <v>20</v>
      </c>
      <c r="J3" s="34" t="s">
        <v>9</v>
      </c>
      <c r="M3" s="3"/>
    </row>
    <row r="4" spans="1:15" ht="47.25" customHeight="1" x14ac:dyDescent="0.25">
      <c r="A4" s="35" t="s">
        <v>11</v>
      </c>
      <c r="B4" s="16" t="s">
        <v>24</v>
      </c>
      <c r="C4" s="7" t="s">
        <v>40</v>
      </c>
      <c r="D4" s="18" t="s">
        <v>41</v>
      </c>
      <c r="E4" s="18" t="s">
        <v>42</v>
      </c>
      <c r="F4" s="49" t="s">
        <v>43</v>
      </c>
      <c r="G4" s="36">
        <v>168729.64</v>
      </c>
      <c r="H4" s="37">
        <v>160293.16</v>
      </c>
      <c r="I4" s="41">
        <f>G4*0.85</f>
        <v>143420.19400000002</v>
      </c>
      <c r="J4" s="18" t="s">
        <v>39</v>
      </c>
      <c r="L4" s="44"/>
      <c r="M4"/>
      <c r="N4"/>
      <c r="O4"/>
    </row>
    <row r="5" spans="1:15" x14ac:dyDescent="0.25">
      <c r="A5" s="53" t="s">
        <v>7</v>
      </c>
      <c r="B5" s="54"/>
      <c r="C5" s="54"/>
      <c r="D5" s="54"/>
      <c r="E5" s="54"/>
      <c r="F5" s="63"/>
      <c r="G5" s="38">
        <v>179242.75</v>
      </c>
      <c r="H5" s="22">
        <f>SUM(H4:H4)</f>
        <v>160293.16</v>
      </c>
      <c r="I5" s="42">
        <f>SUM(I4:I4)</f>
        <v>143420.19400000002</v>
      </c>
      <c r="J5" s="18"/>
      <c r="K5" s="40"/>
      <c r="L5" s="3"/>
    </row>
    <row r="6" spans="1:15" s="4" customFormat="1" x14ac:dyDescent="0.25">
      <c r="G6" s="5"/>
      <c r="H6" s="5"/>
      <c r="I6" s="5"/>
      <c r="K6" s="40"/>
      <c r="L6" s="3"/>
    </row>
    <row r="7" spans="1:15" s="4" customFormat="1" x14ac:dyDescent="0.25">
      <c r="G7" s="5"/>
      <c r="H7" s="5"/>
      <c r="I7" s="5"/>
      <c r="K7" s="40"/>
      <c r="L7" s="3"/>
    </row>
    <row r="8" spans="1:15" x14ac:dyDescent="0.25">
      <c r="C8" s="4"/>
    </row>
    <row r="10" spans="1:15" x14ac:dyDescent="0.25">
      <c r="G10" s="1"/>
      <c r="H10" s="1"/>
      <c r="I10" s="1"/>
    </row>
    <row r="11" spans="1:15" x14ac:dyDescent="0.25">
      <c r="G11" s="1"/>
      <c r="H11" s="1"/>
      <c r="I11" s="1"/>
    </row>
    <row r="12" spans="1:15" x14ac:dyDescent="0.25">
      <c r="G12" s="1"/>
      <c r="H12" s="1"/>
      <c r="I12" s="1"/>
    </row>
  </sheetData>
  <mergeCells count="3">
    <mergeCell ref="A1:J1"/>
    <mergeCell ref="A2:B2"/>
    <mergeCell ref="A5:F5"/>
  </mergeCells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UMR BA</vt:lpstr>
      <vt:lpstr>RIUS BB</vt:lpstr>
      <vt:lpstr>RIUS 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Mračka Filip</cp:lastModifiedBy>
  <cp:lastPrinted>2019-08-26T09:14:38Z</cp:lastPrinted>
  <dcterms:created xsi:type="dcterms:W3CDTF">2018-01-17T08:09:02Z</dcterms:created>
  <dcterms:modified xsi:type="dcterms:W3CDTF">2019-08-26T09:15:46Z</dcterms:modified>
</cp:coreProperties>
</file>