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.janecek\Desktop\"/>
    </mc:Choice>
  </mc:AlternateContent>
  <bookViews>
    <workbookView xWindow="0" yWindow="0" windowWidth="28800" windowHeight="12300"/>
  </bookViews>
  <sheets>
    <sheet name="Mesto BB" sheetId="52" r:id="rId1"/>
  </sheets>
  <calcPr calcId="162913"/>
</workbook>
</file>

<file path=xl/calcChain.xml><?xml version="1.0" encoding="utf-8"?>
<calcChain xmlns="http://schemas.openxmlformats.org/spreadsheetml/2006/main">
  <c r="G15" i="52" l="1"/>
  <c r="G7" i="52" l="1"/>
  <c r="I13" i="52" l="1"/>
  <c r="H13" i="52"/>
  <c r="H15" i="52" l="1"/>
  <c r="I14" i="52"/>
  <c r="I15" i="52" s="1"/>
  <c r="H14" i="52"/>
  <c r="J5" i="52" l="1"/>
  <c r="I5" i="52"/>
  <c r="J4" i="52" l="1"/>
  <c r="I4" i="52"/>
  <c r="H6" i="52" l="1"/>
  <c r="J6" i="52" l="1"/>
  <c r="J7" i="52" s="1"/>
  <c r="H7" i="52"/>
  <c r="I6" i="52"/>
  <c r="I7" i="52" s="1"/>
  <c r="I19" i="52"/>
  <c r="G20" i="52" l="1"/>
  <c r="I20" i="52"/>
  <c r="H20" i="52"/>
  <c r="J9" i="52" l="1"/>
</calcChain>
</file>

<file path=xl/sharedStrings.xml><?xml version="1.0" encoding="utf-8"?>
<sst xmlns="http://schemas.openxmlformats.org/spreadsheetml/2006/main" count="86" uniqueCount="52">
  <si>
    <t xml:space="preserve">Kolo </t>
  </si>
  <si>
    <t>ITMS</t>
  </si>
  <si>
    <t>Názov projektu</t>
  </si>
  <si>
    <t>Žiadateľ</t>
  </si>
  <si>
    <t>Žiadané COV</t>
  </si>
  <si>
    <t>Schválené COV</t>
  </si>
  <si>
    <t>Schválené ERDF</t>
  </si>
  <si>
    <t xml:space="preserve">Spolu </t>
  </si>
  <si>
    <t xml:space="preserve">zastavené konanie </t>
  </si>
  <si>
    <t>spolu</t>
  </si>
  <si>
    <t>UMR BB</t>
  </si>
  <si>
    <t>Dôvod zastavenia</t>
  </si>
  <si>
    <t xml:space="preserve">zastavenie podľa § 20, ods. 1, písm. d) </t>
  </si>
  <si>
    <t>NFP302020N922</t>
  </si>
  <si>
    <t>Rekonštrukcia a modernizácia Strednej odbornej školy informačných technológií, Tajovského 30, 975 90 Banská Bystrica</t>
  </si>
  <si>
    <t>Stredná Odborná škola Informačných Technológií</t>
  </si>
  <si>
    <t>NFP302020N942</t>
  </si>
  <si>
    <t>Celoživotné vzdelávanie pre rozvoj vidieka a služieb</t>
  </si>
  <si>
    <t>Stredná odborná škola</t>
  </si>
  <si>
    <t>NFP302020N947</t>
  </si>
  <si>
    <t>NADSTAVBA SOŠ HSaO BANSKÁ BYSTRICA</t>
  </si>
  <si>
    <t>Stredná odborná škola hotelových služieb a obchodu</t>
  </si>
  <si>
    <t>NFP302020P002</t>
  </si>
  <si>
    <t>Modernizácia materiálno-technického vybavenia odborných pracovísk na SPŠJM</t>
  </si>
  <si>
    <t>Stredná priemyselná škola Jozefa Murgaša</t>
  </si>
  <si>
    <t>NFP302020P189</t>
  </si>
  <si>
    <t>Kvalitné podmienky pre budúcich stavebných odborníkov</t>
  </si>
  <si>
    <t>Spojená škola</t>
  </si>
  <si>
    <t>NFP302020P201</t>
  </si>
  <si>
    <t>Rozvoj Spojenej školy v Banskej Bystrici</t>
  </si>
  <si>
    <t>Výzva: IROP-PO2-SC223-2017-22 - Zvýšenie počtu žiakov stredných odborných škôl na praktickom vyučovaní (1. kolo)</t>
  </si>
  <si>
    <t>Alokácia</t>
  </si>
  <si>
    <t>zostatok alokácie po 1. kole</t>
  </si>
  <si>
    <t>neschválené</t>
  </si>
  <si>
    <t>Dôvod neschválenia</t>
  </si>
  <si>
    <t>neschválenie § 19 ods. 9, písm. b)</t>
  </si>
  <si>
    <t>schválené</t>
  </si>
  <si>
    <t>Navrhovaný spôsob realizácie projektu</t>
  </si>
  <si>
    <t xml:space="preserve">Príspevok navrhovaného projektu k cieľom a výsledkom IROP a prioritných osí </t>
  </si>
  <si>
    <t>Administratívna a prevádzková kapacita žiadateľa</t>
  </si>
  <si>
    <t>neschválená z dôvodu nedostatku alokácie</t>
  </si>
  <si>
    <t>Výsledok konania                    o žiadosti</t>
  </si>
  <si>
    <t>SCHVÁLENÉ ŽoNFP</t>
  </si>
  <si>
    <t>1. kolo</t>
  </si>
  <si>
    <t xml:space="preserve"> Schválené NFP</t>
  </si>
  <si>
    <t>ZASTAVENÉ KONANIE</t>
  </si>
  <si>
    <t>Žiadané ERDF</t>
  </si>
  <si>
    <t>Žiadané NFP</t>
  </si>
  <si>
    <t>NESCHVÁLENÉ ŽoNFP</t>
  </si>
  <si>
    <t>IČO</t>
  </si>
  <si>
    <t>00161471</t>
  </si>
  <si>
    <t>00158496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</si>
</sst>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4" fontId="2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2" fillId="9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2" fillId="5" borderId="2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2" fillId="7" borderId="0" xfId="0" applyNumberFormat="1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2" fillId="10" borderId="0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</cellXfs>
  <cellStyles count="3">
    <cellStyle name="Normálna" xfId="0" builtinId="0"/>
    <cellStyle name="Normálna 2" xfId="1"/>
    <cellStyle name="Normálne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Normal="100" workbookViewId="0">
      <selection activeCell="G14" sqref="G14"/>
    </sheetView>
  </sheetViews>
  <sheetFormatPr defaultRowHeight="15" x14ac:dyDescent="0.25"/>
  <cols>
    <col min="1" max="1" width="14.7109375" customWidth="1"/>
    <col min="2" max="2" width="8.5703125" customWidth="1"/>
    <col min="3" max="3" width="19.85546875" style="7" customWidth="1"/>
    <col min="4" max="4" width="39.28515625" customWidth="1"/>
    <col min="5" max="6" width="23" style="7" customWidth="1"/>
    <col min="7" max="7" width="16.42578125" customWidth="1"/>
    <col min="8" max="8" width="17" customWidth="1"/>
    <col min="9" max="9" width="16.5703125" customWidth="1"/>
    <col min="10" max="10" width="22.7109375" customWidth="1"/>
    <col min="11" max="11" width="16.28515625" customWidth="1"/>
    <col min="12" max="12" width="21.5703125" customWidth="1"/>
    <col min="13" max="13" width="33.28515625" customWidth="1"/>
    <col min="14" max="14" width="35" customWidth="1"/>
    <col min="15" max="15" width="18.5703125" customWidth="1"/>
  </cols>
  <sheetData>
    <row r="1" spans="1:15" ht="21" customHeight="1" x14ac:dyDescent="0.2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15"/>
      <c r="L1" s="15"/>
      <c r="M1" s="15"/>
      <c r="N1" s="15"/>
    </row>
    <row r="2" spans="1:15" s="1" customFormat="1" ht="18.75" customHeight="1" x14ac:dyDescent="0.25">
      <c r="A2" s="65" t="s">
        <v>42</v>
      </c>
      <c r="B2" s="66"/>
      <c r="C2" s="14"/>
      <c r="D2" s="14"/>
    </row>
    <row r="3" spans="1:15" s="5" customFormat="1" ht="15.75" x14ac:dyDescent="0.25">
      <c r="A3" s="2" t="s">
        <v>10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49</v>
      </c>
      <c r="G3" s="27" t="s">
        <v>4</v>
      </c>
      <c r="H3" s="27" t="s">
        <v>5</v>
      </c>
      <c r="I3" s="27" t="s">
        <v>44</v>
      </c>
      <c r="J3" s="27" t="s">
        <v>6</v>
      </c>
      <c r="K3" s="18"/>
      <c r="L3" s="4"/>
      <c r="M3" s="4"/>
      <c r="N3" s="4"/>
    </row>
    <row r="4" spans="1:15" s="1" customFormat="1" ht="38.25" customHeight="1" x14ac:dyDescent="0.25">
      <c r="A4" s="68" t="s">
        <v>36</v>
      </c>
      <c r="B4" s="37" t="s">
        <v>43</v>
      </c>
      <c r="C4" s="38" t="s">
        <v>16</v>
      </c>
      <c r="D4" s="37" t="s">
        <v>17</v>
      </c>
      <c r="E4" s="37" t="s">
        <v>18</v>
      </c>
      <c r="F4" s="77">
        <v>45017000</v>
      </c>
      <c r="G4" s="39">
        <v>1190843.53</v>
      </c>
      <c r="H4" s="39">
        <v>1134135.6000000001</v>
      </c>
      <c r="I4" s="40">
        <f>H4*0.95</f>
        <v>1077428.82</v>
      </c>
      <c r="J4" s="41">
        <f>H4*0.85</f>
        <v>964015.26</v>
      </c>
      <c r="K4" s="53"/>
      <c r="L4"/>
      <c r="M4"/>
      <c r="N4" s="4"/>
    </row>
    <row r="5" spans="1:15" s="1" customFormat="1" ht="54" customHeight="1" x14ac:dyDescent="0.25">
      <c r="A5" s="69"/>
      <c r="B5" s="37" t="s">
        <v>43</v>
      </c>
      <c r="C5" s="38" t="s">
        <v>22</v>
      </c>
      <c r="D5" s="37" t="s">
        <v>23</v>
      </c>
      <c r="E5" s="37" t="s">
        <v>24</v>
      </c>
      <c r="F5" s="77" t="s">
        <v>50</v>
      </c>
      <c r="G5" s="39">
        <v>466738.1</v>
      </c>
      <c r="H5" s="39">
        <v>463311.67</v>
      </c>
      <c r="I5" s="40">
        <f>H5*0.95</f>
        <v>440146.08649999998</v>
      </c>
      <c r="J5" s="54">
        <f>H5*0.85</f>
        <v>393814.91949999996</v>
      </c>
      <c r="K5"/>
      <c r="L5" s="16"/>
      <c r="M5" s="17"/>
      <c r="N5" s="4"/>
    </row>
    <row r="6" spans="1:15" s="1" customFormat="1" ht="69.75" customHeight="1" x14ac:dyDescent="0.25">
      <c r="A6" s="70"/>
      <c r="B6" s="37" t="s">
        <v>43</v>
      </c>
      <c r="C6" s="38" t="s">
        <v>13</v>
      </c>
      <c r="D6" s="37" t="s">
        <v>14</v>
      </c>
      <c r="E6" s="37" t="s">
        <v>15</v>
      </c>
      <c r="F6" s="77">
        <v>17055431</v>
      </c>
      <c r="G6" s="39">
        <v>2195425.44</v>
      </c>
      <c r="H6" s="39">
        <f>G6</f>
        <v>2195425.44</v>
      </c>
      <c r="I6" s="40">
        <f>H6*0.95</f>
        <v>2085654.1679999998</v>
      </c>
      <c r="J6" s="41">
        <f>H6*0.85</f>
        <v>1866111.6239999998</v>
      </c>
      <c r="K6" s="53"/>
      <c r="L6"/>
      <c r="M6"/>
      <c r="N6" s="4"/>
    </row>
    <row r="7" spans="1:15" s="1" customFormat="1" ht="15.75" x14ac:dyDescent="0.25">
      <c r="A7" s="75" t="s">
        <v>9</v>
      </c>
      <c r="B7" s="75"/>
      <c r="C7" s="75"/>
      <c r="D7" s="75"/>
      <c r="E7" s="75"/>
      <c r="F7" s="59"/>
      <c r="G7" s="42">
        <f>SUM(G4:G6)</f>
        <v>3853007.07</v>
      </c>
      <c r="H7" s="42">
        <f>SUM(H4:H6)</f>
        <v>3792872.71</v>
      </c>
      <c r="I7" s="42">
        <f>SUM(I4:I6)</f>
        <v>3603229.0745000001</v>
      </c>
      <c r="J7" s="43">
        <f>SUM(J4:J6)</f>
        <v>3223941.8034999999</v>
      </c>
      <c r="K7" s="19"/>
      <c r="L7" s="16"/>
      <c r="M7" s="16"/>
    </row>
    <row r="8" spans="1:15" s="1" customFormat="1" ht="14.25" customHeight="1" x14ac:dyDescent="0.25">
      <c r="A8" s="64" t="s">
        <v>31</v>
      </c>
      <c r="B8" s="64"/>
      <c r="C8" s="64"/>
      <c r="D8" s="64"/>
      <c r="E8" s="64"/>
      <c r="F8" s="57"/>
      <c r="G8" s="44"/>
      <c r="H8" s="44"/>
      <c r="I8" s="44"/>
      <c r="J8" s="45">
        <v>3900000</v>
      </c>
      <c r="K8" s="62"/>
      <c r="L8" s="63"/>
      <c r="M8" s="63"/>
    </row>
    <row r="9" spans="1:15" s="1" customFormat="1" ht="15.75" customHeight="1" x14ac:dyDescent="0.25">
      <c r="A9" s="64" t="s">
        <v>32</v>
      </c>
      <c r="B9" s="64"/>
      <c r="C9" s="64"/>
      <c r="D9" s="64"/>
      <c r="E9" s="64"/>
      <c r="F9" s="57"/>
      <c r="G9" s="44"/>
      <c r="H9" s="44"/>
      <c r="I9" s="44"/>
      <c r="J9" s="46">
        <f>J8-J7</f>
        <v>676058.19650000008</v>
      </c>
      <c r="K9" s="62"/>
      <c r="L9" s="63"/>
      <c r="M9" s="63"/>
    </row>
    <row r="10" spans="1:15" s="30" customFormat="1" ht="15.7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9"/>
      <c r="K10" s="16"/>
      <c r="L10" s="16"/>
      <c r="M10" s="16"/>
    </row>
    <row r="11" spans="1:15" s="1" customFormat="1" ht="15.75" x14ac:dyDescent="0.25">
      <c r="A11" s="76" t="s">
        <v>48</v>
      </c>
      <c r="B11" s="76"/>
      <c r="E11" s="35"/>
      <c r="F11" s="35"/>
    </row>
    <row r="12" spans="1:15" s="9" customFormat="1" ht="15.75" x14ac:dyDescent="0.25">
      <c r="A12" s="2" t="s">
        <v>10</v>
      </c>
      <c r="B12" s="36" t="s">
        <v>0</v>
      </c>
      <c r="C12" s="36" t="s">
        <v>1</v>
      </c>
      <c r="D12" s="36" t="s">
        <v>2</v>
      </c>
      <c r="E12" s="36" t="s">
        <v>3</v>
      </c>
      <c r="F12" s="36" t="s">
        <v>49</v>
      </c>
      <c r="G12" s="36" t="s">
        <v>4</v>
      </c>
      <c r="H12" s="36" t="s">
        <v>47</v>
      </c>
      <c r="I12" s="36" t="s">
        <v>46</v>
      </c>
      <c r="J12" s="36" t="s">
        <v>34</v>
      </c>
      <c r="K12" s="18"/>
      <c r="L12" s="4"/>
      <c r="M12" s="20"/>
      <c r="N12" s="21"/>
      <c r="O12" s="20"/>
    </row>
    <row r="13" spans="1:15" s="11" customFormat="1" ht="48.75" customHeight="1" x14ac:dyDescent="0.25">
      <c r="A13" s="73" t="s">
        <v>33</v>
      </c>
      <c r="B13" s="37" t="s">
        <v>43</v>
      </c>
      <c r="C13" s="38" t="s">
        <v>19</v>
      </c>
      <c r="D13" s="37" t="s">
        <v>20</v>
      </c>
      <c r="E13" s="37" t="s">
        <v>21</v>
      </c>
      <c r="F13" s="77" t="s">
        <v>51</v>
      </c>
      <c r="G13" s="39">
        <v>858553.43</v>
      </c>
      <c r="H13" s="39">
        <f>G13*0.95</f>
        <v>815625.7585</v>
      </c>
      <c r="I13" s="40">
        <f>G13*0.85</f>
        <v>729770.4155</v>
      </c>
      <c r="J13" s="47" t="s">
        <v>35</v>
      </c>
      <c r="K13" s="24"/>
      <c r="L13" s="55"/>
      <c r="M13"/>
      <c r="N13" s="16"/>
      <c r="O13" s="22"/>
    </row>
    <row r="14" spans="1:15" s="11" customFormat="1" ht="48.75" customHeight="1" x14ac:dyDescent="0.25">
      <c r="A14" s="74"/>
      <c r="B14" s="37" t="s">
        <v>43</v>
      </c>
      <c r="C14" s="38" t="s">
        <v>25</v>
      </c>
      <c r="D14" s="37" t="s">
        <v>26</v>
      </c>
      <c r="E14" s="37" t="s">
        <v>27</v>
      </c>
      <c r="F14" s="37">
        <v>42195446</v>
      </c>
      <c r="G14" s="39">
        <v>999981.34</v>
      </c>
      <c r="H14" s="39">
        <f>G14*0.95</f>
        <v>949982.27299999993</v>
      </c>
      <c r="I14" s="40">
        <f>G14*0.85</f>
        <v>849984.13899999997</v>
      </c>
      <c r="J14" s="47" t="s">
        <v>35</v>
      </c>
      <c r="K14" s="19"/>
      <c r="L14"/>
      <c r="M14"/>
      <c r="N14" s="16"/>
      <c r="O14" s="22"/>
    </row>
    <row r="15" spans="1:15" s="10" customFormat="1" ht="15.75" x14ac:dyDescent="0.25">
      <c r="A15" s="71" t="s">
        <v>7</v>
      </c>
      <c r="B15" s="72"/>
      <c r="C15" s="72"/>
      <c r="D15" s="72"/>
      <c r="E15" s="72"/>
      <c r="F15" s="58"/>
      <c r="G15" s="48">
        <f>G13+G14</f>
        <v>1858534.77</v>
      </c>
      <c r="H15" s="48">
        <f>H13+H14</f>
        <v>1765608.0315</v>
      </c>
      <c r="I15" s="48">
        <f>I13+I14</f>
        <v>1579754.5545000001</v>
      </c>
      <c r="J15" s="49"/>
      <c r="K15" s="25"/>
      <c r="L15" s="55"/>
      <c r="M15" s="23"/>
      <c r="N15" s="21"/>
      <c r="O15" s="20"/>
    </row>
    <row r="16" spans="1:15" x14ac:dyDescent="0.25">
      <c r="G16" s="55"/>
      <c r="L16" s="55"/>
    </row>
    <row r="17" spans="1:14" ht="22.5" customHeight="1" x14ac:dyDescent="0.25">
      <c r="A17" s="31" t="s">
        <v>45</v>
      </c>
      <c r="B17" s="31"/>
      <c r="C17" s="32"/>
      <c r="D17" s="32"/>
      <c r="E17" s="32"/>
      <c r="F17" s="32"/>
      <c r="G17" s="33"/>
      <c r="H17" s="33"/>
      <c r="I17" s="32"/>
      <c r="J17" s="12"/>
      <c r="K17" s="12"/>
      <c r="L17" s="55"/>
      <c r="M17" s="12"/>
    </row>
    <row r="18" spans="1:14" s="9" customFormat="1" ht="15.75" x14ac:dyDescent="0.25">
      <c r="A18" s="2" t="s">
        <v>10</v>
      </c>
      <c r="B18" s="34" t="s">
        <v>0</v>
      </c>
      <c r="C18" s="34" t="s">
        <v>1</v>
      </c>
      <c r="D18" s="34" t="s">
        <v>2</v>
      </c>
      <c r="E18" s="34" t="s">
        <v>3</v>
      </c>
      <c r="F18" s="34" t="s">
        <v>49</v>
      </c>
      <c r="G18" s="34" t="s">
        <v>4</v>
      </c>
      <c r="H18" s="34" t="s">
        <v>47</v>
      </c>
      <c r="I18" s="34" t="s">
        <v>46</v>
      </c>
      <c r="J18" s="34" t="s">
        <v>11</v>
      </c>
      <c r="K18" s="18"/>
      <c r="L18" s="55"/>
      <c r="M18" s="20"/>
      <c r="N18" s="21"/>
    </row>
    <row r="19" spans="1:14" s="11" customFormat="1" ht="48.75" customHeight="1" x14ac:dyDescent="0.25">
      <c r="A19" s="50" t="s">
        <v>8</v>
      </c>
      <c r="B19" s="37" t="s">
        <v>43</v>
      </c>
      <c r="C19" s="38" t="s">
        <v>28</v>
      </c>
      <c r="D19" s="37" t="s">
        <v>29</v>
      </c>
      <c r="E19" s="37" t="s">
        <v>27</v>
      </c>
      <c r="F19" s="37">
        <v>37956108</v>
      </c>
      <c r="G19" s="39">
        <v>3231922.3</v>
      </c>
      <c r="H19" s="51">
        <v>3070326.18</v>
      </c>
      <c r="I19" s="51">
        <f>ROUND(G19*0.85,2)</f>
        <v>2747133.96</v>
      </c>
      <c r="J19" s="52" t="s">
        <v>12</v>
      </c>
      <c r="K19" s="26"/>
      <c r="L19"/>
      <c r="M19"/>
      <c r="N19" s="16"/>
    </row>
    <row r="20" spans="1:14" s="10" customFormat="1" ht="15.75" x14ac:dyDescent="0.25">
      <c r="A20" s="71" t="s">
        <v>7</v>
      </c>
      <c r="B20" s="72"/>
      <c r="C20" s="72"/>
      <c r="D20" s="72"/>
      <c r="E20" s="72"/>
      <c r="F20" s="58"/>
      <c r="G20" s="48">
        <f>SUM(G19:G19)</f>
        <v>3231922.3</v>
      </c>
      <c r="H20" s="48">
        <f>SUM(H19:H19)</f>
        <v>3070326.18</v>
      </c>
      <c r="I20" s="48">
        <f>SUM(I19:I19)</f>
        <v>2747133.96</v>
      </c>
      <c r="J20" s="49"/>
      <c r="K20" s="25"/>
      <c r="L20" s="23"/>
      <c r="M20" s="23"/>
      <c r="N20" s="21"/>
    </row>
    <row r="26" spans="1:14" ht="18.75" hidden="1" customHeight="1" x14ac:dyDescent="0.25">
      <c r="C26" s="60" t="s">
        <v>1</v>
      </c>
      <c r="D26" s="61" t="s">
        <v>2</v>
      </c>
      <c r="E26" s="60" t="s">
        <v>3</v>
      </c>
      <c r="F26" s="56"/>
      <c r="G26" s="60"/>
      <c r="H26" s="60"/>
      <c r="I26" s="60"/>
      <c r="J26" s="61" t="s">
        <v>41</v>
      </c>
    </row>
    <row r="27" spans="1:14" ht="110.25" hidden="1" customHeight="1" x14ac:dyDescent="0.25">
      <c r="C27" s="60"/>
      <c r="D27" s="61"/>
      <c r="E27" s="60"/>
      <c r="F27" s="56"/>
      <c r="G27" s="3" t="s">
        <v>37</v>
      </c>
      <c r="H27" s="3" t="s">
        <v>38</v>
      </c>
      <c r="I27" s="3" t="s">
        <v>39</v>
      </c>
      <c r="J27" s="61"/>
    </row>
    <row r="28" spans="1:14" ht="55.5" hidden="1" customHeight="1" x14ac:dyDescent="0.25">
      <c r="C28" s="6" t="s">
        <v>19</v>
      </c>
      <c r="D28" s="8" t="s">
        <v>20</v>
      </c>
      <c r="E28" s="8" t="s">
        <v>21</v>
      </c>
      <c r="F28" s="8"/>
      <c r="G28" s="6">
        <v>21</v>
      </c>
      <c r="H28" s="6">
        <v>13</v>
      </c>
      <c r="I28" s="6">
        <v>4</v>
      </c>
      <c r="J28" s="13" t="s">
        <v>40</v>
      </c>
    </row>
    <row r="29" spans="1:14" ht="38.25" hidden="1" customHeight="1" x14ac:dyDescent="0.25">
      <c r="C29" s="6" t="s">
        <v>25</v>
      </c>
      <c r="D29" s="8" t="s">
        <v>26</v>
      </c>
      <c r="E29" s="8" t="s">
        <v>27</v>
      </c>
      <c r="F29" s="8"/>
      <c r="G29" s="13">
        <v>17</v>
      </c>
      <c r="H29" s="13">
        <v>21</v>
      </c>
      <c r="I29" s="13">
        <v>2</v>
      </c>
      <c r="J29" s="13" t="s">
        <v>40</v>
      </c>
    </row>
  </sheetData>
  <mergeCells count="17">
    <mergeCell ref="A15:E15"/>
    <mergeCell ref="A13:A14"/>
    <mergeCell ref="A20:E20"/>
    <mergeCell ref="A7:E7"/>
    <mergeCell ref="A8:E8"/>
    <mergeCell ref="A11:B11"/>
    <mergeCell ref="K8:M8"/>
    <mergeCell ref="A9:E9"/>
    <mergeCell ref="K9:M9"/>
    <mergeCell ref="A2:B2"/>
    <mergeCell ref="A1:J1"/>
    <mergeCell ref="A4:A6"/>
    <mergeCell ref="G26:I26"/>
    <mergeCell ref="J26:J27"/>
    <mergeCell ref="C26:C27"/>
    <mergeCell ref="D26:D27"/>
    <mergeCell ref="E26:E27"/>
  </mergeCells>
  <conditionalFormatting sqref="J9:J10">
    <cfRule type="cellIs" dxfId="0" priority="1" operator="lessThan">
      <formula>0</formula>
    </cfRule>
  </conditionalFormatting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Mesto BB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Janeček Zuzana</cp:lastModifiedBy>
  <cp:lastPrinted>2018-08-27T11:44:02Z</cp:lastPrinted>
  <dcterms:created xsi:type="dcterms:W3CDTF">2018-01-17T08:09:02Z</dcterms:created>
  <dcterms:modified xsi:type="dcterms:W3CDTF">2019-03-01T11:53:29Z</dcterms:modified>
</cp:coreProperties>
</file>